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240" windowWidth="5550" windowHeight="11325" tabRatio="772"/>
  </bookViews>
  <sheets>
    <sheet name="01" sheetId="288" r:id="rId1"/>
    <sheet name="02" sheetId="251" r:id="rId2"/>
    <sheet name="03" sheetId="289" r:id="rId3"/>
    <sheet name="18" sheetId="271" r:id="rId4"/>
    <sheet name="19" sheetId="245" r:id="rId5"/>
    <sheet name="20" sheetId="246" r:id="rId6"/>
    <sheet name="22" sheetId="247" r:id="rId7"/>
    <sheet name="24" sheetId="272" r:id="rId8"/>
    <sheet name="28" sheetId="257" r:id="rId9"/>
    <sheet name="29" sheetId="258" r:id="rId10"/>
    <sheet name="30" sheetId="259" r:id="rId11"/>
    <sheet name="31" sheetId="254" r:id="rId12"/>
    <sheet name="35" sheetId="260" r:id="rId13"/>
    <sheet name="41" sheetId="261" r:id="rId14"/>
    <sheet name="50" sheetId="262" r:id="rId15"/>
    <sheet name="55" sheetId="263" r:id="rId16"/>
    <sheet name="56" sheetId="248" r:id="rId17"/>
    <sheet name="57" sheetId="255" r:id="rId18"/>
    <sheet name="66" sheetId="256" r:id="rId19"/>
    <sheet name="67" sheetId="273" r:id="rId20"/>
    <sheet name="73" sheetId="265" r:id="rId21"/>
    <sheet name="76" sheetId="266" r:id="rId22"/>
    <sheet name="77" sheetId="249" r:id="rId23"/>
    <sheet name="82" sheetId="250" r:id="rId24"/>
    <sheet name="87_AKSHI" sheetId="274" r:id="rId25"/>
    <sheet name="87_Minoritetet" sheetId="275" r:id="rId26"/>
    <sheet name="87_DSIK" sheetId="276" r:id="rId27"/>
    <sheet name="87_ASH" sheetId="277" r:id="rId28"/>
    <sheet name="87_AKPT" sheetId="278" r:id="rId29"/>
    <sheet name="87_AZHT" sheetId="279" r:id="rId30"/>
    <sheet name="87_ASIG" sheetId="280" r:id="rId31"/>
    <sheet name="87_QBD" sheetId="281" r:id="rId32"/>
    <sheet name="87_AKD" sheetId="282" r:id="rId33"/>
    <sheet name="87_DAP" sheetId="283" r:id="rId34"/>
    <sheet name="87_ASPA" sheetId="284" r:id="rId35"/>
    <sheet name="87_ADISA" sheetId="285" r:id="rId36"/>
    <sheet name="87_AMBU" sheetId="286" r:id="rId37"/>
    <sheet name="87_APP" sheetId="287" r:id="rId38"/>
    <sheet name="88" sheetId="267" r:id="rId39"/>
    <sheet name="89" sheetId="268" r:id="rId40"/>
    <sheet name="90" sheetId="269" r:id="rId41"/>
    <sheet name="91" sheetId="290" r:id="rId42"/>
    <sheet name="92" sheetId="291" r:id="rId43"/>
    <sheet name="95" sheetId="270"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tab11">#REF!</definedName>
    <definedName name="____tab12">#REF!</definedName>
    <definedName name="____tab14">#REF!</definedName>
    <definedName name="____tab15">#REF!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#REF!</definedName>
    <definedName name="___tab0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4">#REF!</definedName>
    <definedName name="___tab5">#REF!</definedName>
    <definedName name="___tab6">#REF!</definedName>
    <definedName name="___tab7">#REF!</definedName>
    <definedName name="___tab8">#REF!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hidden="1">'[6]DAILY from archive'!#REF!</definedName>
    <definedName name="__123Graph_AADVANCE" hidden="1">#REF!</definedName>
    <definedName name="__123Graph_ACUMCHANGE" hidden="1">'[7]DAILY from archive'!#REF!</definedName>
    <definedName name="__123Graph_ADAILYEXR" hidden="1">'[7]DAILY from archive'!$J$177:$J$332</definedName>
    <definedName name="__123Graph_ADAILYRATE" hidden="1">'[7]DAILY from archive'!#REF!</definedName>
    <definedName name="__123Graph_AGRAPH1" hidden="1">[8]M!#REF!</definedName>
    <definedName name="__123Graph_AGRAPH2" hidden="1">[8]M!#REF!</definedName>
    <definedName name="__123Graph_AGRAPH3" hidden="1">[8]M!#REF!</definedName>
    <definedName name="__123Graph_AIBRD_LEND" hidden="1">[9]WB!$Q$13:$AK$13</definedName>
    <definedName name="__123Graph_APIPELINE" hidden="1">[9]BoP!$U$359:$AQ$359</definedName>
    <definedName name="__123Graph_AREER" hidden="1">[9]ER!#REF!</definedName>
    <definedName name="__123Graph_ARESERVES" hidden="1">[10]NFA!$AX$73:$BZ$73</definedName>
    <definedName name="__123Graph_B" hidden="1">[11]revagtrim!#REF!</definedName>
    <definedName name="__123Graph_BCUMCHANGE" hidden="1">'[7]DAILY from archive'!#REF!</definedName>
    <definedName name="__123Graph_BDAILYEXR" hidden="1">'[7]DAILY from archive'!#REF!</definedName>
    <definedName name="__123Graph_BDAILYRATE" hidden="1">'[7]DAILY from archive'!#REF!</definedName>
    <definedName name="__123Graph_BIBRD_LEND" hidden="1">[9]WB!$Q$61:$AK$61</definedName>
    <definedName name="__123Graph_BPIPELINE" hidden="1">[9]BoP!$U$358:$AQ$358</definedName>
    <definedName name="__123Graph_BREER" hidden="1">[9]ER!#REF!</definedName>
    <definedName name="__123Graph_BRESERVES" hidden="1">[10]NFA!$AX$74:$BZ$74</definedName>
    <definedName name="__123Graph_C" hidden="1">[11]revagtrim!#REF!</definedName>
    <definedName name="__123Graph_CDAILYEXR" hidden="1">'[7]DAILY from archive'!#REF!</definedName>
    <definedName name="__123Graph_CDAILYRATE" hidden="1">'[7]DAILY from archive'!#REF!</definedName>
    <definedName name="__123Graph_CREER" hidden="1">[9]ER!#REF!</definedName>
    <definedName name="__123Graph_D" hidden="1">[12]SEI!#REF!</definedName>
    <definedName name="__123Graph_DDAILYEXR" hidden="1">'[7]DAILY from archive'!#REF!</definedName>
    <definedName name="__123Graph_DDAILYRATE" hidden="1">'[7]DAILY from archive'!#REF!</definedName>
    <definedName name="__123Graph_E" hidden="1">[12]SEI!#REF!</definedName>
    <definedName name="__123Graph_EDAILYEXR" hidden="1">'[7]DAILY from archive'!#REF!</definedName>
    <definedName name="__123Graph_F" hidden="1">[12]SEI!#REF!</definedName>
    <definedName name="__123Graph_FDAILYEXR" hidden="1">'[7]DAILY from archive'!$AA$18:$AA$332</definedName>
    <definedName name="__123Graph_X" hidden="1">'[13]SUMMARY TABLE'!$C$5:$S$5</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[9]WB!$Q$9:$AK$9</definedName>
    <definedName name="__COL1">[2]SimInp1:ModDef!$A$1:$V$130</definedName>
    <definedName name="__END94">'[3]End-94'!$D$102:$AS$189</definedName>
    <definedName name="__MCV1">[4]Main!$E$64:$AH$64</definedName>
    <definedName name="__SUM2">[3]BoP!$G$174:$AR$216</definedName>
    <definedName name="__tab06">#REF!</definedName>
    <definedName name="__tab0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4">#REF!</definedName>
    <definedName name="__tab5">#REF!</definedName>
    <definedName name="__tab6">#REF!</definedName>
    <definedName name="__tab7">#REF!</definedName>
    <definedName name="__tab8">#REF!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#REF!</definedName>
    <definedName name="_10__123Graph_BIBA_IBRD" hidden="1">[9]WB!#REF!</definedName>
    <definedName name="_11__123Graph_BWB_ADJ_PRJ" hidden="1">[9]WB!$Q$257:$AK$257</definedName>
    <definedName name="_2Macros_Import_.qbop">[14]!'[Macros Import].qbop'</definedName>
    <definedName name="_4__123Graph_ACPI_ER_LOG" hidden="1">[9]ER!#REF!</definedName>
    <definedName name="_5__123Graph_AIBA_IBRD" hidden="1">[9]WB!$Q$62:$AK$62</definedName>
    <definedName name="_6__123Graph_AWB_ADJ_PRJ" hidden="1">[9]WB!$Q$255:$AK$255</definedName>
    <definedName name="_8__123Graph_BCPI_ER_LOG" hidden="1">[9]ER!#REF!</definedName>
    <definedName name="_COL1">[2]SimInp1:ModDef!$A$1:$V$130</definedName>
    <definedName name="_END94">'[3]End-94'!$D$102:$AS$189</definedName>
    <definedName name="_Fill" hidden="1">#REF!</definedName>
    <definedName name="_Filler" hidden="1">[15]A!$A$43:$A$598</definedName>
    <definedName name="_xlnm._FilterDatabase" localSheetId="30" hidden="1">'87_ASIG'!$A$7:$M$293</definedName>
    <definedName name="_Key2" hidden="1">[16]Contents!#REF!</definedName>
    <definedName name="_MCV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[3]BoP!$G$174:$AR$216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[17]Debt!$T$2</definedName>
    <definedName name="ACTIVATE">#REF!</definedName>
    <definedName name="AID">#REF!</definedName>
    <definedName name="AlPr_TB_1">#REF!</definedName>
    <definedName name="AlPr_TB_1b">#REF!</definedName>
    <definedName name="ALTBCA">[4]QQ!$E$11:$AH$11</definedName>
    <definedName name="ALTNGDP_R">[4]Q4!$E$53:$AH$53</definedName>
    <definedName name="ALTPCPI">[4]Q6!$E$27:$AH$27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[4]QQ!$E$9:$AH$9</definedName>
    <definedName name="BCA_GDP">[4]QQ!$E$10:$AH$10</definedName>
    <definedName name="BCA_NGDP">#REF!</definedName>
    <definedName name="BE">[4]Q6!$E$137:$AH$137</definedName>
    <definedName name="BEA">[4]QQ!$E$140:$AH$140</definedName>
    <definedName name="BEC">#REF!</definedName>
    <definedName name="BED">#REF!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#REF!</definedName>
    <definedName name="BFOL_O">[4]Q6!$E$120:$AH$120</definedName>
    <definedName name="BFOL_S">#REF!</definedName>
    <definedName name="BFOLB">#REF!</definedName>
    <definedName name="BFOLG">[4]Q6!$E$107:$AH$107</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#REF!</definedName>
    <definedName name="BFPLD">[4]QQ!$E$83:$AH$83</definedName>
    <definedName name="BFPLD_G">#REF!</definedName>
    <definedName name="BFPLDG">[4]Q6!$E$88:$AH$88</definedName>
    <definedName name="BFPLDP">[4]Q6!$E$86:$AH$86</definedName>
    <definedName name="BFPLE">[4]Q6!$E$81:$AH$81</definedName>
    <definedName name="BFPLE_G">#REF!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[19]Work!$B$26:$AG$97</definedName>
    <definedName name="BIP">#REF!</definedName>
    <definedName name="BK">[4]Q6!$E$48:$AH$48</definedName>
    <definedName name="BKF">[4]QQ!$E$51:$AH$51</definedName>
    <definedName name="BKF_6">[4]Q6!$E$139:$AH$139</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#REF!</definedName>
    <definedName name="BTR">[4]Q6!$E$42:$AH$42</definedName>
    <definedName name="BTRG">[4]Q6!$E$44:$AH$44</definedName>
    <definedName name="BTRP">[4]Q6!$E$45:$AH$45</definedName>
    <definedName name="budfin">#REF!</definedName>
    <definedName name="budget_financing">#REF!</definedName>
    <definedName name="BX">[4]Q6!$E$16:$AH$16</definedName>
    <definedName name="BXG">[4]Q6!$E$19:$AH$19</definedName>
    <definedName name="BXS">[4]Q6!$E$21:$AH$21</definedName>
    <definedName name="CAD">#REF!</definedName>
    <definedName name="CalcMCV_4">[4]Q4!$E$58:$AH$58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#REF!</definedName>
    <definedName name="cont">#REF!</definedName>
    <definedName name="CONTENTS">#REF!</definedName>
    <definedName name="Copyfrom">#REF!</definedName>
    <definedName name="COUNTER">#REF!</definedName>
    <definedName name="CPF">[3]CPFs!$F$13:$AF$84</definedName>
    <definedName name="cpi">[19]Work!$ER$4:$FK$97</definedName>
    <definedName name="cpi_cmp">#REF!</definedName>
    <definedName name="cpi_nsa">[19]Work!$FM$5:$GF$97</definedName>
    <definedName name="Current_account">#REF!</definedName>
    <definedName name="CurrVintage">'[20]A Current Data'!$D$60</definedName>
    <definedName name="D">[4]DA!$E$9:$AH$9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[4]DA!$E$21:$AH$21</definedName>
    <definedName name="D_GCB">[21]DA!$E$62:$AH$62</definedName>
    <definedName name="D_GGB">[21]DA!$E$63:$AH$63</definedName>
    <definedName name="D_Ind">[3]DSA!$G$7:$AU$96</definedName>
    <definedName name="D_L">[4]Q7!$E$13:$AH$13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[4]Q7!$E$16:$AH$16</definedName>
    <definedName name="D_SRM">[4]Q7!$E$34:$AH$34</definedName>
    <definedName name="D_SY">#REF!</definedName>
    <definedName name="D_WPCP33_D">[21]DA!$E$66:$AH$66</definedName>
    <definedName name="DA">[4]DA!$E$33:$AH$33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[4]Q7!$E$28:$AH$28</definedName>
    <definedName name="DG">[4]Q7!$E$27:$AH$27</definedName>
    <definedName name="DG_S">[4]Q7!$E$18:$AH$18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[4]Q7!$E$29:$AH$29</definedName>
    <definedName name="doc">[19]DOC!$A$1:$L$43</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#REF!</definedName>
    <definedName name="EBRD">[3]EBRD!$D$14:$AM$120</definedName>
    <definedName name="ECU">#REF!</definedName>
    <definedName name="EDNA">[4]QQ!$E$151:$AH$151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[4]Q5!$DZ$1</definedName>
    <definedName name="ENDA">[4]QQ!$E$147:$AH$147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[4]Main!$AB$25</definedName>
    <definedName name="EXTERNAL">#REF!</definedName>
    <definedName name="F">#REF!</definedName>
    <definedName name="FIM">#REF!</definedName>
    <definedName name="FINAN">#REF!</definedName>
    <definedName name="FINANC">#REF!</definedName>
    <definedName name="Fisc">[3]BoP!$G$365:$AK$434</definedName>
    <definedName name="FLRES">#REF!</definedName>
    <definedName name="FLRESC">#REF!</definedName>
    <definedName name="FMB">[4]Q4!$E$51:$AH$51</definedName>
    <definedName name="Foreign_liabilities">#REF!</definedName>
    <definedName name="FRF">#REF!</definedName>
    <definedName name="gaga">#REF!</definedName>
    <definedName name="GapDifSum">#REF!</definedName>
    <definedName name="GapRead">#REF!</definedName>
    <definedName name="GapWrite">#REF!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[19]RED98DATA!$B$2:$BW$78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#REF!</definedName>
    <definedName name="Grac_IDA">#REF!</definedName>
    <definedName name="Grace_IDA">#REF!</definedName>
    <definedName name="Grace_NC">'[23]Triangle private'!$C$14</definedName>
    <definedName name="Gross_reserves">#REF!</definedName>
    <definedName name="gsgafd">#REF!</definedName>
    <definedName name="Gusht_Ar_TOT_Lek">'[22]2003'!#REF!</definedName>
    <definedName name="Gusht_Ar_TOT_Valute">'[22]2003'!#REF!</definedName>
    <definedName name="HERE">#REF!</definedName>
    <definedName name="IM">[3]BoP!$G$259:$AR$307</definedName>
    <definedName name="IMF">[3]IMF!$C$5:$AP$55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JR_PAGE_ANCHOR_0_1" localSheetId="0">'01'!$A$1</definedName>
    <definedName name="JR_PAGE_ANCHOR_0_1" localSheetId="1">'02'!$A$1</definedName>
    <definedName name="JR_PAGE_ANCHOR_0_1" localSheetId="2">'03'!$A$1</definedName>
    <definedName name="JR_PAGE_ANCHOR_0_1" localSheetId="3">'18'!$A$1</definedName>
    <definedName name="JR_PAGE_ANCHOR_0_1" localSheetId="4">'19'!$A$1</definedName>
    <definedName name="JR_PAGE_ANCHOR_0_1" localSheetId="5">'20'!$A$1</definedName>
    <definedName name="JR_PAGE_ANCHOR_0_1" localSheetId="6">'22'!$A$1</definedName>
    <definedName name="JR_PAGE_ANCHOR_0_1" localSheetId="7">'24'!$A$1</definedName>
    <definedName name="JR_PAGE_ANCHOR_0_1" localSheetId="8">'28'!$A$1</definedName>
    <definedName name="JR_PAGE_ANCHOR_0_1" localSheetId="9">'29'!$A$1</definedName>
    <definedName name="JR_PAGE_ANCHOR_0_1" localSheetId="10">'30'!$A$1</definedName>
    <definedName name="JR_PAGE_ANCHOR_0_1" localSheetId="11">'31'!#REF!</definedName>
    <definedName name="JR_PAGE_ANCHOR_0_1" localSheetId="12">'35'!$A$1</definedName>
    <definedName name="JR_PAGE_ANCHOR_0_1" localSheetId="13">'41'!$A$1</definedName>
    <definedName name="JR_PAGE_ANCHOR_0_1" localSheetId="15">'55'!#REF!</definedName>
    <definedName name="JR_PAGE_ANCHOR_0_1" localSheetId="16">'56'!$A$1</definedName>
    <definedName name="JR_PAGE_ANCHOR_0_1" localSheetId="17">'57'!$A$1</definedName>
    <definedName name="JR_PAGE_ANCHOR_0_1" localSheetId="18">'66'!$A$1</definedName>
    <definedName name="JR_PAGE_ANCHOR_0_1" localSheetId="19">'67'!$A$1</definedName>
    <definedName name="JR_PAGE_ANCHOR_0_1" localSheetId="20">'73'!$A$1</definedName>
    <definedName name="JR_PAGE_ANCHOR_0_1" localSheetId="21">'76'!$A$1</definedName>
    <definedName name="JR_PAGE_ANCHOR_0_1" localSheetId="22">'77'!$A$1</definedName>
    <definedName name="JR_PAGE_ANCHOR_0_1" localSheetId="23">'82'!$A$1</definedName>
    <definedName name="JR_PAGE_ANCHOR_0_1" localSheetId="38">'88'!$A$1</definedName>
    <definedName name="JR_PAGE_ANCHOR_0_1" localSheetId="40">'90'!$A$1</definedName>
    <definedName name="JR_PAGE_ANCHOR_0_1" localSheetId="42">'92'!$A$1</definedName>
    <definedName name="JR_PAGE_ANCHOR_0_1">#REF!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#REF!</definedName>
    <definedName name="LLF">[4]Q3!$E$10:$AH$10</definedName>
    <definedName name="LP">[4]Q6!$E$19:$AH$19</definedName>
    <definedName name="LULCM">[4]Q3!$E$37:$AH$37</definedName>
    <definedName name="LUR">[4]Q3!$E$16:$AH$16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#REF!</definedName>
    <definedName name="MNT_1_TB">#REF!</definedName>
    <definedName name="MNT_2_TB">#REF!</definedName>
    <definedName name="MNT_3_TB">#REF!</definedName>
    <definedName name="mod1.03">[2]ModDef!#REF!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'[22]2003'!#REF!</definedName>
    <definedName name="Nentor_Ar_TOT_Valute">'[22]2003'!#REF!</definedName>
    <definedName name="newname" hidden="1">[3]ER!#REF!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#REF!</definedName>
    <definedName name="outl2">#REF!</definedName>
    <definedName name="OUTLOOK">#REF!</definedName>
    <definedName name="OUTLOOK2">#REF!</definedName>
    <definedName name="p">[27]labels!#REF!</definedName>
    <definedName name="Paym_Cap">[3]Debt!$G$249:$AQ$309</definedName>
    <definedName name="pchBMG">#REF!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#REF!</definedName>
    <definedName name="PEOP">[2]Model!#REF!</definedName>
    <definedName name="PEOP_1">[2]Model!#REF!</definedName>
    <definedName name="per931_987">#REF!</definedName>
    <definedName name="PFP">[3]PFP!$C$5:$AG$59</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'[22]2003'!#REF!</definedName>
    <definedName name="Prill_Ar_TOT_Valute">'[22]2003'!#REF!</definedName>
    <definedName name="print">#REF!</definedName>
    <definedName name="_xlnm.Print_Area" localSheetId="35">'87_ADISA'!$A$1:$F$283</definedName>
    <definedName name="_xlnm.Print_Area" localSheetId="32">'87_AKD'!$A$1:$F$379</definedName>
    <definedName name="_xlnm.Print_Area" localSheetId="28">'87_AKPT'!$A$1:$F$383</definedName>
    <definedName name="_xlnm.Print_Area" localSheetId="24">'87_AKSHI'!$A$1:$F$556</definedName>
    <definedName name="_xlnm.Print_Area" localSheetId="36">'87_AMBU'!$A$1:$E$203</definedName>
    <definedName name="_xlnm.Print_Area" localSheetId="37">'87_APP'!$A$1:$F$124</definedName>
    <definedName name="_xlnm.Print_Area" localSheetId="27">'87_ASH'!$A$1:$F$172</definedName>
    <definedName name="_xlnm.Print_Area" localSheetId="30">'87_ASIG'!$A$1:$F$327</definedName>
    <definedName name="_xlnm.Print_Area" localSheetId="34">'87_ASPA'!$A$1:$F$389</definedName>
    <definedName name="_xlnm.Print_Area" localSheetId="29">'87_AZHT'!$A$1:$F$376</definedName>
    <definedName name="_xlnm.Print_Area" localSheetId="33">'87_DAP'!$A$1:$E$505</definedName>
    <definedName name="_xlnm.Print_Area" localSheetId="26">'87_DSIK'!$A$1:$F$162</definedName>
    <definedName name="_xlnm.Print_Area" localSheetId="25">'87_Minoritetet'!$A$1:$F$311</definedName>
    <definedName name="_xlnm.Print_Area" localSheetId="31">'87_QBD'!$A$1:$F$267</definedName>
    <definedName name="_xlnm.Print_Area" localSheetId="39">'89'!$A$1:$L$204</definedName>
    <definedName name="_xlnm.Print_Area" localSheetId="41">'91'!$A$1:$K$389</definedName>
    <definedName name="_xlnm.Print_Area">#REF!</definedName>
    <definedName name="Print_Area_table10">#REF!</definedName>
    <definedName name="_xlnm.Print_Titles">[4]Micro!$A:$C,[4]Micro!$1:$7</definedName>
    <definedName name="PrintThis_Links">[4]Links!$A$1:$F$33</definedName>
    <definedName name="PTE">#REF!</definedName>
    <definedName name="Qershor_Ar_TOT_Lek">'[22]2003'!#REF!</definedName>
    <definedName name="Qershor_Ar_TOT_Valute">'[22]2003'!#REF!</definedName>
    <definedName name="REAL">#REF!</definedName>
    <definedName name="RED_BOP">[3]RED!$C$2:$AA$54</definedName>
    <definedName name="RED_D">[3]RED!$C$57:$AA$97</definedName>
    <definedName name="RED_DS">[3]RED!$AD$3:$AW$30</definedName>
    <definedName name="RED_TRD">[3]RED!$BC$3:$BF$45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[28]C!$747:$747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[29]Main!$AB$27</definedName>
    <definedName name="rngQuestChecked">[4]ErrCheck!$A$3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[3]BoP!$G$174:$AR$216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[5]CGExp!$B$135:$CL$192</definedName>
    <definedName name="TB_Subsd">#REF!</definedName>
    <definedName name="Tb_Tax_3year">[5]TaxRev!$A$2:$L$66</definedName>
    <definedName name="TB_Taxes">'[5]JunPrg_9899&amp;beyond'!$A$487:$AE$559</definedName>
    <definedName name="TB1_x">#REF!</definedName>
    <definedName name="TB1_xx">#REF!</definedName>
    <definedName name="TB1b">[5]SummaryCG!$A$79:$CL$150</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#REF!</definedName>
    <definedName name="Tbs1thr4">#REF!</definedName>
    <definedName name="test" hidden="1">#REF!</definedName>
    <definedName name="Tetor_Ar_TOT_Lek">'[22]2003'!#REF!</definedName>
    <definedName name="Tetor_Ar_TOT_Valute">'[22]2003'!#REF!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87" i="290" l="1"/>
  <c r="J387" i="290" s="1"/>
  <c r="F382" i="290"/>
  <c r="E382" i="290"/>
  <c r="D382" i="290"/>
  <c r="C382" i="290"/>
  <c r="F381" i="290"/>
  <c r="E381" i="290"/>
  <c r="D381" i="290"/>
  <c r="C381" i="290"/>
  <c r="F380" i="290"/>
  <c r="E380" i="290"/>
  <c r="D380" i="290"/>
  <c r="C380" i="290"/>
  <c r="F379" i="290"/>
  <c r="E379" i="290"/>
  <c r="D379" i="290"/>
  <c r="C379" i="290"/>
  <c r="F378" i="290"/>
  <c r="E378" i="290"/>
  <c r="D378" i="290"/>
  <c r="C378" i="290"/>
  <c r="F377" i="290"/>
  <c r="E377" i="290"/>
  <c r="D377" i="290"/>
  <c r="C377" i="290"/>
  <c r="F376" i="290"/>
  <c r="E376" i="290"/>
  <c r="D376" i="290"/>
  <c r="C376" i="290"/>
  <c r="F375" i="290"/>
  <c r="E375" i="290"/>
  <c r="D375" i="290"/>
  <c r="C375" i="290"/>
  <c r="F374" i="290"/>
  <c r="E374" i="290"/>
  <c r="D374" i="290"/>
  <c r="C374" i="290"/>
  <c r="F373" i="290"/>
  <c r="E373" i="290"/>
  <c r="D373" i="290"/>
  <c r="C373" i="290"/>
  <c r="F372" i="290"/>
  <c r="E372" i="290"/>
  <c r="D372" i="290"/>
  <c r="C372" i="290"/>
  <c r="F371" i="290"/>
  <c r="E371" i="290"/>
  <c r="D371" i="290"/>
  <c r="C371" i="290"/>
  <c r="F369" i="290"/>
  <c r="E369" i="290"/>
  <c r="D369" i="290"/>
  <c r="C369" i="290"/>
  <c r="F368" i="290"/>
  <c r="E368" i="290"/>
  <c r="D368" i="290"/>
  <c r="C368" i="290"/>
  <c r="F367" i="290"/>
  <c r="E367" i="290"/>
  <c r="D367" i="290"/>
  <c r="C367" i="290"/>
  <c r="F366" i="290"/>
  <c r="E366" i="290"/>
  <c r="D366" i="290"/>
  <c r="C366" i="290"/>
  <c r="F365" i="290"/>
  <c r="E365" i="290"/>
  <c r="D365" i="290"/>
  <c r="C365" i="290"/>
  <c r="F364" i="290"/>
  <c r="E364" i="290"/>
  <c r="D364" i="290"/>
  <c r="C364" i="290"/>
  <c r="F363" i="290"/>
  <c r="E363" i="290"/>
  <c r="D363" i="290"/>
  <c r="C363" i="290"/>
  <c r="F362" i="290"/>
  <c r="E362" i="290"/>
  <c r="D362" i="290"/>
  <c r="C362" i="290"/>
  <c r="F361" i="290"/>
  <c r="E361" i="290"/>
  <c r="D361" i="290"/>
  <c r="C361" i="290"/>
  <c r="F360" i="290"/>
  <c r="E360" i="290"/>
  <c r="D360" i="290"/>
  <c r="C360" i="290"/>
  <c r="F359" i="290"/>
  <c r="E359" i="290"/>
  <c r="D359" i="290"/>
  <c r="C359" i="290"/>
  <c r="F358" i="290"/>
  <c r="E358" i="290"/>
  <c r="D358" i="290"/>
  <c r="C358" i="290"/>
  <c r="F357" i="290"/>
  <c r="E357" i="290"/>
  <c r="D357" i="290"/>
  <c r="C357" i="290"/>
  <c r="F356" i="290"/>
  <c r="E356" i="290"/>
  <c r="D356" i="290"/>
  <c r="C356" i="290"/>
  <c r="F355" i="290"/>
  <c r="E355" i="290"/>
  <c r="D355" i="290"/>
  <c r="C355" i="290"/>
  <c r="F354" i="290"/>
  <c r="E354" i="290"/>
  <c r="D354" i="290"/>
  <c r="C354" i="290"/>
  <c r="F353" i="290"/>
  <c r="E353" i="290"/>
  <c r="D353" i="290"/>
  <c r="C353" i="290"/>
  <c r="F352" i="290"/>
  <c r="E352" i="290"/>
  <c r="D352" i="290"/>
  <c r="C352" i="290"/>
  <c r="F343" i="290"/>
  <c r="E343" i="290"/>
  <c r="D343" i="290"/>
  <c r="C343" i="290"/>
  <c r="F338" i="290"/>
  <c r="F348" i="290" s="1"/>
  <c r="F330" i="290" s="1"/>
  <c r="E338" i="290"/>
  <c r="E348" i="290" s="1"/>
  <c r="E330" i="290" s="1"/>
  <c r="D338" i="290"/>
  <c r="D348" i="290" s="1"/>
  <c r="D330" i="290" s="1"/>
  <c r="C338" i="290"/>
  <c r="C348" i="290" s="1"/>
  <c r="C330" i="290" s="1"/>
  <c r="C331" i="290" s="1"/>
  <c r="F332" i="290"/>
  <c r="E332" i="290"/>
  <c r="D332" i="290"/>
  <c r="F317" i="290"/>
  <c r="E317" i="290"/>
  <c r="D317" i="290"/>
  <c r="D254" i="290" s="1"/>
  <c r="C317" i="290"/>
  <c r="F312" i="290"/>
  <c r="F322" i="290" s="1"/>
  <c r="F304" i="290" s="1"/>
  <c r="E312" i="290"/>
  <c r="E322" i="290" s="1"/>
  <c r="E304" i="290" s="1"/>
  <c r="D312" i="290"/>
  <c r="D322" i="290" s="1"/>
  <c r="D304" i="290" s="1"/>
  <c r="C312" i="290"/>
  <c r="C322" i="290" s="1"/>
  <c r="C304" i="290" s="1"/>
  <c r="C305" i="290" s="1"/>
  <c r="F306" i="290"/>
  <c r="E306" i="290"/>
  <c r="D306" i="290"/>
  <c r="F292" i="290"/>
  <c r="E292" i="290"/>
  <c r="D292" i="290"/>
  <c r="C292" i="290"/>
  <c r="F287" i="290"/>
  <c r="F297" i="290" s="1"/>
  <c r="E287" i="290"/>
  <c r="E297" i="290" s="1"/>
  <c r="D287" i="290"/>
  <c r="D297" i="290" s="1"/>
  <c r="C287" i="290"/>
  <c r="C297" i="290" s="1"/>
  <c r="F282" i="290"/>
  <c r="E282" i="290"/>
  <c r="D282" i="290"/>
  <c r="F281" i="290"/>
  <c r="E281" i="290"/>
  <c r="D281" i="290"/>
  <c r="F280" i="290"/>
  <c r="F283" i="290" s="1"/>
  <c r="E280" i="290"/>
  <c r="D280" i="290"/>
  <c r="E283" i="290" s="1"/>
  <c r="C280" i="290"/>
  <c r="F267" i="290"/>
  <c r="E267" i="290"/>
  <c r="D267" i="290"/>
  <c r="C267" i="290"/>
  <c r="F262" i="290"/>
  <c r="F272" i="290" s="1"/>
  <c r="F254" i="290" s="1"/>
  <c r="E262" i="290"/>
  <c r="E272" i="290" s="1"/>
  <c r="D262" i="290"/>
  <c r="D272" i="290" s="1"/>
  <c r="C262" i="290"/>
  <c r="C272" i="290" s="1"/>
  <c r="F256" i="290"/>
  <c r="E256" i="290"/>
  <c r="D256" i="290"/>
  <c r="E254" i="290"/>
  <c r="E255" i="290" s="1"/>
  <c r="C254" i="290"/>
  <c r="C255" i="290" s="1"/>
  <c r="F238" i="290"/>
  <c r="E238" i="290"/>
  <c r="D238" i="290"/>
  <c r="C238" i="290"/>
  <c r="F233" i="290"/>
  <c r="F243" i="290" s="1"/>
  <c r="E233" i="290"/>
  <c r="E243" i="290" s="1"/>
  <c r="D233" i="290"/>
  <c r="D243" i="290" s="1"/>
  <c r="C233" i="290"/>
  <c r="C243" i="290" s="1"/>
  <c r="F227" i="290"/>
  <c r="E227" i="290"/>
  <c r="D227" i="290"/>
  <c r="F212" i="290"/>
  <c r="E212" i="290"/>
  <c r="D212" i="290"/>
  <c r="C212" i="290"/>
  <c r="F207" i="290"/>
  <c r="F217" i="290" s="1"/>
  <c r="F199" i="290" s="1"/>
  <c r="E207" i="290"/>
  <c r="E217" i="290" s="1"/>
  <c r="E199" i="290" s="1"/>
  <c r="D207" i="290"/>
  <c r="D217" i="290" s="1"/>
  <c r="D199" i="290" s="1"/>
  <c r="C207" i="290"/>
  <c r="C217" i="290" s="1"/>
  <c r="C199" i="290" s="1"/>
  <c r="C200" i="290" s="1"/>
  <c r="F201" i="290"/>
  <c r="E201" i="290"/>
  <c r="D201" i="290"/>
  <c r="F187" i="290"/>
  <c r="E187" i="290"/>
  <c r="D187" i="290"/>
  <c r="C187" i="290"/>
  <c r="F182" i="290"/>
  <c r="F192" i="290" s="1"/>
  <c r="F174" i="290" s="1"/>
  <c r="E182" i="290"/>
  <c r="E192" i="290" s="1"/>
  <c r="E174" i="290" s="1"/>
  <c r="D182" i="290"/>
  <c r="D192" i="290" s="1"/>
  <c r="D174" i="290" s="1"/>
  <c r="C182" i="290"/>
  <c r="C192" i="290" s="1"/>
  <c r="C174" i="290" s="1"/>
  <c r="C175" i="290" s="1"/>
  <c r="F176" i="290"/>
  <c r="E176" i="290"/>
  <c r="D176" i="290"/>
  <c r="F162" i="290"/>
  <c r="E162" i="290"/>
  <c r="D162" i="290"/>
  <c r="C162" i="290"/>
  <c r="F157" i="290"/>
  <c r="F167" i="290" s="1"/>
  <c r="F149" i="290" s="1"/>
  <c r="E157" i="290"/>
  <c r="E167" i="290" s="1"/>
  <c r="E149" i="290" s="1"/>
  <c r="D157" i="290"/>
  <c r="D167" i="290" s="1"/>
  <c r="D149" i="290" s="1"/>
  <c r="C157" i="290"/>
  <c r="C167" i="290" s="1"/>
  <c r="C149" i="290" s="1"/>
  <c r="C150" i="290" s="1"/>
  <c r="F151" i="290"/>
  <c r="E151" i="290"/>
  <c r="D151" i="290"/>
  <c r="E137" i="290"/>
  <c r="E108" i="290" s="1"/>
  <c r="F122" i="290"/>
  <c r="F137" i="290" s="1"/>
  <c r="E122" i="290"/>
  <c r="D122" i="290"/>
  <c r="D137" i="290" s="1"/>
  <c r="C122" i="290"/>
  <c r="C137" i="290" s="1"/>
  <c r="F110" i="290"/>
  <c r="E110" i="290"/>
  <c r="D110" i="290"/>
  <c r="F100" i="290"/>
  <c r="E100" i="290"/>
  <c r="E101" i="290" s="1"/>
  <c r="D100" i="290"/>
  <c r="C100" i="290"/>
  <c r="C101" i="290" s="1"/>
  <c r="F73" i="290"/>
  <c r="E73" i="290"/>
  <c r="D73" i="290"/>
  <c r="E71" i="290"/>
  <c r="C71" i="290"/>
  <c r="C72" i="290" s="1"/>
  <c r="F60" i="290"/>
  <c r="F63" i="290" s="1"/>
  <c r="E60" i="290"/>
  <c r="E370" i="290" s="1"/>
  <c r="D60" i="290"/>
  <c r="D370" i="290" s="1"/>
  <c r="C60" i="290"/>
  <c r="C370" i="290" s="1"/>
  <c r="F57" i="290"/>
  <c r="E57" i="290"/>
  <c r="D57" i="290"/>
  <c r="C57" i="290"/>
  <c r="F48" i="290"/>
  <c r="E48" i="290"/>
  <c r="D48" i="290"/>
  <c r="C48" i="290"/>
  <c r="F45" i="290"/>
  <c r="E45" i="290"/>
  <c r="D45" i="290"/>
  <c r="C45" i="290"/>
  <c r="F42" i="290"/>
  <c r="E42" i="290"/>
  <c r="D42" i="290"/>
  <c r="C42" i="290"/>
  <c r="F36" i="290"/>
  <c r="E36" i="290"/>
  <c r="D36" i="290"/>
  <c r="D101" i="290" l="1"/>
  <c r="E152" i="290"/>
  <c r="E150" i="290"/>
  <c r="F177" i="290"/>
  <c r="F175" i="290"/>
  <c r="F178" i="290" s="1"/>
  <c r="D225" i="290"/>
  <c r="F305" i="290"/>
  <c r="F308" i="290" s="1"/>
  <c r="F307" i="290"/>
  <c r="F64" i="290"/>
  <c r="F34" i="290"/>
  <c r="F138" i="290"/>
  <c r="F108" i="290"/>
  <c r="F152" i="290"/>
  <c r="F150" i="290"/>
  <c r="D202" i="290"/>
  <c r="D200" i="290"/>
  <c r="D203" i="290" s="1"/>
  <c r="E225" i="290"/>
  <c r="D333" i="290"/>
  <c r="D331" i="290"/>
  <c r="D334" i="290" s="1"/>
  <c r="F101" i="290"/>
  <c r="C108" i="290"/>
  <c r="C109" i="290" s="1"/>
  <c r="E109" i="290"/>
  <c r="E111" i="290"/>
  <c r="D175" i="290"/>
  <c r="D178" i="290" s="1"/>
  <c r="D177" i="290"/>
  <c r="E202" i="290"/>
  <c r="E200" i="290"/>
  <c r="E203" i="290" s="1"/>
  <c r="F351" i="290"/>
  <c r="F225" i="290"/>
  <c r="D307" i="290"/>
  <c r="D305" i="290"/>
  <c r="D308" i="290" s="1"/>
  <c r="D255" i="290"/>
  <c r="D258" i="290" s="1"/>
  <c r="D257" i="290"/>
  <c r="E331" i="290"/>
  <c r="E334" i="290" s="1"/>
  <c r="E333" i="290"/>
  <c r="D138" i="290"/>
  <c r="D108" i="290"/>
  <c r="D150" i="290"/>
  <c r="D153" i="290" s="1"/>
  <c r="D152" i="290"/>
  <c r="E177" i="290"/>
  <c r="E175" i="290"/>
  <c r="E178" i="290" s="1"/>
  <c r="F200" i="290"/>
  <c r="F203" i="290" s="1"/>
  <c r="F202" i="290"/>
  <c r="C225" i="290"/>
  <c r="F257" i="290"/>
  <c r="F255" i="290"/>
  <c r="F258" i="290" s="1"/>
  <c r="E307" i="290"/>
  <c r="E305" i="290"/>
  <c r="F331" i="290"/>
  <c r="F334" i="290" s="1"/>
  <c r="F333" i="290"/>
  <c r="C63" i="290"/>
  <c r="E138" i="290"/>
  <c r="D63" i="290"/>
  <c r="D71" i="290"/>
  <c r="D283" i="290"/>
  <c r="F370" i="290"/>
  <c r="E63" i="290"/>
  <c r="E257" i="290"/>
  <c r="E72" i="290"/>
  <c r="F71" i="290"/>
  <c r="F387" i="290"/>
  <c r="F119" i="287"/>
  <c r="E119" i="287"/>
  <c r="D119" i="287"/>
  <c r="C119" i="287"/>
  <c r="F114" i="287"/>
  <c r="E114" i="287"/>
  <c r="D114" i="287"/>
  <c r="C114" i="287"/>
  <c r="F113" i="287"/>
  <c r="E113" i="287"/>
  <c r="D113" i="287"/>
  <c r="C113" i="287"/>
  <c r="F112" i="287"/>
  <c r="E112" i="287"/>
  <c r="D112" i="287"/>
  <c r="C112" i="287"/>
  <c r="D111" i="287"/>
  <c r="F110" i="287"/>
  <c r="E110" i="287"/>
  <c r="D110" i="287"/>
  <c r="C110" i="287"/>
  <c r="F109" i="287"/>
  <c r="E109" i="287"/>
  <c r="D109" i="287"/>
  <c r="C109" i="287"/>
  <c r="F108" i="287"/>
  <c r="E108" i="287"/>
  <c r="D108" i="287"/>
  <c r="C108" i="287"/>
  <c r="F107" i="287"/>
  <c r="E107" i="287"/>
  <c r="D107" i="287"/>
  <c r="C107" i="287"/>
  <c r="F106" i="287"/>
  <c r="E106" i="287"/>
  <c r="D106" i="287"/>
  <c r="C106" i="287"/>
  <c r="F105" i="287"/>
  <c r="E105" i="287"/>
  <c r="D105" i="287"/>
  <c r="C105" i="287"/>
  <c r="F104" i="287"/>
  <c r="E104" i="287"/>
  <c r="D104" i="287"/>
  <c r="C104" i="287"/>
  <c r="F103" i="287"/>
  <c r="E103" i="287"/>
  <c r="D103" i="287"/>
  <c r="C103" i="287"/>
  <c r="F102" i="287"/>
  <c r="E102" i="287"/>
  <c r="D102" i="287"/>
  <c r="C102" i="287"/>
  <c r="F101" i="287"/>
  <c r="E101" i="287"/>
  <c r="D101" i="287"/>
  <c r="C101" i="287"/>
  <c r="F100" i="287"/>
  <c r="E100" i="287"/>
  <c r="D100" i="287"/>
  <c r="C100" i="287"/>
  <c r="F99" i="287"/>
  <c r="E99" i="287"/>
  <c r="D99" i="287"/>
  <c r="C99" i="287"/>
  <c r="F98" i="287"/>
  <c r="E98" i="287"/>
  <c r="D98" i="287"/>
  <c r="C98" i="287"/>
  <c r="D97" i="287"/>
  <c r="C97" i="287"/>
  <c r="F96" i="287"/>
  <c r="E96" i="287"/>
  <c r="D96" i="287"/>
  <c r="C96" i="287"/>
  <c r="F95" i="287"/>
  <c r="E95" i="287"/>
  <c r="D95" i="287"/>
  <c r="C95" i="287"/>
  <c r="F94" i="287"/>
  <c r="E94" i="287"/>
  <c r="D94" i="287"/>
  <c r="C94" i="287"/>
  <c r="F93" i="287"/>
  <c r="E93" i="287"/>
  <c r="D93" i="287"/>
  <c r="C93" i="287"/>
  <c r="D92" i="287"/>
  <c r="F90" i="287"/>
  <c r="E90" i="287"/>
  <c r="D90" i="287"/>
  <c r="C90" i="287"/>
  <c r="F85" i="287"/>
  <c r="F72" i="287" s="1"/>
  <c r="E85" i="287"/>
  <c r="D85" i="287"/>
  <c r="D72" i="287" s="1"/>
  <c r="C85" i="287"/>
  <c r="F74" i="287"/>
  <c r="E74" i="287"/>
  <c r="D74" i="287"/>
  <c r="C73" i="287"/>
  <c r="E72" i="287"/>
  <c r="E73" i="287" s="1"/>
  <c r="D60" i="287"/>
  <c r="D61" i="287" s="1"/>
  <c r="F57" i="287"/>
  <c r="F111" i="287" s="1"/>
  <c r="F92" i="287" s="1"/>
  <c r="E57" i="287"/>
  <c r="E111" i="287" s="1"/>
  <c r="E92" i="287" s="1"/>
  <c r="C57" i="287"/>
  <c r="C60" i="287" s="1"/>
  <c r="F45" i="287"/>
  <c r="E45" i="287"/>
  <c r="D45" i="287"/>
  <c r="C45" i="287"/>
  <c r="F42" i="287"/>
  <c r="E42" i="287"/>
  <c r="D42" i="287"/>
  <c r="C42" i="287"/>
  <c r="F39" i="287"/>
  <c r="E39" i="287"/>
  <c r="D39" i="287"/>
  <c r="C39" i="287"/>
  <c r="F33" i="287"/>
  <c r="E33" i="287"/>
  <c r="D33" i="287"/>
  <c r="D31" i="287"/>
  <c r="D32" i="287" s="1"/>
  <c r="E198" i="286"/>
  <c r="D198" i="286"/>
  <c r="C198" i="286"/>
  <c r="B198" i="286"/>
  <c r="E197" i="286"/>
  <c r="D197" i="286"/>
  <c r="C197" i="286"/>
  <c r="B197" i="286"/>
  <c r="E195" i="286"/>
  <c r="D195" i="286"/>
  <c r="C195" i="286"/>
  <c r="B195" i="286"/>
  <c r="E193" i="286"/>
  <c r="D193" i="286"/>
  <c r="C193" i="286"/>
  <c r="B193" i="286"/>
  <c r="E192" i="286"/>
  <c r="D192" i="286"/>
  <c r="C192" i="286"/>
  <c r="B192" i="286"/>
  <c r="E191" i="286"/>
  <c r="E190" i="286" s="1"/>
  <c r="D191" i="286"/>
  <c r="D190" i="286"/>
  <c r="C190" i="286"/>
  <c r="B190" i="286"/>
  <c r="E189" i="286"/>
  <c r="D189" i="286"/>
  <c r="C189" i="286"/>
  <c r="B189" i="286"/>
  <c r="E188" i="286"/>
  <c r="D188" i="286"/>
  <c r="C188" i="286"/>
  <c r="B188" i="286"/>
  <c r="E186" i="286"/>
  <c r="D186" i="286"/>
  <c r="C186" i="286"/>
  <c r="B186" i="286"/>
  <c r="E185" i="286"/>
  <c r="D185" i="286"/>
  <c r="C185" i="286"/>
  <c r="B185" i="286"/>
  <c r="E183" i="286"/>
  <c r="D183" i="286"/>
  <c r="C183" i="286"/>
  <c r="B183" i="286"/>
  <c r="E182" i="286"/>
  <c r="D182" i="286"/>
  <c r="C182" i="286"/>
  <c r="B182" i="286"/>
  <c r="E180" i="286"/>
  <c r="D180" i="286"/>
  <c r="C180" i="286"/>
  <c r="B180" i="286"/>
  <c r="E179" i="286"/>
  <c r="D179" i="286"/>
  <c r="C179" i="286"/>
  <c r="B179" i="286"/>
  <c r="E177" i="286"/>
  <c r="D177" i="286"/>
  <c r="C177" i="286"/>
  <c r="B177" i="286"/>
  <c r="E176" i="286"/>
  <c r="D176" i="286"/>
  <c r="C176" i="286"/>
  <c r="B176" i="286"/>
  <c r="E174" i="286"/>
  <c r="D174" i="286"/>
  <c r="C174" i="286"/>
  <c r="B174" i="286"/>
  <c r="E173" i="286"/>
  <c r="D173" i="286"/>
  <c r="C173" i="286"/>
  <c r="B173" i="286"/>
  <c r="E172" i="286"/>
  <c r="D172" i="286"/>
  <c r="C172" i="286"/>
  <c r="B172" i="286"/>
  <c r="E162" i="286"/>
  <c r="D162" i="286"/>
  <c r="C162" i="286"/>
  <c r="B162" i="286"/>
  <c r="E157" i="286"/>
  <c r="E167" i="286" s="1"/>
  <c r="D157" i="286"/>
  <c r="D167" i="286" s="1"/>
  <c r="C157" i="286"/>
  <c r="C167" i="286" s="1"/>
  <c r="B157" i="286"/>
  <c r="B167" i="286" s="1"/>
  <c r="E134" i="286"/>
  <c r="E137" i="286" s="1"/>
  <c r="E138" i="286" s="1"/>
  <c r="D134" i="286"/>
  <c r="D137" i="286" s="1"/>
  <c r="D138" i="286" s="1"/>
  <c r="C134" i="286"/>
  <c r="C137" i="286" s="1"/>
  <c r="C138" i="286" s="1"/>
  <c r="B134" i="286"/>
  <c r="B137" i="286" s="1"/>
  <c r="B138" i="286" s="1"/>
  <c r="E131" i="286"/>
  <c r="D131" i="286"/>
  <c r="C131" i="286"/>
  <c r="B131" i="286"/>
  <c r="E128" i="286"/>
  <c r="D128" i="286"/>
  <c r="C128" i="286"/>
  <c r="B128" i="286"/>
  <c r="E125" i="286"/>
  <c r="D125" i="286"/>
  <c r="C125" i="286"/>
  <c r="B125" i="286"/>
  <c r="E122" i="286"/>
  <c r="D122" i="286"/>
  <c r="C122" i="286"/>
  <c r="B122" i="286"/>
  <c r="E119" i="286"/>
  <c r="D119" i="286"/>
  <c r="C119" i="286"/>
  <c r="B119" i="286"/>
  <c r="E116" i="286"/>
  <c r="D116" i="286"/>
  <c r="C116" i="286"/>
  <c r="B116" i="286"/>
  <c r="E108" i="286"/>
  <c r="D108" i="286"/>
  <c r="C108" i="286"/>
  <c r="B108" i="286"/>
  <c r="E96" i="286"/>
  <c r="E99" i="286" s="1"/>
  <c r="E100" i="286" s="1"/>
  <c r="D96" i="286"/>
  <c r="D99" i="286" s="1"/>
  <c r="D100" i="286" s="1"/>
  <c r="C96" i="286"/>
  <c r="C99" i="286" s="1"/>
  <c r="C100" i="286" s="1"/>
  <c r="B96" i="286"/>
  <c r="B99" i="286" s="1"/>
  <c r="E93" i="286"/>
  <c r="D93" i="286"/>
  <c r="C93" i="286"/>
  <c r="B93" i="286"/>
  <c r="E90" i="286"/>
  <c r="D90" i="286"/>
  <c r="C90" i="286"/>
  <c r="B90" i="286"/>
  <c r="E87" i="286"/>
  <c r="D87" i="286"/>
  <c r="C87" i="286"/>
  <c r="B87" i="286"/>
  <c r="E84" i="286"/>
  <c r="D84" i="286"/>
  <c r="C84" i="286"/>
  <c r="B84" i="286"/>
  <c r="E81" i="286"/>
  <c r="D81" i="286"/>
  <c r="C81" i="286"/>
  <c r="B81" i="286"/>
  <c r="E78" i="286"/>
  <c r="D78" i="286"/>
  <c r="C78" i="286"/>
  <c r="B78" i="286"/>
  <c r="E70" i="286"/>
  <c r="D70" i="286"/>
  <c r="C70" i="286"/>
  <c r="E58" i="286"/>
  <c r="E61" i="286" s="1"/>
  <c r="E170" i="286" s="1"/>
  <c r="D58" i="286"/>
  <c r="D61" i="286" s="1"/>
  <c r="D170" i="286" s="1"/>
  <c r="C58" i="286"/>
  <c r="C61" i="286" s="1"/>
  <c r="B58" i="286"/>
  <c r="B61" i="286" s="1"/>
  <c r="B170" i="286" s="1"/>
  <c r="E55" i="286"/>
  <c r="E187" i="286" s="1"/>
  <c r="D55" i="286"/>
  <c r="D187" i="286" s="1"/>
  <c r="C55" i="286"/>
  <c r="C187" i="286" s="1"/>
  <c r="B55" i="286"/>
  <c r="B187" i="286" s="1"/>
  <c r="E52" i="286"/>
  <c r="E184" i="286" s="1"/>
  <c r="D52" i="286"/>
  <c r="D184" i="286" s="1"/>
  <c r="C52" i="286"/>
  <c r="C184" i="286" s="1"/>
  <c r="B52" i="286"/>
  <c r="B184" i="286" s="1"/>
  <c r="E49" i="286"/>
  <c r="E181" i="286" s="1"/>
  <c r="D49" i="286"/>
  <c r="D181" i="286" s="1"/>
  <c r="C49" i="286"/>
  <c r="C181" i="286" s="1"/>
  <c r="B49" i="286"/>
  <c r="B181" i="286" s="1"/>
  <c r="E46" i="286"/>
  <c r="E178" i="286" s="1"/>
  <c r="D46" i="286"/>
  <c r="D178" i="286" s="1"/>
  <c r="C46" i="286"/>
  <c r="C178" i="286" s="1"/>
  <c r="B46" i="286"/>
  <c r="B178" i="286" s="1"/>
  <c r="E43" i="286"/>
  <c r="E175" i="286" s="1"/>
  <c r="E171" i="286" s="1"/>
  <c r="D43" i="286"/>
  <c r="D175" i="286" s="1"/>
  <c r="D171" i="286" s="1"/>
  <c r="C43" i="286"/>
  <c r="C175" i="286" s="1"/>
  <c r="C171" i="286" s="1"/>
  <c r="B43" i="286"/>
  <c r="B175" i="286" s="1"/>
  <c r="B171" i="286" s="1"/>
  <c r="E40" i="286"/>
  <c r="E62" i="286" s="1"/>
  <c r="D40" i="286"/>
  <c r="D62" i="286" s="1"/>
  <c r="C40" i="286"/>
  <c r="C62" i="286" s="1"/>
  <c r="B40" i="286"/>
  <c r="B62" i="286" s="1"/>
  <c r="E32" i="286"/>
  <c r="E33" i="286" s="1"/>
  <c r="D32" i="286"/>
  <c r="D33" i="286" s="1"/>
  <c r="C32" i="286"/>
  <c r="C33" i="286" s="1"/>
  <c r="B32" i="286"/>
  <c r="B33" i="286" s="1"/>
  <c r="F282" i="285"/>
  <c r="E282" i="285"/>
  <c r="D282" i="285"/>
  <c r="C282" i="285"/>
  <c r="F281" i="285"/>
  <c r="E281" i="285"/>
  <c r="D281" i="285"/>
  <c r="C281" i="285"/>
  <c r="F280" i="285"/>
  <c r="E280" i="285"/>
  <c r="D280" i="285"/>
  <c r="C280" i="285"/>
  <c r="F279" i="285"/>
  <c r="E279" i="285"/>
  <c r="D279" i="285"/>
  <c r="F278" i="285"/>
  <c r="E278" i="285"/>
  <c r="D278" i="285"/>
  <c r="F277" i="285"/>
  <c r="E277" i="285"/>
  <c r="D277" i="285"/>
  <c r="C277" i="285"/>
  <c r="F276" i="285"/>
  <c r="E276" i="285"/>
  <c r="D276" i="285"/>
  <c r="C276" i="285"/>
  <c r="F275" i="285"/>
  <c r="E275" i="285"/>
  <c r="D275" i="285"/>
  <c r="C275" i="285"/>
  <c r="F274" i="285"/>
  <c r="E274" i="285"/>
  <c r="D274" i="285"/>
  <c r="C274" i="285"/>
  <c r="F273" i="285"/>
  <c r="E273" i="285"/>
  <c r="D273" i="285"/>
  <c r="C273" i="285"/>
  <c r="F272" i="285"/>
  <c r="E272" i="285"/>
  <c r="D272" i="285"/>
  <c r="C272" i="285"/>
  <c r="F271" i="285"/>
  <c r="E271" i="285"/>
  <c r="D271" i="285"/>
  <c r="C271" i="285"/>
  <c r="D270" i="285"/>
  <c r="F269" i="285"/>
  <c r="E269" i="285"/>
  <c r="D269" i="285"/>
  <c r="C269" i="285"/>
  <c r="F268" i="285"/>
  <c r="E268" i="285"/>
  <c r="D268" i="285"/>
  <c r="C268" i="285"/>
  <c r="F267" i="285"/>
  <c r="E267" i="285"/>
  <c r="D267" i="285"/>
  <c r="C267" i="285"/>
  <c r="F266" i="285"/>
  <c r="E266" i="285"/>
  <c r="D266" i="285"/>
  <c r="C266" i="285"/>
  <c r="F265" i="285"/>
  <c r="E265" i="285"/>
  <c r="D265" i="285"/>
  <c r="C265" i="285"/>
  <c r="F264" i="285"/>
  <c r="E264" i="285"/>
  <c r="D264" i="285"/>
  <c r="C264" i="285"/>
  <c r="F263" i="285"/>
  <c r="E263" i="285"/>
  <c r="D263" i="285"/>
  <c r="C263" i="285"/>
  <c r="F262" i="285"/>
  <c r="E262" i="285"/>
  <c r="D262" i="285"/>
  <c r="C262" i="285"/>
  <c r="F261" i="285"/>
  <c r="E261" i="285"/>
  <c r="D261" i="285"/>
  <c r="C261" i="285"/>
  <c r="F260" i="285"/>
  <c r="E260" i="285"/>
  <c r="D260" i="285"/>
  <c r="C260" i="285"/>
  <c r="F259" i="285"/>
  <c r="E259" i="285"/>
  <c r="D259" i="285"/>
  <c r="C259" i="285"/>
  <c r="F258" i="285"/>
  <c r="E258" i="285"/>
  <c r="D258" i="285"/>
  <c r="C258" i="285"/>
  <c r="F257" i="285"/>
  <c r="E257" i="285"/>
  <c r="D257" i="285"/>
  <c r="C257" i="285"/>
  <c r="F256" i="285"/>
  <c r="E256" i="285"/>
  <c r="D256" i="285"/>
  <c r="C256" i="285"/>
  <c r="F255" i="285"/>
  <c r="E255" i="285"/>
  <c r="D255" i="285"/>
  <c r="C255" i="285"/>
  <c r="F254" i="285"/>
  <c r="E254" i="285"/>
  <c r="D254" i="285"/>
  <c r="C254" i="285"/>
  <c r="F253" i="285"/>
  <c r="E253" i="285"/>
  <c r="D253" i="285"/>
  <c r="C253" i="285"/>
  <c r="F252" i="285"/>
  <c r="E252" i="285"/>
  <c r="D252" i="285"/>
  <c r="C252" i="285"/>
  <c r="F243" i="285"/>
  <c r="E243" i="285"/>
  <c r="D243" i="285"/>
  <c r="C243" i="285"/>
  <c r="F238" i="285"/>
  <c r="F248" i="285" s="1"/>
  <c r="F230" i="285" s="1"/>
  <c r="E238" i="285"/>
  <c r="E248" i="285" s="1"/>
  <c r="E230" i="285" s="1"/>
  <c r="D238" i="285"/>
  <c r="D248" i="285" s="1"/>
  <c r="D230" i="285" s="1"/>
  <c r="C238" i="285"/>
  <c r="C248" i="285" s="1"/>
  <c r="C231" i="285"/>
  <c r="F218" i="285"/>
  <c r="E218" i="285"/>
  <c r="D218" i="285"/>
  <c r="C218" i="285"/>
  <c r="F213" i="285"/>
  <c r="F223" i="285" s="1"/>
  <c r="F205" i="285" s="1"/>
  <c r="E213" i="285"/>
  <c r="E223" i="285" s="1"/>
  <c r="E205" i="285" s="1"/>
  <c r="D213" i="285"/>
  <c r="D223" i="285" s="1"/>
  <c r="D205" i="285" s="1"/>
  <c r="C213" i="285"/>
  <c r="C223" i="285" s="1"/>
  <c r="C206" i="285"/>
  <c r="F193" i="285"/>
  <c r="E193" i="285"/>
  <c r="D193" i="285"/>
  <c r="C193" i="285"/>
  <c r="F188" i="285"/>
  <c r="F198" i="285" s="1"/>
  <c r="F180" i="285" s="1"/>
  <c r="E188" i="285"/>
  <c r="E198" i="285" s="1"/>
  <c r="E180" i="285" s="1"/>
  <c r="D188" i="285"/>
  <c r="D198" i="285" s="1"/>
  <c r="D180" i="285" s="1"/>
  <c r="C188" i="285"/>
  <c r="C198" i="285" s="1"/>
  <c r="C181" i="285"/>
  <c r="F168" i="285"/>
  <c r="E168" i="285"/>
  <c r="D168" i="285"/>
  <c r="C168" i="285"/>
  <c r="F163" i="285"/>
  <c r="F173" i="285" s="1"/>
  <c r="E163" i="285"/>
  <c r="E173" i="285" s="1"/>
  <c r="D163" i="285"/>
  <c r="D173" i="285" s="1"/>
  <c r="C163" i="285"/>
  <c r="C173" i="285" s="1"/>
  <c r="C156" i="285"/>
  <c r="E148" i="285"/>
  <c r="C148" i="285"/>
  <c r="C144" i="285"/>
  <c r="C279" i="285" s="1"/>
  <c r="C278" i="285" s="1"/>
  <c r="F143" i="285"/>
  <c r="E143" i="285"/>
  <c r="D143" i="285"/>
  <c r="C143" i="285"/>
  <c r="F138" i="285"/>
  <c r="F148" i="285" s="1"/>
  <c r="E138" i="285"/>
  <c r="D138" i="285"/>
  <c r="D148" i="285" s="1"/>
  <c r="C138" i="285"/>
  <c r="F133" i="285"/>
  <c r="E133" i="285"/>
  <c r="F132" i="285"/>
  <c r="E132" i="285"/>
  <c r="D132" i="285"/>
  <c r="F131" i="285"/>
  <c r="E131" i="285"/>
  <c r="F134" i="285" s="1"/>
  <c r="D131" i="285"/>
  <c r="C131" i="285"/>
  <c r="D134" i="285" s="1"/>
  <c r="C130" i="285"/>
  <c r="C250" i="285" s="1"/>
  <c r="F114" i="285"/>
  <c r="E114" i="285"/>
  <c r="D114" i="285"/>
  <c r="C114" i="285"/>
  <c r="F109" i="285"/>
  <c r="F119" i="285" s="1"/>
  <c r="E109" i="285"/>
  <c r="E119" i="285" s="1"/>
  <c r="D109" i="285"/>
  <c r="D119" i="285" s="1"/>
  <c r="C109" i="285"/>
  <c r="C119" i="285" s="1"/>
  <c r="C102" i="285"/>
  <c r="F88" i="285"/>
  <c r="E88" i="285"/>
  <c r="D88" i="285"/>
  <c r="C88" i="285"/>
  <c r="F83" i="285"/>
  <c r="F93" i="285" s="1"/>
  <c r="F75" i="285" s="1"/>
  <c r="E83" i="285"/>
  <c r="E93" i="285" s="1"/>
  <c r="E75" i="285" s="1"/>
  <c r="D83" i="285"/>
  <c r="D93" i="285" s="1"/>
  <c r="D75" i="285" s="1"/>
  <c r="D250" i="285" s="1"/>
  <c r="C83" i="285"/>
  <c r="C93" i="285" s="1"/>
  <c r="D63" i="285"/>
  <c r="F60" i="285"/>
  <c r="F270" i="285" s="1"/>
  <c r="E60" i="285"/>
  <c r="E270" i="285" s="1"/>
  <c r="C60" i="285"/>
  <c r="C270" i="285" s="1"/>
  <c r="F57" i="285"/>
  <c r="E57" i="285"/>
  <c r="D57" i="285"/>
  <c r="C57" i="285"/>
  <c r="F48" i="285"/>
  <c r="E48" i="285"/>
  <c r="D48" i="285"/>
  <c r="C48" i="285"/>
  <c r="F45" i="285"/>
  <c r="E45" i="285"/>
  <c r="D45" i="285"/>
  <c r="C45" i="285"/>
  <c r="F42" i="285"/>
  <c r="E42" i="285"/>
  <c r="D42" i="285"/>
  <c r="C42" i="285"/>
  <c r="E40" i="285"/>
  <c r="E72" i="285" s="1"/>
  <c r="E81" i="285" s="1"/>
  <c r="E98" i="285" s="1"/>
  <c r="E107" i="285" s="1"/>
  <c r="E127" i="285" s="1"/>
  <c r="E136" i="285" s="1"/>
  <c r="E152" i="285" s="1"/>
  <c r="E161" i="285" s="1"/>
  <c r="C40" i="285"/>
  <c r="C72" i="285" s="1"/>
  <c r="C81" i="285" s="1"/>
  <c r="C98" i="285" s="1"/>
  <c r="C107" i="285" s="1"/>
  <c r="C127" i="285" s="1"/>
  <c r="C136" i="285" s="1"/>
  <c r="C152" i="285" s="1"/>
  <c r="C161" i="285" s="1"/>
  <c r="F37" i="285"/>
  <c r="E37" i="285"/>
  <c r="D37" i="285"/>
  <c r="F36" i="285"/>
  <c r="E36" i="285"/>
  <c r="D36" i="285"/>
  <c r="F35" i="285"/>
  <c r="F38" i="285" s="1"/>
  <c r="E35" i="285"/>
  <c r="D35" i="285"/>
  <c r="E38" i="285" s="1"/>
  <c r="C35" i="285"/>
  <c r="F31" i="285"/>
  <c r="F40" i="285" s="1"/>
  <c r="F72" i="285" s="1"/>
  <c r="F81" i="285" s="1"/>
  <c r="F98" i="285" s="1"/>
  <c r="F107" i="285" s="1"/>
  <c r="F127" i="285" s="1"/>
  <c r="F136" i="285" s="1"/>
  <c r="F152" i="285" s="1"/>
  <c r="F161" i="285" s="1"/>
  <c r="E31" i="285"/>
  <c r="D31" i="285"/>
  <c r="D40" i="285" s="1"/>
  <c r="D72" i="285" s="1"/>
  <c r="D81" i="285" s="1"/>
  <c r="D98" i="285" s="1"/>
  <c r="D107" i="285" s="1"/>
  <c r="D127" i="285" s="1"/>
  <c r="D136" i="285" s="1"/>
  <c r="D152" i="285" s="1"/>
  <c r="D161" i="285" s="1"/>
  <c r="C31" i="285"/>
  <c r="F388" i="284"/>
  <c r="E388" i="284"/>
  <c r="D388" i="284"/>
  <c r="C388" i="284"/>
  <c r="F387" i="284"/>
  <c r="E387" i="284"/>
  <c r="D387" i="284"/>
  <c r="C387" i="284"/>
  <c r="F386" i="284"/>
  <c r="E386" i="284"/>
  <c r="D386" i="284"/>
  <c r="C386" i="284"/>
  <c r="D385" i="284"/>
  <c r="C385" i="284"/>
  <c r="F384" i="284"/>
  <c r="E384" i="284"/>
  <c r="D384" i="284"/>
  <c r="C384" i="284"/>
  <c r="F383" i="284"/>
  <c r="E383" i="284"/>
  <c r="D383" i="284"/>
  <c r="C383" i="284"/>
  <c r="F382" i="284"/>
  <c r="E382" i="284"/>
  <c r="D382" i="284"/>
  <c r="C382" i="284"/>
  <c r="F381" i="284"/>
  <c r="E381" i="284"/>
  <c r="D381" i="284"/>
  <c r="C381" i="284"/>
  <c r="F380" i="284"/>
  <c r="E380" i="284"/>
  <c r="D380" i="284"/>
  <c r="C380" i="284"/>
  <c r="F379" i="284"/>
  <c r="E379" i="284"/>
  <c r="D379" i="284"/>
  <c r="C379" i="284"/>
  <c r="F378" i="284"/>
  <c r="E378" i="284"/>
  <c r="D378" i="284"/>
  <c r="C378" i="284"/>
  <c r="C377" i="284"/>
  <c r="D376" i="284"/>
  <c r="C376" i="284"/>
  <c r="F375" i="284"/>
  <c r="E375" i="284"/>
  <c r="D375" i="284"/>
  <c r="C375" i="284"/>
  <c r="F374" i="284"/>
  <c r="E374" i="284"/>
  <c r="D374" i="284"/>
  <c r="C374" i="284"/>
  <c r="F373" i="284"/>
  <c r="E373" i="284"/>
  <c r="D373" i="284"/>
  <c r="C373" i="284"/>
  <c r="F372" i="284"/>
  <c r="E372" i="284"/>
  <c r="D372" i="284"/>
  <c r="C372" i="284"/>
  <c r="F371" i="284"/>
  <c r="E371" i="284"/>
  <c r="D371" i="284"/>
  <c r="C371" i="284"/>
  <c r="F370" i="284"/>
  <c r="E370" i="284"/>
  <c r="D370" i="284"/>
  <c r="C370" i="284"/>
  <c r="F369" i="284"/>
  <c r="E369" i="284"/>
  <c r="D369" i="284"/>
  <c r="C369" i="284"/>
  <c r="F368" i="284"/>
  <c r="E368" i="284"/>
  <c r="D368" i="284"/>
  <c r="C368" i="284"/>
  <c r="F367" i="284"/>
  <c r="E367" i="284"/>
  <c r="D367" i="284"/>
  <c r="C367" i="284"/>
  <c r="F366" i="284"/>
  <c r="E366" i="284"/>
  <c r="D366" i="284"/>
  <c r="C366" i="284"/>
  <c r="F365" i="284"/>
  <c r="E365" i="284"/>
  <c r="D365" i="284"/>
  <c r="C365" i="284"/>
  <c r="F364" i="284"/>
  <c r="E364" i="284"/>
  <c r="D364" i="284"/>
  <c r="C364" i="284"/>
  <c r="F363" i="284"/>
  <c r="E363" i="284"/>
  <c r="D363" i="284"/>
  <c r="C363" i="284"/>
  <c r="F362" i="284"/>
  <c r="E362" i="284"/>
  <c r="D362" i="284"/>
  <c r="C362" i="284"/>
  <c r="F361" i="284"/>
  <c r="E361" i="284"/>
  <c r="D361" i="284"/>
  <c r="C361" i="284"/>
  <c r="F360" i="284"/>
  <c r="E360" i="284"/>
  <c r="D360" i="284"/>
  <c r="C360" i="284"/>
  <c r="F359" i="284"/>
  <c r="E359" i="284"/>
  <c r="D359" i="284"/>
  <c r="C359" i="284"/>
  <c r="F358" i="284"/>
  <c r="E358" i="284"/>
  <c r="D358" i="284"/>
  <c r="C358" i="284"/>
  <c r="F349" i="284"/>
  <c r="E349" i="284"/>
  <c r="D349" i="284"/>
  <c r="C349" i="284"/>
  <c r="F344" i="284"/>
  <c r="F354" i="284" s="1"/>
  <c r="E344" i="284"/>
  <c r="E354" i="284" s="1"/>
  <c r="E336" i="284" s="1"/>
  <c r="D344" i="284"/>
  <c r="D354" i="284" s="1"/>
  <c r="C344" i="284"/>
  <c r="C354" i="284" s="1"/>
  <c r="C336" i="284" s="1"/>
  <c r="C337" i="284" s="1"/>
  <c r="F339" i="284"/>
  <c r="F338" i="284"/>
  <c r="E338" i="284"/>
  <c r="D338" i="284"/>
  <c r="F337" i="284"/>
  <c r="F336" i="284"/>
  <c r="D336" i="284"/>
  <c r="D339" i="284" s="1"/>
  <c r="F328" i="284"/>
  <c r="F310" i="284" s="1"/>
  <c r="F323" i="284"/>
  <c r="E323" i="284"/>
  <c r="D323" i="284"/>
  <c r="D260" i="284" s="1"/>
  <c r="C323" i="284"/>
  <c r="F318" i="284"/>
  <c r="E318" i="284"/>
  <c r="E328" i="284" s="1"/>
  <c r="E310" i="284" s="1"/>
  <c r="D318" i="284"/>
  <c r="D328" i="284" s="1"/>
  <c r="D310" i="284" s="1"/>
  <c r="C318" i="284"/>
  <c r="C328" i="284" s="1"/>
  <c r="F312" i="284"/>
  <c r="E312" i="284"/>
  <c r="D312" i="284"/>
  <c r="C310" i="284"/>
  <c r="C311" i="284" s="1"/>
  <c r="F298" i="284"/>
  <c r="E298" i="284"/>
  <c r="D298" i="284"/>
  <c r="C298" i="284"/>
  <c r="F293" i="284"/>
  <c r="F303" i="284" s="1"/>
  <c r="E293" i="284"/>
  <c r="E303" i="284" s="1"/>
  <c r="D293" i="284"/>
  <c r="D303" i="284" s="1"/>
  <c r="C293" i="284"/>
  <c r="C303" i="284" s="1"/>
  <c r="F288" i="284"/>
  <c r="E288" i="284"/>
  <c r="D288" i="284"/>
  <c r="F287" i="284"/>
  <c r="E287" i="284"/>
  <c r="D287" i="284"/>
  <c r="F286" i="284"/>
  <c r="F289" i="284" s="1"/>
  <c r="E286" i="284"/>
  <c r="D286" i="284"/>
  <c r="D289" i="284" s="1"/>
  <c r="C286" i="284"/>
  <c r="F273" i="284"/>
  <c r="E273" i="284"/>
  <c r="D273" i="284"/>
  <c r="C273" i="284"/>
  <c r="F268" i="284"/>
  <c r="F278" i="284" s="1"/>
  <c r="F260" i="284" s="1"/>
  <c r="E268" i="284"/>
  <c r="E278" i="284" s="1"/>
  <c r="D268" i="284"/>
  <c r="D278" i="284" s="1"/>
  <c r="C268" i="284"/>
  <c r="C278" i="284" s="1"/>
  <c r="F262" i="284"/>
  <c r="E262" i="284"/>
  <c r="D262" i="284"/>
  <c r="C261" i="284"/>
  <c r="E260" i="284"/>
  <c r="E263" i="284" s="1"/>
  <c r="C260" i="284"/>
  <c r="F244" i="284"/>
  <c r="E244" i="284"/>
  <c r="D244" i="284"/>
  <c r="C244" i="284"/>
  <c r="F239" i="284"/>
  <c r="F249" i="284" s="1"/>
  <c r="E239" i="284"/>
  <c r="E249" i="284" s="1"/>
  <c r="D239" i="284"/>
  <c r="D249" i="284" s="1"/>
  <c r="C239" i="284"/>
  <c r="C249" i="284" s="1"/>
  <c r="F233" i="284"/>
  <c r="E233" i="284"/>
  <c r="D233" i="284"/>
  <c r="F231" i="284"/>
  <c r="F218" i="284"/>
  <c r="E218" i="284"/>
  <c r="D218" i="284"/>
  <c r="C218" i="284"/>
  <c r="F213" i="284"/>
  <c r="F223" i="284" s="1"/>
  <c r="F205" i="284" s="1"/>
  <c r="E213" i="284"/>
  <c r="E223" i="284" s="1"/>
  <c r="E205" i="284" s="1"/>
  <c r="D213" i="284"/>
  <c r="D223" i="284" s="1"/>
  <c r="D205" i="284" s="1"/>
  <c r="C213" i="284"/>
  <c r="C223" i="284" s="1"/>
  <c r="C205" i="284" s="1"/>
  <c r="C206" i="284" s="1"/>
  <c r="F207" i="284"/>
  <c r="D204" i="284"/>
  <c r="D207" i="284" s="1"/>
  <c r="F193" i="284"/>
  <c r="E193" i="284"/>
  <c r="D193" i="284"/>
  <c r="C193" i="284"/>
  <c r="F188" i="284"/>
  <c r="F198" i="284" s="1"/>
  <c r="F180" i="284" s="1"/>
  <c r="E188" i="284"/>
  <c r="E198" i="284" s="1"/>
  <c r="E180" i="284" s="1"/>
  <c r="D188" i="284"/>
  <c r="D198" i="284" s="1"/>
  <c r="D180" i="284" s="1"/>
  <c r="C188" i="284"/>
  <c r="C198" i="284" s="1"/>
  <c r="C180" i="284" s="1"/>
  <c r="C181" i="284" s="1"/>
  <c r="F182" i="284"/>
  <c r="E182" i="284"/>
  <c r="D182" i="284"/>
  <c r="F168" i="284"/>
  <c r="E168" i="284"/>
  <c r="D168" i="284"/>
  <c r="C168" i="284"/>
  <c r="F163" i="284"/>
  <c r="F173" i="284" s="1"/>
  <c r="F155" i="284" s="1"/>
  <c r="E163" i="284"/>
  <c r="E173" i="284" s="1"/>
  <c r="E155" i="284" s="1"/>
  <c r="D163" i="284"/>
  <c r="D173" i="284" s="1"/>
  <c r="D155" i="284" s="1"/>
  <c r="C163" i="284"/>
  <c r="C173" i="284" s="1"/>
  <c r="C155" i="284" s="1"/>
  <c r="C156" i="284" s="1"/>
  <c r="F157" i="284"/>
  <c r="E157" i="284"/>
  <c r="D157" i="284"/>
  <c r="F143" i="284"/>
  <c r="F144" i="284" s="1"/>
  <c r="E143" i="284"/>
  <c r="D143" i="284"/>
  <c r="D144" i="284" s="1"/>
  <c r="C143" i="284"/>
  <c r="C144" i="284" s="1"/>
  <c r="D117" i="284"/>
  <c r="F116" i="284"/>
  <c r="E116" i="284"/>
  <c r="D116" i="284"/>
  <c r="F114" i="284"/>
  <c r="F115" i="284" s="1"/>
  <c r="D114" i="284"/>
  <c r="D115" i="284" s="1"/>
  <c r="C114" i="284"/>
  <c r="C115" i="284" s="1"/>
  <c r="F106" i="284"/>
  <c r="E106" i="284"/>
  <c r="E107" i="284" s="1"/>
  <c r="D106" i="284"/>
  <c r="D107" i="284" s="1"/>
  <c r="C106" i="284"/>
  <c r="C107" i="284" s="1"/>
  <c r="E80" i="284"/>
  <c r="F79" i="284"/>
  <c r="E79" i="284"/>
  <c r="D79" i="284"/>
  <c r="E77" i="284"/>
  <c r="E78" i="284" s="1"/>
  <c r="E81" i="284" s="1"/>
  <c r="D77" i="284"/>
  <c r="D78" i="284" s="1"/>
  <c r="C77" i="284"/>
  <c r="C78" i="284" s="1"/>
  <c r="D69" i="284"/>
  <c r="C69" i="284"/>
  <c r="C40" i="284" s="1"/>
  <c r="C41" i="284" s="1"/>
  <c r="E66" i="284"/>
  <c r="E376" i="284" s="1"/>
  <c r="F63" i="284"/>
  <c r="E63" i="284"/>
  <c r="D63" i="284"/>
  <c r="C63" i="284"/>
  <c r="F54" i="284"/>
  <c r="E54" i="284"/>
  <c r="D54" i="284"/>
  <c r="C54" i="284"/>
  <c r="F51" i="284"/>
  <c r="E51" i="284"/>
  <c r="D51" i="284"/>
  <c r="C51" i="284"/>
  <c r="F48" i="284"/>
  <c r="E48" i="284"/>
  <c r="D48" i="284"/>
  <c r="C48" i="284"/>
  <c r="F42" i="284"/>
  <c r="E42" i="284"/>
  <c r="D42" i="284"/>
  <c r="E504" i="283"/>
  <c r="D504" i="283"/>
  <c r="C504" i="283"/>
  <c r="B504" i="283"/>
  <c r="E503" i="283"/>
  <c r="D503" i="283"/>
  <c r="C503" i="283"/>
  <c r="B503" i="283"/>
  <c r="E502" i="283"/>
  <c r="D502" i="283"/>
  <c r="C502" i="283"/>
  <c r="B502" i="283"/>
  <c r="E501" i="283"/>
  <c r="E500" i="283" s="1"/>
  <c r="D501" i="283"/>
  <c r="C501" i="283"/>
  <c r="B501" i="283"/>
  <c r="F500" i="283"/>
  <c r="D500" i="283"/>
  <c r="C500" i="283"/>
  <c r="B500" i="283"/>
  <c r="E493" i="283"/>
  <c r="D493" i="283"/>
  <c r="C493" i="283"/>
  <c r="B493" i="283"/>
  <c r="E492" i="283"/>
  <c r="D492" i="283"/>
  <c r="C492" i="283"/>
  <c r="B492" i="283"/>
  <c r="E491" i="283"/>
  <c r="D491" i="283"/>
  <c r="C491" i="283"/>
  <c r="B491" i="283"/>
  <c r="E490" i="283"/>
  <c r="D490" i="283"/>
  <c r="C490" i="283"/>
  <c r="B490" i="283"/>
  <c r="E489" i="283"/>
  <c r="D489" i="283"/>
  <c r="C489" i="283"/>
  <c r="B489" i="283"/>
  <c r="E488" i="283"/>
  <c r="D488" i="283"/>
  <c r="C488" i="283"/>
  <c r="B488" i="283"/>
  <c r="E487" i="283"/>
  <c r="D487" i="283"/>
  <c r="C487" i="283"/>
  <c r="B487" i="283"/>
  <c r="E486" i="283"/>
  <c r="D486" i="283"/>
  <c r="C486" i="283"/>
  <c r="B486" i="283"/>
  <c r="E485" i="283"/>
  <c r="D485" i="283"/>
  <c r="C485" i="283"/>
  <c r="B485" i="283"/>
  <c r="E484" i="283"/>
  <c r="D484" i="283"/>
  <c r="C484" i="283"/>
  <c r="B484" i="283"/>
  <c r="E483" i="283"/>
  <c r="D483" i="283"/>
  <c r="C483" i="283"/>
  <c r="B483" i="283"/>
  <c r="E482" i="283"/>
  <c r="D482" i="283"/>
  <c r="C482" i="283"/>
  <c r="B482" i="283"/>
  <c r="E481" i="283"/>
  <c r="D481" i="283"/>
  <c r="C481" i="283"/>
  <c r="B481" i="283"/>
  <c r="E480" i="283"/>
  <c r="D480" i="283"/>
  <c r="C480" i="283"/>
  <c r="B480" i="283"/>
  <c r="E478" i="283"/>
  <c r="D478" i="283"/>
  <c r="C478" i="283"/>
  <c r="B478" i="283"/>
  <c r="E477" i="283"/>
  <c r="D477" i="283"/>
  <c r="C477" i="283"/>
  <c r="B477" i="283"/>
  <c r="E476" i="283"/>
  <c r="D476" i="283"/>
  <c r="C476" i="283"/>
  <c r="B476" i="283"/>
  <c r="E475" i="283"/>
  <c r="D475" i="283"/>
  <c r="C475" i="283"/>
  <c r="B475" i="283"/>
  <c r="E474" i="283"/>
  <c r="D474" i="283"/>
  <c r="C474" i="283"/>
  <c r="B474" i="283"/>
  <c r="E473" i="283"/>
  <c r="D473" i="283"/>
  <c r="C473" i="283"/>
  <c r="B473" i="283"/>
  <c r="E464" i="283"/>
  <c r="E469" i="283" s="1"/>
  <c r="D464" i="283"/>
  <c r="D469" i="283" s="1"/>
  <c r="C464" i="283"/>
  <c r="C469" i="283" s="1"/>
  <c r="B464" i="283"/>
  <c r="B469" i="283" s="1"/>
  <c r="E453" i="283"/>
  <c r="D453" i="283"/>
  <c r="C453" i="283"/>
  <c r="E439" i="283"/>
  <c r="E444" i="283" s="1"/>
  <c r="E426" i="283" s="1"/>
  <c r="D439" i="283"/>
  <c r="D444" i="283" s="1"/>
  <c r="D426" i="283" s="1"/>
  <c r="C439" i="283"/>
  <c r="C444" i="283" s="1"/>
  <c r="C426" i="283" s="1"/>
  <c r="B439" i="283"/>
  <c r="B444" i="283" s="1"/>
  <c r="B426" i="283" s="1"/>
  <c r="E428" i="283"/>
  <c r="D428" i="283"/>
  <c r="C428" i="283"/>
  <c r="E413" i="283"/>
  <c r="E418" i="283" s="1"/>
  <c r="D413" i="283"/>
  <c r="D418" i="283" s="1"/>
  <c r="C413" i="283"/>
  <c r="C418" i="283" s="1"/>
  <c r="B413" i="283"/>
  <c r="B418" i="283" s="1"/>
  <c r="E403" i="283"/>
  <c r="D403" i="283"/>
  <c r="C403" i="283"/>
  <c r="E401" i="283"/>
  <c r="E402" i="283" s="1"/>
  <c r="C401" i="283"/>
  <c r="C402" i="283" s="1"/>
  <c r="C405" i="283" s="1"/>
  <c r="B401" i="283"/>
  <c r="B402" i="283" s="1"/>
  <c r="E385" i="283"/>
  <c r="E390" i="283" s="1"/>
  <c r="E373" i="283" s="1"/>
  <c r="D385" i="283"/>
  <c r="D390" i="283" s="1"/>
  <c r="D373" i="283" s="1"/>
  <c r="C385" i="283"/>
  <c r="C390" i="283" s="1"/>
  <c r="C373" i="283" s="1"/>
  <c r="B385" i="283"/>
  <c r="B390" i="283" s="1"/>
  <c r="B373" i="283" s="1"/>
  <c r="B374" i="283" s="1"/>
  <c r="E375" i="283"/>
  <c r="D375" i="283"/>
  <c r="C375" i="283"/>
  <c r="E346" i="283"/>
  <c r="D346" i="283"/>
  <c r="C346" i="283"/>
  <c r="B346" i="283"/>
  <c r="E334" i="283"/>
  <c r="D334" i="283"/>
  <c r="C334" i="283"/>
  <c r="F332" i="283"/>
  <c r="E309" i="283"/>
  <c r="E324" i="283" s="1"/>
  <c r="D309" i="283"/>
  <c r="D324" i="283" s="1"/>
  <c r="C309" i="283"/>
  <c r="C324" i="283" s="1"/>
  <c r="B309" i="283"/>
  <c r="B324" i="283" s="1"/>
  <c r="E297" i="283"/>
  <c r="D297" i="283"/>
  <c r="C297" i="283"/>
  <c r="E272" i="283"/>
  <c r="E287" i="283" s="1"/>
  <c r="D272" i="283"/>
  <c r="D287" i="283" s="1"/>
  <c r="D258" i="283" s="1"/>
  <c r="C272" i="283"/>
  <c r="C287" i="283" s="1"/>
  <c r="B272" i="283"/>
  <c r="B287" i="283" s="1"/>
  <c r="E260" i="283"/>
  <c r="D260" i="283"/>
  <c r="C260" i="283"/>
  <c r="F258" i="283"/>
  <c r="C258" i="283"/>
  <c r="E235" i="283"/>
  <c r="E250" i="283" s="1"/>
  <c r="D235" i="283"/>
  <c r="D250" i="283" s="1"/>
  <c r="C235" i="283"/>
  <c r="C250" i="283" s="1"/>
  <c r="B235" i="283"/>
  <c r="B250" i="283" s="1"/>
  <c r="B221" i="283" s="1"/>
  <c r="B222" i="283" s="1"/>
  <c r="E223" i="283"/>
  <c r="D223" i="283"/>
  <c r="C223" i="283"/>
  <c r="E198" i="283"/>
  <c r="E213" i="283" s="1"/>
  <c r="D198" i="283"/>
  <c r="D213" i="283" s="1"/>
  <c r="C198" i="283"/>
  <c r="C213" i="283" s="1"/>
  <c r="B198" i="283"/>
  <c r="B213" i="283" s="1"/>
  <c r="E186" i="283"/>
  <c r="D186" i="283"/>
  <c r="C186" i="283"/>
  <c r="F184" i="283"/>
  <c r="E170" i="283"/>
  <c r="E176" i="283" s="1"/>
  <c r="D170" i="283"/>
  <c r="D176" i="283" s="1"/>
  <c r="C170" i="283"/>
  <c r="C176" i="283" s="1"/>
  <c r="B170" i="283"/>
  <c r="B176" i="283" s="1"/>
  <c r="E161" i="283"/>
  <c r="D161" i="283"/>
  <c r="C161" i="283"/>
  <c r="B161" i="283"/>
  <c r="E149" i="283"/>
  <c r="D149" i="283"/>
  <c r="C149" i="283"/>
  <c r="E124" i="283"/>
  <c r="E139" i="283" s="1"/>
  <c r="D124" i="283"/>
  <c r="D139" i="283" s="1"/>
  <c r="C124" i="283"/>
  <c r="C139" i="283" s="1"/>
  <c r="B124" i="283"/>
  <c r="B139" i="283" s="1"/>
  <c r="E112" i="283"/>
  <c r="D112" i="283"/>
  <c r="C112" i="283"/>
  <c r="E87" i="283"/>
  <c r="E102" i="283" s="1"/>
  <c r="D87" i="283"/>
  <c r="D102" i="283" s="1"/>
  <c r="C87" i="283"/>
  <c r="C102" i="283" s="1"/>
  <c r="B87" i="283"/>
  <c r="B102" i="283" s="1"/>
  <c r="E75" i="283"/>
  <c r="D75" i="283"/>
  <c r="C75" i="283"/>
  <c r="E50" i="283"/>
  <c r="E65" i="283" s="1"/>
  <c r="D50" i="283"/>
  <c r="D65" i="283" s="1"/>
  <c r="C50" i="283"/>
  <c r="C65" i="283" s="1"/>
  <c r="B50" i="283"/>
  <c r="B65" i="283" s="1"/>
  <c r="E47" i="283"/>
  <c r="D47" i="283"/>
  <c r="C47" i="283"/>
  <c r="B47" i="283"/>
  <c r="E44" i="283"/>
  <c r="D44" i="283"/>
  <c r="C44" i="283"/>
  <c r="B44" i="283"/>
  <c r="E38" i="283"/>
  <c r="D38" i="283"/>
  <c r="C38" i="283"/>
  <c r="F378" i="282"/>
  <c r="E378" i="282"/>
  <c r="D378" i="282"/>
  <c r="C378" i="282"/>
  <c r="F377" i="282"/>
  <c r="E377" i="282"/>
  <c r="D377" i="282"/>
  <c r="C377" i="282"/>
  <c r="F376" i="282"/>
  <c r="E376" i="282"/>
  <c r="D376" i="282"/>
  <c r="C376" i="282"/>
  <c r="F375" i="282"/>
  <c r="E375" i="282"/>
  <c r="D375" i="282"/>
  <c r="C375" i="282"/>
  <c r="F374" i="282"/>
  <c r="E374" i="282"/>
  <c r="D374" i="282"/>
  <c r="C374" i="282"/>
  <c r="F373" i="282"/>
  <c r="E373" i="282"/>
  <c r="D373" i="282"/>
  <c r="C373" i="282"/>
  <c r="F372" i="282"/>
  <c r="E372" i="282"/>
  <c r="D372" i="282"/>
  <c r="C372" i="282"/>
  <c r="F371" i="282"/>
  <c r="E371" i="282"/>
  <c r="D371" i="282"/>
  <c r="C371" i="282"/>
  <c r="F370" i="282"/>
  <c r="E370" i="282"/>
  <c r="D370" i="282"/>
  <c r="C370" i="282"/>
  <c r="F369" i="282"/>
  <c r="E369" i="282"/>
  <c r="D369" i="282"/>
  <c r="C369" i="282"/>
  <c r="F368" i="282"/>
  <c r="E368" i="282"/>
  <c r="D368" i="282"/>
  <c r="C368" i="282"/>
  <c r="F367" i="282"/>
  <c r="E367" i="282"/>
  <c r="D367" i="282"/>
  <c r="C367" i="282"/>
  <c r="D366" i="282"/>
  <c r="C366" i="282"/>
  <c r="F365" i="282"/>
  <c r="E365" i="282"/>
  <c r="D365" i="282"/>
  <c r="C365" i="282"/>
  <c r="F364" i="282"/>
  <c r="E364" i="282"/>
  <c r="D364" i="282"/>
  <c r="C364" i="282"/>
  <c r="F363" i="282"/>
  <c r="E363" i="282"/>
  <c r="D363" i="282"/>
  <c r="C363" i="282"/>
  <c r="F362" i="282"/>
  <c r="E362" i="282"/>
  <c r="D362" i="282"/>
  <c r="C362" i="282"/>
  <c r="F361" i="282"/>
  <c r="E361" i="282"/>
  <c r="D361" i="282"/>
  <c r="C361" i="282"/>
  <c r="F360" i="282"/>
  <c r="E360" i="282"/>
  <c r="D360" i="282"/>
  <c r="C360" i="282"/>
  <c r="F359" i="282"/>
  <c r="E359" i="282"/>
  <c r="D359" i="282"/>
  <c r="C359" i="282"/>
  <c r="F358" i="282"/>
  <c r="E358" i="282"/>
  <c r="D358" i="282"/>
  <c r="C358" i="282"/>
  <c r="F357" i="282"/>
  <c r="E357" i="282"/>
  <c r="D357" i="282"/>
  <c r="C357" i="282"/>
  <c r="F356" i="282"/>
  <c r="E356" i="282"/>
  <c r="D356" i="282"/>
  <c r="C356" i="282"/>
  <c r="F355" i="282"/>
  <c r="E355" i="282"/>
  <c r="D355" i="282"/>
  <c r="C355" i="282"/>
  <c r="F354" i="282"/>
  <c r="E354" i="282"/>
  <c r="D354" i="282"/>
  <c r="C354" i="282"/>
  <c r="F353" i="282"/>
  <c r="E353" i="282"/>
  <c r="D353" i="282"/>
  <c r="C353" i="282"/>
  <c r="F352" i="282"/>
  <c r="E352" i="282"/>
  <c r="D352" i="282"/>
  <c r="C352" i="282"/>
  <c r="F351" i="282"/>
  <c r="E351" i="282"/>
  <c r="D351" i="282"/>
  <c r="C351" i="282"/>
  <c r="F350" i="282"/>
  <c r="E350" i="282"/>
  <c r="D350" i="282"/>
  <c r="C350" i="282"/>
  <c r="F349" i="282"/>
  <c r="E349" i="282"/>
  <c r="D349" i="282"/>
  <c r="C349" i="282"/>
  <c r="F348" i="282"/>
  <c r="E348" i="282"/>
  <c r="D348" i="282"/>
  <c r="C348" i="282"/>
  <c r="F339" i="282"/>
  <c r="E339" i="282"/>
  <c r="D339" i="282"/>
  <c r="C339" i="282"/>
  <c r="F334" i="282"/>
  <c r="F344" i="282" s="1"/>
  <c r="F326" i="282" s="1"/>
  <c r="E334" i="282"/>
  <c r="E344" i="282" s="1"/>
  <c r="E326" i="282" s="1"/>
  <c r="D334" i="282"/>
  <c r="D344" i="282" s="1"/>
  <c r="D326" i="282" s="1"/>
  <c r="C334" i="282"/>
  <c r="C344" i="282" s="1"/>
  <c r="C326" i="282" s="1"/>
  <c r="C327" i="282" s="1"/>
  <c r="F328" i="282"/>
  <c r="E328" i="282"/>
  <c r="D328" i="282"/>
  <c r="F313" i="282"/>
  <c r="E313" i="282"/>
  <c r="D313" i="282"/>
  <c r="C313" i="282"/>
  <c r="C250" i="282" s="1"/>
  <c r="F308" i="282"/>
  <c r="F318" i="282" s="1"/>
  <c r="F300" i="282" s="1"/>
  <c r="E308" i="282"/>
  <c r="E318" i="282" s="1"/>
  <c r="E300" i="282" s="1"/>
  <c r="D308" i="282"/>
  <c r="D318" i="282" s="1"/>
  <c r="D300" i="282" s="1"/>
  <c r="C308" i="282"/>
  <c r="C318" i="282" s="1"/>
  <c r="C300" i="282" s="1"/>
  <c r="C301" i="282" s="1"/>
  <c r="F302" i="282"/>
  <c r="E302" i="282"/>
  <c r="D302" i="282"/>
  <c r="F288" i="282"/>
  <c r="E288" i="282"/>
  <c r="D288" i="282"/>
  <c r="C288" i="282"/>
  <c r="F283" i="282"/>
  <c r="F293" i="282" s="1"/>
  <c r="E283" i="282"/>
  <c r="E293" i="282" s="1"/>
  <c r="D283" i="282"/>
  <c r="D293" i="282" s="1"/>
  <c r="C283" i="282"/>
  <c r="C293" i="282" s="1"/>
  <c r="F278" i="282"/>
  <c r="E278" i="282"/>
  <c r="D278" i="282"/>
  <c r="F277" i="282"/>
  <c r="E277" i="282"/>
  <c r="D277" i="282"/>
  <c r="F276" i="282"/>
  <c r="F279" i="282" s="1"/>
  <c r="E276" i="282"/>
  <c r="E279" i="282" s="1"/>
  <c r="D276" i="282"/>
  <c r="D279" i="282" s="1"/>
  <c r="C276" i="282"/>
  <c r="F263" i="282"/>
  <c r="E263" i="282"/>
  <c r="D263" i="282"/>
  <c r="C263" i="282"/>
  <c r="F258" i="282"/>
  <c r="F268" i="282" s="1"/>
  <c r="F250" i="282" s="1"/>
  <c r="E258" i="282"/>
  <c r="E268" i="282" s="1"/>
  <c r="D258" i="282"/>
  <c r="D268" i="282" s="1"/>
  <c r="C258" i="282"/>
  <c r="C268" i="282" s="1"/>
  <c r="F252" i="282"/>
  <c r="E252" i="282"/>
  <c r="D252" i="282"/>
  <c r="E250" i="282"/>
  <c r="E251" i="282" s="1"/>
  <c r="E254" i="282" s="1"/>
  <c r="D250" i="282"/>
  <c r="D251" i="282" s="1"/>
  <c r="F234" i="282"/>
  <c r="E234" i="282"/>
  <c r="D234" i="282"/>
  <c r="C234" i="282"/>
  <c r="F229" i="282"/>
  <c r="F239" i="282" s="1"/>
  <c r="E229" i="282"/>
  <c r="E239" i="282" s="1"/>
  <c r="D229" i="282"/>
  <c r="D239" i="282" s="1"/>
  <c r="C229" i="282"/>
  <c r="C239" i="282" s="1"/>
  <c r="F223" i="282"/>
  <c r="E223" i="282"/>
  <c r="D223" i="282"/>
  <c r="F208" i="282"/>
  <c r="E208" i="282"/>
  <c r="D208" i="282"/>
  <c r="C208" i="282"/>
  <c r="F203" i="282"/>
  <c r="F213" i="282" s="1"/>
  <c r="F195" i="282" s="1"/>
  <c r="E203" i="282"/>
  <c r="E213" i="282" s="1"/>
  <c r="E195" i="282" s="1"/>
  <c r="D203" i="282"/>
  <c r="D213" i="282" s="1"/>
  <c r="D195" i="282" s="1"/>
  <c r="C203" i="282"/>
  <c r="C213" i="282" s="1"/>
  <c r="C195" i="282" s="1"/>
  <c r="C196" i="282" s="1"/>
  <c r="F197" i="282"/>
  <c r="E197" i="282"/>
  <c r="D197" i="282"/>
  <c r="F183" i="282"/>
  <c r="E183" i="282"/>
  <c r="D183" i="282"/>
  <c r="C183" i="282"/>
  <c r="F178" i="282"/>
  <c r="F188" i="282" s="1"/>
  <c r="E178" i="282"/>
  <c r="E188" i="282" s="1"/>
  <c r="D178" i="282"/>
  <c r="D188" i="282" s="1"/>
  <c r="D170" i="282" s="1"/>
  <c r="C178" i="282"/>
  <c r="C188" i="282" s="1"/>
  <c r="F173" i="282"/>
  <c r="F172" i="282"/>
  <c r="E172" i="282"/>
  <c r="D172" i="282"/>
  <c r="F171" i="282"/>
  <c r="F174" i="282" s="1"/>
  <c r="E171" i="282"/>
  <c r="C171" i="282"/>
  <c r="F158" i="282"/>
  <c r="E158" i="282"/>
  <c r="D158" i="282"/>
  <c r="C158" i="282"/>
  <c r="F153" i="282"/>
  <c r="F163" i="282" s="1"/>
  <c r="F145" i="282" s="1"/>
  <c r="E153" i="282"/>
  <c r="E163" i="282" s="1"/>
  <c r="E145" i="282" s="1"/>
  <c r="D153" i="282"/>
  <c r="D163" i="282" s="1"/>
  <c r="D145" i="282" s="1"/>
  <c r="C153" i="282"/>
  <c r="C163" i="282" s="1"/>
  <c r="C145" i="282" s="1"/>
  <c r="C146" i="282" s="1"/>
  <c r="F147" i="282"/>
  <c r="E147" i="282"/>
  <c r="D147" i="282"/>
  <c r="F133" i="282"/>
  <c r="E133" i="282"/>
  <c r="E134" i="282" s="1"/>
  <c r="D133" i="282"/>
  <c r="D134" i="282" s="1"/>
  <c r="C133" i="282"/>
  <c r="C134" i="282" s="1"/>
  <c r="F106" i="282"/>
  <c r="E106" i="282"/>
  <c r="D106" i="282"/>
  <c r="E104" i="282"/>
  <c r="E105" i="282" s="1"/>
  <c r="D104" i="282"/>
  <c r="D105" i="282" s="1"/>
  <c r="D108" i="282" s="1"/>
  <c r="C104" i="282"/>
  <c r="C105" i="282" s="1"/>
  <c r="F81" i="282"/>
  <c r="F96" i="282" s="1"/>
  <c r="E81" i="282"/>
  <c r="E96" i="282" s="1"/>
  <c r="D81" i="282"/>
  <c r="D96" i="282" s="1"/>
  <c r="C81" i="282"/>
  <c r="C96" i="282" s="1"/>
  <c r="F69" i="282"/>
  <c r="E69" i="282"/>
  <c r="D69" i="282"/>
  <c r="D59" i="282"/>
  <c r="E56" i="282"/>
  <c r="E59" i="282" s="1"/>
  <c r="F53" i="282"/>
  <c r="E53" i="282"/>
  <c r="D53" i="282"/>
  <c r="C53" i="282"/>
  <c r="F44" i="282"/>
  <c r="E44" i="282"/>
  <c r="D44" i="282"/>
  <c r="C44" i="282"/>
  <c r="F41" i="282"/>
  <c r="E41" i="282"/>
  <c r="D41" i="282"/>
  <c r="C41" i="282"/>
  <c r="F38" i="282"/>
  <c r="E38" i="282"/>
  <c r="D38" i="282"/>
  <c r="C38" i="282"/>
  <c r="F32" i="282"/>
  <c r="E32" i="282"/>
  <c r="D32" i="282"/>
  <c r="D30" i="282"/>
  <c r="D31" i="282" s="1"/>
  <c r="F266" i="281"/>
  <c r="E266" i="281"/>
  <c r="D266" i="281"/>
  <c r="C266" i="281"/>
  <c r="F265" i="281"/>
  <c r="E265" i="281"/>
  <c r="D265" i="281"/>
  <c r="C265" i="281"/>
  <c r="F264" i="281"/>
  <c r="E264" i="281"/>
  <c r="D264" i="281"/>
  <c r="C264" i="281"/>
  <c r="F263" i="281"/>
  <c r="E263" i="281"/>
  <c r="D263" i="281"/>
  <c r="C263" i="281"/>
  <c r="F262" i="281"/>
  <c r="E262" i="281"/>
  <c r="D262" i="281"/>
  <c r="C262" i="281"/>
  <c r="F261" i="281"/>
  <c r="E261" i="281"/>
  <c r="D261" i="281"/>
  <c r="C261" i="281"/>
  <c r="F260" i="281"/>
  <c r="E260" i="281"/>
  <c r="D260" i="281"/>
  <c r="C260" i="281"/>
  <c r="F259" i="281"/>
  <c r="E259" i="281"/>
  <c r="D259" i="281"/>
  <c r="C259" i="281"/>
  <c r="F258" i="281"/>
  <c r="E258" i="281"/>
  <c r="D258" i="281"/>
  <c r="C258" i="281"/>
  <c r="F257" i="281"/>
  <c r="E257" i="281"/>
  <c r="D257" i="281"/>
  <c r="C257" i="281"/>
  <c r="F256" i="281"/>
  <c r="E256" i="281"/>
  <c r="D256" i="281"/>
  <c r="C256" i="281"/>
  <c r="F255" i="281"/>
  <c r="E255" i="281"/>
  <c r="D255" i="281"/>
  <c r="C255" i="281"/>
  <c r="D254" i="281"/>
  <c r="C254" i="281"/>
  <c r="F253" i="281"/>
  <c r="E253" i="281"/>
  <c r="D253" i="281"/>
  <c r="C253" i="281"/>
  <c r="F252" i="281"/>
  <c r="E252" i="281"/>
  <c r="D252" i="281"/>
  <c r="C252" i="281"/>
  <c r="F251" i="281"/>
  <c r="E251" i="281"/>
  <c r="D251" i="281"/>
  <c r="C251" i="281"/>
  <c r="F250" i="281"/>
  <c r="E250" i="281"/>
  <c r="D250" i="281"/>
  <c r="C250" i="281"/>
  <c r="F249" i="281"/>
  <c r="E249" i="281"/>
  <c r="D249" i="281"/>
  <c r="C249" i="281"/>
  <c r="F248" i="281"/>
  <c r="E248" i="281"/>
  <c r="D248" i="281"/>
  <c r="C248" i="281"/>
  <c r="F247" i="281"/>
  <c r="E247" i="281"/>
  <c r="D247" i="281"/>
  <c r="C247" i="281"/>
  <c r="F246" i="281"/>
  <c r="E246" i="281"/>
  <c r="D246" i="281"/>
  <c r="C246" i="281"/>
  <c r="F245" i="281"/>
  <c r="E245" i="281"/>
  <c r="D245" i="281"/>
  <c r="C245" i="281"/>
  <c r="F244" i="281"/>
  <c r="E244" i="281"/>
  <c r="D244" i="281"/>
  <c r="C244" i="281"/>
  <c r="F243" i="281"/>
  <c r="E243" i="281"/>
  <c r="D243" i="281"/>
  <c r="C243" i="281"/>
  <c r="F242" i="281"/>
  <c r="E242" i="281"/>
  <c r="D242" i="281"/>
  <c r="C242" i="281"/>
  <c r="F241" i="281"/>
  <c r="E241" i="281"/>
  <c r="D241" i="281"/>
  <c r="C241" i="281"/>
  <c r="F240" i="281"/>
  <c r="E240" i="281"/>
  <c r="D240" i="281"/>
  <c r="C240" i="281"/>
  <c r="F239" i="281"/>
  <c r="E239" i="281"/>
  <c r="D239" i="281"/>
  <c r="C239" i="281"/>
  <c r="F238" i="281"/>
  <c r="E238" i="281"/>
  <c r="D238" i="281"/>
  <c r="C238" i="281"/>
  <c r="F237" i="281"/>
  <c r="E237" i="281"/>
  <c r="D237" i="281"/>
  <c r="C237" i="281"/>
  <c r="F236" i="281"/>
  <c r="E236" i="281"/>
  <c r="D236" i="281"/>
  <c r="C236" i="281"/>
  <c r="F227" i="281"/>
  <c r="E227" i="281"/>
  <c r="D227" i="281"/>
  <c r="C227" i="281"/>
  <c r="F222" i="281"/>
  <c r="F232" i="281" s="1"/>
  <c r="E222" i="281"/>
  <c r="E232" i="281" s="1"/>
  <c r="D222" i="281"/>
  <c r="D232" i="281" s="1"/>
  <c r="C222" i="281"/>
  <c r="C232" i="281" s="1"/>
  <c r="F217" i="281"/>
  <c r="E217" i="281"/>
  <c r="D217" i="281"/>
  <c r="F216" i="281"/>
  <c r="E216" i="281"/>
  <c r="D216" i="281"/>
  <c r="F215" i="281"/>
  <c r="F218" i="281" s="1"/>
  <c r="E215" i="281"/>
  <c r="D215" i="281"/>
  <c r="D218" i="281" s="1"/>
  <c r="C215" i="281"/>
  <c r="E202" i="281"/>
  <c r="F197" i="281"/>
  <c r="E197" i="281"/>
  <c r="D197" i="281"/>
  <c r="C197" i="281"/>
  <c r="F192" i="281"/>
  <c r="F202" i="281" s="1"/>
  <c r="F184" i="281" s="1"/>
  <c r="E192" i="281"/>
  <c r="D192" i="281"/>
  <c r="D202" i="281" s="1"/>
  <c r="C192" i="281"/>
  <c r="C202" i="281" s="1"/>
  <c r="F186" i="281"/>
  <c r="E186" i="281"/>
  <c r="D186" i="281"/>
  <c r="E184" i="281"/>
  <c r="E185" i="281" s="1"/>
  <c r="C184" i="281"/>
  <c r="C185" i="281" s="1"/>
  <c r="F172" i="281"/>
  <c r="E172" i="281"/>
  <c r="D172" i="281"/>
  <c r="C172" i="281"/>
  <c r="F167" i="281"/>
  <c r="F177" i="281" s="1"/>
  <c r="F159" i="281" s="1"/>
  <c r="E167" i="281"/>
  <c r="E177" i="281" s="1"/>
  <c r="E159" i="281" s="1"/>
  <c r="D167" i="281"/>
  <c r="D177" i="281" s="1"/>
  <c r="D159" i="281" s="1"/>
  <c r="C167" i="281"/>
  <c r="C177" i="281" s="1"/>
  <c r="C159" i="281" s="1"/>
  <c r="F161" i="281"/>
  <c r="E161" i="281"/>
  <c r="D161" i="281"/>
  <c r="F147" i="281"/>
  <c r="E147" i="281"/>
  <c r="E148" i="281" s="1"/>
  <c r="D147" i="281"/>
  <c r="C147" i="281"/>
  <c r="C148" i="281" s="1"/>
  <c r="F120" i="281"/>
  <c r="E120" i="281"/>
  <c r="D120" i="281"/>
  <c r="E118" i="281"/>
  <c r="C118" i="281"/>
  <c r="C119" i="281" s="1"/>
  <c r="F110" i="281"/>
  <c r="F111" i="281" s="1"/>
  <c r="E110" i="281"/>
  <c r="D110" i="281"/>
  <c r="D111" i="281" s="1"/>
  <c r="C110" i="281"/>
  <c r="C235" i="281" s="1"/>
  <c r="F83" i="281"/>
  <c r="E83" i="281"/>
  <c r="D83" i="281"/>
  <c r="F81" i="281"/>
  <c r="D81" i="281"/>
  <c r="D82" i="281" s="1"/>
  <c r="F70" i="281"/>
  <c r="F254" i="281" s="1"/>
  <c r="E70" i="281"/>
  <c r="E254" i="281" s="1"/>
  <c r="F67" i="281"/>
  <c r="E67" i="281"/>
  <c r="D67" i="281"/>
  <c r="D73" i="281" s="1"/>
  <c r="C67" i="281"/>
  <c r="F58" i="281"/>
  <c r="E58" i="281"/>
  <c r="D58" i="281"/>
  <c r="C58" i="281"/>
  <c r="C73" i="281" s="1"/>
  <c r="F55" i="281"/>
  <c r="E55" i="281"/>
  <c r="D55" i="281"/>
  <c r="C55" i="281"/>
  <c r="F52" i="281"/>
  <c r="E52" i="281"/>
  <c r="D52" i="281"/>
  <c r="C52" i="281"/>
  <c r="F46" i="281"/>
  <c r="E46" i="281"/>
  <c r="D46" i="281"/>
  <c r="F326" i="280"/>
  <c r="E326" i="280"/>
  <c r="D326" i="280"/>
  <c r="C326" i="280"/>
  <c r="F325" i="280"/>
  <c r="E325" i="280"/>
  <c r="D325" i="280"/>
  <c r="C325" i="280"/>
  <c r="F324" i="280"/>
  <c r="E324" i="280"/>
  <c r="D324" i="280"/>
  <c r="C324" i="280"/>
  <c r="F323" i="280"/>
  <c r="E323" i="280"/>
  <c r="D323" i="280"/>
  <c r="C323" i="280"/>
  <c r="F322" i="280"/>
  <c r="E322" i="280"/>
  <c r="D322" i="280"/>
  <c r="C322" i="280"/>
  <c r="F321" i="280"/>
  <c r="E321" i="280"/>
  <c r="D321" i="280"/>
  <c r="C321" i="280"/>
  <c r="F320" i="280"/>
  <c r="E320" i="280"/>
  <c r="D320" i="280"/>
  <c r="C320" i="280"/>
  <c r="F319" i="280"/>
  <c r="E319" i="280"/>
  <c r="D319" i="280"/>
  <c r="C319" i="280"/>
  <c r="F318" i="280"/>
  <c r="E318" i="280"/>
  <c r="D318" i="280"/>
  <c r="C318" i="280"/>
  <c r="F317" i="280"/>
  <c r="E317" i="280"/>
  <c r="D317" i="280"/>
  <c r="C317" i="280"/>
  <c r="F316" i="280"/>
  <c r="E316" i="280"/>
  <c r="D316" i="280"/>
  <c r="C316" i="280"/>
  <c r="F315" i="280"/>
  <c r="E315" i="280"/>
  <c r="D315" i="280"/>
  <c r="C315" i="280"/>
  <c r="C314" i="280"/>
  <c r="F313" i="280"/>
  <c r="E313" i="280"/>
  <c r="D313" i="280"/>
  <c r="C313" i="280"/>
  <c r="F312" i="280"/>
  <c r="E312" i="280"/>
  <c r="D312" i="280"/>
  <c r="C312" i="280"/>
  <c r="F311" i="280"/>
  <c r="E311" i="280"/>
  <c r="D311" i="280"/>
  <c r="C311" i="280"/>
  <c r="F310" i="280"/>
  <c r="E310" i="280"/>
  <c r="D310" i="280"/>
  <c r="C310" i="280"/>
  <c r="F309" i="280"/>
  <c r="E309" i="280"/>
  <c r="D309" i="280"/>
  <c r="C309" i="280"/>
  <c r="F308" i="280"/>
  <c r="E308" i="280"/>
  <c r="D308" i="280"/>
  <c r="C308" i="280"/>
  <c r="F307" i="280"/>
  <c r="E307" i="280"/>
  <c r="D307" i="280"/>
  <c r="C307" i="280"/>
  <c r="F306" i="280"/>
  <c r="E306" i="280"/>
  <c r="D306" i="280"/>
  <c r="C306" i="280"/>
  <c r="F305" i="280"/>
  <c r="E305" i="280"/>
  <c r="D305" i="280"/>
  <c r="C305" i="280"/>
  <c r="F304" i="280"/>
  <c r="E304" i="280"/>
  <c r="D304" i="280"/>
  <c r="C304" i="280"/>
  <c r="F301" i="280"/>
  <c r="E301" i="280"/>
  <c r="D301" i="280"/>
  <c r="C301" i="280"/>
  <c r="F300" i="280"/>
  <c r="E300" i="280"/>
  <c r="D300" i="280"/>
  <c r="C300" i="280"/>
  <c r="F299" i="280"/>
  <c r="E299" i="280"/>
  <c r="D299" i="280"/>
  <c r="C299" i="280"/>
  <c r="F298" i="280"/>
  <c r="E298" i="280"/>
  <c r="D298" i="280"/>
  <c r="C298" i="280"/>
  <c r="F297" i="280"/>
  <c r="E297" i="280"/>
  <c r="D297" i="280"/>
  <c r="C297" i="280"/>
  <c r="F296" i="280"/>
  <c r="E296" i="280"/>
  <c r="D296" i="280"/>
  <c r="C296" i="280"/>
  <c r="F288" i="280"/>
  <c r="E288" i="280"/>
  <c r="D288" i="280"/>
  <c r="C288" i="280"/>
  <c r="F283" i="280"/>
  <c r="F293" i="280" s="1"/>
  <c r="E283" i="280"/>
  <c r="E293" i="280" s="1"/>
  <c r="E275" i="280" s="1"/>
  <c r="D283" i="280"/>
  <c r="D293" i="280" s="1"/>
  <c r="C283" i="280"/>
  <c r="C293" i="280" s="1"/>
  <c r="C275" i="280" s="1"/>
  <c r="C276" i="280" s="1"/>
  <c r="F277" i="280"/>
  <c r="E277" i="280"/>
  <c r="D277" i="280"/>
  <c r="F276" i="280"/>
  <c r="F275" i="280"/>
  <c r="D275" i="280"/>
  <c r="D278" i="280" s="1"/>
  <c r="F267" i="280"/>
  <c r="F249" i="280" s="1"/>
  <c r="F262" i="280"/>
  <c r="E262" i="280"/>
  <c r="D262" i="280"/>
  <c r="C262" i="280"/>
  <c r="F257" i="280"/>
  <c r="E257" i="280"/>
  <c r="E267" i="280" s="1"/>
  <c r="E249" i="280" s="1"/>
  <c r="D257" i="280"/>
  <c r="D267" i="280" s="1"/>
  <c r="D249" i="280" s="1"/>
  <c r="C257" i="280"/>
  <c r="C267" i="280" s="1"/>
  <c r="F251" i="280"/>
  <c r="E251" i="280"/>
  <c r="D251" i="280"/>
  <c r="C249" i="280"/>
  <c r="C250" i="280" s="1"/>
  <c r="F236" i="280"/>
  <c r="E236" i="280"/>
  <c r="D236" i="280"/>
  <c r="C236" i="280"/>
  <c r="F231" i="280"/>
  <c r="F241" i="280" s="1"/>
  <c r="E231" i="280"/>
  <c r="E241" i="280" s="1"/>
  <c r="E223" i="280" s="1"/>
  <c r="D231" i="280"/>
  <c r="D241" i="280" s="1"/>
  <c r="C231" i="280"/>
  <c r="C241" i="280" s="1"/>
  <c r="C223" i="280" s="1"/>
  <c r="C224" i="280" s="1"/>
  <c r="F225" i="280"/>
  <c r="E225" i="280"/>
  <c r="D225" i="280"/>
  <c r="F224" i="280"/>
  <c r="F223" i="280"/>
  <c r="D223" i="280"/>
  <c r="D226" i="280" s="1"/>
  <c r="F215" i="280"/>
  <c r="F197" i="280" s="1"/>
  <c r="F210" i="280"/>
  <c r="E210" i="280"/>
  <c r="D210" i="280"/>
  <c r="C210" i="280"/>
  <c r="F205" i="280"/>
  <c r="E205" i="280"/>
  <c r="E215" i="280" s="1"/>
  <c r="E197" i="280" s="1"/>
  <c r="D205" i="280"/>
  <c r="D215" i="280" s="1"/>
  <c r="D197" i="280" s="1"/>
  <c r="C205" i="280"/>
  <c r="C215" i="280" s="1"/>
  <c r="F199" i="280"/>
  <c r="E199" i="280"/>
  <c r="D199" i="280"/>
  <c r="C197" i="280"/>
  <c r="C198" i="280" s="1"/>
  <c r="F184" i="280"/>
  <c r="E184" i="280"/>
  <c r="D184" i="280"/>
  <c r="C184" i="280"/>
  <c r="F179" i="280"/>
  <c r="F189" i="280" s="1"/>
  <c r="E179" i="280"/>
  <c r="E189" i="280" s="1"/>
  <c r="E171" i="280" s="1"/>
  <c r="D179" i="280"/>
  <c r="D189" i="280" s="1"/>
  <c r="C179" i="280"/>
  <c r="C189" i="280" s="1"/>
  <c r="C171" i="280" s="1"/>
  <c r="C172" i="280" s="1"/>
  <c r="F173" i="280"/>
  <c r="E173" i="280"/>
  <c r="D173" i="280"/>
  <c r="F172" i="280"/>
  <c r="F171" i="280"/>
  <c r="D171" i="280"/>
  <c r="F161" i="280"/>
  <c r="F143" i="280" s="1"/>
  <c r="F156" i="280"/>
  <c r="E156" i="280"/>
  <c r="D156" i="280"/>
  <c r="C156" i="280"/>
  <c r="F151" i="280"/>
  <c r="E151" i="280"/>
  <c r="E161" i="280" s="1"/>
  <c r="E143" i="280" s="1"/>
  <c r="D151" i="280"/>
  <c r="D161" i="280" s="1"/>
  <c r="D143" i="280" s="1"/>
  <c r="C151" i="280"/>
  <c r="C161" i="280" s="1"/>
  <c r="F145" i="280"/>
  <c r="E145" i="280"/>
  <c r="D145" i="280"/>
  <c r="C143" i="280"/>
  <c r="C132" i="280"/>
  <c r="C103" i="280" s="1"/>
  <c r="C104" i="280" s="1"/>
  <c r="E129" i="280"/>
  <c r="F129" i="280" s="1"/>
  <c r="F132" i="280" s="1"/>
  <c r="F103" i="280" s="1"/>
  <c r="F126" i="280"/>
  <c r="E126" i="280"/>
  <c r="D126" i="280"/>
  <c r="D132" i="280" s="1"/>
  <c r="D103" i="280" s="1"/>
  <c r="C126" i="280"/>
  <c r="F117" i="280"/>
  <c r="E117" i="280"/>
  <c r="D117" i="280"/>
  <c r="C117" i="280"/>
  <c r="F114" i="280"/>
  <c r="E114" i="280"/>
  <c r="D114" i="280"/>
  <c r="C114" i="280"/>
  <c r="F111" i="280"/>
  <c r="E111" i="280"/>
  <c r="D111" i="280"/>
  <c r="C111" i="280"/>
  <c r="F105" i="280"/>
  <c r="E105" i="280"/>
  <c r="D105" i="280"/>
  <c r="F92" i="280"/>
  <c r="F95" i="280" s="1"/>
  <c r="E92" i="280"/>
  <c r="E95" i="280" s="1"/>
  <c r="E66" i="280" s="1"/>
  <c r="F89" i="280"/>
  <c r="E89" i="280"/>
  <c r="D89" i="280"/>
  <c r="D95" i="280" s="1"/>
  <c r="C89" i="280"/>
  <c r="C95" i="280" s="1"/>
  <c r="C66" i="280" s="1"/>
  <c r="C67" i="280" s="1"/>
  <c r="F80" i="280"/>
  <c r="E80" i="280"/>
  <c r="D80" i="280"/>
  <c r="C80" i="280"/>
  <c r="F77" i="280"/>
  <c r="E77" i="280"/>
  <c r="D77" i="280"/>
  <c r="C77" i="280"/>
  <c r="F74" i="280"/>
  <c r="E74" i="280"/>
  <c r="D74" i="280"/>
  <c r="C74" i="280"/>
  <c r="F68" i="280"/>
  <c r="E68" i="280"/>
  <c r="D68" i="280"/>
  <c r="F55" i="280"/>
  <c r="F314" i="280" s="1"/>
  <c r="E55" i="280"/>
  <c r="E58" i="280" s="1"/>
  <c r="D55" i="280"/>
  <c r="D314" i="280" s="1"/>
  <c r="C55" i="280"/>
  <c r="C58" i="280" s="1"/>
  <c r="F52" i="280"/>
  <c r="E52" i="280"/>
  <c r="D52" i="280"/>
  <c r="C52" i="280"/>
  <c r="F44" i="280"/>
  <c r="F303" i="280" s="1"/>
  <c r="F302" i="280" s="1"/>
  <c r="E44" i="280"/>
  <c r="E303" i="280" s="1"/>
  <c r="E302" i="280" s="1"/>
  <c r="D44" i="280"/>
  <c r="C44" i="280"/>
  <c r="C303" i="280" s="1"/>
  <c r="C302" i="280" s="1"/>
  <c r="F43" i="280"/>
  <c r="E43" i="280"/>
  <c r="D43" i="280"/>
  <c r="C43" i="280"/>
  <c r="F40" i="280"/>
  <c r="E40" i="280"/>
  <c r="D40" i="280"/>
  <c r="C40" i="280"/>
  <c r="F37" i="280"/>
  <c r="E37" i="280"/>
  <c r="D37" i="280"/>
  <c r="C37" i="280"/>
  <c r="F31" i="280"/>
  <c r="E31" i="280"/>
  <c r="D31" i="280"/>
  <c r="F375" i="279"/>
  <c r="E375" i="279"/>
  <c r="D375" i="279"/>
  <c r="C375" i="279"/>
  <c r="F374" i="279"/>
  <c r="E374" i="279"/>
  <c r="D374" i="279"/>
  <c r="C374" i="279"/>
  <c r="F373" i="279"/>
  <c r="E373" i="279"/>
  <c r="D373" i="279"/>
  <c r="C373" i="279"/>
  <c r="F372" i="279"/>
  <c r="E372" i="279"/>
  <c r="D372" i="279"/>
  <c r="C372" i="279"/>
  <c r="F371" i="279"/>
  <c r="E371" i="279"/>
  <c r="D371" i="279"/>
  <c r="C371" i="279"/>
  <c r="F370" i="279"/>
  <c r="E370" i="279"/>
  <c r="D370" i="279"/>
  <c r="C370" i="279"/>
  <c r="F369" i="279"/>
  <c r="E369" i="279"/>
  <c r="D369" i="279"/>
  <c r="C369" i="279"/>
  <c r="F368" i="279"/>
  <c r="E368" i="279"/>
  <c r="D368" i="279"/>
  <c r="C368" i="279"/>
  <c r="F367" i="279"/>
  <c r="E367" i="279"/>
  <c r="D367" i="279"/>
  <c r="C367" i="279"/>
  <c r="F366" i="279"/>
  <c r="E366" i="279"/>
  <c r="D366" i="279"/>
  <c r="C366" i="279"/>
  <c r="F365" i="279"/>
  <c r="E365" i="279"/>
  <c r="D365" i="279"/>
  <c r="C365" i="279"/>
  <c r="C363" i="279" s="1"/>
  <c r="F364" i="279"/>
  <c r="E364" i="279"/>
  <c r="D364" i="279"/>
  <c r="F362" i="279"/>
  <c r="E362" i="279"/>
  <c r="D362" i="279"/>
  <c r="C362" i="279"/>
  <c r="F361" i="279"/>
  <c r="F360" i="279" s="1"/>
  <c r="E361" i="279"/>
  <c r="D361" i="279"/>
  <c r="E360" i="279"/>
  <c r="D360" i="279"/>
  <c r="C360" i="279"/>
  <c r="F359" i="279"/>
  <c r="E359" i="279"/>
  <c r="D359" i="279"/>
  <c r="C359" i="279"/>
  <c r="F358" i="279"/>
  <c r="E358" i="279"/>
  <c r="E357" i="279" s="1"/>
  <c r="D358" i="279"/>
  <c r="F357" i="279"/>
  <c r="D357" i="279"/>
  <c r="C357" i="279"/>
  <c r="F356" i="279"/>
  <c r="E356" i="279"/>
  <c r="D356" i="279"/>
  <c r="C356" i="279"/>
  <c r="F355" i="279"/>
  <c r="E355" i="279"/>
  <c r="D355" i="279"/>
  <c r="C355" i="279"/>
  <c r="F354" i="279"/>
  <c r="E354" i="279"/>
  <c r="D354" i="279"/>
  <c r="C354" i="279"/>
  <c r="F353" i="279"/>
  <c r="E353" i="279"/>
  <c r="D353" i="279"/>
  <c r="C353" i="279"/>
  <c r="F352" i="279"/>
  <c r="E352" i="279"/>
  <c r="D352" i="279"/>
  <c r="C352" i="279"/>
  <c r="F351" i="279"/>
  <c r="E351" i="279"/>
  <c r="D351" i="279"/>
  <c r="C351" i="279"/>
  <c r="F350" i="279"/>
  <c r="E350" i="279"/>
  <c r="D350" i="279"/>
  <c r="C350" i="279"/>
  <c r="C348" i="279" s="1"/>
  <c r="C349" i="279"/>
  <c r="F348" i="279"/>
  <c r="E348" i="279"/>
  <c r="D348" i="279"/>
  <c r="F347" i="279"/>
  <c r="E347" i="279"/>
  <c r="D347" i="279"/>
  <c r="C347" i="279"/>
  <c r="F346" i="279"/>
  <c r="E346" i="279"/>
  <c r="D346" i="279"/>
  <c r="C346" i="279"/>
  <c r="F345" i="279"/>
  <c r="E345" i="279"/>
  <c r="D345" i="279"/>
  <c r="C345" i="279"/>
  <c r="F336" i="279"/>
  <c r="E336" i="279"/>
  <c r="D336" i="279"/>
  <c r="C336" i="279"/>
  <c r="F331" i="279"/>
  <c r="F341" i="279" s="1"/>
  <c r="F323" i="279" s="1"/>
  <c r="E331" i="279"/>
  <c r="E341" i="279" s="1"/>
  <c r="E323" i="279" s="1"/>
  <c r="D331" i="279"/>
  <c r="D341" i="279" s="1"/>
  <c r="D323" i="279" s="1"/>
  <c r="C331" i="279"/>
  <c r="C341" i="279" s="1"/>
  <c r="C323" i="279" s="1"/>
  <c r="C324" i="279" s="1"/>
  <c r="F325" i="279"/>
  <c r="E325" i="279"/>
  <c r="D325" i="279"/>
  <c r="F310" i="279"/>
  <c r="E310" i="279"/>
  <c r="D310" i="279"/>
  <c r="C310" i="279"/>
  <c r="F305" i="279"/>
  <c r="F315" i="279" s="1"/>
  <c r="F297" i="279" s="1"/>
  <c r="E305" i="279"/>
  <c r="E315" i="279" s="1"/>
  <c r="E297" i="279" s="1"/>
  <c r="D305" i="279"/>
  <c r="D315" i="279" s="1"/>
  <c r="D297" i="279" s="1"/>
  <c r="C305" i="279"/>
  <c r="C315" i="279" s="1"/>
  <c r="C297" i="279" s="1"/>
  <c r="C298" i="279" s="1"/>
  <c r="F299" i="279"/>
  <c r="E299" i="279"/>
  <c r="D299" i="279"/>
  <c r="F285" i="279"/>
  <c r="E285" i="279"/>
  <c r="D285" i="279"/>
  <c r="C285" i="279"/>
  <c r="F280" i="279"/>
  <c r="F290" i="279" s="1"/>
  <c r="E280" i="279"/>
  <c r="E290" i="279" s="1"/>
  <c r="D280" i="279"/>
  <c r="D290" i="279" s="1"/>
  <c r="C280" i="279"/>
  <c r="C290" i="279" s="1"/>
  <c r="F276" i="279"/>
  <c r="F275" i="279"/>
  <c r="E275" i="279"/>
  <c r="D275" i="279"/>
  <c r="F274" i="279"/>
  <c r="E274" i="279"/>
  <c r="D274" i="279"/>
  <c r="F273" i="279"/>
  <c r="E273" i="279"/>
  <c r="E276" i="279" s="1"/>
  <c r="D273" i="279"/>
  <c r="D276" i="279" s="1"/>
  <c r="C273" i="279"/>
  <c r="F260" i="279"/>
  <c r="E260" i="279"/>
  <c r="D260" i="279"/>
  <c r="C260" i="279"/>
  <c r="F255" i="279"/>
  <c r="F265" i="279" s="1"/>
  <c r="F247" i="279" s="1"/>
  <c r="E255" i="279"/>
  <c r="E265" i="279" s="1"/>
  <c r="D255" i="279"/>
  <c r="D265" i="279" s="1"/>
  <c r="C255" i="279"/>
  <c r="C265" i="279" s="1"/>
  <c r="F249" i="279"/>
  <c r="E249" i="279"/>
  <c r="D249" i="279"/>
  <c r="E247" i="279"/>
  <c r="E248" i="279" s="1"/>
  <c r="D247" i="279"/>
  <c r="D248" i="279" s="1"/>
  <c r="D251" i="279" s="1"/>
  <c r="C247" i="279"/>
  <c r="C248" i="279" s="1"/>
  <c r="F231" i="279"/>
  <c r="E231" i="279"/>
  <c r="D231" i="279"/>
  <c r="C231" i="279"/>
  <c r="F226" i="279"/>
  <c r="F236" i="279" s="1"/>
  <c r="E226" i="279"/>
  <c r="E236" i="279" s="1"/>
  <c r="D226" i="279"/>
  <c r="D236" i="279" s="1"/>
  <c r="C226" i="279"/>
  <c r="C236" i="279" s="1"/>
  <c r="F220" i="279"/>
  <c r="E220" i="279"/>
  <c r="D220" i="279"/>
  <c r="F205" i="279"/>
  <c r="E205" i="279"/>
  <c r="D205" i="279"/>
  <c r="C205" i="279"/>
  <c r="F200" i="279"/>
  <c r="F210" i="279" s="1"/>
  <c r="F192" i="279" s="1"/>
  <c r="E200" i="279"/>
  <c r="E210" i="279" s="1"/>
  <c r="E192" i="279" s="1"/>
  <c r="D200" i="279"/>
  <c r="D210" i="279" s="1"/>
  <c r="D192" i="279" s="1"/>
  <c r="C200" i="279"/>
  <c r="C210" i="279" s="1"/>
  <c r="C192" i="279" s="1"/>
  <c r="C193" i="279" s="1"/>
  <c r="F194" i="279"/>
  <c r="E194" i="279"/>
  <c r="D194" i="279"/>
  <c r="F180" i="279"/>
  <c r="E180" i="279"/>
  <c r="D180" i="279"/>
  <c r="C180" i="279"/>
  <c r="F175" i="279"/>
  <c r="F185" i="279" s="1"/>
  <c r="E175" i="279"/>
  <c r="E185" i="279" s="1"/>
  <c r="D175" i="279"/>
  <c r="D185" i="279" s="1"/>
  <c r="D167" i="279" s="1"/>
  <c r="C175" i="279"/>
  <c r="C185" i="279" s="1"/>
  <c r="F171" i="279"/>
  <c r="F170" i="279"/>
  <c r="F169" i="279"/>
  <c r="E169" i="279"/>
  <c r="D169" i="279"/>
  <c r="F168" i="279"/>
  <c r="E168" i="279"/>
  <c r="C168" i="279"/>
  <c r="F155" i="279"/>
  <c r="E155" i="279"/>
  <c r="D155" i="279"/>
  <c r="C155" i="279"/>
  <c r="F150" i="279"/>
  <c r="E150" i="279"/>
  <c r="D150" i="279"/>
  <c r="C150" i="279"/>
  <c r="C160" i="279" s="1"/>
  <c r="C142" i="279" s="1"/>
  <c r="E145" i="279"/>
  <c r="F144" i="279"/>
  <c r="E144" i="279"/>
  <c r="D144" i="279"/>
  <c r="F142" i="279"/>
  <c r="F143" i="279" s="1"/>
  <c r="F146" i="279" s="1"/>
  <c r="E142" i="279"/>
  <c r="E143" i="279" s="1"/>
  <c r="D142" i="279"/>
  <c r="D143" i="279" s="1"/>
  <c r="F130" i="279"/>
  <c r="E130" i="279"/>
  <c r="E131" i="279" s="1"/>
  <c r="D130" i="279"/>
  <c r="D131" i="279" s="1"/>
  <c r="C130" i="279"/>
  <c r="C131" i="279" s="1"/>
  <c r="F103" i="279"/>
  <c r="E103" i="279"/>
  <c r="D103" i="279"/>
  <c r="E101" i="279"/>
  <c r="E102" i="279" s="1"/>
  <c r="E105" i="279" s="1"/>
  <c r="D101" i="279"/>
  <c r="D102" i="279" s="1"/>
  <c r="C101" i="279"/>
  <c r="C102" i="279" s="1"/>
  <c r="F93" i="279"/>
  <c r="F94" i="279" s="1"/>
  <c r="E93" i="279"/>
  <c r="E94" i="279" s="1"/>
  <c r="D93" i="279"/>
  <c r="D94" i="279" s="1"/>
  <c r="C93" i="279"/>
  <c r="F66" i="279"/>
  <c r="E66" i="279"/>
  <c r="D66" i="279"/>
  <c r="F64" i="279"/>
  <c r="F65" i="279" s="1"/>
  <c r="F68" i="279" s="1"/>
  <c r="E64" i="279"/>
  <c r="E65" i="279" s="1"/>
  <c r="D64" i="279"/>
  <c r="D65" i="279" s="1"/>
  <c r="F53" i="279"/>
  <c r="F363" i="279" s="1"/>
  <c r="E53" i="279"/>
  <c r="E56" i="279" s="1"/>
  <c r="D53" i="279"/>
  <c r="D56" i="279" s="1"/>
  <c r="C53" i="279"/>
  <c r="C56" i="279" s="1"/>
  <c r="F50" i="279"/>
  <c r="E50" i="279"/>
  <c r="D50" i="279"/>
  <c r="F41" i="279"/>
  <c r="E41" i="279"/>
  <c r="D41" i="279"/>
  <c r="C41" i="279"/>
  <c r="F38" i="279"/>
  <c r="E38" i="279"/>
  <c r="D38" i="279"/>
  <c r="C38" i="279"/>
  <c r="F35" i="279"/>
  <c r="E35" i="279"/>
  <c r="D35" i="279"/>
  <c r="C35" i="279"/>
  <c r="F29" i="279"/>
  <c r="E29" i="279"/>
  <c r="D29" i="279"/>
  <c r="F382" i="278"/>
  <c r="E382" i="278"/>
  <c r="D382" i="278"/>
  <c r="C382" i="278"/>
  <c r="F381" i="278"/>
  <c r="E381" i="278"/>
  <c r="D381" i="278"/>
  <c r="C381" i="278"/>
  <c r="F380" i="278"/>
  <c r="E380" i="278"/>
  <c r="D380" i="278"/>
  <c r="C380" i="278"/>
  <c r="F379" i="278"/>
  <c r="E379" i="278"/>
  <c r="D379" i="278"/>
  <c r="C379" i="278"/>
  <c r="F378" i="278"/>
  <c r="E378" i="278"/>
  <c r="D378" i="278"/>
  <c r="C378" i="278"/>
  <c r="F377" i="278"/>
  <c r="E377" i="278"/>
  <c r="D377" i="278"/>
  <c r="C377" i="278"/>
  <c r="F376" i="278"/>
  <c r="E376" i="278"/>
  <c r="D376" i="278"/>
  <c r="C376" i="278"/>
  <c r="F375" i="278"/>
  <c r="E375" i="278"/>
  <c r="D375" i="278"/>
  <c r="C375" i="278"/>
  <c r="F374" i="278"/>
  <c r="E374" i="278"/>
  <c r="D374" i="278"/>
  <c r="C374" i="278"/>
  <c r="F373" i="278"/>
  <c r="E373" i="278"/>
  <c r="D373" i="278"/>
  <c r="C373" i="278"/>
  <c r="F372" i="278"/>
  <c r="E372" i="278"/>
  <c r="D372" i="278"/>
  <c r="C372" i="278"/>
  <c r="F371" i="278"/>
  <c r="E371" i="278"/>
  <c r="D371" i="278"/>
  <c r="C371" i="278"/>
  <c r="D370" i="278"/>
  <c r="C370" i="278"/>
  <c r="F369" i="278"/>
  <c r="E369" i="278"/>
  <c r="D369" i="278"/>
  <c r="C369" i="278"/>
  <c r="F368" i="278"/>
  <c r="E368" i="278"/>
  <c r="D368" i="278"/>
  <c r="C368" i="278"/>
  <c r="F367" i="278"/>
  <c r="E367" i="278"/>
  <c r="D367" i="278"/>
  <c r="C367" i="278"/>
  <c r="F366" i="278"/>
  <c r="E366" i="278"/>
  <c r="D366" i="278"/>
  <c r="C366" i="278"/>
  <c r="F365" i="278"/>
  <c r="E365" i="278"/>
  <c r="D365" i="278"/>
  <c r="C365" i="278"/>
  <c r="F364" i="278"/>
  <c r="E364" i="278"/>
  <c r="D364" i="278"/>
  <c r="C364" i="278"/>
  <c r="F363" i="278"/>
  <c r="E363" i="278"/>
  <c r="D363" i="278"/>
  <c r="C363" i="278"/>
  <c r="F362" i="278"/>
  <c r="E362" i="278"/>
  <c r="D362" i="278"/>
  <c r="C362" i="278"/>
  <c r="F361" i="278"/>
  <c r="E361" i="278"/>
  <c r="D361" i="278"/>
  <c r="C361" i="278"/>
  <c r="F360" i="278"/>
  <c r="E360" i="278"/>
  <c r="D360" i="278"/>
  <c r="C360" i="278"/>
  <c r="F359" i="278"/>
  <c r="E359" i="278"/>
  <c r="D359" i="278"/>
  <c r="C359" i="278"/>
  <c r="F358" i="278"/>
  <c r="E358" i="278"/>
  <c r="D358" i="278"/>
  <c r="C358" i="278"/>
  <c r="F357" i="278"/>
  <c r="E357" i="278"/>
  <c r="D357" i="278"/>
  <c r="C357" i="278"/>
  <c r="F356" i="278"/>
  <c r="E356" i="278"/>
  <c r="D356" i="278"/>
  <c r="C356" i="278"/>
  <c r="F355" i="278"/>
  <c r="E355" i="278"/>
  <c r="D355" i="278"/>
  <c r="C355" i="278"/>
  <c r="F354" i="278"/>
  <c r="E354" i="278"/>
  <c r="D354" i="278"/>
  <c r="C354" i="278"/>
  <c r="F353" i="278"/>
  <c r="E353" i="278"/>
  <c r="D353" i="278"/>
  <c r="C353" i="278"/>
  <c r="F352" i="278"/>
  <c r="E352" i="278"/>
  <c r="D352" i="278"/>
  <c r="C352" i="278"/>
  <c r="F343" i="278"/>
  <c r="E343" i="278"/>
  <c r="D343" i="278"/>
  <c r="C343" i="278"/>
  <c r="F338" i="278"/>
  <c r="F348" i="278" s="1"/>
  <c r="F330" i="278" s="1"/>
  <c r="E338" i="278"/>
  <c r="E348" i="278" s="1"/>
  <c r="E330" i="278" s="1"/>
  <c r="D338" i="278"/>
  <c r="D348" i="278" s="1"/>
  <c r="D330" i="278" s="1"/>
  <c r="C338" i="278"/>
  <c r="C348" i="278" s="1"/>
  <c r="C330" i="278" s="1"/>
  <c r="C331" i="278" s="1"/>
  <c r="F332" i="278"/>
  <c r="E332" i="278"/>
  <c r="D332" i="278"/>
  <c r="F317" i="278"/>
  <c r="E317" i="278"/>
  <c r="D317" i="278"/>
  <c r="C317" i="278"/>
  <c r="F312" i="278"/>
  <c r="F322" i="278" s="1"/>
  <c r="F304" i="278" s="1"/>
  <c r="E312" i="278"/>
  <c r="E322" i="278" s="1"/>
  <c r="E304" i="278" s="1"/>
  <c r="D312" i="278"/>
  <c r="D322" i="278" s="1"/>
  <c r="D304" i="278" s="1"/>
  <c r="C312" i="278"/>
  <c r="C322" i="278" s="1"/>
  <c r="C304" i="278" s="1"/>
  <c r="C305" i="278" s="1"/>
  <c r="F306" i="278"/>
  <c r="E306" i="278"/>
  <c r="D306" i="278"/>
  <c r="F291" i="278"/>
  <c r="E291" i="278"/>
  <c r="D291" i="278"/>
  <c r="C291" i="278"/>
  <c r="F286" i="278"/>
  <c r="F296" i="278" s="1"/>
  <c r="F278" i="278" s="1"/>
  <c r="E286" i="278"/>
  <c r="E296" i="278" s="1"/>
  <c r="E278" i="278" s="1"/>
  <c r="D286" i="278"/>
  <c r="D296" i="278" s="1"/>
  <c r="D278" i="278" s="1"/>
  <c r="C286" i="278"/>
  <c r="C296" i="278" s="1"/>
  <c r="C278" i="278" s="1"/>
  <c r="C279" i="278" s="1"/>
  <c r="F280" i="278"/>
  <c r="E280" i="278"/>
  <c r="D280" i="278"/>
  <c r="F265" i="278"/>
  <c r="E265" i="278"/>
  <c r="D265" i="278"/>
  <c r="C265" i="278"/>
  <c r="F260" i="278"/>
  <c r="F270" i="278" s="1"/>
  <c r="F252" i="278" s="1"/>
  <c r="E260" i="278"/>
  <c r="E270" i="278" s="1"/>
  <c r="E252" i="278" s="1"/>
  <c r="D260" i="278"/>
  <c r="D270" i="278" s="1"/>
  <c r="D252" i="278" s="1"/>
  <c r="C260" i="278"/>
  <c r="C270" i="278" s="1"/>
  <c r="C252" i="278" s="1"/>
  <c r="C253" i="278" s="1"/>
  <c r="F254" i="278"/>
  <c r="E254" i="278"/>
  <c r="D254" i="278"/>
  <c r="F236" i="278"/>
  <c r="E236" i="278"/>
  <c r="D236" i="278"/>
  <c r="C236" i="278"/>
  <c r="F231" i="278"/>
  <c r="F241" i="278" s="1"/>
  <c r="E231" i="278"/>
  <c r="E241" i="278" s="1"/>
  <c r="D231" i="278"/>
  <c r="D241" i="278" s="1"/>
  <c r="C231" i="278"/>
  <c r="C241" i="278" s="1"/>
  <c r="F225" i="278"/>
  <c r="E225" i="278"/>
  <c r="D225" i="278"/>
  <c r="F210" i="278"/>
  <c r="E210" i="278"/>
  <c r="D210" i="278"/>
  <c r="C210" i="278"/>
  <c r="F205" i="278"/>
  <c r="F215" i="278" s="1"/>
  <c r="F197" i="278" s="1"/>
  <c r="E205" i="278"/>
  <c r="E215" i="278" s="1"/>
  <c r="E197" i="278" s="1"/>
  <c r="D205" i="278"/>
  <c r="D215" i="278" s="1"/>
  <c r="D197" i="278" s="1"/>
  <c r="C205" i="278"/>
  <c r="C215" i="278" s="1"/>
  <c r="C197" i="278" s="1"/>
  <c r="C198" i="278" s="1"/>
  <c r="F199" i="278"/>
  <c r="E199" i="278"/>
  <c r="D199" i="278"/>
  <c r="F185" i="278"/>
  <c r="E185" i="278"/>
  <c r="D185" i="278"/>
  <c r="C185" i="278"/>
  <c r="F180" i="278"/>
  <c r="F190" i="278" s="1"/>
  <c r="E180" i="278"/>
  <c r="E190" i="278" s="1"/>
  <c r="D180" i="278"/>
  <c r="D190" i="278" s="1"/>
  <c r="D172" i="278" s="1"/>
  <c r="C180" i="278"/>
  <c r="C190" i="278" s="1"/>
  <c r="F176" i="278"/>
  <c r="F175" i="278"/>
  <c r="F174" i="278"/>
  <c r="E174" i="278"/>
  <c r="D174" i="278"/>
  <c r="F173" i="278"/>
  <c r="E173" i="278"/>
  <c r="C173" i="278"/>
  <c r="F160" i="278"/>
  <c r="E160" i="278"/>
  <c r="D160" i="278"/>
  <c r="C160" i="278"/>
  <c r="F155" i="278"/>
  <c r="F165" i="278" s="1"/>
  <c r="F147" i="278" s="1"/>
  <c r="E155" i="278"/>
  <c r="E165" i="278" s="1"/>
  <c r="E147" i="278" s="1"/>
  <c r="D155" i="278"/>
  <c r="D165" i="278" s="1"/>
  <c r="D147" i="278" s="1"/>
  <c r="C155" i="278"/>
  <c r="C165" i="278" s="1"/>
  <c r="C147" i="278" s="1"/>
  <c r="C148" i="278" s="1"/>
  <c r="F149" i="278"/>
  <c r="E149" i="278"/>
  <c r="D149" i="278"/>
  <c r="F135" i="278"/>
  <c r="F136" i="278" s="1"/>
  <c r="E135" i="278"/>
  <c r="D135" i="278"/>
  <c r="D136" i="278" s="1"/>
  <c r="C135" i="278"/>
  <c r="C136" i="278" s="1"/>
  <c r="F108" i="278"/>
  <c r="E108" i="278"/>
  <c r="D108" i="278"/>
  <c r="F106" i="278"/>
  <c r="F107" i="278" s="1"/>
  <c r="D106" i="278"/>
  <c r="D107" i="278" s="1"/>
  <c r="D110" i="278" s="1"/>
  <c r="C106" i="278"/>
  <c r="C107" i="278" s="1"/>
  <c r="F98" i="278"/>
  <c r="E98" i="278"/>
  <c r="E99" i="278" s="1"/>
  <c r="D98" i="278"/>
  <c r="D99" i="278" s="1"/>
  <c r="C98" i="278"/>
  <c r="C99" i="278" s="1"/>
  <c r="F71" i="278"/>
  <c r="E71" i="278"/>
  <c r="D71" i="278"/>
  <c r="E69" i="278"/>
  <c r="E70" i="278" s="1"/>
  <c r="D69" i="278"/>
  <c r="D70" i="278" s="1"/>
  <c r="D73" i="278" s="1"/>
  <c r="C69" i="278"/>
  <c r="C70" i="278" s="1"/>
  <c r="D61" i="278"/>
  <c r="C61" i="278"/>
  <c r="C62" i="278" s="1"/>
  <c r="E58" i="278"/>
  <c r="E370" i="278" s="1"/>
  <c r="F55" i="278"/>
  <c r="E55" i="278"/>
  <c r="D55" i="278"/>
  <c r="C55" i="278"/>
  <c r="F46" i="278"/>
  <c r="E46" i="278"/>
  <c r="D46" i="278"/>
  <c r="C46" i="278"/>
  <c r="F43" i="278"/>
  <c r="E43" i="278"/>
  <c r="D43" i="278"/>
  <c r="C43" i="278"/>
  <c r="F40" i="278"/>
  <c r="E40" i="278"/>
  <c r="D40" i="278"/>
  <c r="C40" i="278"/>
  <c r="F34" i="278"/>
  <c r="E34" i="278"/>
  <c r="D34" i="278"/>
  <c r="C32" i="278"/>
  <c r="C33" i="278" s="1"/>
  <c r="F171" i="277"/>
  <c r="E171" i="277"/>
  <c r="D171" i="277"/>
  <c r="C171" i="277"/>
  <c r="F170" i="277"/>
  <c r="E170" i="277"/>
  <c r="D170" i="277"/>
  <c r="C170" i="277"/>
  <c r="F169" i="277"/>
  <c r="E169" i="277"/>
  <c r="D169" i="277"/>
  <c r="C169" i="277"/>
  <c r="F168" i="277"/>
  <c r="E168" i="277"/>
  <c r="D168" i="277"/>
  <c r="C168" i="277"/>
  <c r="F167" i="277"/>
  <c r="E167" i="277"/>
  <c r="D167" i="277"/>
  <c r="C167" i="277"/>
  <c r="F166" i="277"/>
  <c r="E166" i="277"/>
  <c r="D166" i="277"/>
  <c r="C166" i="277"/>
  <c r="F165" i="277"/>
  <c r="E165" i="277"/>
  <c r="D165" i="277"/>
  <c r="C165" i="277"/>
  <c r="F164" i="277"/>
  <c r="E164" i="277"/>
  <c r="D164" i="277"/>
  <c r="C164" i="277"/>
  <c r="F163" i="277"/>
  <c r="E163" i="277"/>
  <c r="D163" i="277"/>
  <c r="C163" i="277"/>
  <c r="F162" i="277"/>
  <c r="E162" i="277"/>
  <c r="D162" i="277"/>
  <c r="C162" i="277"/>
  <c r="F161" i="277"/>
  <c r="E161" i="277"/>
  <c r="D161" i="277"/>
  <c r="C161" i="277"/>
  <c r="F160" i="277"/>
  <c r="E160" i="277"/>
  <c r="D160" i="277"/>
  <c r="C160" i="277"/>
  <c r="D159" i="277"/>
  <c r="F158" i="277"/>
  <c r="E158" i="277"/>
  <c r="D158" i="277"/>
  <c r="C158" i="277"/>
  <c r="F157" i="277"/>
  <c r="E157" i="277"/>
  <c r="D157" i="277"/>
  <c r="C157" i="277"/>
  <c r="F156" i="277"/>
  <c r="E156" i="277"/>
  <c r="D156" i="277"/>
  <c r="C156" i="277"/>
  <c r="F155" i="277"/>
  <c r="E155" i="277"/>
  <c r="D155" i="277"/>
  <c r="C155" i="277"/>
  <c r="F154" i="277"/>
  <c r="E154" i="277"/>
  <c r="D154" i="277"/>
  <c r="C154" i="277"/>
  <c r="F153" i="277"/>
  <c r="E153" i="277"/>
  <c r="D153" i="277"/>
  <c r="C153" i="277"/>
  <c r="F152" i="277"/>
  <c r="E152" i="277"/>
  <c r="D152" i="277"/>
  <c r="C152" i="277"/>
  <c r="F151" i="277"/>
  <c r="E151" i="277"/>
  <c r="D151" i="277"/>
  <c r="C151" i="277"/>
  <c r="F150" i="277"/>
  <c r="E150" i="277"/>
  <c r="D150" i="277"/>
  <c r="C150" i="277"/>
  <c r="F149" i="277"/>
  <c r="E149" i="277"/>
  <c r="D149" i="277"/>
  <c r="C149" i="277"/>
  <c r="F148" i="277"/>
  <c r="E148" i="277"/>
  <c r="D148" i="277"/>
  <c r="C148" i="277"/>
  <c r="F147" i="277"/>
  <c r="E147" i="277"/>
  <c r="D147" i="277"/>
  <c r="C147" i="277"/>
  <c r="F146" i="277"/>
  <c r="E146" i="277"/>
  <c r="D146" i="277"/>
  <c r="C146" i="277"/>
  <c r="F145" i="277"/>
  <c r="E145" i="277"/>
  <c r="D145" i="277"/>
  <c r="C145" i="277"/>
  <c r="F144" i="277"/>
  <c r="E144" i="277"/>
  <c r="D144" i="277"/>
  <c r="C144" i="277"/>
  <c r="F143" i="277"/>
  <c r="E143" i="277"/>
  <c r="D143" i="277"/>
  <c r="C143" i="277"/>
  <c r="F142" i="277"/>
  <c r="E142" i="277"/>
  <c r="D142" i="277"/>
  <c r="C142" i="277"/>
  <c r="F141" i="277"/>
  <c r="E141" i="277"/>
  <c r="D141" i="277"/>
  <c r="C141" i="277"/>
  <c r="F132" i="277"/>
  <c r="E132" i="277"/>
  <c r="D132" i="277"/>
  <c r="C132" i="277"/>
  <c r="F127" i="277"/>
  <c r="F137" i="277" s="1"/>
  <c r="F119" i="277" s="1"/>
  <c r="E127" i="277"/>
  <c r="E137" i="277" s="1"/>
  <c r="E119" i="277" s="1"/>
  <c r="D127" i="277"/>
  <c r="D137" i="277" s="1"/>
  <c r="D119" i="277" s="1"/>
  <c r="C127" i="277"/>
  <c r="C137" i="277" s="1"/>
  <c r="C119" i="277" s="1"/>
  <c r="C120" i="277" s="1"/>
  <c r="F121" i="277"/>
  <c r="E121" i="277"/>
  <c r="D121" i="277"/>
  <c r="F107" i="277"/>
  <c r="E107" i="277"/>
  <c r="D107" i="277"/>
  <c r="C107" i="277"/>
  <c r="F102" i="277"/>
  <c r="F112" i="277" s="1"/>
  <c r="E102" i="277"/>
  <c r="E112" i="277" s="1"/>
  <c r="D102" i="277"/>
  <c r="D112" i="277" s="1"/>
  <c r="C102" i="277"/>
  <c r="C112" i="277" s="1"/>
  <c r="D98" i="277"/>
  <c r="F97" i="277"/>
  <c r="E97" i="277"/>
  <c r="D97" i="277"/>
  <c r="F96" i="277"/>
  <c r="E96" i="277"/>
  <c r="D96" i="277"/>
  <c r="F95" i="277"/>
  <c r="F98" i="277" s="1"/>
  <c r="E95" i="277"/>
  <c r="E98" i="277" s="1"/>
  <c r="D95" i="277"/>
  <c r="C95" i="277"/>
  <c r="F82" i="277"/>
  <c r="E82" i="277"/>
  <c r="D82" i="277"/>
  <c r="C82" i="277"/>
  <c r="F77" i="277"/>
  <c r="F87" i="277" s="1"/>
  <c r="F69" i="277" s="1"/>
  <c r="E77" i="277"/>
  <c r="E87" i="277" s="1"/>
  <c r="E69" i="277" s="1"/>
  <c r="D77" i="277"/>
  <c r="D87" i="277" s="1"/>
  <c r="D69" i="277" s="1"/>
  <c r="C77" i="277"/>
  <c r="C87" i="277" s="1"/>
  <c r="C69" i="277" s="1"/>
  <c r="C70" i="277" s="1"/>
  <c r="F71" i="277"/>
  <c r="E71" i="277"/>
  <c r="D71" i="277"/>
  <c r="E54" i="277"/>
  <c r="F54" i="277" s="1"/>
  <c r="C54" i="277"/>
  <c r="C159" i="277" s="1"/>
  <c r="F51" i="277"/>
  <c r="E51" i="277"/>
  <c r="D51" i="277"/>
  <c r="D57" i="277" s="1"/>
  <c r="C51" i="277"/>
  <c r="F42" i="277"/>
  <c r="E42" i="277"/>
  <c r="D42" i="277"/>
  <c r="C42" i="277"/>
  <c r="F39" i="277"/>
  <c r="E39" i="277"/>
  <c r="D39" i="277"/>
  <c r="C39" i="277"/>
  <c r="F36" i="277"/>
  <c r="E36" i="277"/>
  <c r="D36" i="277"/>
  <c r="C36" i="277"/>
  <c r="F30" i="277"/>
  <c r="E30" i="277"/>
  <c r="D30" i="277"/>
  <c r="F161" i="276"/>
  <c r="E161" i="276"/>
  <c r="D161" i="276"/>
  <c r="C161" i="276"/>
  <c r="F160" i="276"/>
  <c r="E160" i="276"/>
  <c r="D160" i="276"/>
  <c r="C160" i="276"/>
  <c r="F159" i="276"/>
  <c r="E159" i="276"/>
  <c r="D159" i="276"/>
  <c r="C159" i="276"/>
  <c r="F158" i="276"/>
  <c r="E158" i="276"/>
  <c r="D158" i="276"/>
  <c r="C158" i="276"/>
  <c r="D157" i="276"/>
  <c r="F156" i="276"/>
  <c r="E156" i="276"/>
  <c r="D156" i="276"/>
  <c r="C156" i="276"/>
  <c r="F155" i="276"/>
  <c r="E155" i="276"/>
  <c r="D155" i="276"/>
  <c r="C155" i="276"/>
  <c r="F154" i="276"/>
  <c r="E154" i="276"/>
  <c r="D154" i="276"/>
  <c r="C154" i="276"/>
  <c r="F153" i="276"/>
  <c r="E153" i="276"/>
  <c r="D153" i="276"/>
  <c r="C153" i="276"/>
  <c r="F152" i="276"/>
  <c r="E152" i="276"/>
  <c r="D152" i="276"/>
  <c r="C152" i="276"/>
  <c r="F151" i="276"/>
  <c r="E151" i="276"/>
  <c r="D151" i="276"/>
  <c r="C151" i="276"/>
  <c r="F150" i="276"/>
  <c r="E150" i="276"/>
  <c r="D150" i="276"/>
  <c r="C150" i="276"/>
  <c r="F149" i="276"/>
  <c r="E149" i="276"/>
  <c r="D149" i="276"/>
  <c r="C149" i="276"/>
  <c r="F148" i="276"/>
  <c r="E148" i="276"/>
  <c r="D148" i="276"/>
  <c r="C148" i="276"/>
  <c r="F147" i="276"/>
  <c r="E147" i="276"/>
  <c r="D147" i="276"/>
  <c r="C147" i="276"/>
  <c r="F146" i="276"/>
  <c r="E146" i="276"/>
  <c r="F144" i="276"/>
  <c r="E144" i="276"/>
  <c r="D144" i="276"/>
  <c r="C144" i="276"/>
  <c r="F143" i="276"/>
  <c r="E143" i="276"/>
  <c r="D143" i="276"/>
  <c r="C143" i="276"/>
  <c r="F141" i="276"/>
  <c r="E141" i="276"/>
  <c r="D141" i="276"/>
  <c r="C141" i="276"/>
  <c r="F140" i="276"/>
  <c r="E140" i="276"/>
  <c r="D140" i="276"/>
  <c r="C140" i="276"/>
  <c r="F135" i="276"/>
  <c r="E135" i="276"/>
  <c r="D135" i="276"/>
  <c r="C135" i="276"/>
  <c r="F127" i="276"/>
  <c r="E127" i="276"/>
  <c r="D127" i="276"/>
  <c r="F125" i="276"/>
  <c r="F126" i="276" s="1"/>
  <c r="E125" i="276"/>
  <c r="E128" i="276" s="1"/>
  <c r="D125" i="276"/>
  <c r="D128" i="276" s="1"/>
  <c r="C125" i="276"/>
  <c r="C126" i="276" s="1"/>
  <c r="F117" i="276"/>
  <c r="E117" i="276"/>
  <c r="D117" i="276"/>
  <c r="C117" i="276"/>
  <c r="F109" i="276"/>
  <c r="E109" i="276"/>
  <c r="D109" i="276"/>
  <c r="F107" i="276"/>
  <c r="F110" i="276" s="1"/>
  <c r="E107" i="276"/>
  <c r="E110" i="276" s="1"/>
  <c r="D107" i="276"/>
  <c r="D108" i="276" s="1"/>
  <c r="C107" i="276"/>
  <c r="C108" i="276" s="1"/>
  <c r="F96" i="276"/>
  <c r="E96" i="276"/>
  <c r="D96" i="276"/>
  <c r="C96" i="276"/>
  <c r="F88" i="276"/>
  <c r="E88" i="276"/>
  <c r="D88" i="276"/>
  <c r="F86" i="276"/>
  <c r="F89" i="276" s="1"/>
  <c r="E86" i="276"/>
  <c r="E87" i="276" s="1"/>
  <c r="D86" i="276"/>
  <c r="D87" i="276" s="1"/>
  <c r="D90" i="276" s="1"/>
  <c r="C86" i="276"/>
  <c r="C87" i="276" s="1"/>
  <c r="F78" i="276"/>
  <c r="E78" i="276"/>
  <c r="D78" i="276"/>
  <c r="C78" i="276"/>
  <c r="F71" i="276"/>
  <c r="E71" i="276"/>
  <c r="D71" i="276"/>
  <c r="F70" i="276"/>
  <c r="E70" i="276"/>
  <c r="D70" i="276"/>
  <c r="F69" i="276"/>
  <c r="F72" i="276" s="1"/>
  <c r="E69" i="276"/>
  <c r="E72" i="276" s="1"/>
  <c r="D69" i="276"/>
  <c r="D72" i="276" s="1"/>
  <c r="C69" i="276"/>
  <c r="E54" i="276"/>
  <c r="F54" i="276" s="1"/>
  <c r="C54" i="276"/>
  <c r="C157" i="276" s="1"/>
  <c r="D43" i="276"/>
  <c r="D146" i="276" s="1"/>
  <c r="C43" i="276"/>
  <c r="C146" i="276" s="1"/>
  <c r="F42" i="276"/>
  <c r="F145" i="276" s="1"/>
  <c r="E42" i="276"/>
  <c r="E145" i="276" s="1"/>
  <c r="D42" i="276"/>
  <c r="D145" i="276" s="1"/>
  <c r="C42" i="276"/>
  <c r="C145" i="276" s="1"/>
  <c r="F39" i="276"/>
  <c r="F142" i="276" s="1"/>
  <c r="E39" i="276"/>
  <c r="E142" i="276" s="1"/>
  <c r="D39" i="276"/>
  <c r="D142" i="276" s="1"/>
  <c r="C39" i="276"/>
  <c r="C142" i="276" s="1"/>
  <c r="F36" i="276"/>
  <c r="F139" i="276" s="1"/>
  <c r="F138" i="276" s="1"/>
  <c r="E36" i="276"/>
  <c r="E139" i="276" s="1"/>
  <c r="E138" i="276" s="1"/>
  <c r="D36" i="276"/>
  <c r="D139" i="276" s="1"/>
  <c r="D138" i="276" s="1"/>
  <c r="C36" i="276"/>
  <c r="C139" i="276" s="1"/>
  <c r="C138" i="276" s="1"/>
  <c r="F31" i="276"/>
  <c r="F30" i="276"/>
  <c r="E30" i="276"/>
  <c r="D30" i="276"/>
  <c r="F29" i="276"/>
  <c r="F32" i="276" s="1"/>
  <c r="E29" i="276"/>
  <c r="D28" i="276"/>
  <c r="D29" i="276" s="1"/>
  <c r="D32" i="276" s="1"/>
  <c r="C28" i="276"/>
  <c r="C29" i="276" s="1"/>
  <c r="F310" i="275"/>
  <c r="E310" i="275"/>
  <c r="D310" i="275"/>
  <c r="C310" i="275"/>
  <c r="F309" i="275"/>
  <c r="E309" i="275"/>
  <c r="D309" i="275"/>
  <c r="C309" i="275"/>
  <c r="F308" i="275"/>
  <c r="E308" i="275"/>
  <c r="D308" i="275"/>
  <c r="C308" i="275"/>
  <c r="F307" i="275"/>
  <c r="E307" i="275"/>
  <c r="D307" i="275"/>
  <c r="C307" i="275"/>
  <c r="F306" i="275"/>
  <c r="E306" i="275"/>
  <c r="D306" i="275"/>
  <c r="C306" i="275"/>
  <c r="F305" i="275"/>
  <c r="E305" i="275"/>
  <c r="D305" i="275"/>
  <c r="C305" i="275"/>
  <c r="F304" i="275"/>
  <c r="E304" i="275"/>
  <c r="D304" i="275"/>
  <c r="C304" i="275"/>
  <c r="F303" i="275"/>
  <c r="E303" i="275"/>
  <c r="D303" i="275"/>
  <c r="C303" i="275"/>
  <c r="F302" i="275"/>
  <c r="E302" i="275"/>
  <c r="D302" i="275"/>
  <c r="C302" i="275"/>
  <c r="F301" i="275"/>
  <c r="E301" i="275"/>
  <c r="D301" i="275"/>
  <c r="C301" i="275"/>
  <c r="F300" i="275"/>
  <c r="E300" i="275"/>
  <c r="D300" i="275"/>
  <c r="C300" i="275"/>
  <c r="F299" i="275"/>
  <c r="E299" i="275"/>
  <c r="D299" i="275"/>
  <c r="C299" i="275"/>
  <c r="D298" i="275"/>
  <c r="C298" i="275"/>
  <c r="F297" i="275"/>
  <c r="E297" i="275"/>
  <c r="D297" i="275"/>
  <c r="C297" i="275"/>
  <c r="F296" i="275"/>
  <c r="E296" i="275"/>
  <c r="D296" i="275"/>
  <c r="C296" i="275"/>
  <c r="F295" i="275"/>
  <c r="E295" i="275"/>
  <c r="D295" i="275"/>
  <c r="C295" i="275"/>
  <c r="F294" i="275"/>
  <c r="E294" i="275"/>
  <c r="D294" i="275"/>
  <c r="C294" i="275"/>
  <c r="F293" i="275"/>
  <c r="E293" i="275"/>
  <c r="D293" i="275"/>
  <c r="C293" i="275"/>
  <c r="F292" i="275"/>
  <c r="E292" i="275"/>
  <c r="D292" i="275"/>
  <c r="C292" i="275"/>
  <c r="F291" i="275"/>
  <c r="E291" i="275"/>
  <c r="D291" i="275"/>
  <c r="C291" i="275"/>
  <c r="F290" i="275"/>
  <c r="E290" i="275"/>
  <c r="D290" i="275"/>
  <c r="C290" i="275"/>
  <c r="F289" i="275"/>
  <c r="E289" i="275"/>
  <c r="D289" i="275"/>
  <c r="C289" i="275"/>
  <c r="F288" i="275"/>
  <c r="E288" i="275"/>
  <c r="D288" i="275"/>
  <c r="C288" i="275"/>
  <c r="F287" i="275"/>
  <c r="E287" i="275"/>
  <c r="D287" i="275"/>
  <c r="C287" i="275"/>
  <c r="F286" i="275"/>
  <c r="E286" i="275"/>
  <c r="D286" i="275"/>
  <c r="C286" i="275"/>
  <c r="F285" i="275"/>
  <c r="E285" i="275"/>
  <c r="D285" i="275"/>
  <c r="C285" i="275"/>
  <c r="F284" i="275"/>
  <c r="E284" i="275"/>
  <c r="D284" i="275"/>
  <c r="C284" i="275"/>
  <c r="F283" i="275"/>
  <c r="E283" i="275"/>
  <c r="D283" i="275"/>
  <c r="C283" i="275"/>
  <c r="F282" i="275"/>
  <c r="E282" i="275"/>
  <c r="D282" i="275"/>
  <c r="C282" i="275"/>
  <c r="F281" i="275"/>
  <c r="E281" i="275"/>
  <c r="D281" i="275"/>
  <c r="C281" i="275"/>
  <c r="F280" i="275"/>
  <c r="E280" i="275"/>
  <c r="D280" i="275"/>
  <c r="C280" i="275"/>
  <c r="F271" i="275"/>
  <c r="E271" i="275"/>
  <c r="D271" i="275"/>
  <c r="C271" i="275"/>
  <c r="F266" i="275"/>
  <c r="F276" i="275" s="1"/>
  <c r="F258" i="275" s="1"/>
  <c r="E266" i="275"/>
  <c r="E276" i="275" s="1"/>
  <c r="E258" i="275" s="1"/>
  <c r="D266" i="275"/>
  <c r="D276" i="275" s="1"/>
  <c r="D258" i="275" s="1"/>
  <c r="C266" i="275"/>
  <c r="C276" i="275" s="1"/>
  <c r="C258" i="275" s="1"/>
  <c r="C259" i="275" s="1"/>
  <c r="F260" i="275"/>
  <c r="E260" i="275"/>
  <c r="D260" i="275"/>
  <c r="F245" i="275"/>
  <c r="E245" i="275"/>
  <c r="D245" i="275"/>
  <c r="C245" i="275"/>
  <c r="F240" i="275"/>
  <c r="F250" i="275" s="1"/>
  <c r="F232" i="275" s="1"/>
  <c r="E240" i="275"/>
  <c r="E250" i="275" s="1"/>
  <c r="E232" i="275" s="1"/>
  <c r="D240" i="275"/>
  <c r="D250" i="275" s="1"/>
  <c r="D232" i="275" s="1"/>
  <c r="C240" i="275"/>
  <c r="C250" i="275" s="1"/>
  <c r="C232" i="275" s="1"/>
  <c r="C233" i="275" s="1"/>
  <c r="F234" i="275"/>
  <c r="E234" i="275"/>
  <c r="D234" i="275"/>
  <c r="F220" i="275"/>
  <c r="E220" i="275"/>
  <c r="D220" i="275"/>
  <c r="C220" i="275"/>
  <c r="F215" i="275"/>
  <c r="F225" i="275" s="1"/>
  <c r="E215" i="275"/>
  <c r="E225" i="275" s="1"/>
  <c r="D215" i="275"/>
  <c r="D225" i="275" s="1"/>
  <c r="D207" i="275" s="1"/>
  <c r="C215" i="275"/>
  <c r="C225" i="275" s="1"/>
  <c r="F210" i="275"/>
  <c r="F209" i="275"/>
  <c r="E209" i="275"/>
  <c r="D209" i="275"/>
  <c r="F208" i="275"/>
  <c r="E208" i="275"/>
  <c r="F211" i="275" s="1"/>
  <c r="C208" i="275"/>
  <c r="F195" i="275"/>
  <c r="E195" i="275"/>
  <c r="D195" i="275"/>
  <c r="C195" i="275"/>
  <c r="F190" i="275"/>
  <c r="F200" i="275" s="1"/>
  <c r="E190" i="275"/>
  <c r="E200" i="275" s="1"/>
  <c r="D190" i="275"/>
  <c r="D200" i="275" s="1"/>
  <c r="C190" i="275"/>
  <c r="C200" i="275" s="1"/>
  <c r="F184" i="275"/>
  <c r="E184" i="275"/>
  <c r="D184" i="275"/>
  <c r="F161" i="275"/>
  <c r="F170" i="275" s="1"/>
  <c r="E161" i="275"/>
  <c r="E170" i="275" s="1"/>
  <c r="D161" i="275"/>
  <c r="D170" i="275" s="1"/>
  <c r="C161" i="275"/>
  <c r="C170" i="275" s="1"/>
  <c r="F155" i="275"/>
  <c r="E155" i="275"/>
  <c r="D155" i="275"/>
  <c r="C155" i="275"/>
  <c r="F143" i="275"/>
  <c r="E143" i="275"/>
  <c r="D143" i="275"/>
  <c r="F133" i="275"/>
  <c r="E133" i="275"/>
  <c r="E134" i="275" s="1"/>
  <c r="D133" i="275"/>
  <c r="C133" i="275"/>
  <c r="C134" i="275" s="1"/>
  <c r="F106" i="275"/>
  <c r="E106" i="275"/>
  <c r="D106" i="275"/>
  <c r="E104" i="275"/>
  <c r="C104" i="275"/>
  <c r="C105" i="275" s="1"/>
  <c r="F81" i="275"/>
  <c r="F96" i="275" s="1"/>
  <c r="E81" i="275"/>
  <c r="E96" i="275" s="1"/>
  <c r="D81" i="275"/>
  <c r="D96" i="275" s="1"/>
  <c r="C81" i="275"/>
  <c r="C96" i="275" s="1"/>
  <c r="F69" i="275"/>
  <c r="E69" i="275"/>
  <c r="D69" i="275"/>
  <c r="F56" i="275"/>
  <c r="F298" i="275" s="1"/>
  <c r="E56" i="275"/>
  <c r="E298" i="275" s="1"/>
  <c r="F53" i="275"/>
  <c r="E53" i="275"/>
  <c r="D53" i="275"/>
  <c r="D59" i="275" s="1"/>
  <c r="C53" i="275"/>
  <c r="C59" i="275" s="1"/>
  <c r="F44" i="275"/>
  <c r="E44" i="275"/>
  <c r="D44" i="275"/>
  <c r="C44" i="275"/>
  <c r="F41" i="275"/>
  <c r="E41" i="275"/>
  <c r="D41" i="275"/>
  <c r="C41" i="275"/>
  <c r="F38" i="275"/>
  <c r="E38" i="275"/>
  <c r="D38" i="275"/>
  <c r="C38" i="275"/>
  <c r="F32" i="275"/>
  <c r="E32" i="275"/>
  <c r="D32" i="275"/>
  <c r="F555" i="274"/>
  <c r="E555" i="274"/>
  <c r="D555" i="274"/>
  <c r="C555" i="274"/>
  <c r="F554" i="274"/>
  <c r="E554" i="274"/>
  <c r="D554" i="274"/>
  <c r="C554" i="274"/>
  <c r="F553" i="274"/>
  <c r="E553" i="274"/>
  <c r="D553" i="274"/>
  <c r="C553" i="274"/>
  <c r="F551" i="274"/>
  <c r="E551" i="274"/>
  <c r="D551" i="274"/>
  <c r="C551" i="274"/>
  <c r="F550" i="274"/>
  <c r="E550" i="274"/>
  <c r="D550" i="274"/>
  <c r="C550" i="274"/>
  <c r="F549" i="274"/>
  <c r="E549" i="274"/>
  <c r="D549" i="274"/>
  <c r="C549" i="274"/>
  <c r="F548" i="274"/>
  <c r="E548" i="274"/>
  <c r="D548" i="274"/>
  <c r="C548" i="274"/>
  <c r="F547" i="274"/>
  <c r="E547" i="274"/>
  <c r="D547" i="274"/>
  <c r="C547" i="274"/>
  <c r="F546" i="274"/>
  <c r="E546" i="274"/>
  <c r="D546" i="274"/>
  <c r="C546" i="274"/>
  <c r="F545" i="274"/>
  <c r="E545" i="274"/>
  <c r="D545" i="274"/>
  <c r="C545" i="274"/>
  <c r="F544" i="274"/>
  <c r="E544" i="274"/>
  <c r="D544" i="274"/>
  <c r="C544" i="274"/>
  <c r="D543" i="274"/>
  <c r="C543" i="274"/>
  <c r="F542" i="274"/>
  <c r="E542" i="274"/>
  <c r="D542" i="274"/>
  <c r="C542" i="274"/>
  <c r="F541" i="274"/>
  <c r="E541" i="274"/>
  <c r="D541" i="274"/>
  <c r="C541" i="274"/>
  <c r="F540" i="274"/>
  <c r="E540" i="274"/>
  <c r="D540" i="274"/>
  <c r="C540" i="274"/>
  <c r="F539" i="274"/>
  <c r="E539" i="274"/>
  <c r="D539" i="274"/>
  <c r="C539" i="274"/>
  <c r="F538" i="274"/>
  <c r="E538" i="274"/>
  <c r="D538" i="274"/>
  <c r="C538" i="274"/>
  <c r="F537" i="274"/>
  <c r="E537" i="274"/>
  <c r="D537" i="274"/>
  <c r="C537" i="274"/>
  <c r="F536" i="274"/>
  <c r="E536" i="274"/>
  <c r="D536" i="274"/>
  <c r="C536" i="274"/>
  <c r="F535" i="274"/>
  <c r="E535" i="274"/>
  <c r="D535" i="274"/>
  <c r="C535" i="274"/>
  <c r="F534" i="274"/>
  <c r="E534" i="274"/>
  <c r="D534" i="274"/>
  <c r="C534" i="274"/>
  <c r="F533" i="274"/>
  <c r="E533" i="274"/>
  <c r="D533" i="274"/>
  <c r="C533" i="274"/>
  <c r="F532" i="274"/>
  <c r="E532" i="274"/>
  <c r="D532" i="274"/>
  <c r="C532" i="274"/>
  <c r="F531" i="274"/>
  <c r="E531" i="274"/>
  <c r="D531" i="274"/>
  <c r="C531" i="274"/>
  <c r="F530" i="274"/>
  <c r="E530" i="274"/>
  <c r="D530" i="274"/>
  <c r="C530" i="274"/>
  <c r="F529" i="274"/>
  <c r="E529" i="274"/>
  <c r="D529" i="274"/>
  <c r="C529" i="274"/>
  <c r="F528" i="274"/>
  <c r="E528" i="274"/>
  <c r="D528" i="274"/>
  <c r="C528" i="274"/>
  <c r="F527" i="274"/>
  <c r="E527" i="274"/>
  <c r="D527" i="274"/>
  <c r="C527" i="274"/>
  <c r="F526" i="274"/>
  <c r="E526" i="274"/>
  <c r="D526" i="274"/>
  <c r="C526" i="274"/>
  <c r="F525" i="274"/>
  <c r="E525" i="274"/>
  <c r="D525" i="274"/>
  <c r="C525" i="274"/>
  <c r="F512" i="274"/>
  <c r="F522" i="274" s="1"/>
  <c r="E512" i="274"/>
  <c r="E522" i="274" s="1"/>
  <c r="D512" i="274"/>
  <c r="D522" i="274" s="1"/>
  <c r="C512" i="274"/>
  <c r="C522" i="274" s="1"/>
  <c r="F507" i="274"/>
  <c r="E507" i="274"/>
  <c r="D507" i="274"/>
  <c r="F506" i="274"/>
  <c r="E506" i="274"/>
  <c r="D506" i="274"/>
  <c r="F505" i="274"/>
  <c r="F508" i="274" s="1"/>
  <c r="E505" i="274"/>
  <c r="D505" i="274"/>
  <c r="E508" i="274" s="1"/>
  <c r="C505" i="274"/>
  <c r="F487" i="274"/>
  <c r="F497" i="274" s="1"/>
  <c r="E487" i="274"/>
  <c r="E497" i="274" s="1"/>
  <c r="D487" i="274"/>
  <c r="D497" i="274" s="1"/>
  <c r="C487" i="274"/>
  <c r="C497" i="274" s="1"/>
  <c r="F482" i="274"/>
  <c r="E482" i="274"/>
  <c r="D482" i="274"/>
  <c r="F481" i="274"/>
  <c r="E481" i="274"/>
  <c r="D481" i="274"/>
  <c r="F480" i="274"/>
  <c r="E480" i="274"/>
  <c r="F483" i="274" s="1"/>
  <c r="D480" i="274"/>
  <c r="C480" i="274"/>
  <c r="D483" i="274" s="1"/>
  <c r="F462" i="274"/>
  <c r="F472" i="274" s="1"/>
  <c r="E462" i="274"/>
  <c r="E472" i="274" s="1"/>
  <c r="D462" i="274"/>
  <c r="D472" i="274" s="1"/>
  <c r="C462" i="274"/>
  <c r="C472" i="274" s="1"/>
  <c r="F457" i="274"/>
  <c r="E457" i="274"/>
  <c r="D457" i="274"/>
  <c r="F456" i="274"/>
  <c r="E456" i="274"/>
  <c r="D456" i="274"/>
  <c r="F455" i="274"/>
  <c r="F458" i="274" s="1"/>
  <c r="E455" i="274"/>
  <c r="D455" i="274"/>
  <c r="E458" i="274" s="1"/>
  <c r="C455" i="274"/>
  <c r="F437" i="274"/>
  <c r="F447" i="274" s="1"/>
  <c r="E437" i="274"/>
  <c r="E447" i="274" s="1"/>
  <c r="D437" i="274"/>
  <c r="D447" i="274" s="1"/>
  <c r="C437" i="274"/>
  <c r="C447" i="274" s="1"/>
  <c r="F432" i="274"/>
  <c r="E432" i="274"/>
  <c r="D432" i="274"/>
  <c r="F431" i="274"/>
  <c r="E431" i="274"/>
  <c r="D431" i="274"/>
  <c r="F430" i="274"/>
  <c r="E430" i="274"/>
  <c r="F433" i="274" s="1"/>
  <c r="D430" i="274"/>
  <c r="C430" i="274"/>
  <c r="D433" i="274" s="1"/>
  <c r="E422" i="274"/>
  <c r="F412" i="274"/>
  <c r="F422" i="274" s="1"/>
  <c r="E412" i="274"/>
  <c r="D412" i="274"/>
  <c r="C412" i="274"/>
  <c r="C422" i="274" s="1"/>
  <c r="F407" i="274"/>
  <c r="E407" i="274"/>
  <c r="D407" i="274"/>
  <c r="F406" i="274"/>
  <c r="E406" i="274"/>
  <c r="D406" i="274"/>
  <c r="F405" i="274"/>
  <c r="E405" i="274"/>
  <c r="F408" i="274" s="1"/>
  <c r="D405" i="274"/>
  <c r="C405" i="274"/>
  <c r="D408" i="274" s="1"/>
  <c r="F386" i="274"/>
  <c r="F396" i="274" s="1"/>
  <c r="E386" i="274"/>
  <c r="E396" i="274" s="1"/>
  <c r="D386" i="274"/>
  <c r="D396" i="274" s="1"/>
  <c r="C386" i="274"/>
  <c r="C396" i="274" s="1"/>
  <c r="F381" i="274"/>
  <c r="E381" i="274"/>
  <c r="D381" i="274"/>
  <c r="F380" i="274"/>
  <c r="E380" i="274"/>
  <c r="D380" i="274"/>
  <c r="F379" i="274"/>
  <c r="F382" i="274" s="1"/>
  <c r="E379" i="274"/>
  <c r="D379" i="274"/>
  <c r="E382" i="274" s="1"/>
  <c r="C379" i="274"/>
  <c r="F360" i="274"/>
  <c r="F370" i="274" s="1"/>
  <c r="E360" i="274"/>
  <c r="E370" i="274" s="1"/>
  <c r="D360" i="274"/>
  <c r="D370" i="274" s="1"/>
  <c r="C360" i="274"/>
  <c r="C370" i="274" s="1"/>
  <c r="F355" i="274"/>
  <c r="E355" i="274"/>
  <c r="D355" i="274"/>
  <c r="F354" i="274"/>
  <c r="E354" i="274"/>
  <c r="D354" i="274"/>
  <c r="F353" i="274"/>
  <c r="E353" i="274"/>
  <c r="F356" i="274" s="1"/>
  <c r="D353" i="274"/>
  <c r="C353" i="274"/>
  <c r="D356" i="274" s="1"/>
  <c r="F334" i="274"/>
  <c r="F344" i="274" s="1"/>
  <c r="E334" i="274"/>
  <c r="E344" i="274" s="1"/>
  <c r="D334" i="274"/>
  <c r="D344" i="274" s="1"/>
  <c r="C334" i="274"/>
  <c r="C344" i="274" s="1"/>
  <c r="F329" i="274"/>
  <c r="E329" i="274"/>
  <c r="D329" i="274"/>
  <c r="F328" i="274"/>
  <c r="E328" i="274"/>
  <c r="D328" i="274"/>
  <c r="F327" i="274"/>
  <c r="F330" i="274" s="1"/>
  <c r="E327" i="274"/>
  <c r="D327" i="274"/>
  <c r="E330" i="274" s="1"/>
  <c r="C327" i="274"/>
  <c r="F308" i="274"/>
  <c r="F318" i="274" s="1"/>
  <c r="E308" i="274"/>
  <c r="E318" i="274" s="1"/>
  <c r="D308" i="274"/>
  <c r="D318" i="274" s="1"/>
  <c r="C308" i="274"/>
  <c r="C318" i="274" s="1"/>
  <c r="F303" i="274"/>
  <c r="E303" i="274"/>
  <c r="D303" i="274"/>
  <c r="F302" i="274"/>
  <c r="E302" i="274"/>
  <c r="D302" i="274"/>
  <c r="F301" i="274"/>
  <c r="E301" i="274"/>
  <c r="F304" i="274" s="1"/>
  <c r="D301" i="274"/>
  <c r="C301" i="274"/>
  <c r="D304" i="274" s="1"/>
  <c r="F283" i="274"/>
  <c r="F293" i="274" s="1"/>
  <c r="E283" i="274"/>
  <c r="E293" i="274" s="1"/>
  <c r="D283" i="274"/>
  <c r="D293" i="274" s="1"/>
  <c r="C283" i="274"/>
  <c r="C293" i="274" s="1"/>
  <c r="F278" i="274"/>
  <c r="E278" i="274"/>
  <c r="D278" i="274"/>
  <c r="F277" i="274"/>
  <c r="E277" i="274"/>
  <c r="D277" i="274"/>
  <c r="F276" i="274"/>
  <c r="F279" i="274" s="1"/>
  <c r="E276" i="274"/>
  <c r="D276" i="274"/>
  <c r="E279" i="274" s="1"/>
  <c r="C276" i="274"/>
  <c r="F258" i="274"/>
  <c r="F268" i="274" s="1"/>
  <c r="E258" i="274"/>
  <c r="E268" i="274" s="1"/>
  <c r="D258" i="274"/>
  <c r="D268" i="274" s="1"/>
  <c r="C258" i="274"/>
  <c r="C268" i="274" s="1"/>
  <c r="F253" i="274"/>
  <c r="E253" i="274"/>
  <c r="D253" i="274"/>
  <c r="F252" i="274"/>
  <c r="E252" i="274"/>
  <c r="D252" i="274"/>
  <c r="F251" i="274"/>
  <c r="E251" i="274"/>
  <c r="F254" i="274" s="1"/>
  <c r="D251" i="274"/>
  <c r="C251" i="274"/>
  <c r="D254" i="274" s="1"/>
  <c r="F229" i="274"/>
  <c r="F239" i="274" s="1"/>
  <c r="E229" i="274"/>
  <c r="E239" i="274" s="1"/>
  <c r="D229" i="274"/>
  <c r="D239" i="274" s="1"/>
  <c r="C229" i="274"/>
  <c r="C239" i="274" s="1"/>
  <c r="F224" i="274"/>
  <c r="E224" i="274"/>
  <c r="D224" i="274"/>
  <c r="F223" i="274"/>
  <c r="E223" i="274"/>
  <c r="D223" i="274"/>
  <c r="F222" i="274"/>
  <c r="F225" i="274" s="1"/>
  <c r="E222" i="274"/>
  <c r="D222" i="274"/>
  <c r="E225" i="274" s="1"/>
  <c r="C222" i="274"/>
  <c r="F208" i="274"/>
  <c r="E208" i="274"/>
  <c r="F203" i="274"/>
  <c r="F213" i="274" s="1"/>
  <c r="F195" i="274" s="1"/>
  <c r="E203" i="274"/>
  <c r="E213" i="274" s="1"/>
  <c r="E195" i="274" s="1"/>
  <c r="D203" i="274"/>
  <c r="D213" i="274" s="1"/>
  <c r="C203" i="274"/>
  <c r="C213" i="274" s="1"/>
  <c r="D198" i="274"/>
  <c r="F197" i="274"/>
  <c r="E197" i="274"/>
  <c r="D197" i="274"/>
  <c r="D196" i="274"/>
  <c r="C196" i="274"/>
  <c r="D199" i="274" s="1"/>
  <c r="F178" i="274"/>
  <c r="F188" i="274" s="1"/>
  <c r="E178" i="274"/>
  <c r="E188" i="274" s="1"/>
  <c r="D178" i="274"/>
  <c r="D188" i="274" s="1"/>
  <c r="C178" i="274"/>
  <c r="C188" i="274" s="1"/>
  <c r="F173" i="274"/>
  <c r="E173" i="274"/>
  <c r="D173" i="274"/>
  <c r="F172" i="274"/>
  <c r="E172" i="274"/>
  <c r="D172" i="274"/>
  <c r="F171" i="274"/>
  <c r="F174" i="274" s="1"/>
  <c r="E171" i="274"/>
  <c r="D171" i="274"/>
  <c r="E174" i="274" s="1"/>
  <c r="C171" i="274"/>
  <c r="F153" i="274"/>
  <c r="F163" i="274" s="1"/>
  <c r="E153" i="274"/>
  <c r="E163" i="274" s="1"/>
  <c r="D153" i="274"/>
  <c r="D163" i="274" s="1"/>
  <c r="C153" i="274"/>
  <c r="C163" i="274" s="1"/>
  <c r="F148" i="274"/>
  <c r="E148" i="274"/>
  <c r="D148" i="274"/>
  <c r="F147" i="274"/>
  <c r="E147" i="274"/>
  <c r="D147" i="274"/>
  <c r="F146" i="274"/>
  <c r="E146" i="274"/>
  <c r="F149" i="274" s="1"/>
  <c r="D146" i="274"/>
  <c r="C146" i="274"/>
  <c r="D149" i="274" s="1"/>
  <c r="F133" i="274"/>
  <c r="F134" i="274" s="1"/>
  <c r="E133" i="274"/>
  <c r="D133" i="274"/>
  <c r="D134" i="274" s="1"/>
  <c r="C133" i="274"/>
  <c r="F106" i="274"/>
  <c r="E106" i="274"/>
  <c r="D106" i="274"/>
  <c r="F104" i="274"/>
  <c r="F105" i="274" s="1"/>
  <c r="D104" i="274"/>
  <c r="F96" i="274"/>
  <c r="E96" i="274"/>
  <c r="E97" i="274" s="1"/>
  <c r="D96" i="274"/>
  <c r="C96" i="274"/>
  <c r="C97" i="274" s="1"/>
  <c r="F69" i="274"/>
  <c r="E69" i="274"/>
  <c r="D69" i="274"/>
  <c r="E67" i="274"/>
  <c r="C67" i="274"/>
  <c r="D59" i="274"/>
  <c r="D60" i="274" s="1"/>
  <c r="E56" i="274"/>
  <c r="F56" i="274" s="1"/>
  <c r="F53" i="274"/>
  <c r="E53" i="274"/>
  <c r="D53" i="274"/>
  <c r="C53" i="274"/>
  <c r="C59" i="274" s="1"/>
  <c r="C44" i="274"/>
  <c r="F41" i="274"/>
  <c r="E41" i="274"/>
  <c r="D41" i="274"/>
  <c r="C41" i="274"/>
  <c r="C38" i="274"/>
  <c r="F33" i="274"/>
  <c r="E33" i="274"/>
  <c r="F32" i="274"/>
  <c r="E32" i="274"/>
  <c r="D32" i="274"/>
  <c r="F31" i="274"/>
  <c r="F34" i="274" s="1"/>
  <c r="E31" i="274"/>
  <c r="D31" i="274"/>
  <c r="E34" i="274" s="1"/>
  <c r="D74" i="290" l="1"/>
  <c r="D72" i="290"/>
  <c r="D75" i="290" s="1"/>
  <c r="E74" i="290"/>
  <c r="C138" i="290"/>
  <c r="E226" i="290"/>
  <c r="E228" i="290"/>
  <c r="F153" i="290"/>
  <c r="F35" i="290"/>
  <c r="F37" i="290"/>
  <c r="E258" i="290"/>
  <c r="E34" i="290"/>
  <c r="D64" i="290"/>
  <c r="D34" i="290"/>
  <c r="E351" i="290"/>
  <c r="D228" i="290"/>
  <c r="D350" i="290"/>
  <c r="D226" i="290"/>
  <c r="E153" i="290"/>
  <c r="F72" i="290"/>
  <c r="F75" i="290" s="1"/>
  <c r="F74" i="290"/>
  <c r="E308" i="290"/>
  <c r="C226" i="290"/>
  <c r="D109" i="290"/>
  <c r="D112" i="290" s="1"/>
  <c r="D111" i="290"/>
  <c r="F111" i="290"/>
  <c r="F109" i="290"/>
  <c r="F112" i="290" s="1"/>
  <c r="D351" i="290"/>
  <c r="D383" i="290" s="1"/>
  <c r="E75" i="290"/>
  <c r="C34" i="290"/>
  <c r="C35" i="290" s="1"/>
  <c r="C351" i="290"/>
  <c r="F226" i="290"/>
  <c r="F229" i="290" s="1"/>
  <c r="F228" i="290"/>
  <c r="F350" i="290"/>
  <c r="F383" i="290" s="1"/>
  <c r="D524" i="274"/>
  <c r="E552" i="274"/>
  <c r="D60" i="275"/>
  <c r="D30" i="275"/>
  <c r="C97" i="275"/>
  <c r="C67" i="275"/>
  <c r="C68" i="275" s="1"/>
  <c r="C141" i="275"/>
  <c r="C142" i="275" s="1"/>
  <c r="D279" i="275"/>
  <c r="D182" i="275"/>
  <c r="F233" i="275"/>
  <c r="F235" i="275"/>
  <c r="C30" i="274"/>
  <c r="C60" i="274" s="1"/>
  <c r="F543" i="274"/>
  <c r="F59" i="274"/>
  <c r="F60" i="274" s="1"/>
  <c r="E198" i="274"/>
  <c r="E196" i="274"/>
  <c r="E199" i="274" s="1"/>
  <c r="F552" i="274"/>
  <c r="D67" i="275"/>
  <c r="D97" i="275" s="1"/>
  <c r="D141" i="275"/>
  <c r="E182" i="275"/>
  <c r="D259" i="275"/>
  <c r="D262" i="275" s="1"/>
  <c r="D261" i="275"/>
  <c r="F198" i="274"/>
  <c r="F196" i="274"/>
  <c r="F199" i="274" s="1"/>
  <c r="C552" i="274"/>
  <c r="E67" i="275"/>
  <c r="E97" i="275" s="1"/>
  <c r="E171" i="275"/>
  <c r="E141" i="275"/>
  <c r="F182" i="275"/>
  <c r="D235" i="275"/>
  <c r="D233" i="275"/>
  <c r="D236" i="275" s="1"/>
  <c r="E259" i="275"/>
  <c r="E262" i="275" s="1"/>
  <c r="E261" i="275"/>
  <c r="C523" i="274"/>
  <c r="C524" i="274"/>
  <c r="D552" i="274"/>
  <c r="C30" i="275"/>
  <c r="C31" i="275" s="1"/>
  <c r="C60" i="275"/>
  <c r="F67" i="275"/>
  <c r="F141" i="275"/>
  <c r="F171" i="275"/>
  <c r="C279" i="275"/>
  <c r="C182" i="275"/>
  <c r="E210" i="275"/>
  <c r="D210" i="275"/>
  <c r="D208" i="275"/>
  <c r="D211" i="275" s="1"/>
  <c r="E233" i="275"/>
  <c r="E236" i="275" s="1"/>
  <c r="E235" i="275"/>
  <c r="F261" i="275"/>
  <c r="F259" i="275"/>
  <c r="F262" i="275" s="1"/>
  <c r="C68" i="274"/>
  <c r="D67" i="274"/>
  <c r="D97" i="274" s="1"/>
  <c r="C104" i="274"/>
  <c r="C105" i="274" s="1"/>
  <c r="E149" i="274"/>
  <c r="D174" i="274"/>
  <c r="E254" i="274"/>
  <c r="D279" i="274"/>
  <c r="E356" i="274"/>
  <c r="D382" i="274"/>
  <c r="E483" i="274"/>
  <c r="D508" i="274"/>
  <c r="E59" i="275"/>
  <c r="D104" i="275"/>
  <c r="E32" i="276"/>
  <c r="D111" i="276"/>
  <c r="D28" i="277"/>
  <c r="D58" i="277" s="1"/>
  <c r="D140" i="277"/>
  <c r="F57" i="277"/>
  <c r="F159" i="277"/>
  <c r="E122" i="277"/>
  <c r="E120" i="277"/>
  <c r="E73" i="278"/>
  <c r="F148" i="278"/>
  <c r="F150" i="278"/>
  <c r="D351" i="278"/>
  <c r="D223" i="278"/>
  <c r="E253" i="278"/>
  <c r="E255" i="278"/>
  <c r="F281" i="278"/>
  <c r="F279" i="278"/>
  <c r="D333" i="278"/>
  <c r="D331" i="278"/>
  <c r="D334" i="278" s="1"/>
  <c r="D57" i="279"/>
  <c r="D27" i="279"/>
  <c r="E68" i="279"/>
  <c r="E146" i="279"/>
  <c r="F193" i="279"/>
  <c r="F195" i="279"/>
  <c r="C344" i="279"/>
  <c r="C218" i="279"/>
  <c r="D326" i="279"/>
  <c r="D324" i="279"/>
  <c r="D327" i="279" s="1"/>
  <c r="E67" i="280"/>
  <c r="D144" i="280"/>
  <c r="D146" i="280"/>
  <c r="D174" i="280"/>
  <c r="E174" i="280"/>
  <c r="E172" i="280"/>
  <c r="F174" i="280"/>
  <c r="E200" i="280"/>
  <c r="E198" i="280"/>
  <c r="E59" i="274"/>
  <c r="E60" i="274" s="1"/>
  <c r="E543" i="274"/>
  <c r="F59" i="275"/>
  <c r="E105" i="275"/>
  <c r="F157" i="276"/>
  <c r="F57" i="276"/>
  <c r="D72" i="277"/>
  <c r="D70" i="277"/>
  <c r="D73" i="277" s="1"/>
  <c r="F122" i="277"/>
  <c r="F120" i="277"/>
  <c r="F123" i="277" s="1"/>
  <c r="D200" i="278"/>
  <c r="D198" i="278"/>
  <c r="D201" i="278" s="1"/>
  <c r="E223" i="278"/>
  <c r="F255" i="278"/>
  <c r="F253" i="278"/>
  <c r="F256" i="278" s="1"/>
  <c r="D307" i="278"/>
  <c r="D305" i="278"/>
  <c r="D308" i="278" s="1"/>
  <c r="E331" i="278"/>
  <c r="E334" i="278" s="1"/>
  <c r="E333" i="278"/>
  <c r="E27" i="279"/>
  <c r="E57" i="279" s="1"/>
  <c r="D344" i="279"/>
  <c r="D218" i="279"/>
  <c r="F250" i="279"/>
  <c r="F248" i="279"/>
  <c r="F251" i="279" s="1"/>
  <c r="D300" i="279"/>
  <c r="D298" i="279"/>
  <c r="D301" i="279" s="1"/>
  <c r="E324" i="279"/>
  <c r="E327" i="279" s="1"/>
  <c r="E326" i="279"/>
  <c r="C29" i="280"/>
  <c r="C30" i="280" s="1"/>
  <c r="C295" i="280"/>
  <c r="D66" i="280"/>
  <c r="D96" i="280"/>
  <c r="F66" i="280"/>
  <c r="F96" i="280"/>
  <c r="F104" i="280"/>
  <c r="E146" i="280"/>
  <c r="E144" i="280"/>
  <c r="E147" i="280" s="1"/>
  <c r="E68" i="274"/>
  <c r="D105" i="274"/>
  <c r="D108" i="274" s="1"/>
  <c r="F67" i="274"/>
  <c r="F97" i="274" s="1"/>
  <c r="E104" i="274"/>
  <c r="D225" i="274"/>
  <c r="E304" i="274"/>
  <c r="D330" i="274"/>
  <c r="E408" i="274"/>
  <c r="E433" i="274"/>
  <c r="D458" i="274"/>
  <c r="F104" i="275"/>
  <c r="E211" i="275"/>
  <c r="E90" i="276"/>
  <c r="E70" i="277"/>
  <c r="E73" i="277" s="1"/>
  <c r="E72" i="277"/>
  <c r="D150" i="278"/>
  <c r="D148" i="278"/>
  <c r="D151" i="278" s="1"/>
  <c r="E176" i="278"/>
  <c r="D173" i="278"/>
  <c r="D176" i="278" s="1"/>
  <c r="E175" i="278"/>
  <c r="D175" i="278"/>
  <c r="E200" i="278"/>
  <c r="E198" i="278"/>
  <c r="F223" i="278"/>
  <c r="D279" i="278"/>
  <c r="D282" i="278" s="1"/>
  <c r="D281" i="278"/>
  <c r="E307" i="278"/>
  <c r="E305" i="278"/>
  <c r="E308" i="278" s="1"/>
  <c r="F331" i="278"/>
  <c r="F334" i="278" s="1"/>
  <c r="F333" i="278"/>
  <c r="D105" i="279"/>
  <c r="C143" i="279"/>
  <c r="D146" i="279" s="1"/>
  <c r="D145" i="279"/>
  <c r="D195" i="279"/>
  <c r="D193" i="279"/>
  <c r="D196" i="279" s="1"/>
  <c r="E344" i="279"/>
  <c r="E218" i="279"/>
  <c r="E251" i="279"/>
  <c r="E300" i="279"/>
  <c r="E298" i="279"/>
  <c r="E301" i="279" s="1"/>
  <c r="F324" i="279"/>
  <c r="F327" i="279" s="1"/>
  <c r="F326" i="279"/>
  <c r="D106" i="280"/>
  <c r="D104" i="280"/>
  <c r="D107" i="280" s="1"/>
  <c r="D250" i="280"/>
  <c r="D253" i="280" s="1"/>
  <c r="D252" i="280"/>
  <c r="E278" i="280"/>
  <c r="E276" i="280"/>
  <c r="F278" i="280"/>
  <c r="F70" i="277"/>
  <c r="F73" i="277" s="1"/>
  <c r="F72" i="277"/>
  <c r="D120" i="277"/>
  <c r="D123" i="277" s="1"/>
  <c r="D122" i="277"/>
  <c r="E148" i="278"/>
  <c r="E151" i="278" s="1"/>
  <c r="E150" i="278"/>
  <c r="F198" i="278"/>
  <c r="F201" i="278" s="1"/>
  <c r="F200" i="278"/>
  <c r="C351" i="278"/>
  <c r="C223" i="278"/>
  <c r="D253" i="278"/>
  <c r="D256" i="278" s="1"/>
  <c r="D255" i="278"/>
  <c r="E281" i="278"/>
  <c r="E279" i="278"/>
  <c r="F305" i="278"/>
  <c r="F308" i="278" s="1"/>
  <c r="F307" i="278"/>
  <c r="C57" i="279"/>
  <c r="C27" i="279"/>
  <c r="C28" i="279" s="1"/>
  <c r="E171" i="279"/>
  <c r="D168" i="279"/>
  <c r="D171" i="279" s="1"/>
  <c r="E170" i="279"/>
  <c r="D170" i="279"/>
  <c r="E195" i="279"/>
  <c r="E193" i="279"/>
  <c r="E196" i="279" s="1"/>
  <c r="F218" i="279"/>
  <c r="F298" i="279"/>
  <c r="F301" i="279" s="1"/>
  <c r="F300" i="279"/>
  <c r="E29" i="280"/>
  <c r="E59" i="280" s="1"/>
  <c r="E295" i="280"/>
  <c r="C294" i="280"/>
  <c r="D200" i="280"/>
  <c r="D198" i="280"/>
  <c r="D201" i="280" s="1"/>
  <c r="E224" i="280"/>
  <c r="E227" i="280" s="1"/>
  <c r="E226" i="280"/>
  <c r="F226" i="280"/>
  <c r="E252" i="280"/>
  <c r="E250" i="280"/>
  <c r="E253" i="280" s="1"/>
  <c r="C57" i="276"/>
  <c r="F87" i="276"/>
  <c r="F90" i="276" s="1"/>
  <c r="D89" i="276"/>
  <c r="E108" i="276"/>
  <c r="E111" i="276" s="1"/>
  <c r="D126" i="276"/>
  <c r="D129" i="276" s="1"/>
  <c r="F128" i="276"/>
  <c r="C57" i="277"/>
  <c r="D32" i="278"/>
  <c r="E61" i="278"/>
  <c r="F56" i="279"/>
  <c r="D67" i="279"/>
  <c r="F145" i="279"/>
  <c r="D250" i="279"/>
  <c r="E132" i="280"/>
  <c r="E314" i="280"/>
  <c r="C44" i="281"/>
  <c r="C45" i="281" s="1"/>
  <c r="C74" i="281"/>
  <c r="D162" i="281"/>
  <c r="D160" i="281"/>
  <c r="D31" i="276"/>
  <c r="D57" i="276"/>
  <c r="E89" i="276"/>
  <c r="F108" i="276"/>
  <c r="D110" i="276"/>
  <c r="E126" i="276"/>
  <c r="E129" i="276" s="1"/>
  <c r="E159" i="277"/>
  <c r="F58" i="278"/>
  <c r="F69" i="278"/>
  <c r="D72" i="278"/>
  <c r="E106" i="278"/>
  <c r="E136" i="278" s="1"/>
  <c r="C64" i="279"/>
  <c r="C65" i="279" s="1"/>
  <c r="D68" i="279" s="1"/>
  <c r="E67" i="279"/>
  <c r="F101" i="279"/>
  <c r="D104" i="279"/>
  <c r="E250" i="279"/>
  <c r="D363" i="279"/>
  <c r="D303" i="280"/>
  <c r="D302" i="280" s="1"/>
  <c r="C133" i="280"/>
  <c r="C144" i="280"/>
  <c r="D172" i="280"/>
  <c r="D175" i="280" s="1"/>
  <c r="D224" i="280"/>
  <c r="D227" i="280" s="1"/>
  <c r="D276" i="280"/>
  <c r="D279" i="280" s="1"/>
  <c r="D44" i="281"/>
  <c r="D234" i="281" s="1"/>
  <c r="E160" i="281"/>
  <c r="E163" i="281" s="1"/>
  <c r="E162" i="281"/>
  <c r="D184" i="281"/>
  <c r="D235" i="281"/>
  <c r="E30" i="282"/>
  <c r="E31" i="276"/>
  <c r="E57" i="276"/>
  <c r="E157" i="276"/>
  <c r="E57" i="277"/>
  <c r="E72" i="278"/>
  <c r="D109" i="278"/>
  <c r="F67" i="279"/>
  <c r="E104" i="279"/>
  <c r="E363" i="279"/>
  <c r="C96" i="280"/>
  <c r="E96" i="280"/>
  <c r="F133" i="280"/>
  <c r="F146" i="280"/>
  <c r="F144" i="280"/>
  <c r="F147" i="280" s="1"/>
  <c r="F175" i="280"/>
  <c r="F198" i="280"/>
  <c r="F201" i="280" s="1"/>
  <c r="F200" i="280"/>
  <c r="F227" i="280"/>
  <c r="F252" i="280"/>
  <c r="F250" i="280"/>
  <c r="F253" i="280" s="1"/>
  <c r="F279" i="280"/>
  <c r="F160" i="281"/>
  <c r="F162" i="281"/>
  <c r="D133" i="280"/>
  <c r="C160" i="281"/>
  <c r="F187" i="281"/>
  <c r="F185" i="281"/>
  <c r="F188" i="281" s="1"/>
  <c r="D58" i="280"/>
  <c r="E73" i="281"/>
  <c r="E81" i="281"/>
  <c r="E111" i="281" s="1"/>
  <c r="D118" i="281"/>
  <c r="D60" i="282"/>
  <c r="E67" i="282"/>
  <c r="E97" i="282" s="1"/>
  <c r="E108" i="282"/>
  <c r="D148" i="282"/>
  <c r="D146" i="282"/>
  <c r="D149" i="282" s="1"/>
  <c r="F198" i="282"/>
  <c r="F196" i="282"/>
  <c r="C221" i="282"/>
  <c r="F251" i="282"/>
  <c r="F254" i="282" s="1"/>
  <c r="F253" i="282"/>
  <c r="E303" i="282"/>
  <c r="E301" i="282"/>
  <c r="F327" i="282"/>
  <c r="F329" i="282"/>
  <c r="D36" i="283"/>
  <c r="E103" i="283"/>
  <c r="E73" i="283"/>
  <c r="B110" i="283"/>
  <c r="B111" i="283" s="1"/>
  <c r="C177" i="283"/>
  <c r="C147" i="283"/>
  <c r="C184" i="283"/>
  <c r="C214" i="283"/>
  <c r="D251" i="283"/>
  <c r="D221" i="283"/>
  <c r="F73" i="281"/>
  <c r="F82" i="281"/>
  <c r="E119" i="281"/>
  <c r="E187" i="281"/>
  <c r="F235" i="281"/>
  <c r="F67" i="282"/>
  <c r="F97" i="282" s="1"/>
  <c r="E148" i="282"/>
  <c r="E146" i="282"/>
  <c r="E149" i="282" s="1"/>
  <c r="D347" i="282"/>
  <c r="D221" i="282"/>
  <c r="F303" i="282"/>
  <c r="F301" i="282"/>
  <c r="F304" i="282" s="1"/>
  <c r="E66" i="283"/>
  <c r="E36" i="283"/>
  <c r="B73" i="283"/>
  <c r="B74" i="283" s="1"/>
  <c r="C77" i="283" s="1"/>
  <c r="C140" i="283"/>
  <c r="C110" i="283"/>
  <c r="D147" i="283"/>
  <c r="D177" i="283"/>
  <c r="D214" i="283"/>
  <c r="D184" i="283"/>
  <c r="E221" i="283"/>
  <c r="D261" i="283"/>
  <c r="D259" i="283"/>
  <c r="F58" i="280"/>
  <c r="C81" i="281"/>
  <c r="C82" i="281" s="1"/>
  <c r="D85" i="281" s="1"/>
  <c r="F118" i="281"/>
  <c r="E218" i="281"/>
  <c r="C97" i="282"/>
  <c r="C67" i="282"/>
  <c r="C68" i="282" s="1"/>
  <c r="F146" i="282"/>
  <c r="F148" i="282"/>
  <c r="D196" i="282"/>
  <c r="D199" i="282" s="1"/>
  <c r="D198" i="282"/>
  <c r="E347" i="282"/>
  <c r="E221" i="282"/>
  <c r="D253" i="282"/>
  <c r="C251" i="282"/>
  <c r="D254" i="282" s="1"/>
  <c r="D329" i="282"/>
  <c r="D327" i="282"/>
  <c r="D330" i="282" s="1"/>
  <c r="B66" i="283"/>
  <c r="B36" i="283"/>
  <c r="C103" i="283"/>
  <c r="C73" i="283"/>
  <c r="D140" i="283"/>
  <c r="D110" i="283"/>
  <c r="E177" i="283"/>
  <c r="E147" i="283"/>
  <c r="E214" i="283"/>
  <c r="E184" i="283"/>
  <c r="E235" i="281"/>
  <c r="C59" i="282"/>
  <c r="E366" i="282"/>
  <c r="F56" i="282"/>
  <c r="D67" i="282"/>
  <c r="D171" i="282"/>
  <c r="D174" i="282" s="1"/>
  <c r="E173" i="282"/>
  <c r="D173" i="282"/>
  <c r="E198" i="282"/>
  <c r="E196" i="282"/>
  <c r="F221" i="282"/>
  <c r="D301" i="282"/>
  <c r="D304" i="282" s="1"/>
  <c r="D303" i="282"/>
  <c r="E329" i="282"/>
  <c r="E327" i="282"/>
  <c r="E330" i="282" s="1"/>
  <c r="C36" i="283"/>
  <c r="C66" i="283" s="1"/>
  <c r="D73" i="283"/>
  <c r="E110" i="283"/>
  <c r="E140" i="283"/>
  <c r="B147" i="283"/>
  <c r="B148" i="283" s="1"/>
  <c r="B184" i="283"/>
  <c r="B185" i="283" s="1"/>
  <c r="B214" i="283"/>
  <c r="C221" i="283"/>
  <c r="E253" i="282"/>
  <c r="C288" i="283"/>
  <c r="D295" i="283"/>
  <c r="D479" i="283"/>
  <c r="F451" i="283" s="1"/>
  <c r="F472" i="283" s="1"/>
  <c r="E376" i="283"/>
  <c r="E374" i="283"/>
  <c r="D429" i="283"/>
  <c r="D427" i="283"/>
  <c r="E451" i="283"/>
  <c r="D81" i="284"/>
  <c r="D181" i="284"/>
  <c r="D184" i="284" s="1"/>
  <c r="D183" i="284"/>
  <c r="F206" i="284"/>
  <c r="F208" i="284"/>
  <c r="F104" i="282"/>
  <c r="F134" i="282" s="1"/>
  <c r="D107" i="282"/>
  <c r="D288" i="283"/>
  <c r="E325" i="283"/>
  <c r="E295" i="283"/>
  <c r="E479" i="283"/>
  <c r="E427" i="283"/>
  <c r="E430" i="283" s="1"/>
  <c r="E429" i="283"/>
  <c r="B451" i="283"/>
  <c r="D158" i="284"/>
  <c r="D156" i="284"/>
  <c r="D159" i="284" s="1"/>
  <c r="E181" i="284"/>
  <c r="E184" i="284" s="1"/>
  <c r="E183" i="284"/>
  <c r="C357" i="284"/>
  <c r="C231" i="284"/>
  <c r="E107" i="282"/>
  <c r="E258" i="283"/>
  <c r="E288" i="283" s="1"/>
  <c r="B295" i="283"/>
  <c r="B296" i="283" s="1"/>
  <c r="B325" i="283"/>
  <c r="B479" i="283"/>
  <c r="C374" i="283"/>
  <c r="C377" i="283" s="1"/>
  <c r="C376" i="283"/>
  <c r="C451" i="283"/>
  <c r="E156" i="284"/>
  <c r="E159" i="284" s="1"/>
  <c r="E158" i="284"/>
  <c r="F183" i="284"/>
  <c r="F181" i="284"/>
  <c r="F184" i="284" s="1"/>
  <c r="D208" i="284"/>
  <c r="D206" i="284"/>
  <c r="D209" i="284" s="1"/>
  <c r="D357" i="284"/>
  <c r="D231" i="284"/>
  <c r="F263" i="284"/>
  <c r="F261" i="284"/>
  <c r="D313" i="284"/>
  <c r="D311" i="284"/>
  <c r="D314" i="284" s="1"/>
  <c r="D263" i="284"/>
  <c r="D261" i="284"/>
  <c r="D264" i="284" s="1"/>
  <c r="C259" i="283"/>
  <c r="B258" i="283"/>
  <c r="B259" i="283" s="1"/>
  <c r="C325" i="283"/>
  <c r="C295" i="283"/>
  <c r="C479" i="283"/>
  <c r="D376" i="283"/>
  <c r="D374" i="283"/>
  <c r="D377" i="283" s="1"/>
  <c r="C429" i="283"/>
  <c r="C427" i="283"/>
  <c r="C430" i="283" s="1"/>
  <c r="D451" i="283"/>
  <c r="D118" i="284"/>
  <c r="E144" i="284"/>
  <c r="F156" i="284"/>
  <c r="F159" i="284" s="1"/>
  <c r="F158" i="284"/>
  <c r="E208" i="284"/>
  <c r="E206" i="284"/>
  <c r="E209" i="284" s="1"/>
  <c r="E231" i="284"/>
  <c r="F234" i="284" s="1"/>
  <c r="E313" i="284"/>
  <c r="E311" i="284"/>
  <c r="E314" i="284" s="1"/>
  <c r="D361" i="283"/>
  <c r="D40" i="284"/>
  <c r="E69" i="284"/>
  <c r="E357" i="284" s="1"/>
  <c r="E207" i="284"/>
  <c r="E289" i="284"/>
  <c r="E250" i="285"/>
  <c r="C170" i="286"/>
  <c r="D149" i="286"/>
  <c r="D150" i="286" s="1"/>
  <c r="C203" i="286"/>
  <c r="E361" i="283"/>
  <c r="D401" i="283"/>
  <c r="F66" i="284"/>
  <c r="F77" i="284"/>
  <c r="F107" i="284" s="1"/>
  <c r="D80" i="284"/>
  <c r="E114" i="284"/>
  <c r="E261" i="284"/>
  <c r="D337" i="284"/>
  <c r="D340" i="284" s="1"/>
  <c r="D251" i="285"/>
  <c r="D283" i="285" s="1"/>
  <c r="F250" i="285"/>
  <c r="E168" i="286"/>
  <c r="E149" i="286"/>
  <c r="E150" i="286" s="1"/>
  <c r="D203" i="286"/>
  <c r="D91" i="287"/>
  <c r="D124" i="287" s="1"/>
  <c r="D73" i="287"/>
  <c r="D76" i="287" s="1"/>
  <c r="D75" i="287"/>
  <c r="B361" i="283"/>
  <c r="C404" i="283"/>
  <c r="C70" i="284"/>
  <c r="F311" i="284"/>
  <c r="F314" i="284" s="1"/>
  <c r="F313" i="284"/>
  <c r="B70" i="286"/>
  <c r="B100" i="286" s="1"/>
  <c r="B168" i="286"/>
  <c r="B149" i="286"/>
  <c r="B150" i="286" s="1"/>
  <c r="E203" i="286"/>
  <c r="C361" i="283"/>
  <c r="F232" i="284"/>
  <c r="E337" i="284"/>
  <c r="E340" i="284" s="1"/>
  <c r="E339" i="284"/>
  <c r="C168" i="286"/>
  <c r="C149" i="286"/>
  <c r="C150" i="286" s="1"/>
  <c r="B203" i="286"/>
  <c r="C61" i="287"/>
  <c r="C31" i="287"/>
  <c r="E76" i="287"/>
  <c r="F75" i="287"/>
  <c r="F73" i="287"/>
  <c r="F76" i="287" s="1"/>
  <c r="C63" i="285"/>
  <c r="D133" i="285"/>
  <c r="E134" i="285"/>
  <c r="E60" i="287"/>
  <c r="C111" i="287"/>
  <c r="C92" i="287" s="1"/>
  <c r="D64" i="285"/>
  <c r="D34" i="287"/>
  <c r="F60" i="287"/>
  <c r="E75" i="287"/>
  <c r="D38" i="285"/>
  <c r="E63" i="285"/>
  <c r="F63" i="285"/>
  <c r="D229" i="290" l="1"/>
  <c r="D37" i="290"/>
  <c r="D35" i="290"/>
  <c r="D38" i="290" s="1"/>
  <c r="E229" i="290"/>
  <c r="C64" i="290"/>
  <c r="E37" i="290"/>
  <c r="E35" i="290"/>
  <c r="E38" i="290" s="1"/>
  <c r="E350" i="290"/>
  <c r="E383" i="290" s="1"/>
  <c r="E112" i="290"/>
  <c r="C350" i="290"/>
  <c r="C383" i="290" s="1"/>
  <c r="E64" i="290"/>
  <c r="D294" i="280"/>
  <c r="C332" i="283"/>
  <c r="B362" i="283"/>
  <c r="B332" i="283"/>
  <c r="B333" i="283" s="1"/>
  <c r="E117" i="284"/>
  <c r="E115" i="284"/>
  <c r="D404" i="283"/>
  <c r="D402" i="283"/>
  <c r="F117" i="284"/>
  <c r="D332" i="283"/>
  <c r="D362" i="283"/>
  <c r="D471" i="283"/>
  <c r="C261" i="283"/>
  <c r="C454" i="283"/>
  <c r="C472" i="283"/>
  <c r="C452" i="283"/>
  <c r="C455" i="283" s="1"/>
  <c r="D430" i="283"/>
  <c r="E111" i="283"/>
  <c r="E113" i="283"/>
  <c r="E185" i="283"/>
  <c r="E187" i="283"/>
  <c r="D111" i="283"/>
  <c r="D113" i="283"/>
  <c r="F119" i="281"/>
  <c r="F122" i="281" s="1"/>
  <c r="F121" i="281"/>
  <c r="D84" i="281"/>
  <c r="F330" i="282"/>
  <c r="F199" i="282"/>
  <c r="D295" i="280"/>
  <c r="D327" i="280" s="1"/>
  <c r="D59" i="280"/>
  <c r="D29" i="280"/>
  <c r="C234" i="281"/>
  <c r="C267" i="281" s="1"/>
  <c r="E31" i="282"/>
  <c r="E34" i="282" s="1"/>
  <c r="E33" i="282"/>
  <c r="F104" i="279"/>
  <c r="F102" i="279"/>
  <c r="F105" i="279" s="1"/>
  <c r="D137" i="276"/>
  <c r="D162" i="276" s="1"/>
  <c r="D58" i="276"/>
  <c r="E32" i="278"/>
  <c r="E62" i="278"/>
  <c r="C137" i="276"/>
  <c r="C162" i="276" s="1"/>
  <c r="C58" i="276"/>
  <c r="E282" i="278"/>
  <c r="C350" i="278"/>
  <c r="C224" i="278"/>
  <c r="E343" i="279"/>
  <c r="E14" i="279" s="1"/>
  <c r="E219" i="279"/>
  <c r="E221" i="279"/>
  <c r="E201" i="278"/>
  <c r="F67" i="280"/>
  <c r="F70" i="280" s="1"/>
  <c r="F69" i="280"/>
  <c r="C59" i="280"/>
  <c r="D221" i="279"/>
  <c r="D343" i="279"/>
  <c r="D14" i="279" s="1"/>
  <c r="D219" i="279"/>
  <c r="E351" i="278"/>
  <c r="F129" i="276"/>
  <c r="E108" i="275"/>
  <c r="E175" i="280"/>
  <c r="D28" i="279"/>
  <c r="D31" i="279" s="1"/>
  <c r="D30" i="279"/>
  <c r="F282" i="278"/>
  <c r="D226" i="278"/>
  <c r="D350" i="278"/>
  <c r="D224" i="278"/>
  <c r="D227" i="278" s="1"/>
  <c r="D107" i="275"/>
  <c r="D105" i="275"/>
  <c r="D108" i="275" s="1"/>
  <c r="F142" i="275"/>
  <c r="F144" i="275"/>
  <c r="E142" i="275"/>
  <c r="E145" i="275" s="1"/>
  <c r="E144" i="275"/>
  <c r="E183" i="275"/>
  <c r="E185" i="275"/>
  <c r="E332" i="283"/>
  <c r="E362" i="283"/>
  <c r="E40" i="284"/>
  <c r="E70" i="284" s="1"/>
  <c r="F264" i="284"/>
  <c r="C471" i="283"/>
  <c r="F209" i="284"/>
  <c r="D298" i="283"/>
  <c r="D296" i="283"/>
  <c r="C224" i="283"/>
  <c r="C222" i="283"/>
  <c r="C225" i="283" s="1"/>
  <c r="D76" i="283"/>
  <c r="D74" i="283"/>
  <c r="D77" i="283" s="1"/>
  <c r="F222" i="282"/>
  <c r="F224" i="282"/>
  <c r="D68" i="282"/>
  <c r="D71" i="282" s="1"/>
  <c r="D70" i="282"/>
  <c r="C60" i="282"/>
  <c r="C30" i="282"/>
  <c r="E222" i="283"/>
  <c r="E224" i="283"/>
  <c r="D39" i="283"/>
  <c r="D37" i="283"/>
  <c r="D40" i="283" s="1"/>
  <c r="E304" i="282"/>
  <c r="D121" i="281"/>
  <c r="D119" i="281"/>
  <c r="D122" i="281" s="1"/>
  <c r="F148" i="281"/>
  <c r="E137" i="276"/>
  <c r="E162" i="276" s="1"/>
  <c r="E58" i="276"/>
  <c r="D47" i="281"/>
  <c r="D45" i="281"/>
  <c r="D48" i="281" s="1"/>
  <c r="F72" i="278"/>
  <c r="F70" i="278"/>
  <c r="F73" i="278" s="1"/>
  <c r="D35" i="278"/>
  <c r="D33" i="278"/>
  <c r="D36" i="278" s="1"/>
  <c r="C383" i="278"/>
  <c r="E279" i="280"/>
  <c r="E376" i="279"/>
  <c r="E105" i="274"/>
  <c r="E107" i="274"/>
  <c r="D376" i="279"/>
  <c r="F137" i="276"/>
  <c r="F162" i="276" s="1"/>
  <c r="F58" i="276"/>
  <c r="F30" i="275"/>
  <c r="F60" i="275"/>
  <c r="E201" i="280"/>
  <c r="D147" i="280"/>
  <c r="F196" i="279"/>
  <c r="D383" i="278"/>
  <c r="F58" i="277"/>
  <c r="F28" i="277"/>
  <c r="F140" i="277"/>
  <c r="E30" i="275"/>
  <c r="E278" i="275" s="1"/>
  <c r="E60" i="275"/>
  <c r="C278" i="275"/>
  <c r="C183" i="275"/>
  <c r="F70" i="275"/>
  <c r="F68" i="275"/>
  <c r="D144" i="275"/>
  <c r="D142" i="275"/>
  <c r="D145" i="275" s="1"/>
  <c r="D68" i="275"/>
  <c r="D71" i="275" s="1"/>
  <c r="D70" i="275"/>
  <c r="F251" i="285"/>
  <c r="F283" i="285" s="1"/>
  <c r="F64" i="285"/>
  <c r="F31" i="287"/>
  <c r="C251" i="285"/>
  <c r="C283" i="285" s="1"/>
  <c r="C64" i="285"/>
  <c r="F80" i="284"/>
  <c r="F78" i="284"/>
  <c r="F81" i="284" s="1"/>
  <c r="D168" i="286"/>
  <c r="D43" i="284"/>
  <c r="D41" i="284"/>
  <c r="D44" i="284" s="1"/>
  <c r="B288" i="283"/>
  <c r="C356" i="284"/>
  <c r="C232" i="284"/>
  <c r="E471" i="283"/>
  <c r="E377" i="283"/>
  <c r="D325" i="283"/>
  <c r="C251" i="283"/>
  <c r="B177" i="283"/>
  <c r="D103" i="283"/>
  <c r="D97" i="282"/>
  <c r="E150" i="283"/>
  <c r="E148" i="283"/>
  <c r="C76" i="283"/>
  <c r="E224" i="282"/>
  <c r="E346" i="282"/>
  <c r="E222" i="282"/>
  <c r="E225" i="282" s="1"/>
  <c r="F295" i="280"/>
  <c r="F29" i="280"/>
  <c r="E251" i="283"/>
  <c r="D148" i="283"/>
  <c r="D150" i="283"/>
  <c r="B103" i="283"/>
  <c r="F44" i="281"/>
  <c r="F74" i="281"/>
  <c r="C187" i="283"/>
  <c r="C185" i="283"/>
  <c r="C188" i="283" s="1"/>
  <c r="B140" i="283"/>
  <c r="D66" i="283"/>
  <c r="C347" i="282"/>
  <c r="E174" i="282"/>
  <c r="E84" i="281"/>
  <c r="E82" i="281"/>
  <c r="E85" i="281" s="1"/>
  <c r="F163" i="281"/>
  <c r="D267" i="281"/>
  <c r="D74" i="281"/>
  <c r="F61" i="278"/>
  <c r="F370" i="278"/>
  <c r="F111" i="276"/>
  <c r="E121" i="281"/>
  <c r="E103" i="280"/>
  <c r="E133" i="280"/>
  <c r="F27" i="279"/>
  <c r="F343" i="279" s="1"/>
  <c r="F14" i="279" s="1"/>
  <c r="C140" i="277"/>
  <c r="C28" i="277"/>
  <c r="F344" i="279"/>
  <c r="F99" i="278"/>
  <c r="F131" i="279"/>
  <c r="F105" i="275"/>
  <c r="F108" i="275" s="1"/>
  <c r="F107" i="275"/>
  <c r="F523" i="274"/>
  <c r="F68" i="274"/>
  <c r="F71" i="274" s="1"/>
  <c r="F70" i="274"/>
  <c r="D69" i="280"/>
  <c r="D67" i="280"/>
  <c r="D70" i="280" s="1"/>
  <c r="C94" i="279"/>
  <c r="E70" i="280"/>
  <c r="C343" i="279"/>
  <c r="C14" i="279" s="1"/>
  <c r="C219" i="279"/>
  <c r="E123" i="277"/>
  <c r="C311" i="275"/>
  <c r="F97" i="275"/>
  <c r="C556" i="274"/>
  <c r="F185" i="275"/>
  <c r="F278" i="275"/>
  <c r="F183" i="275"/>
  <c r="F186" i="275" s="1"/>
  <c r="D134" i="275"/>
  <c r="F524" i="274"/>
  <c r="F556" i="274" s="1"/>
  <c r="D171" i="275"/>
  <c r="C134" i="274"/>
  <c r="F236" i="275"/>
  <c r="C171" i="275"/>
  <c r="D33" i="275"/>
  <c r="D31" i="275"/>
  <c r="D34" i="275" s="1"/>
  <c r="D107" i="274"/>
  <c r="E251" i="285"/>
  <c r="E283" i="285" s="1"/>
  <c r="E64" i="285"/>
  <c r="E31" i="287"/>
  <c r="C91" i="287"/>
  <c r="C124" i="287" s="1"/>
  <c r="C32" i="287"/>
  <c r="D35" i="287" s="1"/>
  <c r="F340" i="284"/>
  <c r="E264" i="284"/>
  <c r="F376" i="284"/>
  <c r="F69" i="284"/>
  <c r="E404" i="283"/>
  <c r="E356" i="284"/>
  <c r="E389" i="284" s="1"/>
  <c r="E232" i="284"/>
  <c r="F235" i="284" s="1"/>
  <c r="E234" i="284"/>
  <c r="D472" i="283"/>
  <c r="D505" i="283" s="1"/>
  <c r="D452" i="283"/>
  <c r="D455" i="283" s="1"/>
  <c r="D454" i="283"/>
  <c r="C298" i="283"/>
  <c r="C296" i="283"/>
  <c r="C299" i="283" s="1"/>
  <c r="C262" i="283"/>
  <c r="D356" i="284"/>
  <c r="D389" i="284" s="1"/>
  <c r="D234" i="284"/>
  <c r="D232" i="284"/>
  <c r="D235" i="284" s="1"/>
  <c r="D70" i="284"/>
  <c r="E261" i="283"/>
  <c r="E259" i="283"/>
  <c r="E262" i="283" s="1"/>
  <c r="C389" i="284"/>
  <c r="B471" i="283"/>
  <c r="E296" i="283"/>
  <c r="E299" i="283" s="1"/>
  <c r="E298" i="283"/>
  <c r="F107" i="282"/>
  <c r="F105" i="282"/>
  <c r="F108" i="282" s="1"/>
  <c r="E452" i="283"/>
  <c r="E454" i="283"/>
  <c r="E472" i="283"/>
  <c r="E505" i="283" s="1"/>
  <c r="C39" i="283"/>
  <c r="C37" i="283"/>
  <c r="C40" i="283" s="1"/>
  <c r="E199" i="282"/>
  <c r="F366" i="282"/>
  <c r="F59" i="282"/>
  <c r="C111" i="281"/>
  <c r="E379" i="282"/>
  <c r="F149" i="282"/>
  <c r="D262" i="283"/>
  <c r="D187" i="283"/>
  <c r="D185" i="283"/>
  <c r="D188" i="283" s="1"/>
  <c r="C113" i="283"/>
  <c r="C111" i="283"/>
  <c r="C114" i="283" s="1"/>
  <c r="E37" i="283"/>
  <c r="E39" i="283"/>
  <c r="D224" i="282"/>
  <c r="D346" i="282"/>
  <c r="D379" i="282" s="1"/>
  <c r="D222" i="282"/>
  <c r="F70" i="282"/>
  <c r="F68" i="282"/>
  <c r="F71" i="282" s="1"/>
  <c r="E122" i="281"/>
  <c r="D222" i="283"/>
  <c r="D224" i="283"/>
  <c r="C148" i="283"/>
  <c r="C151" i="283" s="1"/>
  <c r="C150" i="283"/>
  <c r="E74" i="283"/>
  <c r="E77" i="283" s="1"/>
  <c r="E76" i="283"/>
  <c r="C222" i="282"/>
  <c r="C346" i="282"/>
  <c r="E68" i="282"/>
  <c r="E71" i="282" s="1"/>
  <c r="E70" i="282"/>
  <c r="E44" i="281"/>
  <c r="E74" i="281"/>
  <c r="F84" i="281"/>
  <c r="E28" i="277"/>
  <c r="E58" i="277" s="1"/>
  <c r="E140" i="277"/>
  <c r="E60" i="282"/>
  <c r="D185" i="281"/>
  <c r="D187" i="281"/>
  <c r="D148" i="281"/>
  <c r="E109" i="278"/>
  <c r="E107" i="278"/>
  <c r="D163" i="281"/>
  <c r="F109" i="278"/>
  <c r="E32" i="280"/>
  <c r="E30" i="280"/>
  <c r="F219" i="279"/>
  <c r="F222" i="279" s="1"/>
  <c r="F221" i="279"/>
  <c r="F224" i="278"/>
  <c r="F226" i="278"/>
  <c r="F107" i="274"/>
  <c r="C327" i="280"/>
  <c r="E28" i="279"/>
  <c r="E31" i="279" s="1"/>
  <c r="E30" i="279"/>
  <c r="E350" i="278"/>
  <c r="E224" i="278"/>
  <c r="E226" i="278"/>
  <c r="D62" i="278"/>
  <c r="E523" i="274"/>
  <c r="E69" i="280"/>
  <c r="C376" i="279"/>
  <c r="E256" i="278"/>
  <c r="F151" i="278"/>
  <c r="D29" i="277"/>
  <c r="D139" i="277"/>
  <c r="D172" i="277" s="1"/>
  <c r="D70" i="274"/>
  <c r="D523" i="274"/>
  <c r="D556" i="274" s="1"/>
  <c r="D68" i="274"/>
  <c r="D71" i="274" s="1"/>
  <c r="E134" i="274"/>
  <c r="F279" i="275"/>
  <c r="F311" i="275" s="1"/>
  <c r="E70" i="275"/>
  <c r="E68" i="275"/>
  <c r="E71" i="275" s="1"/>
  <c r="E279" i="275"/>
  <c r="E107" i="275"/>
  <c r="E524" i="274"/>
  <c r="E556" i="274" s="1"/>
  <c r="C31" i="274"/>
  <c r="D34" i="274" s="1"/>
  <c r="D33" i="274"/>
  <c r="D278" i="275"/>
  <c r="D311" i="275" s="1"/>
  <c r="D183" i="275"/>
  <c r="D186" i="275" s="1"/>
  <c r="D185" i="275"/>
  <c r="F134" i="275"/>
  <c r="E70" i="274"/>
  <c r="F38" i="290" l="1"/>
  <c r="E311" i="275"/>
  <c r="E47" i="281"/>
  <c r="E45" i="281"/>
  <c r="E48" i="281" s="1"/>
  <c r="E34" i="287"/>
  <c r="E32" i="287"/>
  <c r="E35" i="287" s="1"/>
  <c r="E91" i="287"/>
  <c r="E124" i="287" s="1"/>
  <c r="C139" i="277"/>
  <c r="C29" i="277"/>
  <c r="E234" i="281"/>
  <c r="E267" i="281" s="1"/>
  <c r="D31" i="277"/>
  <c r="E227" i="278"/>
  <c r="F227" i="278"/>
  <c r="E33" i="280"/>
  <c r="E110" i="278"/>
  <c r="F110" i="278"/>
  <c r="D188" i="281"/>
  <c r="E188" i="281"/>
  <c r="F40" i="284"/>
  <c r="F357" i="284"/>
  <c r="E61" i="287"/>
  <c r="C58" i="277"/>
  <c r="F32" i="280"/>
  <c r="F30" i="280"/>
  <c r="F33" i="280" s="1"/>
  <c r="F294" i="280"/>
  <c r="F34" i="287"/>
  <c r="F32" i="287"/>
  <c r="F91" i="287"/>
  <c r="F124" i="287" s="1"/>
  <c r="F31" i="275"/>
  <c r="F34" i="275" s="1"/>
  <c r="F33" i="275"/>
  <c r="E71" i="274"/>
  <c r="E225" i="283"/>
  <c r="D299" i="283"/>
  <c r="E335" i="283"/>
  <c r="E333" i="283"/>
  <c r="E186" i="275"/>
  <c r="F145" i="275"/>
  <c r="E383" i="278"/>
  <c r="D333" i="283"/>
  <c r="D335" i="283"/>
  <c r="E118" i="284"/>
  <c r="F118" i="284"/>
  <c r="C333" i="283"/>
  <c r="C336" i="283" s="1"/>
  <c r="C335" i="283"/>
  <c r="F30" i="282"/>
  <c r="F60" i="282"/>
  <c r="F347" i="282"/>
  <c r="F57" i="279"/>
  <c r="F45" i="281"/>
  <c r="F48" i="281" s="1"/>
  <c r="F47" i="281"/>
  <c r="F234" i="281"/>
  <c r="F267" i="281" s="1"/>
  <c r="E151" i="283"/>
  <c r="D225" i="283"/>
  <c r="D225" i="282"/>
  <c r="E40" i="283"/>
  <c r="E455" i="283"/>
  <c r="E235" i="284"/>
  <c r="C172" i="277"/>
  <c r="E106" i="280"/>
  <c r="E104" i="280"/>
  <c r="E294" i="280"/>
  <c r="E327" i="280" s="1"/>
  <c r="F106" i="280"/>
  <c r="F32" i="278"/>
  <c r="F62" i="278"/>
  <c r="F351" i="278"/>
  <c r="C379" i="282"/>
  <c r="F59" i="280"/>
  <c r="B472" i="283"/>
  <c r="B505" i="283" s="1"/>
  <c r="F61" i="287"/>
  <c r="F29" i="277"/>
  <c r="F139" i="277"/>
  <c r="F172" i="277" s="1"/>
  <c r="F31" i="277"/>
  <c r="F85" i="281"/>
  <c r="C31" i="282"/>
  <c r="D34" i="282" s="1"/>
  <c r="D33" i="282"/>
  <c r="D222" i="279"/>
  <c r="E222" i="279"/>
  <c r="E35" i="278"/>
  <c r="E33" i="278"/>
  <c r="E36" i="278" s="1"/>
  <c r="D32" i="280"/>
  <c r="D30" i="280"/>
  <c r="D33" i="280" s="1"/>
  <c r="E188" i="283"/>
  <c r="C362" i="283"/>
  <c r="F376" i="279"/>
  <c r="F30" i="279"/>
  <c r="F28" i="279"/>
  <c r="F31" i="279" s="1"/>
  <c r="D151" i="283"/>
  <c r="F327" i="280"/>
  <c r="F71" i="275"/>
  <c r="E108" i="274"/>
  <c r="F108" i="274"/>
  <c r="F225" i="282"/>
  <c r="E43" i="284"/>
  <c r="E41" i="284"/>
  <c r="E44" i="284" s="1"/>
  <c r="C505" i="283"/>
  <c r="D405" i="283"/>
  <c r="E405" i="283"/>
  <c r="D32" i="277"/>
  <c r="E29" i="277"/>
  <c r="E32" i="277" s="1"/>
  <c r="E139" i="277"/>
  <c r="E172" i="277" s="1"/>
  <c r="E31" i="277"/>
  <c r="E33" i="275"/>
  <c r="E31" i="275"/>
  <c r="E34" i="275" s="1"/>
  <c r="D114" i="283"/>
  <c r="E114" i="283"/>
  <c r="F33" i="278" l="1"/>
  <c r="F36" i="278" s="1"/>
  <c r="F35" i="278"/>
  <c r="F350" i="278"/>
  <c r="F383" i="278" s="1"/>
  <c r="F32" i="277"/>
  <c r="D336" i="283"/>
  <c r="E336" i="283"/>
  <c r="E107" i="280"/>
  <c r="F107" i="280"/>
  <c r="F41" i="284"/>
  <c r="F44" i="284" s="1"/>
  <c r="F43" i="284"/>
  <c r="F356" i="284"/>
  <c r="F389" i="284" s="1"/>
  <c r="F31" i="282"/>
  <c r="F34" i="282" s="1"/>
  <c r="F33" i="282"/>
  <c r="F346" i="282"/>
  <c r="F379" i="282" s="1"/>
  <c r="F35" i="287"/>
  <c r="F70" i="284"/>
  <c r="E110" i="270" l="1"/>
  <c r="D110" i="270"/>
  <c r="D111" i="270" s="1"/>
  <c r="C110" i="270"/>
  <c r="C111" i="270" s="1"/>
  <c r="B110" i="270"/>
  <c r="E108" i="270"/>
  <c r="D108" i="270"/>
  <c r="E109" i="270" s="1"/>
  <c r="C108" i="270"/>
  <c r="C109" i="270" s="1"/>
  <c r="B108" i="270"/>
  <c r="C107" i="270"/>
  <c r="E106" i="270"/>
  <c r="E107" i="270" s="1"/>
  <c r="D106" i="270"/>
  <c r="C106" i="270"/>
  <c r="D107" i="270" s="1"/>
  <c r="B106" i="270"/>
  <c r="E104" i="270"/>
  <c r="E105" i="270" s="1"/>
  <c r="D104" i="270"/>
  <c r="D105" i="270" s="1"/>
  <c r="C104" i="270"/>
  <c r="B104" i="270"/>
  <c r="C105" i="270" s="1"/>
  <c r="E102" i="270"/>
  <c r="D102" i="270"/>
  <c r="D103" i="270" s="1"/>
  <c r="C102" i="270"/>
  <c r="C103" i="270" s="1"/>
  <c r="B102" i="270"/>
  <c r="E100" i="270"/>
  <c r="D100" i="270"/>
  <c r="E101" i="270" s="1"/>
  <c r="C100" i="270"/>
  <c r="C101" i="270" s="1"/>
  <c r="B100" i="270"/>
  <c r="E98" i="270"/>
  <c r="E99" i="270" s="1"/>
  <c r="D98" i="270"/>
  <c r="C98" i="270"/>
  <c r="D99" i="270" s="1"/>
  <c r="B98" i="270"/>
  <c r="C99" i="270" s="1"/>
  <c r="E96" i="270"/>
  <c r="E97" i="270" s="1"/>
  <c r="D96" i="270"/>
  <c r="D97" i="270" s="1"/>
  <c r="C96" i="270"/>
  <c r="B96" i="270"/>
  <c r="C97" i="270" s="1"/>
  <c r="D94" i="270"/>
  <c r="D95" i="270" s="1"/>
  <c r="E93" i="270"/>
  <c r="D93" i="270"/>
  <c r="C93" i="270"/>
  <c r="B93" i="270"/>
  <c r="E87" i="270"/>
  <c r="D87" i="270"/>
  <c r="D112" i="270" s="1"/>
  <c r="C87" i="270"/>
  <c r="C112" i="270" s="1"/>
  <c r="B87" i="270"/>
  <c r="D81" i="270"/>
  <c r="E80" i="270"/>
  <c r="D80" i="270"/>
  <c r="C80" i="270"/>
  <c r="E79" i="270"/>
  <c r="D79" i="270"/>
  <c r="C79" i="270"/>
  <c r="E78" i="270"/>
  <c r="E81" i="270" s="1"/>
  <c r="D78" i="270"/>
  <c r="C78" i="270"/>
  <c r="B78" i="270"/>
  <c r="C81" i="270" s="1"/>
  <c r="E65" i="270"/>
  <c r="E112" i="270" s="1"/>
  <c r="E113" i="270" s="1"/>
  <c r="D65" i="270"/>
  <c r="C65" i="270"/>
  <c r="B65" i="270"/>
  <c r="B112" i="270" s="1"/>
  <c r="E59" i="270"/>
  <c r="E58" i="270"/>
  <c r="D58" i="270"/>
  <c r="C58" i="270"/>
  <c r="E57" i="270"/>
  <c r="D57" i="270"/>
  <c r="C57" i="270"/>
  <c r="E56" i="270"/>
  <c r="D56" i="270"/>
  <c r="C56" i="270"/>
  <c r="D59" i="270" s="1"/>
  <c r="B56" i="270"/>
  <c r="E44" i="270"/>
  <c r="E45" i="270" s="1"/>
  <c r="D44" i="270"/>
  <c r="D45" i="270" s="1"/>
  <c r="C44" i="270"/>
  <c r="C94" i="270" s="1"/>
  <c r="B44" i="270"/>
  <c r="B94" i="270" s="1"/>
  <c r="B114" i="270" s="1"/>
  <c r="E32" i="270"/>
  <c r="D32" i="270"/>
  <c r="C32" i="270"/>
  <c r="C28" i="270"/>
  <c r="C31" i="270" s="1"/>
  <c r="B28" i="270"/>
  <c r="B30" i="270" s="1"/>
  <c r="C19" i="270"/>
  <c r="D19" i="270" s="1"/>
  <c r="E19" i="270" s="1"/>
  <c r="C16" i="270"/>
  <c r="D16" i="270" s="1"/>
  <c r="E16" i="270" s="1"/>
  <c r="E15" i="270"/>
  <c r="D15" i="270"/>
  <c r="C15" i="270"/>
  <c r="C113" i="270" l="1"/>
  <c r="D113" i="270"/>
  <c r="C95" i="270"/>
  <c r="C114" i="270"/>
  <c r="C30" i="270"/>
  <c r="C33" i="270" s="1"/>
  <c r="B45" i="270"/>
  <c r="D101" i="270"/>
  <c r="D109" i="270"/>
  <c r="D28" i="270"/>
  <c r="C45" i="270"/>
  <c r="E94" i="270"/>
  <c r="C59" i="270"/>
  <c r="D114" i="270"/>
  <c r="E103" i="270"/>
  <c r="E111" i="270"/>
  <c r="E28" i="270" l="1"/>
  <c r="D30" i="270"/>
  <c r="D33" i="270" s="1"/>
  <c r="D31" i="270"/>
  <c r="E114" i="270"/>
  <c r="E95" i="270"/>
  <c r="E30" i="270" l="1"/>
  <c r="E33" i="270" s="1"/>
  <c r="E31" i="270"/>
  <c r="F197" i="268" l="1"/>
  <c r="E197" i="268"/>
  <c r="D197" i="268"/>
  <c r="C197" i="268"/>
  <c r="F196" i="268"/>
  <c r="E196" i="268"/>
  <c r="D196" i="268"/>
  <c r="C196" i="268"/>
  <c r="F195" i="268"/>
  <c r="E195" i="268"/>
  <c r="D195" i="268"/>
  <c r="C195" i="268"/>
  <c r="F194" i="268"/>
  <c r="E194" i="268"/>
  <c r="D194" i="268"/>
  <c r="C194" i="268"/>
  <c r="E193" i="268"/>
  <c r="F192" i="268"/>
  <c r="E192" i="268"/>
  <c r="D192" i="268"/>
  <c r="C192" i="268"/>
  <c r="F191" i="268"/>
  <c r="E191" i="268"/>
  <c r="D191" i="268"/>
  <c r="C191" i="268"/>
  <c r="F190" i="268"/>
  <c r="E190" i="268"/>
  <c r="D190" i="268"/>
  <c r="C190" i="268"/>
  <c r="F189" i="268"/>
  <c r="E189" i="268"/>
  <c r="D189" i="268"/>
  <c r="C189" i="268"/>
  <c r="C188" i="268"/>
  <c r="F187" i="268"/>
  <c r="E187" i="268"/>
  <c r="D187" i="268"/>
  <c r="C187" i="268"/>
  <c r="F186" i="268"/>
  <c r="E186" i="268"/>
  <c r="D186" i="268"/>
  <c r="C186" i="268"/>
  <c r="C185" i="268"/>
  <c r="F184" i="268"/>
  <c r="E184" i="268"/>
  <c r="D184" i="268"/>
  <c r="C184" i="268"/>
  <c r="F183" i="268"/>
  <c r="E183" i="268"/>
  <c r="D183" i="268"/>
  <c r="C183" i="268"/>
  <c r="C182" i="268" s="1"/>
  <c r="F182" i="268"/>
  <c r="E182" i="268"/>
  <c r="D182" i="268"/>
  <c r="F181" i="268"/>
  <c r="E181" i="268"/>
  <c r="D181" i="268"/>
  <c r="C181" i="268"/>
  <c r="F180" i="268"/>
  <c r="E180" i="268"/>
  <c r="D180" i="268"/>
  <c r="C180" i="268"/>
  <c r="C179" i="268" s="1"/>
  <c r="F179" i="268"/>
  <c r="E179" i="268"/>
  <c r="D179" i="268"/>
  <c r="F178" i="268"/>
  <c r="E178" i="268"/>
  <c r="D178" i="268"/>
  <c r="C178" i="268"/>
  <c r="F177" i="268"/>
  <c r="E177" i="268"/>
  <c r="D177" i="268"/>
  <c r="C177" i="268"/>
  <c r="F176" i="268"/>
  <c r="E176" i="268"/>
  <c r="D176" i="268"/>
  <c r="C176" i="268"/>
  <c r="F175" i="268"/>
  <c r="E175" i="268"/>
  <c r="D175" i="268"/>
  <c r="C175" i="268"/>
  <c r="F174" i="268"/>
  <c r="F173" i="268" s="1"/>
  <c r="E174" i="268"/>
  <c r="D174" i="268"/>
  <c r="E173" i="268"/>
  <c r="D173" i="268"/>
  <c r="F172" i="268"/>
  <c r="E172" i="268"/>
  <c r="D172" i="268"/>
  <c r="C172" i="268"/>
  <c r="F171" i="268"/>
  <c r="E171" i="268"/>
  <c r="D171" i="268"/>
  <c r="D170" i="268" s="1"/>
  <c r="C171" i="268"/>
  <c r="F170" i="268"/>
  <c r="E170" i="268"/>
  <c r="C170" i="268"/>
  <c r="F169" i="268"/>
  <c r="E169" i="268"/>
  <c r="D169" i="268"/>
  <c r="C169" i="268"/>
  <c r="F168" i="268"/>
  <c r="E168" i="268"/>
  <c r="D168" i="268"/>
  <c r="C168" i="268"/>
  <c r="F167" i="268"/>
  <c r="C167" i="268"/>
  <c r="F165" i="268"/>
  <c r="E165" i="268"/>
  <c r="D165" i="268"/>
  <c r="C165" i="268"/>
  <c r="F158" i="268"/>
  <c r="F193" i="268" s="1"/>
  <c r="E158" i="268"/>
  <c r="D158" i="268"/>
  <c r="D193" i="268" s="1"/>
  <c r="C158" i="268"/>
  <c r="C193" i="268" s="1"/>
  <c r="F153" i="268"/>
  <c r="F163" i="268" s="1"/>
  <c r="E153" i="268"/>
  <c r="E163" i="268" s="1"/>
  <c r="D153" i="268"/>
  <c r="D163" i="268" s="1"/>
  <c r="C153" i="268"/>
  <c r="C163" i="268" s="1"/>
  <c r="F149" i="268"/>
  <c r="F148" i="268"/>
  <c r="E148" i="268"/>
  <c r="D148" i="268"/>
  <c r="F147" i="268"/>
  <c r="E147" i="268"/>
  <c r="D147" i="268"/>
  <c r="F146" i="268"/>
  <c r="E146" i="268"/>
  <c r="D146" i="268"/>
  <c r="E149" i="268" s="1"/>
  <c r="C146" i="268"/>
  <c r="F133" i="268"/>
  <c r="F134" i="268" s="1"/>
  <c r="E133" i="268"/>
  <c r="E134" i="268" s="1"/>
  <c r="D133" i="268"/>
  <c r="D134" i="268" s="1"/>
  <c r="C133" i="268"/>
  <c r="C104" i="268" s="1"/>
  <c r="C105" i="268" s="1"/>
  <c r="F107" i="268"/>
  <c r="F106" i="268"/>
  <c r="E106" i="268"/>
  <c r="D106" i="268"/>
  <c r="D105" i="268"/>
  <c r="D108" i="268" s="1"/>
  <c r="F104" i="268"/>
  <c r="F105" i="268" s="1"/>
  <c r="E104" i="268"/>
  <c r="E107" i="268" s="1"/>
  <c r="D104" i="268"/>
  <c r="D107" i="268" s="1"/>
  <c r="F96" i="268"/>
  <c r="F97" i="268" s="1"/>
  <c r="E96" i="268"/>
  <c r="E97" i="268" s="1"/>
  <c r="D96" i="268"/>
  <c r="D67" i="268" s="1"/>
  <c r="C96" i="268"/>
  <c r="F69" i="268"/>
  <c r="E69" i="268"/>
  <c r="D69" i="268"/>
  <c r="F67" i="268"/>
  <c r="F70" i="268" s="1"/>
  <c r="E67" i="268"/>
  <c r="E68" i="268" s="1"/>
  <c r="F56" i="268"/>
  <c r="F185" i="268" s="1"/>
  <c r="E56" i="268"/>
  <c r="E185" i="268" s="1"/>
  <c r="D56" i="268"/>
  <c r="D59" i="268" s="1"/>
  <c r="C56" i="268"/>
  <c r="C59" i="268" s="1"/>
  <c r="F53" i="268"/>
  <c r="E53" i="268"/>
  <c r="D53" i="268"/>
  <c r="C53" i="268"/>
  <c r="F41" i="268"/>
  <c r="E41" i="268"/>
  <c r="F33" i="268"/>
  <c r="E33" i="268"/>
  <c r="D33" i="268"/>
  <c r="F32" i="268"/>
  <c r="E32" i="268"/>
  <c r="D32" i="268"/>
  <c r="F31" i="268"/>
  <c r="F34" i="268" s="1"/>
  <c r="E31" i="268"/>
  <c r="E34" i="268" s="1"/>
  <c r="D31" i="268"/>
  <c r="D34" i="268" s="1"/>
  <c r="C31" i="268"/>
  <c r="D68" i="268" l="1"/>
  <c r="C60" i="268"/>
  <c r="C166" i="268"/>
  <c r="C198" i="268" s="1"/>
  <c r="D60" i="268"/>
  <c r="D166" i="268"/>
  <c r="D198" i="268" s="1"/>
  <c r="C97" i="268"/>
  <c r="E59" i="268"/>
  <c r="C67" i="268"/>
  <c r="C68" i="268" s="1"/>
  <c r="E70" i="268"/>
  <c r="D149" i="268"/>
  <c r="D185" i="268"/>
  <c r="D97" i="268"/>
  <c r="C134" i="268"/>
  <c r="F59" i="268"/>
  <c r="F68" i="268"/>
  <c r="F71" i="268" s="1"/>
  <c r="E105" i="268"/>
  <c r="E108" i="268" s="1"/>
  <c r="G330" i="262"/>
  <c r="F330" i="262"/>
  <c r="E330" i="262"/>
  <c r="D330" i="262"/>
  <c r="G329" i="262"/>
  <c r="F329" i="262"/>
  <c r="E329" i="262"/>
  <c r="D329" i="262"/>
  <c r="G328" i="262"/>
  <c r="F328" i="262"/>
  <c r="E328" i="262"/>
  <c r="D328" i="262"/>
  <c r="G326" i="262"/>
  <c r="F326" i="262"/>
  <c r="E326" i="262"/>
  <c r="D326" i="262"/>
  <c r="G325" i="262"/>
  <c r="F325" i="262"/>
  <c r="E325" i="262"/>
  <c r="D325" i="262"/>
  <c r="G324" i="262"/>
  <c r="F324" i="262"/>
  <c r="E324" i="262"/>
  <c r="G323" i="262"/>
  <c r="F323" i="262"/>
  <c r="E323" i="262"/>
  <c r="G322" i="262"/>
  <c r="F322" i="262"/>
  <c r="E322" i="262"/>
  <c r="D322" i="262"/>
  <c r="G321" i="262"/>
  <c r="F321" i="262"/>
  <c r="E321" i="262"/>
  <c r="D321" i="262"/>
  <c r="G320" i="262"/>
  <c r="F320" i="262"/>
  <c r="E320" i="262"/>
  <c r="D320" i="262"/>
  <c r="G319" i="262"/>
  <c r="F319" i="262"/>
  <c r="E319" i="262"/>
  <c r="D319" i="262"/>
  <c r="G318" i="262"/>
  <c r="E318" i="262"/>
  <c r="G317" i="262"/>
  <c r="E317" i="262"/>
  <c r="G316" i="262"/>
  <c r="F316" i="262"/>
  <c r="E316" i="262"/>
  <c r="D316" i="262"/>
  <c r="G315" i="262"/>
  <c r="F315" i="262"/>
  <c r="E315" i="262"/>
  <c r="D315" i="262"/>
  <c r="G314" i="262"/>
  <c r="F314" i="262"/>
  <c r="E314" i="262"/>
  <c r="D314" i="262"/>
  <c r="G313" i="262"/>
  <c r="F313" i="262"/>
  <c r="E313" i="262"/>
  <c r="D313" i="262"/>
  <c r="G312" i="262"/>
  <c r="G311" i="262"/>
  <c r="G310" i="262"/>
  <c r="F310" i="262"/>
  <c r="E310" i="262"/>
  <c r="D310" i="262"/>
  <c r="G309" i="262"/>
  <c r="F309" i="262"/>
  <c r="E309" i="262"/>
  <c r="G308" i="262"/>
  <c r="F308" i="262"/>
  <c r="E308" i="262"/>
  <c r="G307" i="262"/>
  <c r="F307" i="262"/>
  <c r="E307" i="262"/>
  <c r="E305" i="262" s="1"/>
  <c r="D307" i="262"/>
  <c r="G306" i="262"/>
  <c r="G305" i="262" s="1"/>
  <c r="F306" i="262"/>
  <c r="E306" i="262"/>
  <c r="F305" i="262"/>
  <c r="G297" i="262"/>
  <c r="G301" i="262" s="1"/>
  <c r="G288" i="262" s="1"/>
  <c r="F297" i="262"/>
  <c r="F301" i="262" s="1"/>
  <c r="F288" i="262" s="1"/>
  <c r="E297" i="262"/>
  <c r="E301" i="262" s="1"/>
  <c r="E288" i="262" s="1"/>
  <c r="D297" i="262"/>
  <c r="D301" i="262" s="1"/>
  <c r="D288" i="262" s="1"/>
  <c r="D289" i="262" s="1"/>
  <c r="G290" i="262"/>
  <c r="F290" i="262"/>
  <c r="E290" i="262"/>
  <c r="G277" i="262"/>
  <c r="G281" i="262" s="1"/>
  <c r="G268" i="262" s="1"/>
  <c r="F277" i="262"/>
  <c r="F281" i="262" s="1"/>
  <c r="F268" i="262" s="1"/>
  <c r="E277" i="262"/>
  <c r="E281" i="262" s="1"/>
  <c r="E268" i="262" s="1"/>
  <c r="D277" i="262"/>
  <c r="D281" i="262" s="1"/>
  <c r="D268" i="262" s="1"/>
  <c r="D269" i="262" s="1"/>
  <c r="G270" i="262"/>
  <c r="F270" i="262"/>
  <c r="E270" i="262"/>
  <c r="G256" i="262"/>
  <c r="G260" i="262" s="1"/>
  <c r="G248" i="262" s="1"/>
  <c r="F256" i="262"/>
  <c r="F260" i="262" s="1"/>
  <c r="F248" i="262" s="1"/>
  <c r="E256" i="262"/>
  <c r="E260" i="262" s="1"/>
  <c r="E248" i="262" s="1"/>
  <c r="D256" i="262"/>
  <c r="D260" i="262" s="1"/>
  <c r="D248" i="262" s="1"/>
  <c r="D249" i="262" s="1"/>
  <c r="G250" i="262"/>
  <c r="F250" i="262"/>
  <c r="E250" i="262"/>
  <c r="G237" i="262"/>
  <c r="G241" i="262" s="1"/>
  <c r="G229" i="262" s="1"/>
  <c r="F237" i="262"/>
  <c r="F241" i="262" s="1"/>
  <c r="F229" i="262" s="1"/>
  <c r="E237" i="262"/>
  <c r="E241" i="262" s="1"/>
  <c r="E229" i="262" s="1"/>
  <c r="D237" i="262"/>
  <c r="D241" i="262" s="1"/>
  <c r="D229" i="262" s="1"/>
  <c r="D230" i="262" s="1"/>
  <c r="G231" i="262"/>
  <c r="F231" i="262"/>
  <c r="E231" i="262"/>
  <c r="G218" i="262"/>
  <c r="G222" i="262" s="1"/>
  <c r="G210" i="262" s="1"/>
  <c r="F218" i="262"/>
  <c r="F222" i="262" s="1"/>
  <c r="F210" i="262" s="1"/>
  <c r="E218" i="262"/>
  <c r="E222" i="262" s="1"/>
  <c r="E210" i="262" s="1"/>
  <c r="D218" i="262"/>
  <c r="D222" i="262" s="1"/>
  <c r="D210" i="262" s="1"/>
  <c r="D211" i="262" s="1"/>
  <c r="G212" i="262"/>
  <c r="F212" i="262"/>
  <c r="E212" i="262"/>
  <c r="D209" i="262"/>
  <c r="G199" i="262"/>
  <c r="G327" i="262" s="1"/>
  <c r="F199" i="262"/>
  <c r="F327" i="262" s="1"/>
  <c r="E199" i="262"/>
  <c r="E327" i="262" s="1"/>
  <c r="D199" i="262"/>
  <c r="D203" i="262" s="1"/>
  <c r="D191" i="262" s="1"/>
  <c r="D192" i="262" s="1"/>
  <c r="G193" i="262"/>
  <c r="F193" i="262"/>
  <c r="E193" i="262"/>
  <c r="G164" i="262"/>
  <c r="G179" i="262" s="1"/>
  <c r="F164" i="262"/>
  <c r="F179" i="262" s="1"/>
  <c r="E164" i="262"/>
  <c r="E179" i="262" s="1"/>
  <c r="D164" i="262"/>
  <c r="D179" i="262" s="1"/>
  <c r="G161" i="262"/>
  <c r="F161" i="262"/>
  <c r="E161" i="262"/>
  <c r="D161" i="262"/>
  <c r="G158" i="262"/>
  <c r="F158" i="262"/>
  <c r="E158" i="262"/>
  <c r="D158" i="262"/>
  <c r="G152" i="262"/>
  <c r="F152" i="262"/>
  <c r="E152" i="262"/>
  <c r="E151" i="262"/>
  <c r="E150" i="262"/>
  <c r="D140" i="262"/>
  <c r="G139" i="262"/>
  <c r="F139" i="262"/>
  <c r="E139" i="262"/>
  <c r="D139" i="262"/>
  <c r="G133" i="262"/>
  <c r="F133" i="262"/>
  <c r="F318" i="262" s="1"/>
  <c r="F317" i="262" s="1"/>
  <c r="E133" i="262"/>
  <c r="D133" i="262"/>
  <c r="D318" i="262" s="1"/>
  <c r="D317" i="262" s="1"/>
  <c r="G128" i="262"/>
  <c r="F128" i="262"/>
  <c r="E128" i="262"/>
  <c r="D128" i="262"/>
  <c r="G127" i="262"/>
  <c r="F127" i="262"/>
  <c r="E127" i="262"/>
  <c r="D127" i="262"/>
  <c r="D125" i="262"/>
  <c r="G124" i="262"/>
  <c r="G142" i="262" s="1"/>
  <c r="G113" i="262" s="1"/>
  <c r="F124" i="262"/>
  <c r="E124" i="262"/>
  <c r="E142" i="262" s="1"/>
  <c r="D124" i="262"/>
  <c r="D122" i="262"/>
  <c r="G121" i="262"/>
  <c r="F121" i="262"/>
  <c r="E121" i="262"/>
  <c r="D121" i="262"/>
  <c r="G115" i="262"/>
  <c r="F115" i="262"/>
  <c r="E115" i="262"/>
  <c r="G97" i="262"/>
  <c r="G68" i="262" s="1"/>
  <c r="E97" i="262"/>
  <c r="E68" i="262" s="1"/>
  <c r="G82" i="262"/>
  <c r="F82" i="262"/>
  <c r="F97" i="262" s="1"/>
  <c r="E82" i="262"/>
  <c r="D82" i="262"/>
  <c r="D97" i="262" s="1"/>
  <c r="G70" i="262"/>
  <c r="F70" i="262"/>
  <c r="E70" i="262"/>
  <c r="D69" i="262"/>
  <c r="D68" i="262"/>
  <c r="G57" i="262"/>
  <c r="F57" i="262"/>
  <c r="F60" i="262" s="1"/>
  <c r="E57" i="262"/>
  <c r="D57" i="262"/>
  <c r="D60" i="262" s="1"/>
  <c r="F46" i="262"/>
  <c r="E46" i="262"/>
  <c r="E312" i="262" s="1"/>
  <c r="E311" i="262" s="1"/>
  <c r="D46" i="262"/>
  <c r="G45" i="262"/>
  <c r="F45" i="262"/>
  <c r="E45" i="262"/>
  <c r="D45" i="262"/>
  <c r="D43" i="262"/>
  <c r="D309" i="262" s="1"/>
  <c r="D308" i="262" s="1"/>
  <c r="G42" i="262"/>
  <c r="F42" i="262"/>
  <c r="E42" i="262"/>
  <c r="D42" i="262"/>
  <c r="D40" i="262"/>
  <c r="G39" i="262"/>
  <c r="F39" i="262"/>
  <c r="E39" i="262"/>
  <c r="D39" i="262"/>
  <c r="G33" i="262"/>
  <c r="F33" i="262"/>
  <c r="E33" i="262"/>
  <c r="F60" i="268" l="1"/>
  <c r="F166" i="268"/>
  <c r="F198" i="268" s="1"/>
  <c r="D71" i="268"/>
  <c r="F108" i="268"/>
  <c r="E166" i="268"/>
  <c r="E198" i="268" s="1"/>
  <c r="E60" i="268"/>
  <c r="E71" i="268"/>
  <c r="D70" i="268"/>
  <c r="F61" i="262"/>
  <c r="F31" i="262"/>
  <c r="G114" i="262"/>
  <c r="D31" i="262"/>
  <c r="E143" i="262"/>
  <c r="E113" i="262"/>
  <c r="D98" i="262"/>
  <c r="E71" i="262"/>
  <c r="E69" i="262"/>
  <c r="E72" i="262" s="1"/>
  <c r="D324" i="262"/>
  <c r="D323" i="262" s="1"/>
  <c r="D142" i="262"/>
  <c r="D180" i="262"/>
  <c r="D150" i="262"/>
  <c r="D151" i="262" s="1"/>
  <c r="E154" i="262" s="1"/>
  <c r="E213" i="262"/>
  <c r="E211" i="262"/>
  <c r="E214" i="262" s="1"/>
  <c r="F230" i="262"/>
  <c r="F232" i="262"/>
  <c r="G251" i="262"/>
  <c r="G249" i="262"/>
  <c r="E291" i="262"/>
  <c r="E289" i="262"/>
  <c r="E292" i="262" s="1"/>
  <c r="E304" i="262"/>
  <c r="D306" i="262"/>
  <c r="D305" i="262" s="1"/>
  <c r="F312" i="262"/>
  <c r="F311" i="262" s="1"/>
  <c r="F304" i="262" s="1"/>
  <c r="G60" i="262"/>
  <c r="G69" i="262"/>
  <c r="E180" i="262"/>
  <c r="F211" i="262"/>
  <c r="F214" i="262" s="1"/>
  <c r="F213" i="262"/>
  <c r="G232" i="262"/>
  <c r="G230" i="262"/>
  <c r="G233" i="262" s="1"/>
  <c r="E269" i="262"/>
  <c r="E272" i="262" s="1"/>
  <c r="E271" i="262"/>
  <c r="F291" i="262"/>
  <c r="F289" i="262"/>
  <c r="F292" i="262" s="1"/>
  <c r="E98" i="262"/>
  <c r="G143" i="262"/>
  <c r="F142" i="262"/>
  <c r="F150" i="262"/>
  <c r="F180" i="262"/>
  <c r="G211" i="262"/>
  <c r="G214" i="262" s="1"/>
  <c r="G213" i="262"/>
  <c r="E249" i="262"/>
  <c r="E252" i="262" s="1"/>
  <c r="E251" i="262"/>
  <c r="F271" i="262"/>
  <c r="F269" i="262"/>
  <c r="F272" i="262" s="1"/>
  <c r="G289" i="262"/>
  <c r="G291" i="262"/>
  <c r="G304" i="262"/>
  <c r="D312" i="262"/>
  <c r="D311" i="262" s="1"/>
  <c r="E60" i="262"/>
  <c r="F68" i="262"/>
  <c r="G98" i="262"/>
  <c r="E153" i="262"/>
  <c r="G150" i="262"/>
  <c r="G180" i="262"/>
  <c r="E232" i="262"/>
  <c r="E230" i="262"/>
  <c r="E233" i="262" s="1"/>
  <c r="F249" i="262"/>
  <c r="F252" i="262" s="1"/>
  <c r="F251" i="262"/>
  <c r="G269" i="262"/>
  <c r="G271" i="262"/>
  <c r="E203" i="262"/>
  <c r="E191" i="262" s="1"/>
  <c r="F203" i="262"/>
  <c r="F191" i="262" s="1"/>
  <c r="D327" i="262"/>
  <c r="G203" i="262"/>
  <c r="G191" i="262" s="1"/>
  <c r="F192" i="262" l="1"/>
  <c r="F194" i="262"/>
  <c r="F71" i="262"/>
  <c r="F69" i="262"/>
  <c r="F72" i="262" s="1"/>
  <c r="G72" i="262"/>
  <c r="D143" i="262"/>
  <c r="D113" i="262"/>
  <c r="D114" i="262" s="1"/>
  <c r="D303" i="262"/>
  <c r="D32" i="262"/>
  <c r="E192" i="262"/>
  <c r="E195" i="262" s="1"/>
  <c r="E194" i="262"/>
  <c r="G153" i="262"/>
  <c r="G151" i="262"/>
  <c r="E31" i="262"/>
  <c r="E61" i="262" s="1"/>
  <c r="G292" i="262"/>
  <c r="F151" i="262"/>
  <c r="F154" i="262" s="1"/>
  <c r="F153" i="262"/>
  <c r="F98" i="262"/>
  <c r="G61" i="262"/>
  <c r="G31" i="262"/>
  <c r="E116" i="262"/>
  <c r="E114" i="262"/>
  <c r="E117" i="262" s="1"/>
  <c r="G194" i="262"/>
  <c r="G192" i="262"/>
  <c r="F143" i="262"/>
  <c r="F113" i="262"/>
  <c r="F332" i="262"/>
  <c r="F233" i="262"/>
  <c r="G272" i="262"/>
  <c r="G71" i="262"/>
  <c r="D304" i="262"/>
  <c r="D332" i="262" s="1"/>
  <c r="G252" i="262"/>
  <c r="D61" i="262"/>
  <c r="F303" i="262"/>
  <c r="F34" i="262"/>
  <c r="F32" i="262"/>
  <c r="F195" i="262" l="1"/>
  <c r="F114" i="262"/>
  <c r="F116" i="262"/>
  <c r="G116" i="262"/>
  <c r="E32" i="262"/>
  <c r="E35" i="262" s="1"/>
  <c r="E303" i="262"/>
  <c r="E332" i="262" s="1"/>
  <c r="E34" i="262"/>
  <c r="G195" i="262"/>
  <c r="G34" i="262"/>
  <c r="G32" i="262"/>
  <c r="G35" i="262" s="1"/>
  <c r="G303" i="262"/>
  <c r="G332" i="262" s="1"/>
  <c r="G154" i="262"/>
  <c r="F117" i="262" l="1"/>
  <c r="G117" i="262"/>
  <c r="F35" i="262"/>
</calcChain>
</file>

<file path=xl/comments1.xml><?xml version="1.0" encoding="utf-8"?>
<comments xmlns="http://schemas.openxmlformats.org/spreadsheetml/2006/main">
  <authors>
    <author>Esjola Mullaymeri</author>
  </authors>
  <commentList>
    <comment ref="E414" authorId="0">
      <text>
        <r>
          <rPr>
            <b/>
            <sz val="9"/>
            <color indexed="81"/>
            <rFont val="Tahoma"/>
            <family val="2"/>
            <charset val="238"/>
          </rPr>
          <t>Esjola Mullaymeri:</t>
        </r>
        <r>
          <rPr>
            <sz val="9"/>
            <color indexed="81"/>
            <rFont val="Tahoma"/>
            <family val="2"/>
            <charset val="238"/>
          </rPr>
          <t xml:space="preserve">
kaq jane investimet per vitin 2019-2021</t>
        </r>
      </text>
    </comment>
  </commentList>
</comments>
</file>

<file path=xl/sharedStrings.xml><?xml version="1.0" encoding="utf-8"?>
<sst xmlns="http://schemas.openxmlformats.org/spreadsheetml/2006/main" count="31758" uniqueCount="3029">
  <si>
    <t>Emërtimi i Programit Buxhetor</t>
  </si>
  <si>
    <t>Kodi i Programit</t>
  </si>
  <si>
    <t>01110</t>
  </si>
  <si>
    <t>Programi Buxhetor Afatmesëm</t>
  </si>
  <si>
    <t>Përshkrimi i Programit</t>
  </si>
  <si>
    <t>Qëllimet e Politikës së Programit</t>
  </si>
  <si>
    <t>Treguesit e Performancës në nivel Qëllimi</t>
  </si>
  <si>
    <t>Buxheti</t>
  </si>
  <si>
    <t>Parashikimi</t>
  </si>
  <si>
    <t>Objektivi 1 i Politikës së Programit</t>
  </si>
  <si>
    <t>Treguesit e Performancës për Objektivin 1</t>
  </si>
  <si>
    <t>Produktet për Objektivin 1</t>
  </si>
  <si>
    <t xml:space="preserve">Shpenzimet Korrente* </t>
  </si>
  <si>
    <t>Produkti 1</t>
  </si>
  <si>
    <t>Përshkrimi i Produktit:</t>
  </si>
  <si>
    <t>Njësia Matëse</t>
  </si>
  <si>
    <t>Sasia</t>
  </si>
  <si>
    <t>Kosto totale (në mijë lekë)</t>
  </si>
  <si>
    <t>Kosto për njësi (në mijë lekë)</t>
  </si>
  <si>
    <t xml:space="preserve">Ndryshimi në % i Sasisë  </t>
  </si>
  <si>
    <t>…</t>
  </si>
  <si>
    <t xml:space="preserve">Ndryshimi në % i kostos totale  </t>
  </si>
  <si>
    <t>Ndryshimi në % i kostos për njësi</t>
  </si>
  <si>
    <t xml:space="preserve">600. Pagat </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</si>
  <si>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</si>
  <si>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</si>
  <si>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</si>
  <si>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</si>
  <si>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</si>
  <si>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</si>
  <si>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</si>
  <si>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</si>
  <si>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Produkti 2</t>
  </si>
  <si>
    <t>Kosto totale e produktit 2</t>
  </si>
  <si>
    <t>Produkti 3</t>
  </si>
  <si>
    <t>Kosto totale e produktit 3</t>
  </si>
  <si>
    <t>Produkti 4</t>
  </si>
  <si>
    <t>Kosto totale e produktit 4</t>
  </si>
  <si>
    <t>Shpenzimet Kapitale***</t>
  </si>
  <si>
    <t>Kategoria 1: Shpenzimet Administrative Kapitale</t>
  </si>
  <si>
    <t>numer</t>
  </si>
  <si>
    <t xml:space="preserve">230. Aktive të patrupëzuara </t>
  </si>
  <si>
    <t xml:space="preserve">231. Aktive të trupëzuara </t>
  </si>
  <si>
    <t>Kodi i Projektit të Investimeve</t>
  </si>
  <si>
    <t>Shpenzimet Kapitale</t>
  </si>
  <si>
    <t>Kategoria 2: Shpenzimet për projekte investimesh</t>
  </si>
  <si>
    <t>cope</t>
  </si>
  <si>
    <t>Kosto totale e produktit X</t>
  </si>
  <si>
    <t>Kodi i Projektit të Investimeve****</t>
  </si>
  <si>
    <t>Totali i shpenzimeve të Programit sipas produkteve*****</t>
  </si>
  <si>
    <t>Totali i shpenzimeve të Programit sipas artikujve*****</t>
  </si>
  <si>
    <t>230. Aktivet e patrupëzuara</t>
  </si>
  <si>
    <t>231. Aktivet e trupëzuara</t>
  </si>
  <si>
    <t>Treguesit e Performancës në nivel Qëllimi*</t>
  </si>
  <si>
    <t>xxxxx</t>
  </si>
  <si>
    <t>Blerje pajisje zyre</t>
  </si>
  <si>
    <t>Numër</t>
  </si>
  <si>
    <r>
      <t xml:space="preserve">Detajimi i Kostos Totale të </t>
    </r>
    <r>
      <rPr>
        <b/>
        <sz val="8"/>
        <color indexed="10"/>
        <rFont val="Garamond"/>
        <family val="1"/>
      </rPr>
      <t>Produktit 1</t>
    </r>
    <r>
      <rPr>
        <b/>
        <sz val="8"/>
        <color indexed="8"/>
        <rFont val="Garamond"/>
        <family val="1"/>
      </rPr>
      <t xml:space="preserve"> sipas Artikujve Ekonomikë</t>
    </r>
  </si>
  <si>
    <t>Trend rritës</t>
  </si>
  <si>
    <t>Emërtimi i Treguesit x (shto tregues sipas rastit)</t>
  </si>
  <si>
    <t>Vlera Bazë</t>
  </si>
  <si>
    <t>Vlera e Synuar</t>
  </si>
  <si>
    <t>Detajimi i Kostos Totale të Produktit 1 sipas Artikujve Ekonomikë</t>
  </si>
  <si>
    <t>Kosto totale e produktit 5</t>
  </si>
  <si>
    <t xml:space="preserve">Produkti 2 </t>
  </si>
  <si>
    <t>Produkti X (shto produkte sipas rastit)</t>
  </si>
  <si>
    <t>Planifikimi, Menaxhimi dhe Administrimi</t>
  </si>
  <si>
    <t>trend rrites</t>
  </si>
  <si>
    <t xml:space="preserve">Produkti 1 </t>
  </si>
  <si>
    <t>copë</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</si>
  <si>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</si>
  <si>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</si>
  <si>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Realizimi i proçeseve gjyqsore, te drejta dhe te hapura ne mbrojtje te kushtetutes dhe lirive e te drejtave themelore te njeriut.</t>
  </si>
  <si>
    <t>Numer vendimesh</t>
  </si>
  <si>
    <t>Emërtimi i Treguesit 1</t>
  </si>
  <si>
    <t>Emërtimi i Treguesit 2</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</si>
  <si>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</si>
  <si>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</si>
  <si>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</si>
  <si>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</si>
  <si>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03310</t>
  </si>
  <si>
    <t>"Planifikimi, Menaxhimi dhe Administrimi"</t>
  </si>
  <si>
    <t>1110</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</si>
  <si>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</si>
  <si>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Raste të suksesshme diskriminimi ndaj totalit të cështjeve të gjykuara (numri i vendimeve te konfirmuara nga gjykata me forme prere dhe vendime diskriminimi dhe demshperblim, ne raport me numrin total te çeshtjeve gjyqesore)</t>
  </si>
  <si>
    <t>Cështje të iniciuara nga KMD</t>
  </si>
  <si>
    <t xml:space="preserve">Ankesa drejtuar KMD </t>
  </si>
  <si>
    <t>Ankesa ndaj sektorit privat</t>
  </si>
  <si>
    <t xml:space="preserve">Vendime diskriminimi të zbatuara nga subjektet të cilave u drejtohen </t>
  </si>
  <si>
    <t>Cështje të përfaqësuara me efektivitet në gjykatë (numri i vendimeve te konfirmuara nga gjykata me forme prere dhe vendime diskriminimi dhe demshperblim, ne raport me numrin total te çeshtjeve gjyqesore)</t>
  </si>
  <si>
    <t xml:space="preserve">Vendime mospranimi të ankesës </t>
  </si>
  <si>
    <t>Informacione të referuara nga organizata me interesa legjitime, institucione etj.</t>
  </si>
  <si>
    <t>Rritja e numrit të ankesave</t>
  </si>
  <si>
    <t xml:space="preserve">Pajisja e zyrave te KMD me qellim permbushjen e nevojave te stafit per mirefunksionimin </t>
  </si>
  <si>
    <t>Zgjerimi i rafteve te bibliotekes per ekzpozimin e librave te botuar ne ambjente te tjera brenda ISKK</t>
  </si>
  <si>
    <t>ISKK, ne funksion te rritjes se efikasitetit te punes se punonjesve merr persiper te bleje pajisje te reja kompjuterike sipas standarteve ne fuqi te AKSHI-it</t>
  </si>
  <si>
    <t>01320</t>
  </si>
  <si>
    <t>Numer</t>
  </si>
  <si>
    <t>Blerja e licencave të software-ve për të përditësuar infrastrukturen e nevojshme për kryerjen e proceseve të përpunimit të të dhenave statistikore.</t>
  </si>
  <si>
    <t>Copë</t>
  </si>
  <si>
    <t>Trend rrites</t>
  </si>
  <si>
    <t>Planifikimi, Menaxhimi dhe Administrim</t>
  </si>
  <si>
    <t>04120</t>
  </si>
  <si>
    <t>Detajimi i Kostos Totale të Produktit 2 sipas Artikujve Ekonomikë</t>
  </si>
  <si>
    <t>Detajimi i Kostos Totale të Produktit 3 sipas Artikujve Ekonomikë</t>
  </si>
  <si>
    <t>Produkti 6</t>
  </si>
  <si>
    <t>Kosto totale e produktit 6</t>
  </si>
  <si>
    <t>Produkti 7</t>
  </si>
  <si>
    <t>Numër automjetesh</t>
  </si>
  <si>
    <t>Kosto totale e produktit 7</t>
  </si>
  <si>
    <r>
      <t xml:space="preserve">Detajimi i Kostos Totale të </t>
    </r>
    <r>
      <rPr>
        <b/>
        <sz val="8"/>
        <color rgb="FFFF0000"/>
        <rFont val="Garamond"/>
        <family val="1"/>
      </rPr>
      <t>Produktit 1</t>
    </r>
    <r>
      <rPr>
        <b/>
        <sz val="8"/>
        <color theme="1"/>
        <rFont val="Garamond"/>
        <family val="1"/>
      </rPr>
      <t xml:space="preserve"> sipas Artikujve Ekonomikë</t>
    </r>
  </si>
  <si>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</si>
  <si>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1 </t>
    </r>
    <r>
      <rPr>
        <b/>
        <sz val="8"/>
        <color theme="1"/>
        <rFont val="Garamond"/>
        <family val="1"/>
      </rPr>
      <t>sipas Artikujve Ekonomikë</t>
    </r>
  </si>
  <si>
    <t>08220</t>
  </si>
  <si>
    <t>Shërbimi i Avokatisë</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</si>
  <si>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</si>
  <si>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Zgjidhja e ankesave apo kërkesave të qytetarëve ndaj sjelljes,vendimeve apo mosveprimeve të parregullta e të paligjshme të administratës publike</t>
  </si>
  <si>
    <t>Produkti 1 (shto produkte sipas rastit)</t>
  </si>
  <si>
    <t>01150</t>
  </si>
  <si>
    <t>Shërbime të tjera</t>
  </si>
  <si>
    <t>01330</t>
  </si>
  <si>
    <t>Shërbime publike të përmirësuara, të aksesueshme dhe të integruara, duke përmirësuar efektivitetin e ofrimit të tyre.</t>
  </si>
  <si>
    <t>01140</t>
  </si>
  <si>
    <t>Sistem</t>
  </si>
  <si>
    <t>E-Qeverisja</t>
  </si>
  <si>
    <t>M870302</t>
  </si>
  <si>
    <t>M870018</t>
  </si>
  <si>
    <t>Blerje pajisje zyre dhe elektronike</t>
  </si>
  <si>
    <t>M870304</t>
  </si>
  <si>
    <t>M870307</t>
  </si>
  <si>
    <r>
      <t>Detajimi i Kostos Totale të</t>
    </r>
    <r>
      <rPr>
        <b/>
        <sz val="8"/>
        <color rgb="FFFF0000"/>
        <rFont val="Garamond"/>
        <family val="1"/>
      </rPr>
      <t xml:space="preserve"> Produktit X </t>
    </r>
    <r>
      <rPr>
        <b/>
        <sz val="8"/>
        <color theme="1"/>
        <rFont val="Garamond"/>
        <family val="1"/>
      </rPr>
      <t>sipas Artikujve Ekonomikë</t>
    </r>
  </si>
  <si>
    <r>
      <t xml:space="preserve">Detajimi i Kostos Totale të </t>
    </r>
    <r>
      <rPr>
        <b/>
        <sz val="8"/>
        <color rgb="FFFF0000"/>
        <rFont val="Garamond"/>
        <family val="1"/>
      </rPr>
      <t xml:space="preserve">Produktit 2 </t>
    </r>
    <r>
      <rPr>
        <b/>
        <sz val="8"/>
        <color theme="1"/>
        <rFont val="Garamond"/>
        <family val="1"/>
      </rPr>
      <t>sipas Artikujve Ekonomikë</t>
    </r>
  </si>
  <si>
    <r>
      <t xml:space="preserve">Detajimi i Kostos Totale të </t>
    </r>
    <r>
      <rPr>
        <b/>
        <sz val="8"/>
        <color rgb="FFFF0000"/>
        <rFont val="Garamond"/>
        <family val="1"/>
      </rPr>
      <t>Produktit 2</t>
    </r>
    <r>
      <rPr>
        <b/>
        <sz val="8"/>
        <color theme="1"/>
        <rFont val="Garamond"/>
        <family val="1"/>
      </rPr>
      <t xml:space="preserve"> sipas Artikujve Ekonomikë</t>
    </r>
  </si>
  <si>
    <t>Kompletimi i ambienteve te punes me  mjetet pajisjet e nevojshme te punes</t>
  </si>
  <si>
    <t>Shtimi i fondit te librave profesionale te bibliotekes se gjykates me tituj te rinj te botimeve profesionale te jurisprudences kushtetuese</t>
  </si>
  <si>
    <t>Realizimi i procesit te  Rekrutimit dhe mesimdhenies se kandidateve per magjistrate,avokate shteti/ndihmes e keshilltare ligjor si dhe kancelareve.</t>
  </si>
  <si>
    <t>Kosto totale e produktit 9</t>
  </si>
  <si>
    <t>M870072</t>
  </si>
  <si>
    <t>Aktivitete në DSIK</t>
  </si>
  <si>
    <r>
      <t xml:space="preserve">Detajimi i Kostos Totale të </t>
    </r>
    <r>
      <rPr>
        <b/>
        <sz val="8"/>
        <color indexed="10"/>
        <rFont val="Garamond"/>
        <family val="1"/>
      </rPr>
      <t xml:space="preserve">Produktit 1 </t>
    </r>
    <r>
      <rPr>
        <b/>
        <sz val="8"/>
        <color indexed="8"/>
        <rFont val="Garamond"/>
        <family val="1"/>
      </rPr>
      <t>sipas Artikujve Ekonomikë</t>
    </r>
  </si>
  <si>
    <t>1300/1300</t>
  </si>
  <si>
    <t>Numri i kartelave informative te standardizuara per sherbimet publike ndaj totalit te sherbimeve publike</t>
  </si>
  <si>
    <t>Numri i shërbimeve të ofruara nga Qendrat e Integruara ndaj totalit të shërbimeve publike</t>
  </si>
  <si>
    <t>Menaxhimi dhe Zhvillimi i Administratës Publike</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</si>
  <si>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</si>
  <si>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Trend zbrites</t>
  </si>
  <si>
    <t>Numri i incidenteve ne sistem</t>
  </si>
  <si>
    <t xml:space="preserve">Blerje pajisje kompjuterike dhe pajisje  zyre </t>
  </si>
  <si>
    <t>Shtimi  i moduleve te reja ne Sistemin e Prokurimit Elektronik</t>
  </si>
  <si>
    <t>01130</t>
  </si>
  <si>
    <t>Shërbimi i Prokurimit Publik</t>
  </si>
  <si>
    <t>Nr</t>
  </si>
  <si>
    <t>01120</t>
  </si>
  <si>
    <t>Veprimtaria audituese e KLSH</t>
  </si>
  <si>
    <t>Kapitulli 01</t>
  </si>
  <si>
    <t>Kapitulli 05</t>
  </si>
  <si>
    <t>Kodi i Projektit sipas listes se investimeve</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</si>
  <si>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</si>
  <si>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numer pajisjesh</t>
  </si>
  <si>
    <t>Kapitull 02</t>
  </si>
  <si>
    <t>Kapitulli 03</t>
  </si>
  <si>
    <t>Kapitulli 04</t>
  </si>
  <si>
    <t>Kosto totale e produkti 2</t>
  </si>
  <si>
    <t xml:space="preserve">Produkti 3 </t>
  </si>
  <si>
    <r>
      <t xml:space="preserve">Detajimi i Kostos Totale të </t>
    </r>
    <r>
      <rPr>
        <b/>
        <sz val="8"/>
        <color rgb="FFFF0000"/>
        <rFont val="Garamond"/>
        <family val="1"/>
      </rPr>
      <t xml:space="preserve">Produktit 3 </t>
    </r>
    <r>
      <rPr>
        <b/>
        <sz val="8"/>
        <color theme="1"/>
        <rFont val="Garamond"/>
        <family val="1"/>
      </rPr>
      <t>sipas Artikujve Ekonomikë</t>
    </r>
  </si>
  <si>
    <t xml:space="preserve">Kosto totale e produktit </t>
  </si>
  <si>
    <t>Kapitull 05</t>
  </si>
  <si>
    <t>Kapitulli 02</t>
  </si>
  <si>
    <t>Planifikim, Menaxhim dhe Administrim</t>
  </si>
  <si>
    <t>nr kompjuterash</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</si>
  <si>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</si>
  <si>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</si>
  <si>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r>
      <rPr>
        <b/>
        <sz val="8"/>
        <color rgb="FFFF0000"/>
        <rFont val="Garamond"/>
        <family val="1"/>
      </rPr>
      <t>Produkti 2</t>
    </r>
    <r>
      <rPr>
        <sz val="8"/>
        <color theme="1"/>
        <rFont val="Garamond"/>
        <family val="1"/>
      </rPr>
      <t>(shto produkte sipas rastit)</t>
    </r>
  </si>
  <si>
    <r>
      <rPr>
        <b/>
        <sz val="8"/>
        <color rgb="FFFF0000"/>
        <rFont val="Garamond"/>
        <family val="1"/>
      </rPr>
      <t>Produkti 3</t>
    </r>
    <r>
      <rPr>
        <sz val="8"/>
        <color theme="1"/>
        <rFont val="Garamond"/>
        <family val="1"/>
      </rPr>
      <t>(shto produkte sipas rastit)</t>
    </r>
  </si>
  <si>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</si>
  <si>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</si>
  <si>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ORE TRANSMETIMI TE EMISIONEVE TV TRANSMETUAR NE SATELIT PER SHQIPTARET JASHTE KUFIRIT</t>
  </si>
  <si>
    <t>ORE TRANSMETIMI EMISIONE INFORMATIVE NE 7 GJUHE TE HUAJA PER PUBLIKUN E HUAJ,EMISIONE KULTURORE,INFORMATIVE,MUZIKORE,ARTISTIKE NE GJUHEN SHQIPE PER BASHKATDHETARET</t>
  </si>
  <si>
    <t>ORE TRANSMETIMI</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</si>
  <si>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</si>
  <si>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</si>
  <si>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</si>
  <si>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Numri i prodhimeve</t>
  </si>
  <si>
    <t>Cilesia e transmetimit</t>
  </si>
  <si>
    <t>PASQYRIM NGA RTSH I EVENTEVE ARTISTIKE ME RENDESI MBAREKOMBETARE</t>
  </si>
  <si>
    <t>NUMER PROGRAMESH</t>
  </si>
  <si>
    <t>Filma artistike televiziv te prodhuar</t>
  </si>
  <si>
    <t>NUMER FILMASH</t>
  </si>
  <si>
    <t>08340</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</si>
  <si>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</si>
  <si>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</si>
  <si>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</si>
  <si>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biletave te shitura per koncerte</t>
  </si>
  <si>
    <t>KONCERTE TE ORKESTRES,REGJISTRIME MATERIALESH ARKIVORE</t>
  </si>
  <si>
    <t>NUMER KONCERTESH</t>
  </si>
  <si>
    <t>08520</t>
  </si>
  <si>
    <t>OPTIMIZIM I SINJALIT</t>
  </si>
  <si>
    <t>Niveli I mbulimit te sinjalit</t>
  </si>
  <si>
    <t>SHPENZIME PER SHERBIME MIREMBAJTJES SE SISTEMIT TE  INTEGRUAR DVB-T2 [PER RTSH</t>
  </si>
  <si>
    <t>ORE SHERBIMI</t>
  </si>
  <si>
    <t>Pajisje per godinen e re</t>
  </si>
  <si>
    <t>nr pajisjesh</t>
  </si>
  <si>
    <t>Rikonstruksione</t>
  </si>
  <si>
    <r>
      <t xml:space="preserve">Detajimi i Kostos Totale të </t>
    </r>
    <r>
      <rPr>
        <b/>
        <sz val="8"/>
        <color rgb="FFFF0000"/>
        <rFont val="Garamond"/>
        <family val="1"/>
      </rPr>
      <t xml:space="preserve">Produktit X </t>
    </r>
    <r>
      <rPr>
        <b/>
        <sz val="8"/>
        <color theme="1"/>
        <rFont val="Garamond"/>
        <family val="1"/>
      </rPr>
      <t>sipas Artikujve Ekonomikë</t>
    </r>
  </si>
  <si>
    <t>numër aktesh</t>
  </si>
  <si>
    <t>Kuvendi i Shqipërisë ka detyrimin e pagesës së anëtarësimit në ato organizata ndërkombëtare ku ka të drejta të plota</t>
  </si>
  <si>
    <t>Numër organizata ndërkombëtare</t>
  </si>
  <si>
    <t>nr</t>
  </si>
  <si>
    <t>Dosje te trajtuara kundrejt totalit</t>
  </si>
  <si>
    <t>Dosje te perfunduara</t>
  </si>
  <si>
    <t>numer dosjesh</t>
  </si>
  <si>
    <t>Orendi Paisje, mjete</t>
  </si>
  <si>
    <t>Blerje paisje kompjuterike</t>
  </si>
  <si>
    <t>Paisje zyre e te tjera  te blera</t>
  </si>
  <si>
    <t>nr.prokurorish</t>
  </si>
  <si>
    <t>Orendi zyre te blera</t>
  </si>
  <si>
    <t>Paisje kundra zjarrit te blera</t>
  </si>
  <si>
    <t>Mjete levizese</t>
  </si>
  <si>
    <t>Autovetura te blera</t>
  </si>
  <si>
    <t>Sisteme Sigurie</t>
  </si>
  <si>
    <t>Sistemi hyrjes me karta e Kamera te blera</t>
  </si>
  <si>
    <t>RIKONSTRUKSION</t>
  </si>
  <si>
    <t>Rikonstruksion I pjesshem godine</t>
  </si>
  <si>
    <t>nr prokurorish</t>
  </si>
  <si>
    <t>Raporti i numrit te vendimeve me numrin e kerkesave te paraqitura per gjykim</t>
  </si>
  <si>
    <t>Orendi/Pajisje/Mjete</t>
  </si>
  <si>
    <t>Biblioteke/Libra</t>
  </si>
  <si>
    <t>08320</t>
  </si>
  <si>
    <t xml:space="preserve">Veprimtaria telegrafike e Agjencise Telegrafike Shqiptare, konsiston ne mbledhjen, perpunimin, perkthimin e lajmeve te konfirmuara nga burimet autentike dhe zyrtare. </t>
  </si>
  <si>
    <t>Prodhim i lajmit me mbulim 82% te territorit te Republikes se Shqiperise.</t>
  </si>
  <si>
    <t>Prodhim i informacionit te shpejte, perkthim informacioni ne menyre te sakte dhe transmetim i informacionit ne kohe reale.</t>
  </si>
  <si>
    <t>Nr i lajmeve te realizuara</t>
  </si>
  <si>
    <t>Nr. Dokumetave te dixhitalizuara</t>
  </si>
  <si>
    <t>Përmirësimi i cilësisë së vrojtimeve statistikore, prodhimi dhe shpërndarja në kohë e me cilësi  të produkteve statistikore</t>
  </si>
  <si>
    <t>Anketimi i  njësive statistikore për marrjen e informacioneve ekonomiko- sociale, për të zgjeruar shkallën e përfaqësimit të popullatës.</t>
  </si>
  <si>
    <t>Rritja e perfomancës  së  institucionit duke aplikuar një menaxhim të lartë administrativ, financiar e  njerëzor dhe përmirësimit te infrastrukturës së prodhimit statistikor"</t>
  </si>
  <si>
    <t>% e nr. te kandidateve per magjistrate , avokate shteti, ndihmesa ligjore dhe kancelare te rekrutuar</t>
  </si>
  <si>
    <t>% e nr te botimeve</t>
  </si>
  <si>
    <t>% e Kurikulave  të përmiresuara</t>
  </si>
  <si>
    <t>% e nr te kandidateve per magjistrate  me vleresim shkelqyer</t>
  </si>
  <si>
    <t>% e personelit femra te rekrutuar rishtazi</t>
  </si>
  <si>
    <t>% e personelit  meshkuj te rekrutuar rishtazi</t>
  </si>
  <si>
    <t>Student qe ndjekin ciklin e programit mesimor</t>
  </si>
  <si>
    <t>Nr. kandidatësh</t>
  </si>
  <si>
    <t>Blerje paisje</t>
  </si>
  <si>
    <t>Blerje paisje elektronike</t>
  </si>
  <si>
    <t>Rikonstruksione/Ndertime</t>
  </si>
  <si>
    <t>% e numrit te  te trajnuarve</t>
  </si>
  <si>
    <t>%  e numrit te sesioneve trajnuese per magjistrate e te tjere</t>
  </si>
  <si>
    <t>% e numrit te pjesemarreseve  femra te trajnuara</t>
  </si>
  <si>
    <t>% e numrit te pjesemarreseve  meshkuj te trajnuar</t>
  </si>
  <si>
    <t>Sesione trajnuese per magjistratë,avokat shteti,ndihëmesa ligjor dhe kancelare ne detyre.</t>
  </si>
  <si>
    <t>Nr. sesionesh</t>
  </si>
  <si>
    <t>% e nr. te magjistrateve si autor shkrimesh</t>
  </si>
  <si>
    <t>% e nr te autoreve me tituj e grada shkencore</t>
  </si>
  <si>
    <t>% e nr te autoreve te huaj</t>
  </si>
  <si>
    <t>Nr. botimesh</t>
  </si>
  <si>
    <t>Blerje libra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</si>
  <si>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</si>
  <si>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Projekte Kinematografike</t>
  </si>
  <si>
    <t>Nr pajisje</t>
  </si>
  <si>
    <t>Blerje pajisjesh te ndryshme</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</si>
  <si>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</si>
  <si>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Numër misionesh mbikëqyrjeje.</t>
  </si>
  <si>
    <t>Blerje Pajisje Zyre dhe Elektonike</t>
  </si>
  <si>
    <t>Numër pajisje</t>
  </si>
  <si>
    <t>Blerje pajisje kompjuterike per permiresimin e infrastruktures Teknologji-Informacion, duke arritur plotësimin e nevojave  te institucionit.</t>
  </si>
  <si>
    <t>Ligji 25/2018, datë 10.05.2018 "Për kontabilitetin dhe pasqyrat financiare", neni 3, pika 4 shprehet: "Standarde Ndërkombëtare të Raportimit Financiar (SNRF) janë standardet dhe interpretimet e hartuara dhe të publikuara nga Bordi i Standardeve Ndërkombëtare të Kontabilitetit, të përkthyera në shqip, nën përgjegjësinë e Këshillit Kombëtar të Kontabilitetit, pa ndryshime nga teksti origjinal në gjuhën angleze, të shpallura të detyrueshme për zbatim me urdhër të ministrit përgjegjës për financat".</t>
  </si>
  <si>
    <t>Perqindja/Numri i vendimeve të Komisionerit te lena ne fuqi nga gjykata;</t>
  </si>
  <si>
    <t xml:space="preserve">Rritja e përgjegjshmërisë së kontrolluesve publikë e privatë ( nr Konrtrollues të regjistruar në regjistrin Kombëtar) </t>
  </si>
  <si>
    <t xml:space="preserve">Rritja e nivelit të transparences nga AP (nr e AP me program/nr total);  </t>
  </si>
  <si>
    <t xml:space="preserve"> Mbikëqyrje/ inspektime të kryera&amp;ankesa te trajtuara   </t>
  </si>
  <si>
    <t xml:space="preserve">Mbikëqyrje të kryera sipas planit vjetor &amp; inspektime të realizuara sipas problematikave &amp;trajtim I ankesa te qytetareve </t>
  </si>
  <si>
    <t xml:space="preserve">Numer </t>
  </si>
  <si>
    <t>Nr pajisjesh</t>
  </si>
  <si>
    <t xml:space="preserve">Blerje pajisje zyre &amp;Kompjuterike/elektronike/vegla e instrumenta </t>
  </si>
  <si>
    <t xml:space="preserve">Pajisje zyre/ kopjuterike/elektronike/vegla e pajisje te blera </t>
  </si>
  <si>
    <t>Vendime mbi hetimin e procedurave të prokurimit te ankimuara</t>
  </si>
  <si>
    <t>Numer pajisjesh</t>
  </si>
  <si>
    <t>Evidentimi në kohë dhe trajtimi me efektivitet i cështjeve të diskriminimit dhe rrjtja e ndërgjegjësimit të qytetarëve, institucioneve dhe organizatave me interesa legjitime, në Shqipëri, lidhur me mbrojtjen nga dsikriminimi dhe rolin e KMD-së dhe bashkëpunimit me aktorë të ndryshëm.</t>
  </si>
  <si>
    <t xml:space="preserve">Pritje, inspektime, prapësime, shpjegime dhe mendime me shkrim përpara gjykatës dhe procedurat e ekzekutimit te vendimeve te KMD </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</si>
  <si>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</si>
  <si>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Blerje pajisje kompjuterike (informatike)</t>
  </si>
  <si>
    <t>M91004</t>
  </si>
  <si>
    <t>Blerje pajisje kompjuterike per mirefunksionimin e institiucionit</t>
  </si>
  <si>
    <t>Blerje pajisje zyrash</t>
  </si>
  <si>
    <t>M91003</t>
  </si>
  <si>
    <t>nr pajisje zyre</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</si>
  <si>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</si>
  <si>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</si>
  <si>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</si>
  <si>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Nr i librave te botuar nga ISKK</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</si>
  <si>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</si>
  <si>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Organizimi i Konferencave dhe ekspozitave me karakter promovues, informues per periudhen komuniste dhe pergatitja e Video Dokumentareve, filmave  si pjese e ketyre konferencave etj</t>
  </si>
  <si>
    <t>Numer konferencash, ekspozitash</t>
  </si>
  <si>
    <t>Numer pajisjesh kompjuterike</t>
  </si>
  <si>
    <t>Sherbime te tjera</t>
  </si>
  <si>
    <t>Pajisje informatike te blera</t>
  </si>
  <si>
    <t>Qëllimi e Politikës së Programit</t>
  </si>
  <si>
    <t>Sigurimi i informacionit të klasifikuar "sekret shtetëror", të NATO-s, BE-s, shteteve e organizatave të tjera ndërkombëtare.</t>
  </si>
  <si>
    <t>Treguesi i Performancës në nivel Qëllimi</t>
  </si>
  <si>
    <t>Shkeljet e Sigurisë</t>
  </si>
  <si>
    <t>Trend zbritës</t>
  </si>
  <si>
    <t>Objektivi i Politikës së Programit</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</si>
  <si>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</si>
  <si>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</si>
  <si>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</si>
  <si>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Edukimi i sigurisë për informacionin e klasifikuar.</t>
  </si>
  <si>
    <t xml:space="preserve">Produktet për Objektivin </t>
  </si>
  <si>
    <t xml:space="preserve">Produkti </t>
  </si>
  <si>
    <t>Certifikata Sigurie Personi, Industriale dhe Sistemesh.</t>
  </si>
  <si>
    <t>Veprimtari administrative dhe operative në përmbushje të Qëllimit të Politikës së Programit</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</si>
  <si>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</si>
  <si>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nr. Pajisje</t>
  </si>
  <si>
    <t>Produkti 8</t>
  </si>
  <si>
    <t>Produkti 9</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</si>
  <si>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</si>
  <si>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mirfunksionimit të sistemit të Prokurimit Publik në Shqipëri duke u fokusuar në përmiresimin e legjistlacionit dhe të sistemit elektronik të prokurimit, për të garantuar  përdorim me efikasitet dhe efiçencë të fondeve publike.                                                 </t>
  </si>
  <si>
    <t>Treguesit e Performancës ne nivel qellimi</t>
  </si>
  <si>
    <t>Rritja e numrit te procedurave te verifikuara</t>
  </si>
  <si>
    <t>Rritja e kontratave te monitoruara</t>
  </si>
  <si>
    <t>Procedura dhe kontrata te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</si>
  <si>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</si>
  <si>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</si>
  <si>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Blerje pajisje zyre dhe elektronike </t>
  </si>
  <si>
    <t xml:space="preserve">Pajisje te blera elektonike dhe zyre
</t>
  </si>
  <si>
    <t>m2</t>
  </si>
  <si>
    <t>05640</t>
  </si>
  <si>
    <t>Mbrojtja sasiore dhe cilësore e burimeve ujore, shfrytëzimi racional dhe shpërndarja e drejtë e tyre si dhe mbrojtja e gjendjes natyrore të ujërave ndërkufitare në bashkëpunim me vendet fqinje</t>
  </si>
  <si>
    <t>Burime ujore qe perdoren aktualisht per uje te pijshem te mbrojtura nga ana cilesore dhe sasiore</t>
  </si>
  <si>
    <t>Burime ujore qe perdoren per qellime te ndryshme te mbrojtura nga ana cilesore dhe sasiore</t>
  </si>
  <si>
    <t xml:space="preserve"> Sigurimi, mbrojtja dhe shfrytezimi racional i burimeve ujore</t>
  </si>
  <si>
    <t>Rritja e Numri i lejeve te dhena per  shfrytëzim të ujrave siperfaqesore e nentokesore krahasuar me vitin baze</t>
  </si>
  <si>
    <t>% e të dhënave</t>
  </si>
  <si>
    <t>"Dokumenti I veprimit/Mbeshtetje per Menaxhimin e Ujerave"</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</si>
  <si>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</si>
  <si>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Data</t>
  </si>
  <si>
    <t>Nenshkrimi</t>
  </si>
  <si>
    <t>Emri</t>
  </si>
  <si>
    <t>Koordinatori i GMS/ Nepunesi Autorizues</t>
  </si>
  <si>
    <t xml:space="preserve"> </t>
  </si>
  <si>
    <t>Rritja e numrit te raporteve te cilesise.</t>
  </si>
  <si>
    <t>Rritja e numrit të publikime</t>
  </si>
  <si>
    <t>Rritja numrit të njësive statistikore të vrojtuara</t>
  </si>
  <si>
    <t>Rritja e  numrit  të publikimeve me statistika gjinore</t>
  </si>
  <si>
    <t>Politikat Ekzistuese</t>
  </si>
  <si>
    <t>Treguesit e Performancës për Objektivin 1**</t>
  </si>
  <si>
    <t>Shpenzimet Korrente</t>
  </si>
  <si>
    <t>Orendi zyre</t>
  </si>
  <si>
    <t>Programe software</t>
  </si>
  <si>
    <t>Numri i Punonjësve Organik të Programit Buxhetor</t>
  </si>
  <si>
    <t>Numri i Punonjësve me Kontratë të Programit Buxhetor</t>
  </si>
  <si>
    <t xml:space="preserve">Komisioneri per te Drejten e Informimit dhe Mbrojtjen e te Dhenave Personale </t>
  </si>
  <si>
    <t xml:space="preserve">10890001  </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</si>
  <si>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</si>
  <si>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 xml:space="preserve">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 </t>
  </si>
  <si>
    <t>Shpenzimet Korrente* 98901AA</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</si>
  <si>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</si>
  <si>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 xml:space="preserve"> numër</t>
  </si>
  <si>
    <r>
      <rPr>
        <b/>
        <sz val="8"/>
        <color indexed="10"/>
        <rFont val="Garamond"/>
        <family val="1"/>
      </rPr>
      <t>Produkti 2</t>
    </r>
    <r>
      <rPr>
        <sz val="8"/>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</si>
  <si>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</si>
  <si>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t>Detajimi i Kostos Totale të</t>
    </r>
    <r>
      <rPr>
        <b/>
        <sz val="8"/>
        <color indexed="10"/>
        <rFont val="Garamond"/>
        <family val="1"/>
      </rPr>
      <t xml:space="preserve"> Produktit 2 </t>
    </r>
    <r>
      <rPr>
        <b/>
        <sz val="8"/>
        <color indexed="8"/>
        <rFont val="Garamond"/>
        <family val="1"/>
      </rPr>
      <t>sipas Artikujve Ekonomikë</t>
    </r>
  </si>
  <si>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</si>
  <si>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r>
      <t xml:space="preserve">Detajimi i Kostos Totale të </t>
    </r>
    <r>
      <rPr>
        <b/>
        <sz val="8"/>
        <color indexed="10"/>
        <rFont val="Garamond"/>
        <family val="1"/>
      </rPr>
      <t xml:space="preserve">Produktit 2 </t>
    </r>
    <r>
      <rPr>
        <b/>
        <sz val="8"/>
        <color indexed="8"/>
        <rFont val="Garamond"/>
        <family val="1"/>
      </rPr>
      <t>sipas Artikujve Ekonomikë</t>
    </r>
  </si>
  <si>
    <r>
      <t xml:space="preserve">Detajimi i Kostos Totale të </t>
    </r>
    <r>
      <rPr>
        <b/>
        <sz val="8"/>
        <color indexed="10"/>
        <rFont val="Garamond"/>
        <family val="1"/>
      </rPr>
      <t xml:space="preserve">Produktit 1&amp;2 …X </t>
    </r>
    <r>
      <rPr>
        <b/>
        <sz val="8"/>
        <color indexed="8"/>
        <rFont val="Garamond"/>
        <family val="1"/>
      </rPr>
      <t>sipas Artikujve Ekonomikë</t>
    </r>
  </si>
  <si>
    <r>
      <t xml:space="preserve">Detajimi i Kostos Totale të </t>
    </r>
    <r>
      <rPr>
        <b/>
        <sz val="8"/>
        <color indexed="10"/>
        <rFont val="Garamond"/>
        <family val="1"/>
      </rPr>
      <t>Produktit X</t>
    </r>
    <r>
      <rPr>
        <b/>
        <sz val="8"/>
        <color indexed="8"/>
        <rFont val="Garamond"/>
        <family val="1"/>
      </rPr>
      <t xml:space="preserve"> sipas Artikujve Ekonomikë</t>
    </r>
  </si>
  <si>
    <r>
      <t xml:space="preserve">Detajimi i Kostos Totale të </t>
    </r>
    <r>
      <rPr>
        <b/>
        <sz val="8"/>
        <color indexed="10"/>
        <rFont val="Garamond"/>
        <family val="1"/>
      </rPr>
      <t xml:space="preserve">Produktit X </t>
    </r>
    <r>
      <rPr>
        <b/>
        <sz val="8"/>
        <color indexed="8"/>
        <rFont val="Garamond"/>
        <family val="1"/>
      </rPr>
      <t>sipas Artikujve Ekonomikë</t>
    </r>
  </si>
  <si>
    <t>M870290</t>
  </si>
  <si>
    <t>67</t>
  </si>
  <si>
    <t>18AO601</t>
  </si>
  <si>
    <t>Politika Ekzistuese</t>
  </si>
  <si>
    <t xml:space="preserve">Shpenzimet Korrente </t>
  </si>
  <si>
    <t>Blerje orendi zyre dhe kompjuterike</t>
  </si>
  <si>
    <t>Kodi i Projektit sipas listës së investimeve</t>
  </si>
  <si>
    <t>Pajisje zyre dhe kompjuterike</t>
  </si>
  <si>
    <t>Blerje pajisje audio vizuale</t>
  </si>
  <si>
    <t>Sistem intervistash me pajisje audio vizuale</t>
  </si>
  <si>
    <t>M870292</t>
  </si>
  <si>
    <t>1150</t>
  </si>
  <si>
    <t>Kodi i Projektit të Investimeve 18AP601</t>
  </si>
  <si>
    <t xml:space="preserve">Nr . Aktesh te hartuara </t>
  </si>
  <si>
    <t>Ndërtimi i sistemit të rrjeteve gjeodezike të rrjeteve aktiv dhe pasiv (Rendi i Parë dhe Rendi II), ndërtimi i rrjeteve të nivelimit, rrjete gravametrike, magnometrike dhe marografike. Gjithsej 450 pika nga këto 50 pika të fiksuara në terren në blloqe betoni dhe matja e tyre.</t>
  </si>
  <si>
    <t>Nr Sistemesh</t>
  </si>
  <si>
    <t>Shtimi i kapaciteteve të Infrastrukturës IT (Servera dhe Storage) për foton ajore</t>
  </si>
  <si>
    <t>Blerje Servera dhe Storage për të rritur kapacitetin e infrastrukturës së nevojshme për fotografimin e ri që të zhvillohet për zonën Tiranë-Durrës</t>
  </si>
  <si>
    <t xml:space="preserve">TVSH -Implementimi I projektit te financuar nga qeveria norvegjeze me qellim zgjerimin e kapaciteteve te ASIG per tu ofruar perdoruesve informacion gjeohapesinor + TVSH </t>
  </si>
  <si>
    <t>ADMINISTRIMI I UJRAVE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</si>
  <si>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</si>
  <si>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10%</t>
  </si>
  <si>
    <t>Rritja e numrit të regjistrimeve ne kadastren kombetare ujore te burimeve ujore, shpimeve hidrologjike dhe puseve te germuar te perdorur per uje dhe per nevoja te ndryshme</t>
  </si>
  <si>
    <t>20%</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</si>
  <si>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</si>
  <si>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</si>
  <si>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</si>
  <si>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</si>
  <si>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</si>
  <si>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</si>
  <si>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</si>
  <si>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Sistemi i furnizimit me të dhëna i Kadastrës Kombëtare të Ujit i përmirësuar</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</si>
  <si>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</si>
  <si>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</si>
  <si>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</si>
  <si>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Zbatimi  i  politikave dhe i dokumentave strategjik dhe planifikues, me qellim menaxhimin e integruar të burimeve ujore</t>
  </si>
  <si>
    <r>
      <t>Detajimi i Kostos Totale të</t>
    </r>
    <r>
      <rPr>
        <b/>
        <sz val="9"/>
        <color rgb="FFFF0000"/>
        <rFont val="Garamond"/>
        <family val="1"/>
      </rPr>
      <t xml:space="preserve"> Produktit 3 </t>
    </r>
    <r>
      <rPr>
        <b/>
        <sz val="9"/>
        <color theme="1"/>
        <rFont val="Garamond"/>
        <family val="1"/>
      </rPr>
      <t>sipas Artikujve Ekonomikë</t>
    </r>
  </si>
  <si>
    <t xml:space="preserve">Menaxhimi i Integruar i burimeve ujore </t>
  </si>
  <si>
    <t xml:space="preserve">Kodi I projektit 18AQ001 dhe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</si>
  <si>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</si>
  <si>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</si>
  <si>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</si>
  <si>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Ky program është pjesë e reformës së ndërmarrë nga Qeveria, e cila ka si synim transformimin e mënyrës së ofrimit të shërbimeve në Shqipëri përmes qasjes me në qendër qytetarin duke realizuar ri-inxhinierimin e proceseve të dhënies së shërbimeve për qytetarët dhe bizneset,  ndarjen funksionale dhe integrimin e shërbimeve publike në sportel, zhvillimin e kanaleve të ofrimit të shërbimeve, dixhitalizimin, marrjen e opinioneve të qytetarëve dhe monitorimin e performancës se administratës shtetërore në dhënien e shërbimeve.</t>
  </si>
  <si>
    <t xml:space="preserve">Implementimi i rregullave për ofrimin e shërbimeve publike nga institucionet publike për personat që banojnë dhe/ose ushtrojnë aktivitetin e tyre në Republikën e Shqipërisë përmes heqjes së pengesave administrative dhe ofrimit të tyre në një kohë sa më të shkurtër. </t>
  </si>
  <si>
    <t>Numri i shërbimeve të ri-inxhinieruara.</t>
  </si>
  <si>
    <t>Rritja e kënaqësisë së qytetarëve në marrjen e shërbimeve në sportelet Adisa</t>
  </si>
  <si>
    <t>Numri i Qendrave/Njesive te Ofrimit te Sherbimeve Publike te Integruara</t>
  </si>
  <si>
    <t>Numri i Bashkive(jo qender-qarku) ne te cilen ADISA eshte prezente nepermjet sporteleve te saj</t>
  </si>
  <si>
    <t>Numri i njesive levizese per ofrimin e sherbimeve publike</t>
  </si>
  <si>
    <t xml:space="preserve">Numri i formularëve të aplikimit, të standartizuar për shërbimet publike </t>
  </si>
  <si>
    <t xml:space="preserve">Koha e shërbimit e shkurtuar </t>
  </si>
  <si>
    <t>Konsiston në ngritjen, monitorimin dhe përmirësimin cilësisht të shërbimeve ndaj qytetarëve.</t>
  </si>
  <si>
    <t>Numër shërbimesh për njësi kohe.</t>
  </si>
  <si>
    <t>Kontrata</t>
  </si>
  <si>
    <t xml:space="preserve">Ngritja e Qendrave të Integruara të Shërbimeve Publike </t>
  </si>
  <si>
    <t>18AP301</t>
  </si>
  <si>
    <t>Qendra e integruar funksionale</t>
  </si>
  <si>
    <t>Godinë/Shërbim për publikun</t>
  </si>
  <si>
    <r>
      <rPr>
        <b/>
        <sz val="8"/>
        <color indexed="10"/>
        <rFont val="Garamond"/>
        <family val="1"/>
      </rPr>
      <t>Produkti 3</t>
    </r>
    <r>
      <rPr>
        <sz val="8"/>
        <color indexed="8"/>
        <rFont val="Garamond"/>
        <family val="1"/>
      </rPr>
      <t>(shto produkte sipas rastit)</t>
    </r>
  </si>
  <si>
    <t>Mbikëqyrja dhe hetimi i tregjeve prodhuese dhe jo-prodhuese (abuzimi me pozitën dominuese dhe marrëveshjet e ndaluara) si dhe kontrolli perqendrimeve</t>
  </si>
  <si>
    <t>Shkelje te konstatuara te  konkurences</t>
  </si>
  <si>
    <t>40</t>
  </si>
  <si>
    <t>43</t>
  </si>
  <si>
    <t>Rezultatet nga raportet dhe monitorimet</t>
  </si>
  <si>
    <t>Vendime perqendrimesh</t>
  </si>
  <si>
    <t>Akte ligjore te vleresuara</t>
  </si>
  <si>
    <t>Trajnime, workshopoe per stafin</t>
  </si>
  <si>
    <t>82</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</si>
  <si>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</si>
  <si>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</si>
  <si>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numer/cope</t>
  </si>
  <si>
    <t>cope ( sete )</t>
  </si>
  <si>
    <t>Perqindja e punonjesve te KLGJ-se se trajnuar</t>
  </si>
  <si>
    <t>Magjistrate te vleresuar kundrejt totalit te magjistrateve</t>
  </si>
  <si>
    <t>Perqindja e gjykatave te audituara</t>
  </si>
  <si>
    <t>Keshilli i Larte i Prokurorise do te garantoje pavaresine e aktivitetit te tij, si dhe permiresimin e veprimtarise se prokurorise nepermjet vendimarrjes.</t>
  </si>
  <si>
    <t>Miratimi I akteve nenligjore ne zbatim te ligjeve, miratim I akteve per rregullimin e procedurave te brendshme , emerim dhe shkarkim i prokuroreve, miratim I rregullave per funksionimin e KLP-se,etj.</t>
  </si>
  <si>
    <t>RRITJE E SHIKUESHMERISE -AUDIENCA</t>
  </si>
  <si>
    <t>RRITJE E CILESISE SE PROGRAMEVE TELEVIZIVE,RADIOFONIKE NE NIVEL INFORMATIV,EDUKATIV,ARTISTIK</t>
  </si>
  <si>
    <t>RRITJA E NUMRIT TE PRODHIMEVE</t>
  </si>
  <si>
    <t>ZGJERIMI I TREGUT TE REKLAMAVE</t>
  </si>
  <si>
    <t>Te drejta ekskluzive transmetimi</t>
  </si>
  <si>
    <t>KRIJIMI I KUSHTEVE OPTIMALE PER VIJUESHMERINE E SISTEMIT TE DIGJITALIZIMIT</t>
  </si>
  <si>
    <t/>
  </si>
  <si>
    <t>Nënshkrimi</t>
  </si>
  <si>
    <t>Titullari i institucionit / Ministri</t>
  </si>
  <si>
    <t xml:space="preserve">  06 - Nga të ardhurat jashtë limitit</t>
  </si>
  <si>
    <t>999 - Jashtë-Buxhetore</t>
  </si>
  <si>
    <t xml:space="preserve">  04 - TVSH, Detyrim Doganor</t>
  </si>
  <si>
    <t xml:space="preserve">  03 - Kosto lokale</t>
  </si>
  <si>
    <t xml:space="preserve">  22 - Financim i huaj - Kredi</t>
  </si>
  <si>
    <t xml:space="preserve">  02 - Financim i huaj - Grant</t>
  </si>
  <si>
    <t xml:space="preserve">  01 - Nga Buxheti</t>
  </si>
  <si>
    <t>232 - Transferta Kapitale</t>
  </si>
  <si>
    <t>231 - Kapitale të Trupëzuara</t>
  </si>
  <si>
    <t>230 - Kapitale të Patrupëzuara</t>
  </si>
  <si>
    <t xml:space="preserve">  05 - Nga të ardhurat e veta</t>
  </si>
  <si>
    <t>606 - Trans per Buxh. Fam. &amp; Individ</t>
  </si>
  <si>
    <t>605 - Transferta Korente të Huaja</t>
  </si>
  <si>
    <t>604 - Transferta Korente të Brendshme</t>
  </si>
  <si>
    <t>603 - Subvencione</t>
  </si>
  <si>
    <t>602 - Mallra dhe Shërbime të Tjera</t>
  </si>
  <si>
    <t>601 - Sigurime Shoqërore</t>
  </si>
  <si>
    <t>600 - Paga</t>
  </si>
  <si>
    <t xml:space="preserve">Totali shpenzimeve të Programit </t>
  </si>
  <si>
    <t xml:space="preserve">604 - Transferta Korente të </t>
  </si>
  <si>
    <t>Detajimi i Kostos Totale të Produktit  sipas Artikujve Ekonomikë</t>
  </si>
  <si>
    <t>0</t>
  </si>
  <si>
    <t>-0.2</t>
  </si>
  <si>
    <t>Ndryshimi në % i kostos totale</t>
  </si>
  <si>
    <t>Ndryshimi në % i Sasisë</t>
  </si>
  <si>
    <t>666.67</t>
  </si>
  <si>
    <t>200000</t>
  </si>
  <si>
    <t>250000</t>
  </si>
  <si>
    <t>300</t>
  </si>
  <si>
    <t>Përshkrimi i Produktit</t>
  </si>
  <si>
    <t>M550005 - Libra te blere</t>
  </si>
  <si>
    <t>Produkti</t>
  </si>
  <si>
    <t>18AI8</t>
  </si>
  <si>
    <t>-0.4971</t>
  </si>
  <si>
    <t>-0.3333</t>
  </si>
  <si>
    <t>690000</t>
  </si>
  <si>
    <t>1380000</t>
  </si>
  <si>
    <t>2744000</t>
  </si>
  <si>
    <t>2</t>
  </si>
  <si>
    <t>3</t>
  </si>
  <si>
    <t>Botime te tjera</t>
  </si>
  <si>
    <t>95501AD - Botime te tjera</t>
  </si>
  <si>
    <t>0.0282</t>
  </si>
  <si>
    <t>0.6667</t>
  </si>
  <si>
    <t>437200</t>
  </si>
  <si>
    <t>2186000</t>
  </si>
  <si>
    <t>2126000</t>
  </si>
  <si>
    <t>5</t>
  </si>
  <si>
    <t>Botimi i periodikeve," Magjistrati" &amp; revista "Jeta Juridike"</t>
  </si>
  <si>
    <t>95501AC - Botimi i periodikeve," Magjistrati" &amp; revista "Jeta Juridike"</t>
  </si>
  <si>
    <t>Jo-projekte (001-55-09820)</t>
  </si>
  <si>
    <t>95501</t>
  </si>
  <si>
    <t>10</t>
  </si>
  <si>
    <t>9</t>
  </si>
  <si>
    <t>8</t>
  </si>
  <si>
    <t>60</t>
  </si>
  <si>
    <t>55</t>
  </si>
  <si>
    <t>50</t>
  </si>
  <si>
    <t>Treguesit e Performancës për Objektivin</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</si>
  <si>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</si>
  <si>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0.9763</t>
  </si>
  <si>
    <t>0.2648</t>
  </si>
  <si>
    <t>-0.36</t>
  </si>
  <si>
    <t>117500</t>
  </si>
  <si>
    <t>59456</t>
  </si>
  <si>
    <t>18800000</t>
  </si>
  <si>
    <t>14864000</t>
  </si>
  <si>
    <t>160</t>
  </si>
  <si>
    <t>250</t>
  </si>
  <si>
    <t>95501AB - Sesione trajnuese per magjistratë,avokat shteti,ndihëmesa ligjor dhe kancelare ne detyre.</t>
  </si>
  <si>
    <t>45</t>
  </si>
  <si>
    <t>100</t>
  </si>
  <si>
    <t>95</t>
  </si>
  <si>
    <t>85</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</si>
  <si>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</si>
  <si>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-0.019</t>
  </si>
  <si>
    <t>56046850</t>
  </si>
  <si>
    <t>57130650</t>
  </si>
  <si>
    <t>1</t>
  </si>
  <si>
    <t>Ndertim Godine</t>
  </si>
  <si>
    <t>M550002 - Ndertim Godine</t>
  </si>
  <si>
    <t>18AI6</t>
  </si>
  <si>
    <t>1.6842</t>
  </si>
  <si>
    <t>0.406</t>
  </si>
  <si>
    <t>-0.4762</t>
  </si>
  <si>
    <t>341195.45</t>
  </si>
  <si>
    <t>127111.9</t>
  </si>
  <si>
    <t>3753150</t>
  </si>
  <si>
    <t>2669350</t>
  </si>
  <si>
    <t>4413657</t>
  </si>
  <si>
    <t>11</t>
  </si>
  <si>
    <t>21</t>
  </si>
  <si>
    <t>19</t>
  </si>
  <si>
    <t>M550001 - Pajisje elektronike te blera</t>
  </si>
  <si>
    <t>18AI5</t>
  </si>
  <si>
    <t>0.0028</t>
  </si>
  <si>
    <t>-0.0035</t>
  </si>
  <si>
    <t>0.0379</t>
  </si>
  <si>
    <t>0.0178</t>
  </si>
  <si>
    <t>0.035</t>
  </si>
  <si>
    <t>0.0214</t>
  </si>
  <si>
    <t>0.2727</t>
  </si>
  <si>
    <t>1250736.49</t>
  </si>
  <si>
    <t>1247230.77</t>
  </si>
  <si>
    <t>1251671.43</t>
  </si>
  <si>
    <t>185109000</t>
  </si>
  <si>
    <t>178354000</t>
  </si>
  <si>
    <t>175234000</t>
  </si>
  <si>
    <t>148</t>
  </si>
  <si>
    <t>143</t>
  </si>
  <si>
    <t>140</t>
  </si>
  <si>
    <t>110</t>
  </si>
  <si>
    <t>95501AA - Student qe ndjekin ciklet e programeve mesimor</t>
  </si>
  <si>
    <t>80</t>
  </si>
  <si>
    <t>75</t>
  </si>
  <si>
    <t>15</t>
  </si>
  <si>
    <t>20</t>
  </si>
  <si>
    <t>90</t>
  </si>
  <si>
    <t>Konsolidimi i formimit profesional te magjistrateve , nëpërmjet rritjes profesionale të personelit të gjykatave dhe prokurorive në përputhje me standartet evropiane.</t>
  </si>
  <si>
    <t>PBA 2022-2024</t>
  </si>
  <si>
    <t>Kodi i Grupit</t>
  </si>
  <si>
    <t>Shkolla e Magjistratures</t>
  </si>
  <si>
    <t>Emërtimi i Grupit</t>
  </si>
  <si>
    <t>FORMAT 2: FORMATI STANDARD I PËRGATITJES SË KËRKESAVE BUXHETOREPBA 2022-2024</t>
  </si>
  <si>
    <t xml:space="preserve">Koordinatori i GMS/ Nëpunësi </t>
  </si>
  <si>
    <t>të menaxhimit të programit</t>
  </si>
  <si>
    <t>Evgjeni BASHARI</t>
  </si>
  <si>
    <t>Arbër Basholli</t>
  </si>
  <si>
    <t>Miranda Porja</t>
  </si>
  <si>
    <t xml:space="preserve">Drejtuesi i ekipit </t>
  </si>
  <si>
    <t>-1</t>
  </si>
  <si>
    <t>120000</t>
  </si>
  <si>
    <t>1800000</t>
  </si>
  <si>
    <t>Blerje dhe furnizim kondicioner per zyra.E mire materiale per te relaizuar kushtet teknike dhe cilesore te punes ne ILDKPKI.</t>
  </si>
  <si>
    <t>Blerje Kondicioner per zyra</t>
  </si>
  <si>
    <t>900000</t>
  </si>
  <si>
    <t>Blerje e nje sisitem Hyrje- Dalje eshte i domosdoshem pasi ne ILDKPKI sisitemi aktual eshte i amortizuar dhe i vjeter ne teknologji.</t>
  </si>
  <si>
    <t>Sistem Hyrje - Dalje ne ILDKPKI</t>
  </si>
  <si>
    <t>70588.24</t>
  </si>
  <si>
    <t>1200000</t>
  </si>
  <si>
    <t>17</t>
  </si>
  <si>
    <t>Blerje  dhe furnizim pjesë këmbimi për ashensorin duke realizuar kushte teknike dhe cilësore të punës në ILDKPKI</t>
  </si>
  <si>
    <t>18AC405 - Remont Kapital Ashensori</t>
  </si>
  <si>
    <t>4.625</t>
  </si>
  <si>
    <t>100000</t>
  </si>
  <si>
    <t>90000</t>
  </si>
  <si>
    <t>600000</t>
  </si>
  <si>
    <t>160000</t>
  </si>
  <si>
    <t>6</t>
  </si>
  <si>
    <t>Blerje pajisje te tjera zyre per nevoja te institucionit.</t>
  </si>
  <si>
    <t>18AC404 - Blerje pajisje te tjera zyre</t>
  </si>
  <si>
    <t>0.1429</t>
  </si>
  <si>
    <t>0.1754</t>
  </si>
  <si>
    <t>-0.1045</t>
  </si>
  <si>
    <t>-0.2143</t>
  </si>
  <si>
    <t>-0.125</t>
  </si>
  <si>
    <t>-0.2381</t>
  </si>
  <si>
    <t>109090.91</t>
  </si>
  <si>
    <t>85714.29</t>
  </si>
  <si>
    <t>75000</t>
  </si>
  <si>
    <t>63809.52</t>
  </si>
  <si>
    <t>1340000</t>
  </si>
  <si>
    <t>14</t>
  </si>
  <si>
    <t>16</t>
  </si>
  <si>
    <t>M760038 - Blerje pajisje elektronike dhe zyre</t>
  </si>
  <si>
    <t>18AC4</t>
  </si>
  <si>
    <t>0.0337</t>
  </si>
  <si>
    <t>0.2</t>
  </si>
  <si>
    <t>0.4866</t>
  </si>
  <si>
    <t>0.0704</t>
  </si>
  <si>
    <t>-0.1667</t>
  </si>
  <si>
    <t>-0.28</t>
  </si>
  <si>
    <t>56831.67</t>
  </si>
  <si>
    <t>54981.33</t>
  </si>
  <si>
    <t>45817.78</t>
  </si>
  <si>
    <t>30819.9</t>
  </si>
  <si>
    <t>170495000</t>
  </si>
  <si>
    <t>164944000</t>
  </si>
  <si>
    <t>154099520</t>
  </si>
  <si>
    <t>3000</t>
  </si>
  <si>
    <t>3600</t>
  </si>
  <si>
    <t>5000</t>
  </si>
  <si>
    <t>Përfshin  sasinë e deklaratave te pasurive të të zgjedhurve dhe të nëpunësve publike të kontrolluara sipas llojeve.</t>
  </si>
  <si>
    <t>97601AA - Deklarata Pasurie te Kontrolluara</t>
  </si>
  <si>
    <t>Jo-projekte (001-76-01110)</t>
  </si>
  <si>
    <t>97601</t>
  </si>
  <si>
    <t>108%</t>
  </si>
  <si>
    <t>100%</t>
  </si>
  <si>
    <t>Deklarata Pasurie sipas Llojeve të Kontrolluara.</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</si>
  <si>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</si>
  <si>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71.43%</t>
  </si>
  <si>
    <t>64.29%</t>
  </si>
  <si>
    <t>57.14%</t>
  </si>
  <si>
    <t>42%</t>
  </si>
  <si>
    <t>Punonjës të trajnuar</t>
  </si>
  <si>
    <t>3%</t>
  </si>
  <si>
    <t>4%</t>
  </si>
  <si>
    <t>7%</t>
  </si>
  <si>
    <t>Pasuri të vlerësuara me ekspertë të pavarur.</t>
  </si>
  <si>
    <t>120%</t>
  </si>
  <si>
    <t>114%</t>
  </si>
  <si>
    <t>110%</t>
  </si>
  <si>
    <t>Shkelje të konstatuara në procesin e deklarimit</t>
  </si>
  <si>
    <t>108.33%</t>
  </si>
  <si>
    <t>103.75%</t>
  </si>
  <si>
    <t>103.33%</t>
  </si>
  <si>
    <t>Numri i rasteve të hetimeve administrative kundër korrupsionit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</si>
  <si>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</si>
  <si>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</si>
  <si>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76</t>
  </si>
  <si>
    <t>Inspektoriati i Lartë i Kontrollit dhe Deklarimit të Pasurive</t>
  </si>
  <si>
    <t>FORMAT 2: FORMATI STANDARD I PËRGATITJES SË KËRKESAVE BUXHETORE PBA 2022-2024</t>
  </si>
  <si>
    <t>0.0199</t>
  </si>
  <si>
    <t>-0.0811</t>
  </si>
  <si>
    <t>0.0003</t>
  </si>
  <si>
    <t>0.0971</t>
  </si>
  <si>
    <t>0.0135</t>
  </si>
  <si>
    <t>0.0882</t>
  </si>
  <si>
    <t>0.0968</t>
  </si>
  <si>
    <t>53033.33</t>
  </si>
  <si>
    <t>52000</t>
  </si>
  <si>
    <t>56588.24</t>
  </si>
  <si>
    <t>56572.58</t>
  </si>
  <si>
    <t>Kosto për njësi (në lekë)</t>
  </si>
  <si>
    <t>79550000</t>
  </si>
  <si>
    <t>76960000</t>
  </si>
  <si>
    <t>70150000</t>
  </si>
  <si>
    <t>Kosto totale (në lekë)</t>
  </si>
  <si>
    <t>1500</t>
  </si>
  <si>
    <t>1480</t>
  </si>
  <si>
    <t>1360</t>
  </si>
  <si>
    <t>1240</t>
  </si>
  <si>
    <t>99001AA - Vendime te marra nga KPP</t>
  </si>
  <si>
    <t>Jo-projekte (001-90-01110)</t>
  </si>
  <si>
    <t>99001</t>
  </si>
  <si>
    <t>Niveli i shpenzimeve vjetore te kryera ne raport me buxhetin e miratuar dhe ne funksion te realizimit te nevojave te institucionit</t>
  </si>
  <si>
    <t>Perdorimi me eficience, transparence dhe efektivitet i burimeve financiare</t>
  </si>
  <si>
    <t>0.5</t>
  </si>
  <si>
    <t>66666.67</t>
  </si>
  <si>
    <t>1000000</t>
  </si>
  <si>
    <t>Do realizohet blerja e pajisjeve elektronike dhe zyre per KPP</t>
  </si>
  <si>
    <t>M900001 - Blerje Pajisje</t>
  </si>
  <si>
    <t>18AD2</t>
  </si>
  <si>
    <t>18%</t>
  </si>
  <si>
    <t>Programet, kalendaret, planet operacionale dhe strategjike te trajnimit, workshopet apo seminaret</t>
  </si>
  <si>
    <t>Rritja e kapaciteteve njerezore, permes politikave te reja te trajnimit, promovimit, rekrutimit dhe vleresimit te punonjesve</t>
  </si>
  <si>
    <t>776</t>
  </si>
  <si>
    <t>Programet dhe sistemet e menaxhimit te burimeve njerezore dhe financiare dhe qëndrueshmëria në vendimarrje ne fushen e shqyrtimit te ankesave</t>
  </si>
  <si>
    <t>Garantimi i ligjshmerise ne vendimmarrje dhe permiresimi i menaxhimit te burimeve njerezore, financiare dhe materiale</t>
  </si>
  <si>
    <t>Komisioni i Prokurimit Publik</t>
  </si>
  <si>
    <t>Titullari i Institucionit / Ministri</t>
  </si>
  <si>
    <t>Pajisje kompjuterike dhe zyre</t>
  </si>
  <si>
    <t>18AN601</t>
  </si>
  <si>
    <t>Pajisje te blera kompjuterike dhe zyre</t>
  </si>
  <si>
    <t>Nr Projektesh</t>
  </si>
  <si>
    <t xml:space="preserve">Projekte/nisma te financuara </t>
  </si>
  <si>
    <t>Nr. takime/aktivitete</t>
  </si>
  <si>
    <t>Takime periodike me perfaqesuesit e PK per tu informuar mbi ecurine e problematikave te tyre dhe amendimin e kuadrit ligjor si dhe aktivitete te perbashketa me institucione te ngjashme te fushes.</t>
  </si>
  <si>
    <t>Takime te kryera/Aktivitete</t>
  </si>
  <si>
    <t xml:space="preserve">Nr. aktesh nenligjore
</t>
  </si>
  <si>
    <t>Ndryshimi dhe plotesimi i kuadrit ligjor ne fushen e arsimit, mbrojtjes sociale, kultures, perdorimit te gjuhes amtare dhe treguesve topografike.</t>
  </si>
  <si>
    <t>Akte nenligjore te propozuara</t>
  </si>
  <si>
    <t xml:space="preserve">Fuqizimi i kuadrit ligjor dhe nenligjor </t>
  </si>
  <si>
    <t xml:space="preserve">Zbatimi i kuadrit ligjor dhe politikave shteterore ne lidhje me pakicat kombetare, si edhe financimi i projekteve dhe nismave per fuqizimin, mbrojtjen e te drejtave, ruajtjen e promovimin e identitetit kombetar, kulturor e gjuhesor te tyre.
</t>
  </si>
  <si>
    <t>Sigurimi i ushtrimit te të drejtave specifike të personave që u përkasin një pakice kombëtare, si një përbërës thelbësor i një shoqërie të integruar dhe që garantojnë mosdiskriminimin dhe barazinë e plotë para ligjit.</t>
  </si>
  <si>
    <t>Koordinim dhe monitorim i administrimit dhe zbatimit ne praktike te kuadrit ligjor dhe politikave mbi pakicat kombetare.</t>
  </si>
  <si>
    <t>2022-2024</t>
  </si>
  <si>
    <t>Buxheti 2022-2024</t>
  </si>
  <si>
    <t>Blerë pajisje Sigurie</t>
  </si>
  <si>
    <t>Nr dosjesh</t>
  </si>
  <si>
    <t>Pagesa e TVSH për projekte me financim të huaj</t>
  </si>
  <si>
    <t>Kodi  18AP802</t>
  </si>
  <si>
    <t>Pagesë TVSH</t>
  </si>
  <si>
    <t xml:space="preserve">Nr reformash </t>
  </si>
  <si>
    <t>Zbatimi i reformes se Sherbimit Civil ne Administraten Publike</t>
  </si>
  <si>
    <t xml:space="preserve">IPA 2014 Zbatimi i reformes se Sherbimit Civil ne Administraten Publike </t>
  </si>
  <si>
    <t>M2 te rikostruktuar/Godine e rikostruktuar</t>
  </si>
  <si>
    <t xml:space="preserve">Rikonstruksion Godine </t>
  </si>
  <si>
    <t>Kodi i Projektit të Investimeve  M870290</t>
  </si>
  <si>
    <t>Kodi     18AP601</t>
  </si>
  <si>
    <t>Pajise zyre</t>
  </si>
  <si>
    <t>Blerje e pajisje  zyre dhe komjuterike</t>
  </si>
  <si>
    <t>Detajimi i Kostos Totale të Produktit 9 sipas Artikujve Ekonomikë</t>
  </si>
  <si>
    <t>Procese për sigurimin e mirëfunksionimit të institucionit</t>
  </si>
  <si>
    <t>Administrimi dhe funksionimi i DAP</t>
  </si>
  <si>
    <t>Kosto totale e produktit 8</t>
  </si>
  <si>
    <t>Detajimi i Kostos Totale të Produktit 8 sipas Artikujve Ekonomikë</t>
  </si>
  <si>
    <t>Procese monitorimi te kryera për zbatimin e legjislacionit të shërbimit civilsi dhe Inspektime për të monitoruar zbatimin e legjislacion it të shërbimit civil</t>
  </si>
  <si>
    <t>Procese monitorimi te kryera</t>
  </si>
  <si>
    <t>Detajimi i Kostos Totale të Produktit 7 sipas Artikujve Ekonomikë</t>
  </si>
  <si>
    <t>politika</t>
  </si>
  <si>
    <t>Hartimi i politikave për ngritjen e kapaciteteve dhe rritjen e integritetit në administratën publike</t>
  </si>
  <si>
    <t xml:space="preserve">Politika te ndermarra për zhvillimin profesional </t>
  </si>
  <si>
    <t>Detajimi i Kostos Totale të Produktit 6 sipas Artikujve Ekonomikë</t>
  </si>
  <si>
    <t xml:space="preserve">Hartimi i akteve ligjore dhe nënligjore në fushën e pagave, burimeve njerëzore dhe në fushën e organizimit të institucioneve </t>
  </si>
  <si>
    <t>Akte ligjore dhe nënligjore te hartuara</t>
  </si>
  <si>
    <t>Detajimi i Kostos Totale të Produktit 5 sipas Artikujve Ekonomikë</t>
  </si>
  <si>
    <t>Numër raportesh</t>
  </si>
  <si>
    <t>Hartimi dhe përgatitja e raporteve të monitorimit për zbatimin e strategjisë ndërsektoriale në administratën publike për organizmat ndërkombëtarë</t>
  </si>
  <si>
    <t>Raporte monitorimi te kryera</t>
  </si>
  <si>
    <r>
      <rPr>
        <b/>
        <sz val="8"/>
        <rFont val="Garamond"/>
        <family val="1"/>
      </rPr>
      <t xml:space="preserve">Produkti 5 </t>
    </r>
    <r>
      <rPr>
        <sz val="8"/>
        <rFont val="Garamond"/>
        <family val="1"/>
      </rPr>
      <t>(shto produkte sipas rastit)</t>
    </r>
  </si>
  <si>
    <t>Detajimi i Kostos Totale të Produktit 4 sipas Artikujve Ekonomikë</t>
  </si>
  <si>
    <t>Numër strategji/plan veprimi</t>
  </si>
  <si>
    <t>Hartimi dhe rishikimi i strategjive të miratuara në kuadër të reformës në administratës publike</t>
  </si>
  <si>
    <t xml:space="preserve">Strategji të miratuara </t>
  </si>
  <si>
    <t>Numër programesh/projektesh</t>
  </si>
  <si>
    <t>Hartimi i programeve dhe projekteve dhe përdorimi i mjeteve inovative për menaxhimin e burimeve njerëzore</t>
  </si>
  <si>
    <t xml:space="preserve">Programe/projekte ne fushën e shërbimit civil </t>
  </si>
  <si>
    <t>Numër procedurash/procesesh</t>
  </si>
  <si>
    <t>Përfaqësimi i Departamentit të Administratës Publike në procese gjyqësore ku është palë dhe pjesëmarrje në komisione disiplinore.</t>
  </si>
  <si>
    <t>Përfaqësim në procese gjyqësore dhe komisione disiplinore</t>
  </si>
  <si>
    <t>Numër procedurash</t>
  </si>
  <si>
    <t>Zhvillimi i procedurave të konkurimit në institucionet e administratës shtetërore (Konkurse pranimi në shërbimin civil, lëvizje paralele, ngritje në detyrë)</t>
  </si>
  <si>
    <t>Procedura konkurimi në shërbimin civil</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</si>
  <si>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</si>
  <si>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Buxheti  2022-2024</t>
  </si>
  <si>
    <t>nr.sistemesh</t>
  </si>
  <si>
    <t xml:space="preserve">sisteme elektronike </t>
  </si>
  <si>
    <t>Software elektronik</t>
  </si>
  <si>
    <t>m2 te rikonstruktuar</t>
  </si>
  <si>
    <t xml:space="preserve">Rikonstruksion godina ASPA </t>
  </si>
  <si>
    <t>Kodi  18BU901</t>
  </si>
  <si>
    <t>Produkti  18BU901</t>
  </si>
  <si>
    <t>Blerje  pajisje  zyre për sigurimin e ambienteve të përshtashme për mirëfunksionimin e ASPA</t>
  </si>
  <si>
    <t>Përshkrimi i Produktit: Kodi 18AP601</t>
  </si>
  <si>
    <t xml:space="preserve"> Kodi 18AP601</t>
  </si>
  <si>
    <t xml:space="preserve">Produkti 2  Blerje  pajisje  zyre </t>
  </si>
  <si>
    <t>Blerje  pajisje  Komjuterike për sigurimin e ambienteve të përshtashme për mirëfunksionimin e ASPA</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</si>
  <si>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2020.</t>
    </r>
  </si>
  <si>
    <t>Blerje e pajisje  zyre dhe komjuterike te blera</t>
  </si>
  <si>
    <t xml:space="preserve">Persona te trajnuar </t>
  </si>
  <si>
    <t>Menaxhimi dhe Zhvillimi i Administrates Publike -ASPA</t>
  </si>
  <si>
    <t>Asistence teknike per projektin "Sherbime Publike me ne Qender Qytetarin"</t>
  </si>
  <si>
    <t>KM03002</t>
  </si>
  <si>
    <t>Rikonstruksioni i Qendres se Integruar te Ofrimit te Sherbimeve Publike Kamez</t>
  </si>
  <si>
    <t>18AP305</t>
  </si>
  <si>
    <t>Pagesa e kostos lokale (PMU)</t>
  </si>
  <si>
    <t>Kosto Lokale</t>
  </si>
  <si>
    <t>TVSH, detyrime doganore</t>
  </si>
  <si>
    <t>18AP802</t>
  </si>
  <si>
    <t>Ndryshimet e vrullshme në infrastrukturë, realizimi i programin të madh kombëtar “Rilindja Urbane” për transformimin urban të qyteteve të vendit, krijimi i hartës dhe bazës të dhënave për menaxhimin e stacioneve të plazhit për gjatë gjithë vijës së bregdetit shqiptar si dhe kërkesës së vazhdueshme gjithnjë e në rritje nga institucionet qëndrore dhe vendore për produkt të fotografimit ajror të azhornuar (ortofoto), e detyron ASIG që të shtojë kapacitetet e saj të prodhimit duke investuar në blerjen e një droni të ri.</t>
  </si>
  <si>
    <t>Blerje orendi dhe pajisje për mobilimin e zyrave</t>
  </si>
  <si>
    <t>Blerje pajisje dhe orendi</t>
  </si>
  <si>
    <t xml:space="preserve">Ndërtimi i pjesshëm i Kornizës Referuese Gjeodezike
</t>
  </si>
  <si>
    <t>Ndërtimi i pjesshëm i Kornizës Referuese Gjeodezike</t>
  </si>
  <si>
    <t>Nr. Pajisje</t>
  </si>
  <si>
    <t>Blerje pajisje zyre dhe elektronike të cilat kanë arritur fazën e amortizimit apo që duhet të zëvendësohen</t>
  </si>
  <si>
    <t>Gjeoportali Kombëtar i ASIG është një sistem që mundëson përdoruesit e ndryshëm të institucioneve publike, si edhe biznese apo individë, që të aksesojnë dhe të përdorin të dhenat gjeografike të Republikës së Shqipërisë. Kjo plaformë mundëson afishimin e informacionit gjeografik në një hartë interaktive si dhe mundësinë e shpërndarjes, shkarkimit dhe transformimit të të dhënave gjeografike. Nëpërmjet këtij projekti kërkohet që të sigurohet vazhdimësia mirëfuksionimit të sistemit të Gjeoportalit Kombëtar, si edhe të realizohen disa përmisime të nevojshme dhe rritje kapaciteti, që kanë ardhur si kërkesa e rritjes të përdorimit. . Në këtë lloj mënyre sigurohet vazhdimi i dhenies të shërbimit të Gjeoportalit për publikun, nuk kemi shkëputje të shërbimit të mirëmbajtjes.</t>
  </si>
  <si>
    <t xml:space="preserve">Mirëmbajtja e Sistemit të Gjeoportalit Kombëtar </t>
  </si>
  <si>
    <t xml:space="preserve">Sistemit ALBCORS, ndërtimi i të cilit u mundesua me financimin e buxhetit të shtetit filloi funksionin e tij në Dhjetor të vitit 2019.
Implementimi i tij, do të mundesojë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4-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
</t>
  </si>
  <si>
    <t>Rrjeti Albcors i mirembajtur</t>
  </si>
  <si>
    <t>Hartimi dhe harmonizimi i standarteve dhe rregullave uniforme te infrastruktures se informacionit gjeohapesinor per tu zbatuar nga te autoritetet pergjegjese te caktuara me ligj te cilat ne aktivitetin e tyre kane krijimin dhe perdorimin e gjeoinformacionit. (ASIG) harton programe pune ne funksion te krijimit te kesaj infrastrukture per zbatimin e politikave, rregullave, procedurave dhe udhezimeve te punes per temat e gjeoinfomarionit).</t>
  </si>
  <si>
    <t xml:space="preserve">Standarte dhe vendime normative të hartuara </t>
  </si>
  <si>
    <t>Identifikimi i standartave që synojmë të arrijmë</t>
  </si>
  <si>
    <t xml:space="preserve">Hartimi i standardeve dhe rregullave uniforme të infrastrukturës së informacionit gjeohapësinor </t>
  </si>
  <si>
    <t>Grupe të dhenash të standartizuara</t>
  </si>
  <si>
    <t xml:space="preserve">Shërbime online për të dhënat gjeohapësinore </t>
  </si>
  <si>
    <t>Numri i përdoruesve të Gjeoportalit Kombëtar</t>
  </si>
  <si>
    <t>Ndërtimi dhe përdorimi, në funksion të vendimmarrjes për zhvillimin ekonomik dhe mbrojtjen e natyrës, i Infrastrukturës Kombëtare të Informacionit Gjeohapësinor (NSDI) në Shqipëri, në përputhje me standardet e BE / INSPIRE</t>
  </si>
  <si>
    <t>Krijimi dhe implementimi I NSDI-se (Infrastrukutura Kombëtare e të Dhënave Gjeohapësinore), në Shqipëri është fushë e përgjegjësisë së ASIG-ut. Kjo është një infrastrukture jetike për vendin tonë pasi lidhet ngushtësisht me aktivitetin e autoriteteve përgjegjese per mbledhjen, procesimin, ruajtjen, shperndarjen dhe perditesimin e te dhenave gjeohapesinore. Kjo infrastrukture e perhershme është duke u ngritur ne harmonizim te plote me kerkesat e direktives INSPIRE te Bashkimit Europian (BE), me synim ngritjen e mekanizmave te bashkepunimit me institucionet dhe organizatat e perfshira ne mbledhjen, mirembajtjen dhe shperndarjen e informacioni gjeohapesinor si dhe n e monitorimin dhe rregullimin /pershtatjen e punes sipas kerkesave te perdoruesve kryesore, grupeve te interesit dhe individeve. Pergjegjesia kryesore e ASIG-ut është koordinimi i punes per te siguruar krijimin dhe ofrimin e sherbimit te informacionit gjeohapesinor te plote, te skate ,i perditesuar dhe lehtesisht i aksesueshem per te gjithe grupet e interesuara. Puna e ASIG-ut konsiston ne krijimin e standarteve dhe rregullave te perdorimit gjeohapesinor ne funksion te hartimit te politikave zhvillimore dhe vendimmarrjes ne nivel qendror dhe lokal.</t>
  </si>
  <si>
    <t>Blerje pajisjesh per zyra, magazinë - Ristrukturimi i magazinës së librit</t>
  </si>
  <si>
    <t>Blerje e të drejtave të autorit për tekste mësimore, literaturë plotësuese, e-book dhe libra të digjituar</t>
  </si>
  <si>
    <t xml:space="preserve">Qendra e Botimeve për Diasporën ka për detyrë botimin dhe sigurimin e teksteve dhe libra plotësues për mësimdhënien në Diasporë. Rezultojnë rreth 170 shkolla në 10 shtete, me një numër prej 15.000 nxënësisht që kanë nëvoja të përvitshme për t'u pajisur me tekste shkollore dhe libra plotësues. Njëkohësisht këtë vit paraqitet e domosdoshme parashikimi në buxhet edhe i shpenzimeve për shpërndarjen, në veçanti të librave plotësues.     </t>
  </si>
  <si>
    <t>Botimi, sigurimi dhe shpërndarja e teksteve dhe librave plotësues për diasporën</t>
  </si>
  <si>
    <t>Botimi, sigurimi e teksteve mësimore dhe literaturës shtesë për komunitetin shqiptar në Diasporë</t>
  </si>
  <si>
    <t>QENDRA E BOTIMIVE PËR DIASPORËN</t>
  </si>
  <si>
    <r>
      <t xml:space="preserve">Detajimi i Kostos Totale të </t>
    </r>
    <r>
      <rPr>
        <b/>
        <sz val="12"/>
        <color rgb="FFFF0000"/>
        <rFont val="Times New Roman"/>
        <family val="1"/>
      </rPr>
      <t>Produktit 1&amp;2</t>
    </r>
    <r>
      <rPr>
        <b/>
        <sz val="12"/>
        <color theme="1"/>
        <rFont val="Times New Roman"/>
        <family val="1"/>
      </rPr>
      <t xml:space="preserve"> sipas Artikujve Ekonomikë</t>
    </r>
  </si>
  <si>
    <t>18Am201</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</si>
  <si>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</si>
  <si>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</si>
  <si>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Ulja e numrit te procedurave me negocim pa shpallje paraprake ne raport me procedurat e shpallura ne Sistemin e Prokurimit Elektronik</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</si>
  <si>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</si>
  <si>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Administrimi, menaxhimi, përditësimi dhe mirëmbajtja e Kadastrës Kombëtare të Burimeve Ujore nëpërmjet sistemit dhe arkivit elektronik. Mbajtja, plotësimi dhe përditësimi i Regjistrit kombëtar të lejeve/autorizimeve të burimeve ujore. Analizi i të dhënave me qëllim përditësimin e informacionit të burimeve ujore</t>
  </si>
  <si>
    <t xml:space="preserve">FORMAT 2: FORMATI STANDARD I PËRGATITJES SË KËRKESAVE BUXHETORE PBA 2021-2023 </t>
  </si>
  <si>
    <t>2000000</t>
  </si>
  <si>
    <t>Pajisje elektronike dhe zyre te blera</t>
  </si>
  <si>
    <t>18AC201 - Pajisje elektronike dhe zyre te blera</t>
  </si>
  <si>
    <t>18AC2</t>
  </si>
  <si>
    <t>0.017</t>
  </si>
  <si>
    <t>0.0145</t>
  </si>
  <si>
    <t>306119.05</t>
  </si>
  <si>
    <t>296152.38</t>
  </si>
  <si>
    <t>291200</t>
  </si>
  <si>
    <t>64285000</t>
  </si>
  <si>
    <t>62192000</t>
  </si>
  <si>
    <t>61152000</t>
  </si>
  <si>
    <t>210</t>
  </si>
  <si>
    <t>207</t>
  </si>
  <si>
    <t>Mbikëqyrje të kryera sipas planit vjetor si dhe inspektime të realizuara sipas problematikave te ndryshme.</t>
  </si>
  <si>
    <t>96701AA - Mbikëqyrje dhe inspektime të kryera.</t>
  </si>
  <si>
    <t>Jo-projekte (001-67-01110)</t>
  </si>
  <si>
    <t>96701</t>
  </si>
  <si>
    <t>17%</t>
  </si>
  <si>
    <t>19%</t>
  </si>
  <si>
    <t>perqindja e rasteve te emerimeve te parregullta te konstatuara nga Komisioneri</t>
  </si>
  <si>
    <t>Niveli i zbatimit te vendimeve te Komisionerit</t>
  </si>
  <si>
    <t>Rritja e nivelit te zbatimit te ligjit per sherbimin civil</t>
  </si>
  <si>
    <t>22%</t>
  </si>
  <si>
    <t>23%</t>
  </si>
  <si>
    <t>24%</t>
  </si>
  <si>
    <t>25%</t>
  </si>
  <si>
    <t>Numri i shkeljeve te konstatuara te ligjit te nepunesit civil</t>
  </si>
  <si>
    <t>Garantimi dhe respektimi i ligjit per sherbimin civil ne institucionet qendrore, te pavarura dhe ato vendore.</t>
  </si>
  <si>
    <t>Komisioneri për  Mbikëqyrjen e Shërbimit Civil</t>
  </si>
  <si>
    <t>500000</t>
  </si>
  <si>
    <t>Blerje pajisje</t>
  </si>
  <si>
    <t>M570002 - Pajsje zyre te blera</t>
  </si>
  <si>
    <t>18AB1</t>
  </si>
  <si>
    <t>-0.0081</t>
  </si>
  <si>
    <t>-0.0865</t>
  </si>
  <si>
    <t>1.3272</t>
  </si>
  <si>
    <t>0.1419</t>
  </si>
  <si>
    <t>0.2694</t>
  </si>
  <si>
    <t>0.25</t>
  </si>
  <si>
    <t>-0.4545</t>
  </si>
  <si>
    <t>2846666.67</t>
  </si>
  <si>
    <t>2870000</t>
  </si>
  <si>
    <t>3141666.67</t>
  </si>
  <si>
    <t>1350000</t>
  </si>
  <si>
    <t>42700000</t>
  </si>
  <si>
    <t>43050000</t>
  </si>
  <si>
    <t>37700000</t>
  </si>
  <si>
    <t>29700000</t>
  </si>
  <si>
    <t>12</t>
  </si>
  <si>
    <t>22</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</si>
  <si>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</si>
  <si>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95701AB - Projekte Kinematografike</t>
  </si>
  <si>
    <t>0.0481</t>
  </si>
  <si>
    <t>-0.0412</t>
  </si>
  <si>
    <t>0.2194</t>
  </si>
  <si>
    <t>2773936.17</t>
  </si>
  <si>
    <t>2646595.74</t>
  </si>
  <si>
    <t>2760425.53</t>
  </si>
  <si>
    <t>2263829.79</t>
  </si>
  <si>
    <t>130375000</t>
  </si>
  <si>
    <t>124390000</t>
  </si>
  <si>
    <t>129740000</t>
  </si>
  <si>
    <t>106400000</t>
  </si>
  <si>
    <t>47</t>
  </si>
  <si>
    <t>Numer Filmash</t>
  </si>
  <si>
    <t>95701AA - Filma te financuara</t>
  </si>
  <si>
    <t>Jo-projekte (001-57-08220)</t>
  </si>
  <si>
    <t>95701</t>
  </si>
  <si>
    <t>50%</t>
  </si>
  <si>
    <t>Perballimi i kerkesave ne rritje per mbeshtetje financiare te projekteve te kategorise Minority Coproduction, qe i pergjigjet politikave te QKK (2022-2024) per integrimin e kinematografise shqiptare ne bote</t>
  </si>
  <si>
    <t>Organizimi i Festivalit te 14 te Filmit Shqiptar ne kuader te 110-vjetorit t[ Pavaresise se shtetit shqiptar.</t>
  </si>
  <si>
    <t>Ne zbatim te Paktit me Studentet te Qeverise Shqiptare, QKK ka nenshkruar Marrëveshje Bashkëpunimi me Universitetin e Arteve per mbeshtetjen financiare te Filmave teme Diplome UA.</t>
  </si>
  <si>
    <t>Anetaresimi i Shqiperise ne forume te rendesishme evropiane dhe rajonale qe japin mbeshtetje per kinematografine sic jane Europian Film Promotion, EURIMAGES, Creative Europe, SEE Network, etj.</t>
  </si>
  <si>
    <t>Prezenca me stenda te dedikuara filmit shqiptar ne markete dhe festivale te rendesishme evropiane dhe me gjere me qellim promovimin e produktit kinematografik shqiptar dhe bashkeprodhimet minore.</t>
  </si>
  <si>
    <t>Objektivi i kesaj politike eshte qe filmi shqiptar te behet sa me kompetitiv dhe I vleresuar ne festivale kombetare dhe nderkombetare .</t>
  </si>
  <si>
    <t>Dhenia e mbeshtetjes, asistences dhe lehtesimi i procedurave per ti krijuar mundesi producenteve per realizimin e produkteve kinematografike ne kohe dhe me cilesi</t>
  </si>
  <si>
    <t>Mbeshtejta e produkteve kinematografike cilesore me qellim rritjen e interesit te publikut vendas per filmat shqiptare, ne konkurim te pabarabarte me prodhimet kinematografike evropiane dhe atyre boterore.</t>
  </si>
  <si>
    <t>Mbeshtejta e produkteve kinematografike cilesore me qellim perfaqesimin e kinematografise shqiptare me sa me shume filma ne konkurime nderkombetare rajonale, evropiane dhe boterore.</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</si>
  <si>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</si>
  <si>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</si>
  <si>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Mbështetje financiare per veprimtarinë kinematografike</t>
  </si>
  <si>
    <t>57</t>
  </si>
  <si>
    <t>Qendra Kombetare Kinematografike</t>
  </si>
  <si>
    <t>-0.7917</t>
  </si>
  <si>
    <t>4800000</t>
  </si>
  <si>
    <t>Dixhitalizimi i Arkives</t>
  </si>
  <si>
    <t>18AB001 - Dixhitalizimi i Arkives</t>
  </si>
  <si>
    <t>18AB0</t>
  </si>
  <si>
    <t>0.0148</t>
  </si>
  <si>
    <t>0.0533</t>
  </si>
  <si>
    <t>859.25</t>
  </si>
  <si>
    <t>831.27</t>
  </si>
  <si>
    <t>819.14</t>
  </si>
  <si>
    <t>777.71</t>
  </si>
  <si>
    <t>73638000</t>
  </si>
  <si>
    <t>71240000</t>
  </si>
  <si>
    <t>70200000</t>
  </si>
  <si>
    <t>66650000</t>
  </si>
  <si>
    <t>85700</t>
  </si>
  <si>
    <t>93101AA - Lajme te realizuara</t>
  </si>
  <si>
    <t>Jo-projekte (001-31-08320)</t>
  </si>
  <si>
    <t>93101</t>
  </si>
  <si>
    <t>Informimi objektiv I publikut ne mase te gjere me qellim per te shmangur fake news</t>
  </si>
  <si>
    <t>Kryerja e veprimtarise operacionale ne transnmetimin e lajmit ne shqiperi dhe bote 24ore /dite</t>
  </si>
  <si>
    <t>Shpejtesia e publikimit te lajmit</t>
  </si>
  <si>
    <t>Vertetesia e lajmit</t>
  </si>
  <si>
    <t>Qellimi i ATSH, eshte pasqyrimi i lajmit me vertetesi, shpjetesi dhe paanshmeri si dhe shperndarjen e materialeve mediatike brenda dhe jashte vendit nepermjet internet.</t>
  </si>
  <si>
    <t>Veprimtaria Telegrafike e ATSH-se</t>
  </si>
  <si>
    <t>31</t>
  </si>
  <si>
    <t>Agjensia Telegrafike Shqiptare</t>
  </si>
  <si>
    <t>-0.25</t>
  </si>
  <si>
    <t>36363.64</t>
  </si>
  <si>
    <t>300000</t>
  </si>
  <si>
    <t>400000</t>
  </si>
  <si>
    <t>2.5</t>
  </si>
  <si>
    <t>420000</t>
  </si>
  <si>
    <t>35</t>
  </si>
  <si>
    <t>66</t>
  </si>
  <si>
    <t>e pa lidhur me politikën</t>
  </si>
  <si>
    <t>0.0018</t>
  </si>
  <si>
    <t>0.0244</t>
  </si>
  <si>
    <t>130</t>
  </si>
  <si>
    <t>126</t>
  </si>
  <si>
    <t>123</t>
  </si>
  <si>
    <t>2%</t>
  </si>
  <si>
    <t>60%</t>
  </si>
  <si>
    <t>8000000</t>
  </si>
  <si>
    <t>18</t>
  </si>
  <si>
    <t>-0.6667</t>
  </si>
  <si>
    <t>50000</t>
  </si>
  <si>
    <t>150000</t>
  </si>
  <si>
    <t>3000000</t>
  </si>
  <si>
    <t>Blerje pajisje per permiresimin e kushteve  ne pune</t>
  </si>
  <si>
    <t>M660001 - Blerje pajisje dhe orendi zyre</t>
  </si>
  <si>
    <t>18AC1</t>
  </si>
  <si>
    <t>0.0247</t>
  </si>
  <si>
    <t>-0.0003</t>
  </si>
  <si>
    <t>0.0085</t>
  </si>
  <si>
    <t>0.0521</t>
  </si>
  <si>
    <t>0.0087</t>
  </si>
  <si>
    <t>0.0088</t>
  </si>
  <si>
    <t>21963.45</t>
  </si>
  <si>
    <t>21433.04</t>
  </si>
  <si>
    <t>21438.6</t>
  </si>
  <si>
    <t>127388000</t>
  </si>
  <si>
    <t>123240000</t>
  </si>
  <si>
    <t>122200000</t>
  </si>
  <si>
    <t>116150000</t>
  </si>
  <si>
    <t>5800</t>
  </si>
  <si>
    <t>5750</t>
  </si>
  <si>
    <t>5700</t>
  </si>
  <si>
    <t>4500</t>
  </si>
  <si>
    <t>Nr kerkesash te trajtura</t>
  </si>
  <si>
    <t>96601AA - Kërkesa të trajtuara</t>
  </si>
  <si>
    <t>Jo-projekte (001-66-03320)</t>
  </si>
  <si>
    <t>96601</t>
  </si>
  <si>
    <t>33</t>
  </si>
  <si>
    <t>Numri i rekomandimeve per adresimin e shkeljeve me baze gjinore ndaj totalit te rekomandimeve te AP</t>
  </si>
  <si>
    <t>265</t>
  </si>
  <si>
    <t>235</t>
  </si>
  <si>
    <t>256</t>
  </si>
  <si>
    <t>Numri total i rekomandimeve te dhena nga AP</t>
  </si>
  <si>
    <t>764</t>
  </si>
  <si>
    <t>Numri i inspektimeve / monitorimeve te kryera</t>
  </si>
  <si>
    <t>86</t>
  </si>
  <si>
    <t>Numri i rekomandimeve per adresimin e shkeljeve te te drejtave te grupeve vulnerabel ndaj totalit te rekomandimeve</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</si>
  <si>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</si>
  <si>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5537</t>
  </si>
  <si>
    <t>Numri i ankesave te qytetareve ndaj sjelljes, vendimeve apo mosveprimeve te parregullta e te paligjshme te administrates publike</t>
  </si>
  <si>
    <t>Ambicia strategjike e Avokatit te Popullit eshte te behet aktori kryesor i te drejtave te njeriut te nje sistemi kombetar mire-funksionues per te drejtat e njeriut ne Shqiperi.</t>
  </si>
  <si>
    <t>Avokati i Popullit</t>
  </si>
  <si>
    <t>-0.0852</t>
  </si>
  <si>
    <t>2331.62</t>
  </si>
  <si>
    <t>2255.71</t>
  </si>
  <si>
    <t>2465.75</t>
  </si>
  <si>
    <t>204250000</t>
  </si>
  <si>
    <t>197600000</t>
  </si>
  <si>
    <t>216000000</t>
  </si>
  <si>
    <t>87600</t>
  </si>
  <si>
    <t>91904AA - Rrjet transmetimi i mirembajtur</t>
  </si>
  <si>
    <t>Jo-projekte (001-19-08520)</t>
  </si>
  <si>
    <t>91904</t>
  </si>
  <si>
    <t>80%</t>
  </si>
  <si>
    <t>Dixhitalizimi materialeve arkivore</t>
  </si>
  <si>
    <t>96%</t>
  </si>
  <si>
    <t>95%</t>
  </si>
  <si>
    <t>90%</t>
  </si>
  <si>
    <t>89%</t>
  </si>
  <si>
    <t>99%</t>
  </si>
  <si>
    <t>98%</t>
  </si>
  <si>
    <t>94%</t>
  </si>
  <si>
    <t>OFRIM I SHERBIMIT TE MULTIFLEKSIMIT,TRANSPORTIMIT DHE TRANSMETIMIT NE AJER NEPERMJET TEKNOLOGJISE DIGJITALE DVB-T2  TE PROGRAMEVE TELEVIZIVE TE RTSH-SE DHE GJITHE OPERATOREVE TE TJERE PRIVATE.SIGURIMI I VAZHDIMESISE SE PUNES NE MBI 99,8% TE KOHES.</t>
  </si>
  <si>
    <t>INVESTIME NE TEKNOLOGJI,PERSHTATJE E TEKNOLOGJISE EKZISTUESE,OPERIMI,DIAGNOSTIKIMI,MIREMBAJTJA PERIODIKE,MIREMBAJTJA EMERGJENCES,SHERBIMI I MBAJTJES NE GARANCI TE VAZHDUESHME TE PRODUKTEVE,PERDITESIMI DHE MIREMBAJTJA E SISTEMIT TE TRANSMETIMIT DIGJITAL AU</t>
  </si>
  <si>
    <t>Projekte teknike per futjen e teknologjive te reja</t>
  </si>
  <si>
    <t>Drejtoria e Përgjithshme e RTSH</t>
  </si>
  <si>
    <t>0.04</t>
  </si>
  <si>
    <t>2150000</t>
  </si>
  <si>
    <t>2080000</t>
  </si>
  <si>
    <t>64500000</t>
  </si>
  <si>
    <t>62400000</t>
  </si>
  <si>
    <t>60000000</t>
  </si>
  <si>
    <t>30</t>
  </si>
  <si>
    <t>91903AA - Koncerte te Orkestres Simfonike</t>
  </si>
  <si>
    <t>Jo-projekte (001-19-08340)</t>
  </si>
  <si>
    <t>91903</t>
  </si>
  <si>
    <t>1%</t>
  </si>
  <si>
    <t>25</t>
  </si>
  <si>
    <t>Numri I veprave te riprodhuara</t>
  </si>
  <si>
    <t>FORMACION I QENDRUESHEM E BASHKEKOHOR I ORKESTRES SIMFONIKE TE RTSH DHE ORGANIZIM I VAZHDUESHEM I AKTIVITETEVE TE SAJ KONCERTORE NE TIRANE,RRETHE DHE JASHTE VENDIT ME PJESEMARRJEN E HEREPASHERSHME TE TALENTEVE SHQIPTARE JASHTE SHQIPERISE ,SI EDHE TE ARTIS</t>
  </si>
  <si>
    <t>Orkestra simfonike e RTSH dhe Kinematografise</t>
  </si>
  <si>
    <t>0.1806</t>
  </si>
  <si>
    <t>-0.37</t>
  </si>
  <si>
    <t>0.26</t>
  </si>
  <si>
    <t>7437500</t>
  </si>
  <si>
    <t>6300000</t>
  </si>
  <si>
    <t>10000000</t>
  </si>
  <si>
    <t>14875000</t>
  </si>
  <si>
    <t>12600000</t>
  </si>
  <si>
    <t>91902AB - PRODHIME FILMIKE</t>
  </si>
  <si>
    <t>0.1</t>
  </si>
  <si>
    <t>18333333.33</t>
  </si>
  <si>
    <t>16666666.67</t>
  </si>
  <si>
    <t>55000000</t>
  </si>
  <si>
    <t>50000000</t>
  </si>
  <si>
    <t>91902AA - PROGRAME ARTISTIKE</t>
  </si>
  <si>
    <t>Jo-projekte (001-19-08330)</t>
  </si>
  <si>
    <t>91902</t>
  </si>
  <si>
    <t>5%</t>
  </si>
  <si>
    <t>30%</t>
  </si>
  <si>
    <t>12%</t>
  </si>
  <si>
    <t>8%</t>
  </si>
  <si>
    <t>6%</t>
  </si>
  <si>
    <t>PERMIRESIMI I CILESISE SE PRODHIMIT DHE TRANSMETIMIT,ZGJERIMI I LARMISHMERISE SE PROJEKTEVE.</t>
  </si>
  <si>
    <t>Prodhime filmike ose veprimtari artistike mbarekombetare</t>
  </si>
  <si>
    <t>0.1071</t>
  </si>
  <si>
    <t>0.1667</t>
  </si>
  <si>
    <t>884.7</t>
  </si>
  <si>
    <t>799.09</t>
  </si>
  <si>
    <t>684.93</t>
  </si>
  <si>
    <t>38750000</t>
  </si>
  <si>
    <t>35000000</t>
  </si>
  <si>
    <t>30000000</t>
  </si>
  <si>
    <t>43800</t>
  </si>
  <si>
    <t>91901AB - EMISIONE RADIOFONIKE TE TRANSMETUARA</t>
  </si>
  <si>
    <t>0.0222</t>
  </si>
  <si>
    <t>0.1842</t>
  </si>
  <si>
    <t>2625.57</t>
  </si>
  <si>
    <t>2568.49</t>
  </si>
  <si>
    <t>2168.95</t>
  </si>
  <si>
    <t>230000000</t>
  </si>
  <si>
    <t>225000000</t>
  </si>
  <si>
    <t>190000000</t>
  </si>
  <si>
    <t>91901AA - EMISIONE TELEVIZIVE TE TRANSMETUARA</t>
  </si>
  <si>
    <t>Jo-projekte (001-19-08310)</t>
  </si>
  <si>
    <t>91901</t>
  </si>
  <si>
    <t>11%</t>
  </si>
  <si>
    <t>9%</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</si>
  <si>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</si>
  <si>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 xml:space="preserve">Sherbimet per shqiptaret jashte kufirit </t>
  </si>
  <si>
    <t>-0.2941</t>
  </si>
  <si>
    <t>-0.1176</t>
  </si>
  <si>
    <t>12000000</t>
  </si>
  <si>
    <t>17000000</t>
  </si>
  <si>
    <t>34</t>
  </si>
  <si>
    <t>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</si>
  <si>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</si>
  <si>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92201AC - Botime (revista dhe libra )</t>
  </si>
  <si>
    <t>-0.2132</t>
  </si>
  <si>
    <t>2980000</t>
  </si>
  <si>
    <t>3787373.6</t>
  </si>
  <si>
    <t>74500000</t>
  </si>
  <si>
    <t>94684340</t>
  </si>
  <si>
    <t>numer Projekte, ekspedita, Ligjerata te ndersjellta te akademikeve</t>
  </si>
  <si>
    <t>92201AA - Veprimtaria shkencore e zhvilluar</t>
  </si>
  <si>
    <t>Jo-projekte (001-22-01520)</t>
  </si>
  <si>
    <t>92201</t>
  </si>
  <si>
    <t>Botime e monografi te ndryshme : Njohja e produkteve shkencore te Akademikeve me kontribut ne kerkim e zhvillim ne Shqiperi</t>
  </si>
  <si>
    <t>3 - Mbeshtetje te kerkuesve te rinj te sukseshme ne shkence (rrjetin e Akademikeve te rinj e me gjere)</t>
  </si>
  <si>
    <t>2- Çmime kombertare/nderkombetare  (ne perputhje me ligjin)</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</si>
  <si>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</si>
  <si>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-0.2647</t>
  </si>
  <si>
    <t>70000</t>
  </si>
  <si>
    <t>95200</t>
  </si>
  <si>
    <t>700000</t>
  </si>
  <si>
    <t>952000</t>
  </si>
  <si>
    <t>18AF301 - Blerje pajisje</t>
  </si>
  <si>
    <t>18AF3</t>
  </si>
  <si>
    <t>-0.6429</t>
  </si>
  <si>
    <t>-0.2857</t>
  </si>
  <si>
    <t>2000</t>
  </si>
  <si>
    <t>5600</t>
  </si>
  <si>
    <t>150</t>
  </si>
  <si>
    <t>nr librash</t>
  </si>
  <si>
    <t>Blerje libri per fondin e Bibliotekes shkencore</t>
  </si>
  <si>
    <t>18AF101 - Blerje libri</t>
  </si>
  <si>
    <t>Pasurim I Bibliotekes Shkencore</t>
  </si>
  <si>
    <t>18AF1</t>
  </si>
  <si>
    <t>0.14</t>
  </si>
  <si>
    <t>0.0822</t>
  </si>
  <si>
    <t>1.0938</t>
  </si>
  <si>
    <t>7.7241</t>
  </si>
  <si>
    <t>3.1667</t>
  </si>
  <si>
    <t>624260</t>
  </si>
  <si>
    <t>547600</t>
  </si>
  <si>
    <t>506000</t>
  </si>
  <si>
    <t>241666.67</t>
  </si>
  <si>
    <t>31213000</t>
  </si>
  <si>
    <t>27380000</t>
  </si>
  <si>
    <t>25300000</t>
  </si>
  <si>
    <t>2900000</t>
  </si>
  <si>
    <t>Projekte, ekspedita, Ligjerata te ndersjellta te akademikeve dhe botime</t>
  </si>
  <si>
    <t>92201AB - Produkte të kartave të eventeve për politikat shkencore dhe qeverisje (qendrore /vendore) të KSHT&amp;I me impakt në K-Zh dhe prodhim.</t>
  </si>
  <si>
    <t>3- Kontribute shkencore per kerkim e zhvillim</t>
  </si>
  <si>
    <t>4- Zhvillime te veprimtarive shkencore kombetare/nderkombetare: (konferenca, workshope, seminare, tavolina te rrumbullaketa, dite informimi, edukim shkencor) ne bashkepunim me partnere kombetare e nderkombetare brenda dhe jashte akademive</t>
  </si>
  <si>
    <t>2- Transferimi i teknologjive inovative nga jashte nepermjet bashkepunimeve me rrjetin akademik nderkombetar (te 135  Akademive ),  te rrjetit te akademive evropiane e te institucioneve kerkimore shkencore me te cilat A.SH.SH. bashkepunon</t>
  </si>
  <si>
    <t>1-  Mbeshtetje financiare per punonjesit shkencore te A.SH.SH.</t>
  </si>
  <si>
    <t>"Bashkëpunimi me institucione kërkimore dhe mësimore, brenda dhe jashtë vendit, që kanë kapacitetet e nevojshme fizike për kërkim, për kryerjen e studimeve në fusha të ndryshme të shkencës në përputhje me nevojat e zhvillimit të vendit. "</t>
  </si>
  <si>
    <t>Fuqizimi i rolit të Akademisë së Shkencave, e aftë të kryejë misonin në zhvillimin e vendit, duke zbatuar prioritetet kombëtare në shkencë dhe nxitjes së kërkimeve në fushat përparësore, të zhvillimit ekonomik dhe teknologjik</t>
  </si>
  <si>
    <t>Fusha te reja kerkimore te propozuara me interes shteteror per rritjen e nivelit te kerkimit shkencor baze, aplikimeve teknologjike dhe inovative ne sherbim te zhvillimit multiidisiplinor ne mbeshtetje te strategjive ekzistuese si dhe atyre qe do te formulohen</t>
  </si>
  <si>
    <t>"Fuqizimi i rolit të Akademisë së Shkencave, per te kryer misionin në zhvillimin e vendit, duke zbatuar prioritetet kombëtare në shkencë dhe nxitjes së kërkimeve në fushat përparësore, të zhvillimit ekonomik dhe teknologjik.  "</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</si>
  <si>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</si>
  <si>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01520</t>
  </si>
  <si>
    <t xml:space="preserve">Veprimtaria Akademike </t>
  </si>
  <si>
    <t>Akademia e Shkencave</t>
  </si>
  <si>
    <t>-0.1429</t>
  </si>
  <si>
    <t>0.3333</t>
  </si>
  <si>
    <t>71428.57</t>
  </si>
  <si>
    <t>83333.33</t>
  </si>
  <si>
    <t>111111.11</t>
  </si>
  <si>
    <t>Blerje pajisje informatike përmirësimi I cilësisë së punës</t>
  </si>
  <si>
    <t>18AC501 - Pajisje informatike dhe zyre</t>
  </si>
  <si>
    <t>18AC5</t>
  </si>
  <si>
    <t>-0.0046</t>
  </si>
  <si>
    <t>-0.0323</t>
  </si>
  <si>
    <t>0.0065</t>
  </si>
  <si>
    <t>0.0385</t>
  </si>
  <si>
    <t>-0.0741</t>
  </si>
  <si>
    <t>621111.11</t>
  </si>
  <si>
    <t>624000</t>
  </si>
  <si>
    <t>644800</t>
  </si>
  <si>
    <t>83850000</t>
  </si>
  <si>
    <t>81120000</t>
  </si>
  <si>
    <t>80600000</t>
  </si>
  <si>
    <t>135</t>
  </si>
  <si>
    <t>125</t>
  </si>
  <si>
    <t>Numer Vendime/Raporte/akte nenligjore etj</t>
  </si>
  <si>
    <t>Realizimi I procedurave investigative në tregjet përkatese deri në hartimin e raportit përfundimtar dhe marrjes së vendimit nga komisioni I konkurrencës</t>
  </si>
  <si>
    <t>97701AA - Marreveshjet e ndaluara , abuzimi me poziten dominuese dhe perqendrime</t>
  </si>
  <si>
    <t>Jo-projekte (001-77-04120)</t>
  </si>
  <si>
    <t>97701</t>
  </si>
  <si>
    <t>65</t>
  </si>
  <si>
    <t>70</t>
  </si>
  <si>
    <t>Ndërgjegjësimi I ndërrmarrjeve dhe konsumatorëve për përfitimet që vinë nga konkurrenca</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</si>
  <si>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</si>
  <si>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Mbikqyrja e tregut per vendosjen e konkurrences se lire dhe efektive ne treg nepermjet ndalimit te abuzimit me poziten dominuese, evidentimit te marreveshjeve te ndaluara si dhe kontollit te perqendrimeve dhe advokacia e konkurrences.</t>
  </si>
  <si>
    <t>MBIKËQYRJA E TREGUT DHE ADVOKACIA E KONKURRENCËS</t>
  </si>
  <si>
    <t>77</t>
  </si>
  <si>
    <t>Autoriteti Konkurencës</t>
  </si>
  <si>
    <t>333333.33</t>
  </si>
  <si>
    <t>/cope</t>
  </si>
  <si>
    <t>M820001 - pajisje zyre te blera</t>
  </si>
  <si>
    <t>18AC8</t>
  </si>
  <si>
    <t>98201AB - Standardet Ndërkombëtare të Raportimit Financiar (të reja/amendime të përkthyera)</t>
  </si>
  <si>
    <t>0.0344</t>
  </si>
  <si>
    <t>0.0242</t>
  </si>
  <si>
    <t>0.0326</t>
  </si>
  <si>
    <t>13675000</t>
  </si>
  <si>
    <t>13220000</t>
  </si>
  <si>
    <t>12908000</t>
  </si>
  <si>
    <t>12500000</t>
  </si>
  <si>
    <t>Sipas Ligjit nr 25/2018 datë 10.05.2018 "Për kontabilitetin dhe pasqyrat financiare", neni 24, KKK ka për detyrë të hartojë SKK-të në përputhje me kërkesat e këtij ligji dhe në koherencë me SNRF-të.</t>
  </si>
  <si>
    <t>98201AA - Seti i Standardeve Kombëtare të Kontabilitetit (ekzistuese/të reja/të amenduara)</t>
  </si>
  <si>
    <t>Jo-projekte (001-82-01110)</t>
  </si>
  <si>
    <t>98201</t>
  </si>
  <si>
    <t>Permiresimi i kushteve te punes per punonjesit.</t>
  </si>
  <si>
    <t>97</t>
  </si>
  <si>
    <t>Numri i  njesive ekonomike te monitoruara</t>
  </si>
  <si>
    <t>Fuqizimi i funksionit menaxhues, në funksion të implementimit të sukseshëm të programit, konform kërkesave të kuadrit ligjor në fuqi.</t>
  </si>
  <si>
    <t>Standartet Kombetare te Kontabilitetit</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</si>
  <si>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</si>
  <si>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Këshilli Kombëtar i Kontabilitetit</t>
  </si>
  <si>
    <t>43636.36</t>
  </si>
  <si>
    <t>800000</t>
  </si>
  <si>
    <t>960000</t>
  </si>
  <si>
    <t>numer/cope/libra dhe tituj</t>
  </si>
  <si>
    <t>M300003 - Biblioteke e pasuruar</t>
  </si>
  <si>
    <t>18AG1</t>
  </si>
  <si>
    <t>2500000</t>
  </si>
  <si>
    <t>Blerje pajisjesh informatike</t>
  </si>
  <si>
    <t>18AG003 - Blerje pajisjesh informatike</t>
  </si>
  <si>
    <t>1.0588</t>
  </si>
  <si>
    <t>35000</t>
  </si>
  <si>
    <t>17000</t>
  </si>
  <si>
    <t>340000</t>
  </si>
  <si>
    <t>M300004 - Pajisje per zyre</t>
  </si>
  <si>
    <t>18AG0</t>
  </si>
  <si>
    <t>0.0192</t>
  </si>
  <si>
    <t>571543.33</t>
  </si>
  <si>
    <t>552933.33</t>
  </si>
  <si>
    <t>542533.33</t>
  </si>
  <si>
    <t>171463000</t>
  </si>
  <si>
    <t>165880000</t>
  </si>
  <si>
    <t>162760000</t>
  </si>
  <si>
    <t>200</t>
  </si>
  <si>
    <t>93001AA - Vendime të marra</t>
  </si>
  <si>
    <t>Jo-projekte (001-30-03320)</t>
  </si>
  <si>
    <t>93001</t>
  </si>
  <si>
    <t>Raporti i numrit te vendimeve te dhena, brenda afatit ligjor me numrin e vendimeve gjithsej</t>
  </si>
  <si>
    <t>98</t>
  </si>
  <si>
    <t>96</t>
  </si>
  <si>
    <t>Fuqizimi i funksionit menaxhues për implementimin e sukseshëm të programit, konform kërkesave të kuadrit ligjor në fuqi per shqyrtimin e kërkesave dhe dhenien e vendimeve  gjyqesore te drejta, transparente e në afatet ligjore</t>
  </si>
  <si>
    <t>Vendimmarrje gjyqesore e drejte, transparente e dhene brenda afateve ligjore.</t>
  </si>
  <si>
    <t>Veprimtaria gjyqësore kushtetuese</t>
  </si>
  <si>
    <t>Gjykata Kushtetuese</t>
  </si>
  <si>
    <t>0.1052</t>
  </si>
  <si>
    <t>-0.543</t>
  </si>
  <si>
    <t>-0.7552</t>
  </si>
  <si>
    <t>-0.4643</t>
  </si>
  <si>
    <t>728666.67</t>
  </si>
  <si>
    <t>659333.33</t>
  </si>
  <si>
    <t>1442857.14</t>
  </si>
  <si>
    <t>10930000</t>
  </si>
  <si>
    <t>9890000</t>
  </si>
  <si>
    <t>40400000</t>
  </si>
  <si>
    <t>28</t>
  </si>
  <si>
    <t>numer institucionesh</t>
  </si>
  <si>
    <t>Blerje pajisje elektronike per gjykatat</t>
  </si>
  <si>
    <t>Blerje pajisje elektronike</t>
  </si>
  <si>
    <t>69300000</t>
  </si>
  <si>
    <t>13800000</t>
  </si>
  <si>
    <t>138600000</t>
  </si>
  <si>
    <t>41400000</t>
  </si>
  <si>
    <t xml:space="preserve">numer programesh </t>
  </si>
  <si>
    <t xml:space="preserve">Programe per software </t>
  </si>
  <si>
    <t>Programe Software</t>
  </si>
  <si>
    <t>29400000</t>
  </si>
  <si>
    <t>Numër Institucioni</t>
  </si>
  <si>
    <t>Rikonstruksion i pjeshëm, ndërhyrje përmirësuese dhe përshtatje ambjentesh në gjykata</t>
  </si>
  <si>
    <t>M290068 - Godina te Rikontruktuara</t>
  </si>
  <si>
    <t>0.7457</t>
  </si>
  <si>
    <t>15100000</t>
  </si>
  <si>
    <t>8650000</t>
  </si>
  <si>
    <t>30200000</t>
  </si>
  <si>
    <t>17300000</t>
  </si>
  <si>
    <t>Numër projektesh</t>
  </si>
  <si>
    <t>Hartimi i projekteve për ndërtimin e godinave të reja për gjykatat</t>
  </si>
  <si>
    <t>M290066 - Projekt zbatimi për godina</t>
  </si>
  <si>
    <t>18AE0</t>
  </si>
  <si>
    <t>-0.875</t>
  </si>
  <si>
    <t>-0.6</t>
  </si>
  <si>
    <t>1810000</t>
  </si>
  <si>
    <t>36200000</t>
  </si>
  <si>
    <t>Do të blihen automjete per gjykatat</t>
  </si>
  <si>
    <t>M290075 - Blerje mjetesh motorike</t>
  </si>
  <si>
    <t>18AD9</t>
  </si>
  <si>
    <t>-0.5558</t>
  </si>
  <si>
    <t>-0.421</t>
  </si>
  <si>
    <t>-0.5962</t>
  </si>
  <si>
    <t>-0.7452</t>
  </si>
  <si>
    <t>-0.0909</t>
  </si>
  <si>
    <t>-0.56</t>
  </si>
  <si>
    <t>0.087</t>
  </si>
  <si>
    <t>357000</t>
  </si>
  <si>
    <t>803636.36</t>
  </si>
  <si>
    <t>1388000</t>
  </si>
  <si>
    <t>3570000</t>
  </si>
  <si>
    <t>8840000</t>
  </si>
  <si>
    <t>34700000</t>
  </si>
  <si>
    <t>40000000</t>
  </si>
  <si>
    <t>23</t>
  </si>
  <si>
    <t>Do furnizohen gjykatat me pajisje dhe mobilje për zyra dhe salla gjyqi</t>
  </si>
  <si>
    <t>18AD801 - Mobilje dhe pajisje</t>
  </si>
  <si>
    <t>18AD8</t>
  </si>
  <si>
    <t>0.0024</t>
  </si>
  <si>
    <t>-0.0745</t>
  </si>
  <si>
    <t>18999.99</t>
  </si>
  <si>
    <t>18999.98</t>
  </si>
  <si>
    <t>18999.96</t>
  </si>
  <si>
    <t>3199200000</t>
  </si>
  <si>
    <t>3095040000</t>
  </si>
  <si>
    <t>3087760000</t>
  </si>
  <si>
    <t>168379</t>
  </si>
  <si>
    <t>162897</t>
  </si>
  <si>
    <t>162514</t>
  </si>
  <si>
    <t>175600</t>
  </si>
  <si>
    <t>Numër çështjesh</t>
  </si>
  <si>
    <t>Realizimi i proceseve gjyqësore nga gjyqtarët dhe stafi mbështetës</t>
  </si>
  <si>
    <t>92902AA - Çështje të gjykuara</t>
  </si>
  <si>
    <t>Jo-projekte (001-29-03310)</t>
  </si>
  <si>
    <t>92902</t>
  </si>
  <si>
    <t>70%</t>
  </si>
  <si>
    <t>65%</t>
  </si>
  <si>
    <t>58</t>
  </si>
  <si>
    <t>Vleresimi dhe permiresimi i infrastruktures gjyqesore (ndertesa, mjedise pune), per te garantuar standarde bashkekohore ne permbushje e detyrave kushtetuesedhe ofrimin dinjitoz te sherbimit per publiku.</t>
  </si>
  <si>
    <t>97%</t>
  </si>
  <si>
    <t>Permiresimi, ose ngritja e sistemeve te teknologjise se informacionit, te cilat permbushin standardet nderkombetare dhe rrisin efikasitetin ne ofrimin e sherbimeve, sipas ritmeve te ndryshimeve teknologjike.r</t>
  </si>
  <si>
    <t>Te permiresohet ofrimi i sherbimeve, permes novacionit dhe forcimit te strukturave dhe sistemeve te teknologjise, qe zhvillojne koherencen, efikasitetin dhe efektshmerine institucionale.</t>
  </si>
  <si>
    <t>89</t>
  </si>
  <si>
    <t>84</t>
  </si>
  <si>
    <t>81</t>
  </si>
  <si>
    <t>Rritja e nivelit te sherbimit te ofruar nepermjet nje sistemi funksional, efikas, te mireadministruar dhe qe funksion ne shkallen me te larte te integritetit.</t>
  </si>
  <si>
    <t>Ofrimi efikas i sherbimeve dhe pune me e mire ne gjykatat  e 3 niveleve</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</si>
  <si>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</si>
  <si>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Buxheti Gjyqësor</t>
  </si>
  <si>
    <t>29</t>
  </si>
  <si>
    <t>Këshilli i Lartë Gjyqësor</t>
  </si>
  <si>
    <t>0.0279</t>
  </si>
  <si>
    <t>9138000</t>
  </si>
  <si>
    <t>8600000</t>
  </si>
  <si>
    <t>Numri i sistemeve</t>
  </si>
  <si>
    <t>Sigurimi i funksionimit efektiv të sistemeve të teknologjisë së përpunimit të informacionit dhe te dhenave.</t>
  </si>
  <si>
    <t>92903AA - Programe dhe pajisje të STI</t>
  </si>
  <si>
    <t>Jo-projekte (001-29-01140)</t>
  </si>
  <si>
    <t>92903</t>
  </si>
  <si>
    <t>75%</t>
  </si>
  <si>
    <t>Permiresimi i sistemeve te teknologjise se informacionit ne sistemin e drejtesise.</t>
  </si>
  <si>
    <t>Angazihimi i  QTI per garantimin e arritjes se standarteve te BE, per teknologjine e informacionit dhe komunikimit.</t>
  </si>
  <si>
    <t>Percaktimi i prioriteteve, politikave dhe standarteve, ne lidhje me sistemet e teknologjise se informacionit, ne sistemin e drejtesise.</t>
  </si>
  <si>
    <t>Mbështetje për teknologjinë e sistemit të drejtësisë</t>
  </si>
  <si>
    <t>840000</t>
  </si>
  <si>
    <t>numer projektesh</t>
  </si>
  <si>
    <t>Programe per software</t>
  </si>
  <si>
    <t xml:space="preserve">Projekte per software </t>
  </si>
  <si>
    <t>0.0593</t>
  </si>
  <si>
    <t>-0.2547</t>
  </si>
  <si>
    <t>15000000</t>
  </si>
  <si>
    <t>14160000</t>
  </si>
  <si>
    <t>19000000</t>
  </si>
  <si>
    <t>Numer institucioni</t>
  </si>
  <si>
    <t>Do realizohet blerja e pajisjeve elektronike për ZABGJ</t>
  </si>
  <si>
    <t>M290072 - Pajisje elektronike</t>
  </si>
  <si>
    <t>Orendi/Pajisje/Mjete (001-29-01110)</t>
  </si>
  <si>
    <t>18AD7</t>
  </si>
  <si>
    <t>0.0798</t>
  </si>
  <si>
    <t>-0.7843</t>
  </si>
  <si>
    <t>0.0355</t>
  </si>
  <si>
    <t>3.8</t>
  </si>
  <si>
    <t>532393.33</t>
  </si>
  <si>
    <t>515060</t>
  </si>
  <si>
    <t>477013.33</t>
  </si>
  <si>
    <t>2211200</t>
  </si>
  <si>
    <t>319436000</t>
  </si>
  <si>
    <t>309036000</t>
  </si>
  <si>
    <t>286208000</t>
  </si>
  <si>
    <t>276400000</t>
  </si>
  <si>
    <t>600</t>
  </si>
  <si>
    <t>Do të kryhet planifikimi, monitorimi dhe auditimi i fondeve buxhetore të gjykatave si edhe do të realizohet blerja e mallrave e shërbimeve për ushtrimin e aktivitetit të ZABGJ.</t>
  </si>
  <si>
    <t>92901AA - Auditime te kryera</t>
  </si>
  <si>
    <t>Jo-projekte (001-29-01110)</t>
  </si>
  <si>
    <t>92901</t>
  </si>
  <si>
    <t>Numri i magjistrateve te emeruar, transferuar, promovuar dhe shkarkuar kundrejt totalit te pergjithshem te magjistrateve.</t>
  </si>
  <si>
    <t>Perqindja e stafit administrativ dhe administativ gjyqesor te rekrutuar.</t>
  </si>
  <si>
    <t>88</t>
  </si>
  <si>
    <t>Akte nenligjore te hartuara dhe te miratuara nga KLGJ-ja kundrejt totalit te vendimeve te marra.</t>
  </si>
  <si>
    <t>KLGJ do te angazhohet ne vendosjen e standarteve te larta te kapaciteteve njerezore dhe institucionale te saj si dhe per permiresimin e performances se gjyqesorit ne te tre nivelet.</t>
  </si>
  <si>
    <t>83</t>
  </si>
  <si>
    <t>73</t>
  </si>
  <si>
    <t>Permiresimi dhe rritja e kapaciteteve njerezore dhe institucionale te KLGJ-se si dhe vendimmarrja e saj sipas natyres dhe funksioneve te percaktuara ne ligj.</t>
  </si>
  <si>
    <t>Permiresimi i sistemit gjyqesor nepermjet vendimmarrjes se Keshillit lidhur me miratimin e akteve nenligjore ne zbatim te ligjeve qe perbejne paketen e reformes ne drejtesi si dhe sigurimin e burimeve dhe kapaciteteve financiare te nevojshme</t>
  </si>
  <si>
    <t>Ky Program synon garantimin e funksionimit normal të aktivitetit të Këshillit të Lartë Gjyqësor, duke forcuar pavarësinë, efikasitetin, trasparencën, me qëllim që gjyqsori të meritojë besimin e publikut.</t>
  </si>
  <si>
    <t>5000000</t>
  </si>
  <si>
    <t>Numer zyrash</t>
  </si>
  <si>
    <t xml:space="preserve">Ndarje funksionale ambjenteve te zyres dhe izolim salla </t>
  </si>
  <si>
    <t>RIKONSTRUKSIONE DHE NDERTIME ZYRASH</t>
  </si>
  <si>
    <t>20AA1</t>
  </si>
  <si>
    <t>Pajisje informatike( kompjuter,printer,skaner,sistem monitorimi video,sist.audio konference,skaner sigurie ,sist. hyrje-dalje biometrie, etj)</t>
  </si>
  <si>
    <t>18CK901 - Pajisje informatike te blera</t>
  </si>
  <si>
    <t>18CK9</t>
  </si>
  <si>
    <t>0.1765</t>
  </si>
  <si>
    <t>-0.375</t>
  </si>
  <si>
    <t>-0.5</t>
  </si>
  <si>
    <t>4000000</t>
  </si>
  <si>
    <t>3400000</t>
  </si>
  <si>
    <t>Blerje automjetesh</t>
  </si>
  <si>
    <t>18CK801 - Automjete te blera</t>
  </si>
  <si>
    <t>Mjete te  blera</t>
  </si>
  <si>
    <t>18CK8</t>
  </si>
  <si>
    <t>0.0276</t>
  </si>
  <si>
    <t>800875</t>
  </si>
  <si>
    <t>774800</t>
  </si>
  <si>
    <t>754000</t>
  </si>
  <si>
    <t>160175000</t>
  </si>
  <si>
    <t>154960000</t>
  </si>
  <si>
    <t>150800000</t>
  </si>
  <si>
    <t>nr vendimesh</t>
  </si>
  <si>
    <t>Miratimi i akteve nenligjore ne zbatim te ligjeve, miratim i akteve per rregullimin e procedurave te brendshme, emerim dhe shkarkim i prokuroreve, miratim i rregullave per funksionimin e KLP-se etj.</t>
  </si>
  <si>
    <t>93501AA - Vendime te marra nga Keshilli</t>
  </si>
  <si>
    <t>Jo-projekte (001-35-01110)</t>
  </si>
  <si>
    <t>93501</t>
  </si>
  <si>
    <t>Numri i magjistrateve te emeruar,transferuar, kundrejt totalit te tyre</t>
  </si>
  <si>
    <t>40%</t>
  </si>
  <si>
    <t>35%</t>
  </si>
  <si>
    <t>Magjistrate te vleresuar kundrejt totalit te tyre</t>
  </si>
  <si>
    <t>Akte nenligjore te miratuara nga KLP kundrejt vendimeve te marra</t>
  </si>
  <si>
    <t>DOSJE TE VLERESUARA</t>
  </si>
  <si>
    <t>Funksionimi mbi bazen e standarteve me te mira te vendeve te BE-se, i aktivitetit te Keshillit te Larte te Prokurorise , si dhe planifikimi dhe administrimi me eficence i fondeve buxhetore ,me qellim arritjen e objektivave te caktuara nga KLP.</t>
  </si>
  <si>
    <t>Veprimtaria e KLP</t>
  </si>
  <si>
    <t>Keshilli i Larte i Prokurorise</t>
  </si>
  <si>
    <t>-0.9091</t>
  </si>
  <si>
    <t>1650000</t>
  </si>
  <si>
    <t>1500000</t>
  </si>
  <si>
    <t>16500000</t>
  </si>
  <si>
    <t>Blerje e pajisjeve informatike dhe zyrash</t>
  </si>
  <si>
    <t>18AC301 - Pajisje informatike dhe zyrash</t>
  </si>
  <si>
    <t>Blerje pajisjesh</t>
  </si>
  <si>
    <t>18AC3</t>
  </si>
  <si>
    <t>0.1617</t>
  </si>
  <si>
    <t>0.5128</t>
  </si>
  <si>
    <t>684000</t>
  </si>
  <si>
    <t>588800</t>
  </si>
  <si>
    <t>389200</t>
  </si>
  <si>
    <t>34200000</t>
  </si>
  <si>
    <t>29440000</t>
  </si>
  <si>
    <t>19460000</t>
  </si>
  <si>
    <t>nr. zyrash</t>
  </si>
  <si>
    <t>Krijimi i kushteve optimale per administraten dhe antaret e KQZ</t>
  </si>
  <si>
    <t>97301AB - Ambiente pune të mirëmbajtura</t>
  </si>
  <si>
    <t>-0.0121</t>
  </si>
  <si>
    <t>1317647.06</t>
  </si>
  <si>
    <t>1333785.41</t>
  </si>
  <si>
    <t>112000000</t>
  </si>
  <si>
    <t>113371760</t>
  </si>
  <si>
    <t>Nr.punonjesish</t>
  </si>
  <si>
    <t>Performanca e administrates ne funksion te realizimit te objektivave te institucionit, ne zbatim te kerkesave ligjore.</t>
  </si>
  <si>
    <t>97301AA - Administrate profesionale</t>
  </si>
  <si>
    <t>Jo-projekte (001-73-01610)</t>
  </si>
  <si>
    <t>97301</t>
  </si>
  <si>
    <t>Nr.punonjesish te trajnuar kundrejt totalit</t>
  </si>
  <si>
    <t>Permiresimi  dhe sigurimi i kushteve optimale te punes dhe rritje e kapaciteteve profesionale te punonjesve</t>
  </si>
  <si>
    <t>Zbatimi i rekomandime te KLSH-se</t>
  </si>
  <si>
    <t>Perdorim me ekonomi, me efektivitet dhe eficence i burimeve njerezore, mjeteve monetare me qellim krijimin e kushteve sa me te mira te punes per trupen e KQZ-se dhe administraten e Komisionit Qendror te Zgjedhjeve</t>
  </si>
  <si>
    <t xml:space="preserve">Planifikimi, menaxhimi dhe administrimi i burimeve njerëzore, mjeteve monetare me qëllim përdorimin e tyre me efektivitet për realizimin e objektivave të Komisionit Qendror të Zgjedhjeve </t>
  </si>
  <si>
    <t>01610</t>
  </si>
  <si>
    <t>Veprimtaria administrative e institucionit</t>
  </si>
  <si>
    <t>Komisioni Qendror i Zgjedhjeve</t>
  </si>
  <si>
    <t>40663000</t>
  </si>
  <si>
    <t>Shtese kati</t>
  </si>
  <si>
    <t>M280045 - shtese kati</t>
  </si>
  <si>
    <t>-0.4</t>
  </si>
  <si>
    <t>100000000</t>
  </si>
  <si>
    <t>M280001 - Rikonstruksion i pjesshem godine</t>
  </si>
  <si>
    <t>18AF9</t>
  </si>
  <si>
    <t>14000000</t>
  </si>
  <si>
    <t>M280037 - Kamera e sistemi i hyrjes me karta</t>
  </si>
  <si>
    <t>18AF8</t>
  </si>
  <si>
    <t>6000000</t>
  </si>
  <si>
    <t>9000000</t>
  </si>
  <si>
    <t>M280015 - Autovetura</t>
  </si>
  <si>
    <t>18AF6</t>
  </si>
  <si>
    <t>-0.9667</t>
  </si>
  <si>
    <t>180</t>
  </si>
  <si>
    <t>M280038 - Paisje te tjera teknike</t>
  </si>
  <si>
    <t>-0.3465</t>
  </si>
  <si>
    <t>1.1784</t>
  </si>
  <si>
    <t>2.3333</t>
  </si>
  <si>
    <t>98900</t>
  </si>
  <si>
    <t>151333.33</t>
  </si>
  <si>
    <t>19780000</t>
  </si>
  <si>
    <t>9080000</t>
  </si>
  <si>
    <t>7500000</t>
  </si>
  <si>
    <t>M280025 - Orendi zyre</t>
  </si>
  <si>
    <t>0.1586</t>
  </si>
  <si>
    <t>-0.1724</t>
  </si>
  <si>
    <t>96000</t>
  </si>
  <si>
    <t>82857.14</t>
  </si>
  <si>
    <t>1160000</t>
  </si>
  <si>
    <t>18AF502 - Blerje paisje zyre</t>
  </si>
  <si>
    <t>0.2086</t>
  </si>
  <si>
    <t>0.02</t>
  </si>
  <si>
    <t>3.23</t>
  </si>
  <si>
    <t>-0.0196</t>
  </si>
  <si>
    <t>-0.0192</t>
  </si>
  <si>
    <t>120857.14</t>
  </si>
  <si>
    <t>98039.22</t>
  </si>
  <si>
    <t>42300000</t>
  </si>
  <si>
    <t>350</t>
  </si>
  <si>
    <t>102</t>
  </si>
  <si>
    <t>104</t>
  </si>
  <si>
    <t>M280019 - Pajisje elektronike</t>
  </si>
  <si>
    <t>18AF5</t>
  </si>
  <si>
    <t>-0.0001</t>
  </si>
  <si>
    <t>-0.4016</t>
  </si>
  <si>
    <t>0.0017</t>
  </si>
  <si>
    <t>0.0387</t>
  </si>
  <si>
    <t>0.7359</t>
  </si>
  <si>
    <t>55478.29</t>
  </si>
  <si>
    <t>53672.02</t>
  </si>
  <si>
    <t>53679.89</t>
  </si>
  <si>
    <t>89712</t>
  </si>
  <si>
    <t>2412085000</t>
  </si>
  <si>
    <t>2333552000</t>
  </si>
  <si>
    <t>2329600000</t>
  </si>
  <si>
    <t>2242800000</t>
  </si>
  <si>
    <t>43478</t>
  </si>
  <si>
    <t>43398</t>
  </si>
  <si>
    <t>25000</t>
  </si>
  <si>
    <t>Dosje te shqyrtuara te praktikave gjyqesore</t>
  </si>
  <si>
    <t>92801AA - Dosje te perfunduara</t>
  </si>
  <si>
    <t>Jo-projekte (001-28-01110)</t>
  </si>
  <si>
    <t>92801</t>
  </si>
  <si>
    <t>Numer dosjesh te shqyrtuara</t>
  </si>
  <si>
    <t>Permiresimi i struktures funksionale per nje menaxhim sa me efektiv te burimeve njerezore per te krijuar nje staf permament dhe sa me qendrueshem.</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</si>
  <si>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</si>
  <si>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Prokuroria e Përgjithshme</t>
  </si>
  <si>
    <t>1600000</t>
  </si>
  <si>
    <t>19AA605 - Blerje paisje elektronike</t>
  </si>
  <si>
    <t>Blerje pajisje Administrative</t>
  </si>
  <si>
    <t>19AA6</t>
  </si>
  <si>
    <t>-0.7059</t>
  </si>
  <si>
    <t>1.5</t>
  </si>
  <si>
    <t>20000000</t>
  </si>
  <si>
    <t>20400000</t>
  </si>
  <si>
    <t>Blerje Autovetura</t>
  </si>
  <si>
    <t>19AA604 - Blerje Autovetura</t>
  </si>
  <si>
    <t>Blerje pajisje te tjera zyre</t>
  </si>
  <si>
    <t>19AA603 - Blerje pajisje te tjera zyre</t>
  </si>
  <si>
    <t>-0.0603</t>
  </si>
  <si>
    <t>-0.05</t>
  </si>
  <si>
    <t>0.0526</t>
  </si>
  <si>
    <t>2296590.91</t>
  </si>
  <si>
    <t>2444000</t>
  </si>
  <si>
    <t>2572631.58</t>
  </si>
  <si>
    <t>505250000</t>
  </si>
  <si>
    <t>488800000</t>
  </si>
  <si>
    <t>220</t>
  </si>
  <si>
    <t>190</t>
  </si>
  <si>
    <t>94101AB - Dosje te perfunduara</t>
  </si>
  <si>
    <t>Jo-projekte (001-41-03390)</t>
  </si>
  <si>
    <t>94101</t>
  </si>
  <si>
    <t>85%</t>
  </si>
  <si>
    <t>Raporti midis numrit të personave të gjykuar kundrejt atyre të regjistruar.</t>
  </si>
  <si>
    <t>Raporti midis numrit të çështjeve të dërguara për gjykim kundrejt atyre të përfunduara.</t>
  </si>
  <si>
    <t>Raporti midis numrit të çështjeve të përfunduara kundrejt atyre të regjistruara.</t>
  </si>
  <si>
    <t>"Rritja e efektivitetit të hetimit mbi pastrimin e produkteve dhe aseteve kriminale, mbi krimin financiar në përgjithësi dhe vënia përpara përgjegjësisë penale e kujtdo që shkel ligjin. "</t>
  </si>
  <si>
    <t>Rritja e nivelit të shërbimit të ofruar nëpërmjet një sistemi funksional, efikas, të mirëadministruar dhe që funksionon në shkallën më të lartë të integritetit.</t>
  </si>
  <si>
    <t>Garantimi i respektimit te Kushtetutës, forcimit të shtetit të së drejtës, nepermjet vënies para drejtësisë të çdo vepre penale të korrupsionit dhe krimit të organizuar në mënyrë sa më efikase dhe të pavarur nga çdo ndikim i paligjshëm.</t>
  </si>
  <si>
    <t>Veprimtaria e SPAK</t>
  </si>
  <si>
    <t>03390</t>
  </si>
  <si>
    <t>41</t>
  </si>
  <si>
    <t>Prokuroria e Posaçme Kundër Korrupsionit dhe Krimit të Organizuar</t>
  </si>
  <si>
    <t>45000000</t>
  </si>
  <si>
    <t>20000</t>
  </si>
  <si>
    <t>-0.3</t>
  </si>
  <si>
    <t>2142857.14</t>
  </si>
  <si>
    <t>7</t>
  </si>
  <si>
    <t>90202AC - Partneritet dhe mbështetje nga organizatat ndërkombëtare</t>
  </si>
  <si>
    <t>0.0278</t>
  </si>
  <si>
    <t>0.0082</t>
  </si>
  <si>
    <t>587301.59</t>
  </si>
  <si>
    <t>571428.57</t>
  </si>
  <si>
    <t>74000000</t>
  </si>
  <si>
    <t>72000000</t>
  </si>
  <si>
    <t>122</t>
  </si>
  <si>
    <t>Numër delegacionesh</t>
  </si>
  <si>
    <t>pjesemarrje e delegacioneve parlamentare ne vizita zyrtare, konferenca, asamble parlamentare brenda dhe jashte vendit.</t>
  </si>
  <si>
    <t>90202AB - Marrëdhënie ndërkombëtare të intensifikuara</t>
  </si>
  <si>
    <t>Jo-projekte (001-02-01120)</t>
  </si>
  <si>
    <t>90202</t>
  </si>
  <si>
    <t>Numri i organizatave ndërkombëtare ku Shqipëria aderon si vend anëtar me të drejta të plota.</t>
  </si>
  <si>
    <t>Rritja në % e numrit të delegacioneve parlamentare brenda dhe jashtë vendit.</t>
  </si>
  <si>
    <t>Rritja e efektivitetit të diplomacisë parlamentare në funksion të Integrimit Europian dhe zgjerimi i marrdhënieve dypalëshe dhe shumëpalëshe me parlamentet e tjera dhe organizatat ndërkombëtare.</t>
  </si>
  <si>
    <t>0.0728</t>
  </si>
  <si>
    <t>0.381</t>
  </si>
  <si>
    <t>2103571.43</t>
  </si>
  <si>
    <t>2903034.6</t>
  </si>
  <si>
    <t>589000000</t>
  </si>
  <si>
    <t>548673540</t>
  </si>
  <si>
    <t>280</t>
  </si>
  <si>
    <t>261</t>
  </si>
  <si>
    <t>189</t>
  </si>
  <si>
    <t>Numër aktesh</t>
  </si>
  <si>
    <t>90202AA - Akte të miratuara në Kuvend</t>
  </si>
  <si>
    <t>Rritja në % e numrit të aktiviteteve në mbështetje të punës së KKIE-së.</t>
  </si>
  <si>
    <t>Rritja në % dhe përmirësimi i mekanizmave dhe praktikave të kontrollit parlamentar.</t>
  </si>
  <si>
    <t>Rritja në % e numrit të opinioneve ligjore që shoqërojnë projektligjet në kuadër të përafrimit me BE-në.</t>
  </si>
  <si>
    <t>Rritja në % e numrit të akteve që shqyrtohen dhe miratohen në Kuvend, përfshirë dhe aspektet gjinore (nëpërmjet punës në komisionet parlamentare dhe seancat plenare).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</si>
  <si>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</si>
  <si>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Rritja në % e përfshirjes së grave në parlament dhe aktivitete të tjera të jetës politike.</t>
  </si>
  <si>
    <t>Rritja në % e raporteve monitoruese të instituconeve të pavarura</t>
  </si>
  <si>
    <t>Rritja në % e opinioneve ligjore dhe relacioneve që shoqërojnë projektligjet që synojnë përafrimin e legjislacionit shqiptar me atë të BE-së.</t>
  </si>
  <si>
    <t>Rritja në % e numrit të seancave plenare, mbledhjeve të komisioneve parlamentare, takimeve me grupet e interesit etj.</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</si>
  <si>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</si>
  <si>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</si>
  <si>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Veprimtaria Ligjvënëse</t>
  </si>
  <si>
    <t>02</t>
  </si>
  <si>
    <t>Kuvendi</t>
  </si>
  <si>
    <t>numër sisteme</t>
  </si>
  <si>
    <t>Ndërtim i sistemit të mbrojtjes së zjarrit dhe shpëtimit.</t>
  </si>
  <si>
    <t>Sistem i ndërtuar për mbrojtje ndaj zjarrit dhe shpëtim.</t>
  </si>
  <si>
    <t>1400</t>
  </si>
  <si>
    <t>Rikonstruksion i Sallës së Seancave Plenare.</t>
  </si>
  <si>
    <t>Ambiente të rinovuara bashkëkohore të Sallës së Seancave Plenare.</t>
  </si>
  <si>
    <t>6666.67</t>
  </si>
  <si>
    <t>1200</t>
  </si>
  <si>
    <t>Rikonstruksionin e parkut të automjeteve të Kuvendit</t>
  </si>
  <si>
    <t>18AA503 - Ambjente të rikonstruktuara të parkut të autoveturave.</t>
  </si>
  <si>
    <t>Rikonstruksion i ambienteve</t>
  </si>
  <si>
    <t>18AA5</t>
  </si>
  <si>
    <t>4</t>
  </si>
  <si>
    <t>numër pajisje</t>
  </si>
  <si>
    <t>M020002 - Pajisje zyre te blera</t>
  </si>
  <si>
    <t>Blerje pajisje zyre dhe makina e makineri te ndryshme</t>
  </si>
  <si>
    <t>18AA2</t>
  </si>
  <si>
    <t>0.0446</t>
  </si>
  <si>
    <t>-0.0851</t>
  </si>
  <si>
    <t>0.0826</t>
  </si>
  <si>
    <t>0.0707</t>
  </si>
  <si>
    <t>0.0351</t>
  </si>
  <si>
    <t>0.0364</t>
  </si>
  <si>
    <t>0.1702</t>
  </si>
  <si>
    <t>2538421.05</t>
  </si>
  <si>
    <t>2430000</t>
  </si>
  <si>
    <t>2655957.45</t>
  </si>
  <si>
    <t>144690000</t>
  </si>
  <si>
    <t>133650000</t>
  </si>
  <si>
    <t>124830000</t>
  </si>
  <si>
    <t>59</t>
  </si>
  <si>
    <t>Numër njësish që do të mirëmbahen</t>
  </si>
  <si>
    <t>Mirëmbajtja e planifikuar e ndërtesave, zyrave, pajisjeve, sistemeve, autoveturave etj.</t>
  </si>
  <si>
    <t>90201AC - Ndërtesa, zyra, sisteme dhe makineri e pajisje të mirëmbajtura.</t>
  </si>
  <si>
    <t>Jo-projekte (001-02-01110)</t>
  </si>
  <si>
    <t>90201</t>
  </si>
  <si>
    <t>Përmirësimi i kushteve të punës dhe standarteve të pritje-përcjelljes së delegacioneve.</t>
  </si>
  <si>
    <t>Rritja e efiçencës në teknologjinë e informacionit për përmirësimin e punës në distancë.</t>
  </si>
  <si>
    <t>Rritja në % e përdoruesëve të sistemeve të tekonologjisë së informacionit, për të marrë informacion mbi veprimtarinë e Kuvendit në kohë reale.</t>
  </si>
  <si>
    <t>Të sigurohet arkitekturë optimale dhe bashkëkohore e teknologjisë së informacionit si dhe infrastrukturë dhe kushte pune me standarte për veprimtarinë parlamentare, në përgjigje të sfidave të reja.</t>
  </si>
  <si>
    <t>numër libra</t>
  </si>
  <si>
    <t>-0.0135</t>
  </si>
  <si>
    <t>-0.8018</t>
  </si>
  <si>
    <t>0.0359</t>
  </si>
  <si>
    <t>-0.2071</t>
  </si>
  <si>
    <t>0.05</t>
  </si>
  <si>
    <t>385238.1</t>
  </si>
  <si>
    <t>390500</t>
  </si>
  <si>
    <t>1970000</t>
  </si>
  <si>
    <t>8090000</t>
  </si>
  <si>
    <t>7810000</t>
  </si>
  <si>
    <t>9850000</t>
  </si>
  <si>
    <t>Numër shërbimesh</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</si>
  <si>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</si>
  <si>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90201AB - Informim publik, edukim qytetar dhe transparencë maksimale e bashkëpunim me median për pasqyrimin real të veprimtarisë së Kuvendit.</t>
  </si>
  <si>
    <t>-0.0343</t>
  </si>
  <si>
    <t>7029500</t>
  </si>
  <si>
    <t>8033714.29</t>
  </si>
  <si>
    <t>281180000</t>
  </si>
  <si>
    <t>291180000</t>
  </si>
  <si>
    <t>Numri i nëpunësve që trajnohen dhe rekrutohen</t>
  </si>
  <si>
    <t>Rritja e kapaciteteve njerëzore për të suportuar ligjvënësit në mënyrë sa më profesionale me punë kërkimore, ekspertizë profesionale dhe të paanshme.</t>
  </si>
  <si>
    <t>90201AA - Burime njerëzore të mirëmenaxhuara në përputhje me sfidat e kërkesat e kohës.</t>
  </si>
  <si>
    <t>Rritja në % e mbështetjes së anëtarëve të parlamentit nëpërmjet analizave dhe punës kërkimore.</t>
  </si>
  <si>
    <t>Intensifikimi i punës për informim publik dhe transparencë maksimale (%).</t>
  </si>
  <si>
    <t>Rritja në % e kapaciteteve të larta profesionale të punonjësve nëpërmjet trajnimeve dhe rekrutimeve.</t>
  </si>
  <si>
    <t>Të rritet niveli i transparencës, objektivitetit të informimit dhe aksesi i publikut në çështjet parlamentare duke punuar me kapacitete njerëzore profesionale gjithnjë në rritje.</t>
  </si>
  <si>
    <t>Rritja në % e raportit meshkuj femra për programin.</t>
  </si>
  <si>
    <t>Informim publik në kohë reale (rritje në %).</t>
  </si>
  <si>
    <t>Rritja në % e analizave dhe punës kërkimore për çështjet parlamentare.</t>
  </si>
  <si>
    <t>Rritja në % e numrit të trajnimit të punonjësve.</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</si>
  <si>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</si>
  <si>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</si>
  <si>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140000000</t>
  </si>
  <si>
    <t>Numer pajisjesh elektronike per sistemin IT si dhe mobilie per Institucionin</t>
  </si>
  <si>
    <t>Pajisje/mobilje te blera per mirefunksionimin e Institucionit</t>
  </si>
  <si>
    <t>M880001 - Pajisje/mobilje te blera per mirefunksionimin e Institucionit</t>
  </si>
  <si>
    <t>18AC9</t>
  </si>
  <si>
    <t>31250</t>
  </si>
  <si>
    <t>35714.29</t>
  </si>
  <si>
    <t>Numer monitorimesh/inpektimesh te kryera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</si>
  <si>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</si>
  <si>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98801AB - Monitorime/Inpektime ne terren te projekteve te financuara</t>
  </si>
  <si>
    <t>0.0343</t>
  </si>
  <si>
    <t>0.0625</t>
  </si>
  <si>
    <t>1313380</t>
  </si>
  <si>
    <t>1269800</t>
  </si>
  <si>
    <t>1376875</t>
  </si>
  <si>
    <t>131338000</t>
  </si>
  <si>
    <t>126980000</t>
  </si>
  <si>
    <t>110150000</t>
  </si>
  <si>
    <t>Numri I projekteve te financuara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</si>
  <si>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</si>
  <si>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98801AA - Projekte te financuara nga AMSHC- ja</t>
  </si>
  <si>
    <t>Jo-projekte (001-88-01110)</t>
  </si>
  <si>
    <t>98801</t>
  </si>
  <si>
    <t>Numer projektesh te monitoruara ne terren nga AMSHC</t>
  </si>
  <si>
    <t>Numer takimesh trajnuese, informuese, workshops te realizuara</t>
  </si>
  <si>
    <t>Numer projektesh te financuara</t>
  </si>
  <si>
    <t>Mbeshtetje financiare dhe monitorim per me shume projekte te OJF ve sipas programeve te percaktuara nga Bordi Mbikqyres i AMSHC -se ne vit</t>
  </si>
  <si>
    <t>Rrirtja e kapacitetit te OJf ve dhe aftesise se tyre ne sigurimin e projekteve ne perputhshmeri me qellimin e programit te financuara nga buxheti i shtetit.</t>
  </si>
  <si>
    <t>Organizata te shoqerise Civile te perfshira ne monitorimin dhe zbatimin e politikave publike ne te mire dhe ne interes publik.</t>
  </si>
  <si>
    <t>Krijimi i kushteve per rritje te qendrueshme te shoqerise civile ne vend permes nje shoqerie civile me vibrante dhe pjesemarrese ne vendimarje dhe monitorim politikash publike</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</si>
  <si>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</si>
  <si>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Mbështetje për Shoqërinë Civile</t>
  </si>
  <si>
    <t>Besnik Dervishi</t>
  </si>
  <si>
    <t>Lindita Morina</t>
  </si>
  <si>
    <t>18AD102</t>
  </si>
  <si>
    <t>Rritja e nivelit të zbatimit të Akteve të Komisionerit (vendime, rekomandime, urdhra</t>
  </si>
  <si>
    <t xml:space="preserve">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 </t>
  </si>
  <si>
    <t>Robert GAJDA</t>
  </si>
  <si>
    <t>Ana MUÇA</t>
  </si>
  <si>
    <r>
      <t xml:space="preserve">Detajimi i Kostos Totale të </t>
    </r>
    <r>
      <rPr>
        <b/>
        <sz val="8"/>
        <color indexed="10"/>
        <rFont val="Garamond"/>
        <family val="1"/>
      </rPr>
      <t xml:space="preserve">Produktit 3 </t>
    </r>
    <r>
      <rPr>
        <b/>
        <sz val="8"/>
        <color indexed="8"/>
        <rFont val="Garamond"/>
        <family val="1"/>
      </rPr>
      <t>sipas Artikujve Ekonomikë</t>
    </r>
  </si>
  <si>
    <t>nr pajisje</t>
  </si>
  <si>
    <t>Paisje te pershtateshme per ushtrimin e funksionit dhe aksesimin e zyres se Komisionerit per Mbrojtjen nga Diskriminimi.</t>
  </si>
  <si>
    <t>18CL701</t>
  </si>
  <si>
    <t>Pershtatje dhe rikonstruksion I godines se KMD me element PAK</t>
  </si>
  <si>
    <t>Qytetar dhe punonjës, të sektorit publik dhe privat, të informuar dhe të trajnuar në lidhje me mbrojtjen nga diskriminimi, rolin e KMD-së dhe Barazinë Gjinore. Konferenca, trajnime, seminare dhe aktivitete kombetare dhe nderkombetare ne kuader te bashkepunimeve me zyrat homologe të KMD dhe institucionet e tjera per procesin e integrimit ne BE te vendit. Hartim dhe implementim Projektesh ne bashkepunim me organizata kombetare dhe nderkombetare ne fushen e te drjetave te njeriut dhe mbrojtjen nga diskriminimi.</t>
  </si>
  <si>
    <t>Qytetarë të ndërgjegjësuar dhe punonjës të sektorit publik dhe privat, të trajnuar.</t>
  </si>
  <si>
    <t>0.0286</t>
  </si>
  <si>
    <t>-0.2708</t>
  </si>
  <si>
    <t>116666.67</t>
  </si>
  <si>
    <t>M920009 - Pajisje Kompjuterike te blera</t>
  </si>
  <si>
    <t>M920008 - Pajisje Zyre te blera</t>
  </si>
  <si>
    <t>Blerje pajisje, sisteme, makineri</t>
  </si>
  <si>
    <t>18AD4</t>
  </si>
  <si>
    <t>0.1904</t>
  </si>
  <si>
    <t>0.5573</t>
  </si>
  <si>
    <t>-0.0267</t>
  </si>
  <si>
    <t>347600</t>
  </si>
  <si>
    <t>292000</t>
  </si>
  <si>
    <t>187500</t>
  </si>
  <si>
    <t>1738000</t>
  </si>
  <si>
    <t>1460000</t>
  </si>
  <si>
    <t>99201AB - Konferenca dhe Ekspozita kombetare dhe nderkombetare per botimet dhe aktivitet e ISKK</t>
  </si>
  <si>
    <t>0.0274</t>
  </si>
  <si>
    <t>0.1928</t>
  </si>
  <si>
    <t>4866.67</t>
  </si>
  <si>
    <t>4080</t>
  </si>
  <si>
    <t>37500000</t>
  </si>
  <si>
    <t>36500000</t>
  </si>
  <si>
    <t>30600000</t>
  </si>
  <si>
    <t>7500</t>
  </si>
  <si>
    <t>99201AA - Libra për të botuar - Enciklopedia vëllimi i VIII dhe Kolana e pervitshme</t>
  </si>
  <si>
    <t>Jo-projekte (001-92-01110)</t>
  </si>
  <si>
    <t>99201</t>
  </si>
  <si>
    <t>Pergatitja dhe botimi i "Fjalorit enciklopedik të viktimave të terrorit Komunist", Vëllimi  VIII,  germa SH -  dhe  Kolanes 16-20 librave qe jane deshmi, memuare, studime shkencore, albume  etj</t>
  </si>
  <si>
    <t>6700</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</si>
  <si>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</si>
  <si>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92</t>
  </si>
  <si>
    <t>Instituti i Studimeve te Krimeve te Komunizmit</t>
  </si>
  <si>
    <t>Drejtoria e Arkivit të Shtetit</t>
  </si>
  <si>
    <t>Unifikimi i procedurave dhe menaxhimi i dokumentacionit arkivor ne RSH, per te siguruar ruajtjen, permiresimin dhe dixhitalizimin e tij.</t>
  </si>
  <si>
    <t>92001</t>
  </si>
  <si>
    <t>Jo-projekte (001-20-01110)</t>
  </si>
  <si>
    <t>92001AA - Dokumenta te trajtuar ne vit</t>
  </si>
  <si>
    <t>Ruajtje,restaurim, pershkrim, skanim dhesherbim i fondeve arkivore.</t>
  </si>
  <si>
    <t>nr. dokumentash</t>
  </si>
  <si>
    <t>25200</t>
  </si>
  <si>
    <t>186800000</t>
  </si>
  <si>
    <t>192400000</t>
  </si>
  <si>
    <t>193440000</t>
  </si>
  <si>
    <t>199950000</t>
  </si>
  <si>
    <t>7412.7</t>
  </si>
  <si>
    <t>7634.92</t>
  </si>
  <si>
    <t>7676.19</t>
  </si>
  <si>
    <t>7934.52</t>
  </si>
  <si>
    <t>0.03</t>
  </si>
  <si>
    <t>0.0054</t>
  </si>
  <si>
    <t>18AI3</t>
  </si>
  <si>
    <t>Rikontruksion dhe ndertim ambjentesh</t>
  </si>
  <si>
    <t>18AI306 - Rikonstruksion i godinave te ASHV-ve</t>
  </si>
  <si>
    <t>Numri i godinave</t>
  </si>
  <si>
    <t>8265000</t>
  </si>
  <si>
    <t>14501000</t>
  </si>
  <si>
    <t>14812000</t>
  </si>
  <si>
    <t>0.7545</t>
  </si>
  <si>
    <t>0.0127</t>
  </si>
  <si>
    <t>18AI307 - Mbikqyrja e rikonstruksionit te objekteve te ASHV-ve</t>
  </si>
  <si>
    <t>Numri i ASHV-ve</t>
  </si>
  <si>
    <t>499000</t>
  </si>
  <si>
    <t>188000</t>
  </si>
  <si>
    <t>0.4676</t>
  </si>
  <si>
    <t>-0.6232</t>
  </si>
  <si>
    <t>Produkte te punes Kerkimore e shkencore te  Asamblese se A.SH, seksioneve , komisioneve me impakt  ne Kerkom - zhvillimin  e Teknologjise &amp; Inovacionit   ne Shqiperi Kosove e me gjere. Pagat dhe shpenzimet administrative</t>
  </si>
  <si>
    <t>Veprimtaria e seksioneve, njesive kerkimore, komisioneve, veprimtaria promovuese( konferenca seminare, ligjerata, kongrese) etj,  veprimtari kerkimore studimore ( projekte ), konkurset e cmimeve per krijimtari,</t>
  </si>
  <si>
    <t>Fondi i Zhvillimit Shqipetar</t>
  </si>
  <si>
    <t>56</t>
  </si>
  <si>
    <t>Programi "100 Fshatrat"</t>
  </si>
  <si>
    <t>04230</t>
  </si>
  <si>
    <t>Programi i 100 fshatrave synon të koordinojë ndërhyrjet zhvillimore në hapësirën rurale të 100 fshatrave sipas
qasjes ndërsektoriale dhe me shumë aktorë, duke u shkëputur nga ndërhyrjet e copëzuara dhe me qasje strikte sektoriale.</t>
  </si>
  <si>
    <t>Qellimi i ketij programi eshte qe ta beje kete zone nje destinacion ku banoret dhe vizitore do te duan te jetojne apo vizitojne pasi aty ofrohen mundesi ekonomike dhe aktivitete sociale shoqeruar me sherbime cilesore qe ndertohet mbi vlerat kulturore, natyrore dhe historike te fshatit.</t>
  </si>
  <si>
    <t>18BN0</t>
  </si>
  <si>
    <t>Projekte te programit "100 Fshatrat''</t>
  </si>
  <si>
    <t>18BN001 - Projekte te programit "100 Fshatrat"</t>
  </si>
  <si>
    <t>"Mekanizëm financiar qe mbeshtetndërhyrjet zhvillimore në hapësirën rurale të 100 fshatrave"</t>
  </si>
  <si>
    <t>500000000</t>
  </si>
  <si>
    <t>1000000000</t>
  </si>
  <si>
    <t>18BN002 - Nderhyrje per forcimin e identitetit, perkatesise dhe lidhjen me zonat  e 100 fshatrave</t>
  </si>
  <si>
    <t>Nderhyrje per forcimin e identitetit, perkatesise dhe lidhjen me zonat, nepermjet promovimit dhe nxjerrjes ne pah te cilesive dhe vlerave me te mira te banoreve dhe komuniteteve ne zonat e 100 fshatrave</t>
  </si>
  <si>
    <t>25000000</t>
  </si>
  <si>
    <t>18BN003 - Nderhyrje rehabilituese per zonat/territoret e demtuara</t>
  </si>
  <si>
    <t>Nderhyrje per permiresimin e mjedisit natyror, nepermjet rehabilimitimit dhe nderhyrjeve ne zona apo terrritore te demtuara</t>
  </si>
  <si>
    <t>17500000</t>
  </si>
  <si>
    <t xml:space="preserve">18BN004 - Nderhyrje per permiresimin e sherbimeve publike te grumbullimit dhe depozitimit te mbetjeve urbane ne zonat e 100 fshatrave
</t>
  </si>
  <si>
    <t>Nderhyrje per permiresimin e sherbimeve publike te grumbullimit dhe depozitimit te mbetjeve urbane ne zonat e 100 fshatrave</t>
  </si>
  <si>
    <t>18BN005 - Nderhyrje per kultivimin e tokave me drure frutore/arrore/vreshta etj per permiresimin e biodiversitetit dhe ekonomise bujqesore</t>
  </si>
  <si>
    <t>Nderhyrje per kultivimin e tokave me drur frutor/arror/vreshta etj me qellim permiresimin e biodiversitetit, ekonomise bujqesore si dhe duke rritur te ardhurat bashkiake dhe duke permiresuar peisazhin rural</t>
  </si>
  <si>
    <t>18BN006 - Nderhyrje per krijimin e produktit autentik ushqimor lokal duke krijuar menun e 100 fshatrave</t>
  </si>
  <si>
    <t>Nderhyrje per krijimin e produktit autentik ushqimor lokal duke krijuar menun e 100 fshatrave</t>
  </si>
  <si>
    <t>18BN007 - Nderhyrje ne permiresimin e zinxhirit te vleres per bimet medicinale/eterovajore/frutat e pyllit</t>
  </si>
  <si>
    <t>Nderhyrje ne permiresimin e zinxhirit te vleres per bimet medicinale/eterovajore/frutat e pyllit</t>
  </si>
  <si>
    <t>18BN008 - Nderhyrje ne permiresimin e zinxhirit te vleres dhe fuqizimit te produktit artizanal</t>
  </si>
  <si>
    <t>Nderhyrje ne permiresimin e zinxhirit te vleres dhe fuqizimit te produktit artizanal</t>
  </si>
  <si>
    <t>75000000</t>
  </si>
  <si>
    <t>18BN009 - Nderhyrje per promovimin e zonave te 100 fshatrave nepermjet eventeve kulturore/sportive/kulinare/sociale etj</t>
  </si>
  <si>
    <t>Nderhyrje per promovimin e zonave te 100 fshatrave nepermjet eventeve kulturore/sportive/kulinare/sociale etj</t>
  </si>
  <si>
    <t>90000000</t>
  </si>
  <si>
    <t>18BN010 - Nderhyrje per permiresimin e konektivitetit dhe rrugeve te aksesit ne zona</t>
  </si>
  <si>
    <t>Nderhyrje per permiresimin e konektivitetit dhe rrugeve te aksesit ne zona</t>
  </si>
  <si>
    <t>200000000</t>
  </si>
  <si>
    <t>18BN011 - Nderhyrje per permiresimin e infrastruktures turistike qe lidhet me sportet natyrore, aktivitetet ne natyre, ecjen etj</t>
  </si>
  <si>
    <t>Nderhyrje per permiresimin e infrastruktures turistike qe lidhet me sportet natyrore, aktivitetet ne natyre, ecjen etj</t>
  </si>
  <si>
    <t>18BN012 - Nderhyrje per permiresimin e mjedisit dhe peisazhit urban te zonave nepermjet nderhyrjeve qe evokojne traditen dhe autenticitetin e zonave</t>
  </si>
  <si>
    <t>Nderhyrje per permiresimin e mjedisit dhe peisazhit urban te zonave nepermjet nderhyrjeve qe evokojne traditen dhe autenticitetin e zonave</t>
  </si>
  <si>
    <t>62500000</t>
  </si>
  <si>
    <t>125000000</t>
  </si>
  <si>
    <t>18BN013 - Nderhyrje zhvilluese te integruara per rritjen dhe diversifikimin e ofertes turistike ne zona te caktuara</t>
  </si>
  <si>
    <t>Nderhyrje zhvilluese te integruara per rritjen dhe diversifikimin e ofertes turistike ne zona te caktuara</t>
  </si>
  <si>
    <t>Programe Zhvillimi</t>
  </si>
  <si>
    <t>06210</t>
  </si>
  <si>
    <t>Programi perfshin nderhyrje ne disa segmente rrugore te cilat kane impakt te larte ne zhvillimin ekonomik, lehtesimin e aksesit ne zonat me potencial turistik, dhe permiresimin e infrastruktures urbane.</t>
  </si>
  <si>
    <t>Permiresimi i kushteve te jeteses te banoreve ne te gjithe vendin, rritja e aksesit ne sherbimet baze, promovimi i turizmit dhe nxitja e sektorit bujqesor, permesimin e infrastruktures rrugore.</t>
  </si>
  <si>
    <t>Rikonstruksion i segmenteve rrugore prioritare, rikualifikim urban dhe rikonstruksion ujesjellesish</t>
  </si>
  <si>
    <t>18BN1</t>
  </si>
  <si>
    <t>Rikonstruksion Segmente Rrugore Prioritare</t>
  </si>
  <si>
    <t>M560429 - Rikonstruksion i Rruges Harku i Berdicës - Velipojë</t>
  </si>
  <si>
    <t>Rikonstruksion i Rruges Harku i Berdicës - Velipojë</t>
  </si>
  <si>
    <t>numer rrugesh</t>
  </si>
  <si>
    <t>9248178</t>
  </si>
  <si>
    <t>7237</t>
  </si>
  <si>
    <t>M560413 - Projektim /Supervision dhe kolaudim i punimeve</t>
  </si>
  <si>
    <t>Projektim, supervizion dhe kolaudim i punimeve ter kryera ne infrastrukture</t>
  </si>
  <si>
    <t>numer projektimesh</t>
  </si>
  <si>
    <t>6014995</t>
  </si>
  <si>
    <t>1780392</t>
  </si>
  <si>
    <t>-0.704</t>
  </si>
  <si>
    <t>M560435 - Hartimi i projekteve per rruget rurale</t>
  </si>
  <si>
    <t>Hartimi I projekteve per ndertimin e rrugeve rurale</t>
  </si>
  <si>
    <t>nr projektimesh</t>
  </si>
  <si>
    <t>6670836</t>
  </si>
  <si>
    <t>3354016</t>
  </si>
  <si>
    <t>1729046</t>
  </si>
  <si>
    <t>-0.4972</t>
  </si>
  <si>
    <t>-0.4845</t>
  </si>
  <si>
    <t>18BN114 - Projekte te reja investimi</t>
  </si>
  <si>
    <t>objekt I ri</t>
  </si>
  <si>
    <t>296823746</t>
  </si>
  <si>
    <t>3764629765</t>
  </si>
  <si>
    <t>11.683</t>
  </si>
  <si>
    <t>18BN115 - Sistemim, asfaltim i rrugës Përmet - Carshovë</t>
  </si>
  <si>
    <t>Permiresimi i infrastruktures ne funksion te zhvillimit ekonomik dhe turistik te rajonit juglindor te vendit.  Rruga do te perbeje segmentin permbylles nga Ura e Dragotit Tepelene deri ne Doganen e tre urave.</t>
  </si>
  <si>
    <t>Nr projektesh</t>
  </si>
  <si>
    <t>290000000</t>
  </si>
  <si>
    <t>42183665</t>
  </si>
  <si>
    <t>168734662</t>
  </si>
  <si>
    <t>-0.8545</t>
  </si>
  <si>
    <t>18BN117 - Ndërhyrje e integruar për përmirësimin e aksesit, shërbimeve dhe rikualifikimit urban në Zonën e Plazhit-Palasë-Dryhmades</t>
  </si>
  <si>
    <t>Krijimi i nje modeli te zhvillimit te qendrueshem e sipas standarteve te zones se Plazhit te Palases-Dryhmades, ne nje gjatesi 1 km vije lineare dhe qe perfaqeson rreth 45 ha zone plazh. Modeli perfshin edhe ngritjen e nje modeli te manaxhimit e te organizimit te sherbimeve pergjate kesaj vije i cili do te replikohet me pas edhe pergjate zonave te tjera bregdetare.</t>
  </si>
  <si>
    <t>134396076</t>
  </si>
  <si>
    <t>70683458</t>
  </si>
  <si>
    <t>400539596</t>
  </si>
  <si>
    <t>-0.4741</t>
  </si>
  <si>
    <t>4.6667</t>
  </si>
  <si>
    <t>18BN118 - Ndërhyrje e Integruar për përmirësimin e aksesit, shërbimeve dhe atraksionit turistik ne zonën e Alpeve Shqiptare.</t>
  </si>
  <si>
    <t>Nepermjet këtij investimi synohet zhvillimin i produktit turistik dhe rritje ekonomike ne zone duke:• Krijuar nje rrjet rrugor multimodal (makina, makina 4x4, motorë, biçikleta, kafshe dhe këmbë) qe lidh 4 destinacionet kryesore te alpeve (Vermosh, Theth, Valbone, Lugina e Lumit te Shales) duke i bashkuar ne nje destinacion te përbashkët 4-5 ditor • Shtimin e  atraksioneve dhe shërbimeve turistike përgjatë itinerareve dhe ne destinacione (sinjalistika, view pointe, elemente sigurie, ura, vende pushimi (stacione tematike), info-point, shkallare, gardhe, stola, zip-line etc)• Permiresimin e shërbimeve baze publike (ujësjellës, kanalizime, mbetje) ne destinacionet e mesiperme</t>
  </si>
  <si>
    <t>46448389</t>
  </si>
  <si>
    <t>185793554</t>
  </si>
  <si>
    <t>1.3224</t>
  </si>
  <si>
    <t>18BN120 - Rikualifikim urban i Bllokut ne qender te Kamzes</t>
  </si>
  <si>
    <t>Nepermjet ketij investimi do te arrhet rikualifikimi urban i bllokut te banimit ne qender te Kamzes, permiresimi i i jetes se qytetareve, rritjen e sigurise per kembesoret dhe kryesisht per femijet dhe nxenesit e shkollave, nxitjen e mundesive per zhvillim ekonomik te bllokut</t>
  </si>
  <si>
    <t>130000000</t>
  </si>
  <si>
    <t>14393620</t>
  </si>
  <si>
    <t>33585115</t>
  </si>
  <si>
    <t>-0.8893</t>
  </si>
  <si>
    <t>1.3333</t>
  </si>
  <si>
    <t>18BN123 - Nderhyrje e integruar per permiresimin e konektivitetit dhe rikualifim urban ne Bashkine e Kavajes</t>
  </si>
  <si>
    <t>Nepermjet ketij investimi do te realizohet rikualifikimi urban i bllokut te banimit ne qender te Golemit, si dhe do te permiresohet aksesi per ne zonen  bregdetare te plazhit te Karpenit. Ky investim synon rritjen e numrit te turisteve qe frekuentojne zonen e Golemit. Nepermjet permiresimit te rruges se aksesit per ne plazhin e Karpenit, do te behet e mundur shtimi i numrit te pushueseve veror si dhe qytetareve qe do te zgjedhin kete bregdet per te kaluar fundjavat.</t>
  </si>
  <si>
    <t>4229565</t>
  </si>
  <si>
    <t>1633263</t>
  </si>
  <si>
    <t>18BN124 - Riveshje Aksi Rrugor Cermë - Divjakë si dhe degëzimet për fshatrat: Grabian, Çermë, Shkumbin – Bishçukas,Dushkucan - Hallvaxhias - Gërmenj i Madh</t>
  </si>
  <si>
    <t>Riveshje Aksi Rrugor Cermë - Divjakë si dhe degëzimet për fshatrat: Grabian, Çermë, Shkumbin – Bishçukas,Dushkucan - Hallvaxhias - Gërmenj i Madh</t>
  </si>
  <si>
    <t>180000000</t>
  </si>
  <si>
    <t>10603736</t>
  </si>
  <si>
    <t>-0.9411</t>
  </si>
  <si>
    <t>18BN125 - Ndertim , Asfaltim, Rrjeti inxhinierik, Rruga Nr.1, Lëkurës,Lot 1+2</t>
  </si>
  <si>
    <t>Ndertim , Asfaltim, Rrjeti inxhinierik, Rruga Nr.1, Lëkurës,Lot 1+2</t>
  </si>
  <si>
    <t>110000000</t>
  </si>
  <si>
    <t>12628844</t>
  </si>
  <si>
    <t>50515375</t>
  </si>
  <si>
    <t>-0.8852</t>
  </si>
  <si>
    <t>18BN126 - Rikonstruksion i Rrugës Miras-Arrëz</t>
  </si>
  <si>
    <t>Rikonstruksion i Rrugës Miras-Arrëz</t>
  </si>
  <si>
    <t>57738952</t>
  </si>
  <si>
    <t>-0.6792</t>
  </si>
  <si>
    <t>18BN128 - Përmirësimi i shtresave asfaltike për rrugët në Rajonet 1,2 (Marrëveshje Kuadër)</t>
  </si>
  <si>
    <t>Përmirësimi i shtresave asfaltike për rrugët në  Rajonet 1,2 (Marrëveshje Kuadër)</t>
  </si>
  <si>
    <t>445000000</t>
  </si>
  <si>
    <t>41355089</t>
  </si>
  <si>
    <t>165420355</t>
  </si>
  <si>
    <t>-0.9071</t>
  </si>
  <si>
    <t>18BN129 - Përmirësimi i shtresave asfaltike për rrugët në Rajonet 3,4 (Marrëveshje Kuadër)</t>
  </si>
  <si>
    <t>Përmirësimi i shtresave asfaltike për rrugët në  Rajonet 3,4 (Marrëveshje Kuadër)</t>
  </si>
  <si>
    <t>434579286</t>
  </si>
  <si>
    <t>30514966</t>
  </si>
  <si>
    <t>122059862</t>
  </si>
  <si>
    <t>-0.9298</t>
  </si>
  <si>
    <t>18BN130 - Rehabilitimi i Rrugës Nivicë-Salari</t>
  </si>
  <si>
    <t>Rehabilitimi i Rrugës Nivicë-Salari</t>
  </si>
  <si>
    <t>70000000</t>
  </si>
  <si>
    <t>26000000</t>
  </si>
  <si>
    <t>104000000</t>
  </si>
  <si>
    <t>-0.6286</t>
  </si>
  <si>
    <t>18BN131 - Rikonstruksioni i Rrugës nga kryqëzimi Dardhë-Arrëz deri në fshatin Nikolicë</t>
  </si>
  <si>
    <t>Rikonstruksioni i Rrugës nga kryqëzimi Dardhë-Arrëz deri në fshatin Nikolicë</t>
  </si>
  <si>
    <t>21290612</t>
  </si>
  <si>
    <t>-0.7871</t>
  </si>
  <si>
    <t>18BN132 - Asfaltim, Rruga Labinot-Fushë/Qafë Renas si dhe Rruga e re e varrezave Elbasan dhe ndërtimi i mbikalimit hekurudhor në kryqëzimin e Rrugës Nacionale Elbasan-Librazhd, me rrugën "Borodin Mitarja"</t>
  </si>
  <si>
    <t>Asfaltim, Rruga Labinot-Fushë/Qafë Renas si dhe Rruga e re e varrezave Elbasan dhe ndërtimi i mbikalimit hekurudhor në kryqëzimin e Rrugës Nacionale Elbasan-Librazhd, me rrugën "Borodin Mitarja"</t>
  </si>
  <si>
    <t>34566254</t>
  </si>
  <si>
    <t>138265014</t>
  </si>
  <si>
    <t>-0.6858</t>
  </si>
  <si>
    <t>18BN133 - Mbështetje për programin (Oponencë, Mbikqyrje dhe Kolaudim Punimesh)</t>
  </si>
  <si>
    <t>Mbështetje për programin (Oponencë, Mbikqyrje dhe Kolaudim Punimesh)</t>
  </si>
  <si>
    <t>14446368</t>
  </si>
  <si>
    <t>49017873</t>
  </si>
  <si>
    <t>-0.5185</t>
  </si>
  <si>
    <t>2.3931</t>
  </si>
  <si>
    <t>18BN134 - Ndërtimi i By Pass-it të Gjirokastrës</t>
  </si>
  <si>
    <t>Ndërtimi i By Pass-it të Gjirokastrës</t>
  </si>
  <si>
    <t>Nr rrugesh</t>
  </si>
  <si>
    <t>44290026</t>
  </si>
  <si>
    <t>177160106</t>
  </si>
  <si>
    <t>-0.6836</t>
  </si>
  <si>
    <t>18BN135 - Ndertimi i Rrugës Burrel-Sheshaj</t>
  </si>
  <si>
    <t>Ndertimi i Rrugës Burrel-Sheshaj</t>
  </si>
  <si>
    <t>22135220</t>
  </si>
  <si>
    <t>-0.7786</t>
  </si>
  <si>
    <t>18BN136 - Rruga e Vendit te Shenjte Mali i Tomorrit, Loti 2</t>
  </si>
  <si>
    <t>Rruga e Vendit te Shenjte Mali i Tomorrit, Loti 2</t>
  </si>
  <si>
    <t>206364655</t>
  </si>
  <si>
    <t>31640607</t>
  </si>
  <si>
    <t>-0.8467</t>
  </si>
  <si>
    <t>18BN137 - Rikualifikimi Urban dhe ndërtimi argjinaturës për mbrojtjen nga Vjosa, Nj.A.Novoselë</t>
  </si>
  <si>
    <t>Permiresimi i infrastruktures rrugore te bllokut te banesave midis rrugeve Ahmet Mehmeti, Tasim Gjokuta, Mis Durham,  si dhe ndertimi argjinatures per mbrojtjen nga lumi Vjosa i qendrave te banuara ne Nj.A.Novosele.</t>
  </si>
  <si>
    <t>68508632</t>
  </si>
  <si>
    <t>274034530</t>
  </si>
  <si>
    <t>-0.5107</t>
  </si>
  <si>
    <t>18BN2</t>
  </si>
  <si>
    <t>Rikualifikim Urban</t>
  </si>
  <si>
    <t>M560452 - Vazhdimi i shetitores se Vlores - Segmenti Jugor nga Fusha e Sportit deri te Tuneli</t>
  </si>
  <si>
    <t>Ky produkt ka te beje me rehabilitimin dhe rivitalizimin e hapësirës urbane brenda Vijës Bregdetare të qytetit të Vlorës.</t>
  </si>
  <si>
    <t>161687700</t>
  </si>
  <si>
    <t>-0.6908</t>
  </si>
  <si>
    <t>M560454 - Rehabilitimi lumit Gjanice dhe rikonceptim i qendres se qytetit Fier</t>
  </si>
  <si>
    <t>Rehabilitimi lumit Gjanice dhe rikonceptim I qendres se qytetit Fier</t>
  </si>
  <si>
    <t>28857468</t>
  </si>
  <si>
    <t>-0.2786</t>
  </si>
  <si>
    <t>M560462 - Projekti zhvillimor i Bllokut nr. 2, Bashkia Roskovec</t>
  </si>
  <si>
    <t>Projekti zhvillimor i Bllokut nr. 2, Bashkia Roskovec</t>
  </si>
  <si>
    <t>306877</t>
  </si>
  <si>
    <t>3736</t>
  </si>
  <si>
    <t>M560463 - Rikonstruksioni i Shetitores Taulantia</t>
  </si>
  <si>
    <t>Rikonstruksioni I Shetitores Taulantia</t>
  </si>
  <si>
    <t>6142633</t>
  </si>
  <si>
    <t>9243</t>
  </si>
  <si>
    <t>M560464 - Rikualifikim i Parkut Industrial Kuçovë</t>
  </si>
  <si>
    <t>Rikualifikim i Parkut Industrial Kuçovë</t>
  </si>
  <si>
    <t>84783515</t>
  </si>
  <si>
    <t>1.8261</t>
  </si>
  <si>
    <t>18BN225 - Rehabilitimi i Lagjeve 4,5 dhe 6 të bashkisë Kukës</t>
  </si>
  <si>
    <t>Rehabilitimi i Lagjeve 4,5 dhe 6 të bashkisë Kukës, I cili synon te sistemoje sheshset e pallateve dhe te krijoje disa ambjente rekreative per banoret e zones</t>
  </si>
  <si>
    <t>24437790</t>
  </si>
  <si>
    <t>-0.8778</t>
  </si>
  <si>
    <t>18BN226 - Sistemim i Përroit të Llixhave, Segmenti Ura e Pazarit-Llixha dhe Rikualifikim urban i zonës</t>
  </si>
  <si>
    <t>Nderhyrjet do te nxisin dhe promovojne zhvillimin e turizmit ne zone, duke bere me te aksesueshme llixhat e Peshkopise dhe rritjen e aktivitetit ekonomik dhe tregtar te bizneseve ne ate zone.</t>
  </si>
  <si>
    <t>16055474</t>
  </si>
  <si>
    <t>64221894</t>
  </si>
  <si>
    <t>-0.6789</t>
  </si>
  <si>
    <t>18BN228 - Rikualifikim i qendrës së Corovodës (Faza II)</t>
  </si>
  <si>
    <t>Projekti synon rikualifikimin e te gjithe zones qendrore te qytetit me nje fokus specifik ne permiresimin funksional dhe estetik te fashes lumore ne qytet.</t>
  </si>
  <si>
    <t>21944326</t>
  </si>
  <si>
    <t>87777302</t>
  </si>
  <si>
    <t>-0.6865</t>
  </si>
  <si>
    <t>18BN229 - Rehabilitimi i Rrugëve, Shesheve dhe fasadave, Blloku tek Lagjia Nr.2, Pogradec</t>
  </si>
  <si>
    <t>Permiresimi I Infrastruktures urbane ne funksion te zhvillimit ekonomik dhe turistik te rajonit juglindor te vendit.</t>
  </si>
  <si>
    <t>35737997</t>
  </si>
  <si>
    <t>-0.6751</t>
  </si>
  <si>
    <t>18BN230 - Rikualifikimi Urban i Unazës së Re, Berat</t>
  </si>
  <si>
    <t>Lehtesimi I trafikut te renduar ne zonen e mbrojtur nga UNESCO, nepermjet devijimit te tij ne unazen perimetrale te qytetit, duke mundesuar levizjen e automjeteve  larg nga zona e Qendres ku aktualisht kalon trafiku.</t>
  </si>
  <si>
    <t>28208809</t>
  </si>
  <si>
    <t>112835236</t>
  </si>
  <si>
    <t>-0.859</t>
  </si>
  <si>
    <t>18BN231 - Rikonstruksioni i Fasadave të objekteve përgjatë Lumit Drin në qytetin e Lezhës, Blloku Nr.1 dhe Rruga Lalmiri, Naim Frashëri</t>
  </si>
  <si>
    <t>Rikonstruksioni i Fasadave të objekteve përgjatë Lumit Drin në qytetin e Lezhës, Blloku Nr.1 dhe Rruga Lalmiri, Naim Frashëri</t>
  </si>
  <si>
    <t>120000000</t>
  </si>
  <si>
    <t>13260312</t>
  </si>
  <si>
    <t>-0.8895</t>
  </si>
  <si>
    <t>18BN232 - Rikualifikim urban i qendrës së qytetit dhe krijimi i hapësirës rekreative në zonën e liqenit artificial, Ballsh</t>
  </si>
  <si>
    <t>Rikualifikim urban i qendrës së qytetit dhe krijimi i hapësirës rekreative në zonën e liqenit artificial, Ballsh</t>
  </si>
  <si>
    <t>29985289</t>
  </si>
  <si>
    <t>-0.7501</t>
  </si>
  <si>
    <t>18BN233 - Rikualifikimi dhe sistemimi i Lumit Gjanica, Loti II, Fier</t>
  </si>
  <si>
    <t>Rikualifikimi dhe sistemimi i Lumit Gjanica, Loti II, Fier</t>
  </si>
  <si>
    <t>64127970</t>
  </si>
  <si>
    <t>363391830</t>
  </si>
  <si>
    <t>-0.4656</t>
  </si>
  <si>
    <t>18BN234 - Rikualifikimi urban pranë qendrës së qytetit Vlorë, Zona A drejtimi i kullës së Sahatit, Kulla e Sahatit dhe Sheshi i Flamurit</t>
  </si>
  <si>
    <t>Rikualifikimi urban pranë qendrës së qytetit Vlorë, Zona A drejtimi i kullës së Sahatit, Kulla e Sahatit dhe Sheshi i Flamurit</t>
  </si>
  <si>
    <t>98966175</t>
  </si>
  <si>
    <t>437278912</t>
  </si>
  <si>
    <t>-0.5052</t>
  </si>
  <si>
    <t>3.4185</t>
  </si>
  <si>
    <t>18BN235 - Rikualifikim urban i zonës turistike, Golem</t>
  </si>
  <si>
    <t>Rikualifikim urban i zonës turistike, Golem</t>
  </si>
  <si>
    <t>210000000</t>
  </si>
  <si>
    <t>58588705</t>
  </si>
  <si>
    <t>332002661</t>
  </si>
  <si>
    <t>-0.721</t>
  </si>
  <si>
    <t>18BN4</t>
  </si>
  <si>
    <t>Fondi Shqiptar I Zhvillimit TVSH</t>
  </si>
  <si>
    <t>M560324 - Fondi Shqiptar i Zhvillimit (TVSH) Rruge etj</t>
  </si>
  <si>
    <t>njesi</t>
  </si>
  <si>
    <t>663655000</t>
  </si>
  <si>
    <t>594065183</t>
  </si>
  <si>
    <t>689808574</t>
  </si>
  <si>
    <t>564200000</t>
  </si>
  <si>
    <t>-0.1049</t>
  </si>
  <si>
    <t>0.1612</t>
  </si>
  <si>
    <t>-0.1821</t>
  </si>
  <si>
    <t>18BN402 - Fondi Shqiptar i Zhvillimit (TVSH) Ujesjellesa</t>
  </si>
  <si>
    <t>Fondi Shqiptar i Zhvillimit (TVSH) Ujesjellesa</t>
  </si>
  <si>
    <t>numer ujesjellesash</t>
  </si>
  <si>
    <t>309600000</t>
  </si>
  <si>
    <t>83174172</t>
  </si>
  <si>
    <t>213720235</t>
  </si>
  <si>
    <t>-0.7313</t>
  </si>
  <si>
    <t>0.3225</t>
  </si>
  <si>
    <t>0.9429</t>
  </si>
  <si>
    <t>18BN5</t>
  </si>
  <si>
    <t>Financim I Kostos se Menaxhimit te Projketeve qe zbatohen nga FSHZH/Kosto lokale</t>
  </si>
  <si>
    <t>M560322 - Financim i Kostos se Menaxhimit te Projekteve qe zbatohen nga FSHZH/Kosto lokale Rruge etj</t>
  </si>
  <si>
    <t>Financim i Kostos se Menaxhimit te Projekteve qe zbatohen nga FSHZH/Kosto lokale Rruge etj</t>
  </si>
  <si>
    <t>1187463531</t>
  </si>
  <si>
    <t>588027485</t>
  </si>
  <si>
    <t>498567763</t>
  </si>
  <si>
    <t>417450000</t>
  </si>
  <si>
    <t>-0.5048</t>
  </si>
  <si>
    <t>-0.1521</t>
  </si>
  <si>
    <t>-0.1627</t>
  </si>
  <si>
    <t>18BN502 - Financim i Kostos se Menaxhimit te Projekteve qe zbatohen nga FSHZH/Kosto lokale Ujesjellesa etj</t>
  </si>
  <si>
    <t>Financim i Kostos se Menaxhimit te Projekteve qe zbatohen nga FSHZH/Kosto lokale Ujesjellesa</t>
  </si>
  <si>
    <t>80000000</t>
  </si>
  <si>
    <t>18BN8</t>
  </si>
  <si>
    <t>Programi I Rehabilitimit te Lumit te Vlores (Kuvait)/Kredi</t>
  </si>
  <si>
    <t>18BN801 - Programi i Rehabilitimit te Lumit te Vlores (Kuvait)/Kredi</t>
  </si>
  <si>
    <t>Projekti do të kontribuojë në drejtim të zhvillimit ekonomik dhe social të rajonit të Vlorës, nëpërmjet përmirësimit të shërbimit të transportit të udhëtarëve dhe mallrave që do të reduktojë kohën e udhëtimit dhe minimizojë koston e transportit, përveç ofrimit të sigurisë në trafik. Projekti përfshin punimet civile për rishtrimin e rrugës kryesore ekzistuese rreth 90 km Vlorë–Peshkepi–Qeparo dhe Peshkëpi-Selenicë</t>
  </si>
  <si>
    <t>2000000000</t>
  </si>
  <si>
    <t>900000000</t>
  </si>
  <si>
    <t>34733495</t>
  </si>
  <si>
    <t>-0.55</t>
  </si>
  <si>
    <t>-0.9614</t>
  </si>
  <si>
    <t>18BN9</t>
  </si>
  <si>
    <t>Programi I Rehabilitimit te Lumit te Vlores (Kuvait)/Grant</t>
  </si>
  <si>
    <t>18BN901 - Programi i Rehabilitimit te Lumit te Vlores (Kuvait)/Grant</t>
  </si>
  <si>
    <t>60725000</t>
  </si>
  <si>
    <t>11275000</t>
  </si>
  <si>
    <t>-0.8143</t>
  </si>
  <si>
    <t>18BO0</t>
  </si>
  <si>
    <t>Programi I Rehabilitimit te Lumit te Vlores (Saudit )/Kredi</t>
  </si>
  <si>
    <t>18BO001 - Programi i Rehabilitimit te Lumit te Vlores (Saudit )/Kredi</t>
  </si>
  <si>
    <t>2177000000</t>
  </si>
  <si>
    <t>9.885</t>
  </si>
  <si>
    <t>-0.5866</t>
  </si>
  <si>
    <t>18BO2</t>
  </si>
  <si>
    <t>Mbeshtetje per sistemin e furnizimit me Uje ne zonat rurale /GRANT</t>
  </si>
  <si>
    <t>GM56014 - Mbeshtetje per sistemin e furnizimit me Uje ne zonat rurale /GRANT</t>
  </si>
  <si>
    <t>240000000</t>
  </si>
  <si>
    <t>65870862</t>
  </si>
  <si>
    <t>-0.7255</t>
  </si>
  <si>
    <t>18BO202 - Mbeshtetje per sistemimin e furnizimit me Uje ne Zonat Rurale RWS IV Himare-Grant</t>
  </si>
  <si>
    <t>Mbeshtetje per sistemimin e furnizimit me Uje ne Zonat Rurale RWS IV Himare-Grant</t>
  </si>
  <si>
    <t>Njesi</t>
  </si>
  <si>
    <t>150000000</t>
  </si>
  <si>
    <t>18BO3</t>
  </si>
  <si>
    <t>Mbeshtetje per sistemimin e furnizimit me Uje ne Zonat Rurale RWS IV Himare-Kredi</t>
  </si>
  <si>
    <t>18BO301 - Mbeshtetje per sistemimin e furnizimit me Uje ne Zonat Rurale RWS IV Himare-Kredi</t>
  </si>
  <si>
    <t>476000000</t>
  </si>
  <si>
    <t>400000000</t>
  </si>
  <si>
    <t>1018601174</t>
  </si>
  <si>
    <t>-0.5798</t>
  </si>
  <si>
    <t>1.5465</t>
  </si>
  <si>
    <t>18BO4</t>
  </si>
  <si>
    <t>Projekti per Zhvillim te Integruar Urban dhe Turistik</t>
  </si>
  <si>
    <t>KM56203 - Projekti per Zhvillim te Integruar Urban dhe Turistik</t>
  </si>
  <si>
    <t>Projekti per Zhvillimin e Integruar Urban dhe Turizmit eshte pjese e reformes per implementimin e zhvillimit rajonal. Objektivi kryesor i ketij projekti eshte te permiresoje infrastrukturn urbane dhe turistike , të përmirësoje dhe promovoje pasuritë e turizmit dhe të forcojë kapacitetet institucionale për të mbështetur zhvillimin ekonomik lokal të turizmit</t>
  </si>
  <si>
    <t>883000000</t>
  </si>
  <si>
    <t>700000000</t>
  </si>
  <si>
    <t>1861298826</t>
  </si>
  <si>
    <t>-0.2072</t>
  </si>
  <si>
    <t>-0.4286</t>
  </si>
  <si>
    <t>3.6532</t>
  </si>
  <si>
    <t>18BO5</t>
  </si>
  <si>
    <t>Programi I rrugeve Rurale</t>
  </si>
  <si>
    <t>KM56207 - Programi i rrugeve Rurale</t>
  </si>
  <si>
    <t>Qellimi i projektit eshte te permirosje dhe mirembaje aksesin rrugor te komuniteteve lokale dhe te forcoje aftesite e mirembajtjes se rrugeve per njesite vendore ku aplikohen projektet.</t>
  </si>
  <si>
    <t>1262724999</t>
  </si>
  <si>
    <t>1402667357</t>
  </si>
  <si>
    <t>1541812592</t>
  </si>
  <si>
    <t>0.1108</t>
  </si>
  <si>
    <t>0.0992</t>
  </si>
  <si>
    <t>18BO502 - BERZH-Program i Rrugeve Rurale, Kredi</t>
  </si>
  <si>
    <t>BERZH-Program i Rrugeve Rurale, Kredi</t>
  </si>
  <si>
    <t>Numer rrugesh</t>
  </si>
  <si>
    <t>800000000</t>
  </si>
  <si>
    <t>600000000</t>
  </si>
  <si>
    <t>18BO6</t>
  </si>
  <si>
    <t>IPA ADRION + CROSS BORDER + INTERREG MED+IPA AZHR</t>
  </si>
  <si>
    <t>18BO601 - IPA ADRION + CROSS BORDER + INTERREG MED+IPA AZHR</t>
  </si>
  <si>
    <t>Mbështetje per zhvillimin e Sistemit te inovacionit per Rajonin e Adriatik-Jonit,Rritja e nivelit te mobilizimit te aktoreve te interesuar në fushat e kërkimit, inovacionit dhe shfrytëzimit si një mjet për të rritur transferimin e njohurive ndërmjet sektorit te biznesit, përdoruesve, sektorit akademik dhe institucioneve te pushtetit vendor dhe qendror</t>
  </si>
  <si>
    <t>23351060</t>
  </si>
  <si>
    <t>-0.533</t>
  </si>
  <si>
    <t>18BO7</t>
  </si>
  <si>
    <t>Projekt Trilateral Nderkufitar</t>
  </si>
  <si>
    <t>18BO701 - Projekt Trilateral Nderkufitar</t>
  </si>
  <si>
    <t>131835721</t>
  </si>
  <si>
    <t>1.1973</t>
  </si>
  <si>
    <t>-0.2415</t>
  </si>
  <si>
    <t>18BO8</t>
  </si>
  <si>
    <t>BERZH-IPA Program Per Zhvillimin e Turizmit</t>
  </si>
  <si>
    <t>18BO801 - BERZH-IPA Program Per Zhvillimin e Turizmit</t>
  </si>
  <si>
    <t>Ky program synon të ndikojë në rritjen ekonomike të Shqipërisë duke rritur kontributin e sektorit të turizmit në ekonominë e përgjithshme.</t>
  </si>
  <si>
    <t>444550001</t>
  </si>
  <si>
    <t>850000000</t>
  </si>
  <si>
    <t>454453913</t>
  </si>
  <si>
    <t>1250000000</t>
  </si>
  <si>
    <t>0.912</t>
  </si>
  <si>
    <t>-0.4653</t>
  </si>
  <si>
    <t>1.7506</t>
  </si>
  <si>
    <t>18BO9</t>
  </si>
  <si>
    <t>BEI - Asistence Teknike; Porta E Alpeve</t>
  </si>
  <si>
    <t>18BO901 - BEI - Asistence Teknike; Porta E Alpeve</t>
  </si>
  <si>
    <t>Objektivi i projektit është të hartojë një studim të integruar të turizmit dhe urbanizimit, të krijojë një vizion zhvillimi për të gjithë zonën, të krijojë studime të fizibilitetit dhe të vlerësojë ndikimin mjedisor dhe social të projekteve të përzgjedhura strategjike. Në këtë mënyrë do të krijohen kushtet e nevojshme për forcimin e mëtejshëm të zhvillimit ekonomik dhe social të rajonit.</t>
  </si>
  <si>
    <t>Programi i Zhvillimit Rajonal</t>
  </si>
  <si>
    <t>Programi i Zhvillimit Rajonal/Grant</t>
  </si>
  <si>
    <t>Program per mbeshtetjen e forcimit te kapaciteteve lidhur me zhvillimin rajonal te zonave te ndryshme</t>
  </si>
  <si>
    <t>22000000</t>
  </si>
  <si>
    <t>-0.78</t>
  </si>
  <si>
    <t>Programi i Rindertimit Grant</t>
  </si>
  <si>
    <t>Investime ne zonat e prekura nga termeti</t>
  </si>
  <si>
    <t>Nr.Projektesh</t>
  </si>
  <si>
    <t>350000000</t>
  </si>
  <si>
    <t>KFW Zhvillim Rajonal/Kredi</t>
  </si>
  <si>
    <t>KFW ZHVILLIM RAJONAL/KREDI</t>
  </si>
  <si>
    <t>Programi Shqiperi-Maqedoni e Veriut"Pike kufitare Bllate"</t>
  </si>
  <si>
    <t>5100000</t>
  </si>
  <si>
    <t>-0.898</t>
  </si>
  <si>
    <t>Programi i miratimit te ndryshimeve klimaterike</t>
  </si>
  <si>
    <t>Programi 100 fshatrat/ financim CEB</t>
  </si>
  <si>
    <t>Infrastruktura Vendore dhe Rajonale</t>
  </si>
  <si>
    <t>06220</t>
  </si>
  <si>
    <t>Programi Infrastruktura Vendore dhe Rajonale e parashikuara si program buxhetor në Fondin Shqiptar të Zhvillimit, është një mekanizëm financiar konkurrues që mbështet politikën kombëtare të zhvillimit rajonal dhe vendor.</t>
  </si>
  <si>
    <t>Qellimi i ketij programi eshte sigurimi i zbatimit te objektivave te politikes se kohezionet territorial, per te pasur rajone me zhvillim te balancuar, konkurruese dhe me zhvillimi te qendrueshem ekonomik, social mjedisor.</t>
  </si>
  <si>
    <t>Zhvillim i balancuar dhe i qendrueshem ekonomik social dhe mjedisor i rajoneve ne Republiken e Shqiperise</t>
  </si>
  <si>
    <t>18BP0</t>
  </si>
  <si>
    <t>18BP001 - Projekte te grantit infrastruktura vendore dhe Rajonale</t>
  </si>
  <si>
    <t>Mekanizëm financiar konkurrues që mbështet politikën kombëtare të zhvillimit rajonal dhe vendor</t>
  </si>
  <si>
    <t>3109647730</t>
  </si>
  <si>
    <t>3325000000</t>
  </si>
  <si>
    <t>0.0693</t>
  </si>
  <si>
    <t>18BP002 - Rikualifikimi i Sheshit Italia</t>
  </si>
  <si>
    <t>Krijimi I nje lidhje organike dhe funksionale midis stadiumit , sheshit dhe parkimit nentokesor</t>
  </si>
  <si>
    <t>21820648</t>
  </si>
  <si>
    <t>11.1226</t>
  </si>
  <si>
    <t>18BP004 - Studime fizibiliteti, plane biznesi, zhvillimore, menaxhimi dhe veprimi, masterplane, ngritje kapacitetesh, etj</t>
  </si>
  <si>
    <t>Nepermjet këtij investimi synohet kryerja e studimeve te fizibilitetit, planeve te bizneseve, masterplane, ngritje kapacitetesh per gjithe programin e IVR. Ky program nder te tjera ka te parashikuar komponentet qe perbejne risi per aktivitetet e deritanishme te FSHZH. Keto aktivitete perpara se te kthehen ne projekte per zbatim do te kalojne ne fazat e mesiperme</t>
  </si>
  <si>
    <t>349000000</t>
  </si>
  <si>
    <t>28.0833</t>
  </si>
  <si>
    <t>18BP006 - Permiresimi i infrastruktures rrugore ne funksion te zhvillimit te turizmit dhe agroturizmit ne Rajonin 4</t>
  </si>
  <si>
    <t>Nepermjet këtij  investimi synohet  zhvillimi i turizmit kulturor dhe natyror, shtimi i alternativave turistike nëpërmjet përmirësimit të aksesit të siteve turistike të zonës, përmirësimi i lidhjes rrugore të zonave,  përmirësimi i hapsirës publike urbane, krijimi mundësive per  investime të reja në bujqësi dhe sektorët përkatës të përpunimit e shërbimeve në zonë, rritje e punësimit, përmiresimi cilesise se jetes se banorëve të zonës.</t>
  </si>
  <si>
    <t>55569570</t>
  </si>
  <si>
    <t>-0.3826</t>
  </si>
  <si>
    <t>18BP007 - Nderhyrje per permiresimin e shtresave rrugore</t>
  </si>
  <si>
    <t>Nëpërmjet këtij investimi synohet përmirësim i aksesit dhe funksioneve te rrugeve rajonale e lokale, përmirësim i cilësisë së jetës së dhe kushteve te transportit te banorëve.</t>
  </si>
  <si>
    <t>145781405</t>
  </si>
  <si>
    <t>12421949</t>
  </si>
  <si>
    <t>-0.9148</t>
  </si>
  <si>
    <t>18BP008 - Mbeshtetje per programin ( Kosto Operacionale)</t>
  </si>
  <si>
    <t>Parashikimi i kostove operacionale qe do të kërkohet për mbështetjen e projekteve në kuadër të IRV</t>
  </si>
  <si>
    <t>175000000</t>
  </si>
  <si>
    <t>-0.1333</t>
  </si>
  <si>
    <t>0.3462</t>
  </si>
  <si>
    <t>18BP009 - Permiresimi i infrastrukures rrugore ne zonat turistike te rajonit qendror dhe lehtesimi i trafikut ne zonat urbane te tij</t>
  </si>
  <si>
    <t>Projekti parashikon permiresimin e infrastruktures rrrugore  dhe  transportit ne zonat turistike te rajonit qendror, lehtesimin e trafikut ne zonat urbane. Implementimi i ketyre projekteve do të ndihmojnë në zhvillimin e ekonomive bujqësore dhe turizmit në zonë</t>
  </si>
  <si>
    <t>77631739</t>
  </si>
  <si>
    <t>0.2939</t>
  </si>
  <si>
    <t>18BP012 - Nderhyrje per permiresimin e sigurise rrugore dhe ndricimit</t>
  </si>
  <si>
    <t>Nëpërmjet këtij investimi synohet përmirësim i aksesit dhe funksioneve te rrugeve rajonale e lokale, përmirësim i cilësisë së jetës së banorëve të zonës.</t>
  </si>
  <si>
    <t>158946712</t>
  </si>
  <si>
    <t>30738410</t>
  </si>
  <si>
    <t>-0.8066</t>
  </si>
  <si>
    <t>18BP013 - Sherbime Mbikqyrje dhe Kolaudimi</t>
  </si>
  <si>
    <t>Mbikëqyrja e punimeve bëhet për çdo projekt dhe ka për qëllim kontrollin e mbarëvajtjes të të gjithë procesit të zbatimit të punimeve, në përputhje me projektin, kushtet teknike të projektimit, të zbatimit, si dhe destinacionin e objektit, duke patur parasysh dhe anën ekonomike të tij.</t>
  </si>
  <si>
    <t>59171012</t>
  </si>
  <si>
    <t>0.3149</t>
  </si>
  <si>
    <t>18BP014 - Sherbime projektimi dhe oponence</t>
  </si>
  <si>
    <t>Nepermjet ketij komponenti te mbeshtetjes se programit synohet pergatitja ne kohe dhe me cilesi e projekteve teknike dhe kryerja e oponences teknike duke respektuar rregullat dhe normat e ndertimit ne fuqi</t>
  </si>
  <si>
    <t>127413639</t>
  </si>
  <si>
    <t>114238566</t>
  </si>
  <si>
    <t>215352270</t>
  </si>
  <si>
    <t>-0.1034</t>
  </si>
  <si>
    <t>0.8851</t>
  </si>
  <si>
    <t>18BP015 - Ndërtimi i godinës së parkimit dhe hapësirave mbështetëse në Gjirokastër- Sheshi Çerçiz Topulli</t>
  </si>
  <si>
    <t>Projekti parashikon ndërtimin e një parkimi nëntokësor me tre nivele parkimi.Godina do të jetë e pajisur më të gjithë infrastrukturën e nevojshme të shërbimeve publike dhe do të shërbejë edhe si një pikë lidhëse midis infopoint dhe hapësirave të shërbimeve në qytet.  Ajo do të garantojë ruajtjen e një qarkullimi normal të mjeteve në qytet. Ndërtesa e re e parkimit planifikon ofrimin e këtij shërbimi me një kapacitet për 340 mjete në të tre nivelet e ndërtesës.</t>
  </si>
  <si>
    <t>150545934</t>
  </si>
  <si>
    <t>-0.2473</t>
  </si>
  <si>
    <t>18BP016 - Permiresimi i infrastruktures turistike ne funksion te zhvillimit ekonomik rajonal</t>
  </si>
  <si>
    <t>Projekti parashikon ndertimin e Parkut te Aventurave ne Puke dhe ndertimin e Qendres gjithevjetore turistiko-sportive te Moraves.  Ndertimi I Parkut te Aventurave ne Puke do te nxjerre ne pah dhe do te riaktivizoje potencialin turistik malor qe ka zona e Pukes per zhvillimin e turizmit malor.  Ndertimi i Qendres gjithevjetore turistiko-sportive te Moraves do te siguroje infrastrukturen e pershtateshme per zhvillimin e shume akativiteteve sportive malore dhe turizmit malor ne zone.</t>
  </si>
  <si>
    <t>69817510</t>
  </si>
  <si>
    <t>18BP018 - Ndertimi i ITUN ne Divjake</t>
  </si>
  <si>
    <t>Projekti konsiston në  ndërhyrje në ITUN + Kanalizime  në Divjakë.Nëpërmjet këtij investimi synohet ndertimi  i rrjetit te kanalizimeve, permiresimi i shërbimeve  publike, permiresimi i mjedisit dhe i cilësisë së jetes së banorëve.</t>
  </si>
  <si>
    <t>16909488</t>
  </si>
  <si>
    <t>0.6909</t>
  </si>
  <si>
    <t>18BP019 - Rivitalizimi urban i zonave me potencial te larte turistik ne Rajonin 4, Ballina Ujore e Vlores</t>
  </si>
  <si>
    <t>Duke marrë parasysh të gjitha problemet e mësipërme, ky projekt fokusohet në krijimin e një hapësirë të vazhdueshme, lidhjen e kësaj hapësire me Lungomaren e Vlorës dhe krijimin e një identiteti të fortë në një zonë e përbërë nga shumë pjesë të vogla (Sheshi Isa Boletini, Monumenti i Pavarësisë, baza e Universitetit dhe Rruga Irakli Pylli).</t>
  </si>
  <si>
    <t>450000000</t>
  </si>
  <si>
    <t>192950839</t>
  </si>
  <si>
    <t>-0.5712</t>
  </si>
  <si>
    <t>18BP020 - Rivitalizim urban dhe rruga hyrese per ne portin e Vlores</t>
  </si>
  <si>
    <t>Projekti konsiston në  rivitalizimin urban te zones ne fundin e rruges Transballkanike dhe lidhjen e kesaj rruge me portin e Vlores. Rruga parashikohet te ndertohet me te gjitha parametrat me dy korsi kalimi ne secilin ane dhe trafikndaresen ne mes.</t>
  </si>
  <si>
    <t>66000000</t>
  </si>
  <si>
    <t>0.32</t>
  </si>
  <si>
    <t>18BP022 - Zhvillimi i atraksionit turistik mbeshtetur mbi potencialet lokale</t>
  </si>
  <si>
    <t>Projektet parashikojnë ndërhyrje të integruara në Uren Vajgurore, Skrapar, Belsh (Zonene e Dumrese) dhe Parkun Kombëtar të Shebenik - Jabllanicë duke i kthyer ato në atraksione turistike si dhe duke nxitur zhvillimin ekonomik të tyre dhe punësimin e banorëve të zonave.</t>
  </si>
  <si>
    <t>170000000</t>
  </si>
  <si>
    <t>164021251</t>
  </si>
  <si>
    <t>-0.0352</t>
  </si>
  <si>
    <t>18BP023 - Ndërtimi i godinës së parkimit dhe hapësirave mbështetëse në Berat -Sheshi Teodor Muzaka</t>
  </si>
  <si>
    <t>Projekti  konsiston në ndërtimin e godinës së parkimit dhe hapësirave mbështetëse në Berat, në ndërtimin e një parkimi nëntokësor në sheshin Teodor Muzaka me sipërfaqe prej 5,900 m2.</t>
  </si>
  <si>
    <t>125373600</t>
  </si>
  <si>
    <t>196715105</t>
  </si>
  <si>
    <t>0.569</t>
  </si>
  <si>
    <t>18BP025 - Ngritja e qendrave te ekselences per zhvillimin rajonal dhe vendor</t>
  </si>
  <si>
    <t>Objektivi i përgjithshëm i këtij projekti lidhet me aftësimin e vazhdueshëm të kapitalit njerëzor ne sektorin publik dhe privat për të arritur standardin më të lartë në vendet e tyre te punës si dhe koordinimi dhe optimizmi i kapitalit intelektual ne funksion dhe mbështetje te zhvillimit rajonal. Konkretisht propozhet ngritja e kater Qendrave kryesore të Ekselencës për zhvillimin Rajonal e kombinuar kjo krijimin e një axhende aktivitetesh.</t>
  </si>
  <si>
    <t>150945693</t>
  </si>
  <si>
    <t>242058487</t>
  </si>
  <si>
    <t>0.6036</t>
  </si>
  <si>
    <t>18BP027 - Ngritja e platformes unike rajonale te projekteve te NJVV, dixhitalizim,imazheri e software</t>
  </si>
  <si>
    <t>Projekti parashikon ndërtimin e nje platforme interaktive unike ne funksion te dijes dhe te njohurive ne funksion te zhvillimit rajonal dhe te mire programimit te projekteve ne nivel rajonal e lokal.  Ai do te siguroje edhe përditësimin dhe prodhimin e ortofotove (true-orthortophoto)  në 61 zonat urbane ku ka dhe intensitet të lartë zhvillimi në Republikën e Shqipërisë, si dhe në zona të veçanta bregdetare, dixhitalizimi i gjithë rrjetit rrugor urban i cili do te mundësoje gjenerimin e atributeve rrugore të gjithë rrjetit rrugor urban, streetview (azhornimi me kamera 360o për gjithë rrjetin rajonal) si edhe evidentimin e gjurmëve lidhëse të fshatrave (shtigjet e kembësorëve).</t>
  </si>
  <si>
    <t>250000000</t>
  </si>
  <si>
    <t>18BP029 - Ndërtimi i godinës së re të Bashkisë Divjakë</t>
  </si>
  <si>
    <t>Godina e re e Bashkise Divjake do te siguroje ambjente funksionale dhe praktike per administraten ku cdo krah i objektit do te kete nje sektor funksional te bashkise duke ofruar njeheresh edhe ambjentet e pritjes se qytetareve dhe mjediset e gjelberuara per funksionalitet dhe cilesi sherbimi.</t>
  </si>
  <si>
    <t>118200000</t>
  </si>
  <si>
    <t>48131745</t>
  </si>
  <si>
    <t>-0.5928</t>
  </si>
  <si>
    <t>18BP031 - Rikonstruksioni i segmentit rrugor  "Peshkopi - Hyrje e Qytetit Selenicë"</t>
  </si>
  <si>
    <t>Rikonstruksioni i segmentit rrugor  "Peshkopi - Hyrje e Qytetit Selenicë"</t>
  </si>
  <si>
    <t>219084983</t>
  </si>
  <si>
    <t>222704940</t>
  </si>
  <si>
    <t>0.0165</t>
  </si>
  <si>
    <t>18BP033 - Ndërtimi i segmentit rrugor Sabri Kosturi, Lushnje</t>
  </si>
  <si>
    <t>Ndërtimi i segmentit rrugor Sabri Kosturi, Lushnje</t>
  </si>
  <si>
    <t>18307570</t>
  </si>
  <si>
    <t>73230281</t>
  </si>
  <si>
    <t>18BP034 - Ndërtimi i Urës Automobilistike e Darëzezës, Fier</t>
  </si>
  <si>
    <t>Ndërtimi i Urës Automobilistike e Darëzezës, Fier</t>
  </si>
  <si>
    <t>6580632</t>
  </si>
  <si>
    <t>26322526</t>
  </si>
  <si>
    <t>18BP036 - Rrugët Paralele me Hekurudhën nga Kthesa e Kamzës deri te Stacioni Hekurudhor në Kashar - Loti 1</t>
  </si>
  <si>
    <t>Rrugët Paralele me Hekurudhën nga Kthesa e Kamzës deri te Stacioni Hekurudhor në Kashar - Loti 1</t>
  </si>
  <si>
    <t>ML</t>
  </si>
  <si>
    <t>23304826</t>
  </si>
  <si>
    <t>0.2873</t>
  </si>
  <si>
    <t>76990820</t>
  </si>
  <si>
    <t>570302.37</t>
  </si>
  <si>
    <t>0.0469</t>
  </si>
  <si>
    <t>0.1306</t>
  </si>
  <si>
    <t>32</t>
  </si>
  <si>
    <t>275120000</t>
  </si>
  <si>
    <t>16183529.41</t>
  </si>
  <si>
    <t>9099375</t>
  </si>
  <si>
    <t>0.8824</t>
  </si>
  <si>
    <t>0.0938</t>
  </si>
  <si>
    <t>0.0584</t>
  </si>
  <si>
    <t>-0.4377</t>
  </si>
  <si>
    <t>-0.1171</t>
  </si>
  <si>
    <t>M020029 - Libra të blerë</t>
  </si>
  <si>
    <t>Shtimi i fondit të librit në Bibliotekën e Kuvendit</t>
  </si>
  <si>
    <t>2.125</t>
  </si>
  <si>
    <t>2.6</t>
  </si>
  <si>
    <t>149005000</t>
  </si>
  <si>
    <t>2525508.47</t>
  </si>
  <si>
    <t>0.0298</t>
  </si>
  <si>
    <t>-0.0051</t>
  </si>
  <si>
    <t>Blerja e lap top për deputetet dhe stafin politik, FV chiller ne arkivin e Kuvendit, sistem portabel perkthimi dhe pajisje pune etj</t>
  </si>
  <si>
    <t>25370000</t>
  </si>
  <si>
    <t>18158000</t>
  </si>
  <si>
    <t>195153.85</t>
  </si>
  <si>
    <t>907900</t>
  </si>
  <si>
    <t>855000</t>
  </si>
  <si>
    <t>-0.8462</t>
  </si>
  <si>
    <t>-0.2843</t>
  </si>
  <si>
    <t>3.6522</t>
  </si>
  <si>
    <t>18AA502 - Rikonstruksion i rrjetit elektrik në ambjetet e Kryesisë së Kuvendit</t>
  </si>
  <si>
    <t>Rikonstruksion i rrjetit elektrik të amortizuar në vite dhe te pershtatur me nevojat e sistemeve elektrike dhe elektronike bashkëkohore të instaluara në Kuvend.</t>
  </si>
  <si>
    <t>4700</t>
  </si>
  <si>
    <t>40000</t>
  </si>
  <si>
    <t>29342000</t>
  </si>
  <si>
    <t>8.51</t>
  </si>
  <si>
    <t>6242.98</t>
  </si>
  <si>
    <t>38200000</t>
  </si>
  <si>
    <t>27285.71</t>
  </si>
  <si>
    <t>Etleva Zeqo</t>
  </si>
  <si>
    <t>Genci Gjonçaj</t>
  </si>
  <si>
    <t>01,09,2021</t>
  </si>
  <si>
    <t>FORMAT 2: FORMATI STANDARD I PËRGATITJES SË KËRKESAVE BUXHETORE PBA                2022-2024</t>
  </si>
  <si>
    <t>Miratimi i akteve ligjore në Kuvend është një përmbledhje e punës së komisioneve parlamentare, diskutimeve, takimeve me grupet e interesit dhe shoqërinë civile.</t>
  </si>
  <si>
    <t>566926000</t>
  </si>
  <si>
    <t>599750000</t>
  </si>
  <si>
    <t>2172130.27</t>
  </si>
  <si>
    <t>2141964.29</t>
  </si>
  <si>
    <t>0.0333</t>
  </si>
  <si>
    <t>0.0389</t>
  </si>
  <si>
    <t>0.0183</t>
  </si>
  <si>
    <t>-0.2518</t>
  </si>
  <si>
    <t>-0.0316</t>
  </si>
  <si>
    <t>54700000</t>
  </si>
  <si>
    <t>48000000</t>
  </si>
  <si>
    <t>448360.66</t>
  </si>
  <si>
    <t>390243.9</t>
  </si>
  <si>
    <t>-0.1225</t>
  </si>
  <si>
    <t>-0.1296</t>
  </si>
  <si>
    <t>0.4643</t>
  </si>
  <si>
    <t>Pjesemarrje e delegacioneve parlamentare ne vizita zyrtare, konferenca, asamble parlamentare brenda dhe jashtë vendit.</t>
  </si>
  <si>
    <t>18300000</t>
  </si>
  <si>
    <t>1830000</t>
  </si>
  <si>
    <t>-0.1803</t>
  </si>
  <si>
    <t>0.171</t>
  </si>
  <si>
    <t>4350</t>
  </si>
  <si>
    <t>26701.15</t>
  </si>
  <si>
    <t>0.3103</t>
  </si>
  <si>
    <t>-0.1971</t>
  </si>
  <si>
    <t>Megi  Zonja</t>
  </si>
  <si>
    <t>Valbona Zhupa</t>
  </si>
  <si>
    <t>42043</t>
  </si>
  <si>
    <t>32941000</t>
  </si>
  <si>
    <t>491656.72</t>
  </si>
  <si>
    <t>3.3921</t>
  </si>
  <si>
    <t>-0.7244</t>
  </si>
  <si>
    <t>-0.6922</t>
  </si>
  <si>
    <t>15276000</t>
  </si>
  <si>
    <t>7638000</t>
  </si>
  <si>
    <t>5.5462</t>
  </si>
  <si>
    <t>12.0924</t>
  </si>
  <si>
    <t>0.1216</t>
  </si>
  <si>
    <t>3.4772</t>
  </si>
  <si>
    <t>1.9848</t>
  </si>
  <si>
    <t>61785000</t>
  </si>
  <si>
    <t>123570000</t>
  </si>
  <si>
    <t>5260000</t>
  </si>
  <si>
    <t>26300000</t>
  </si>
  <si>
    <t>0.6</t>
  </si>
  <si>
    <t>-0.1367</t>
  </si>
  <si>
    <t>-0.4123</t>
  </si>
  <si>
    <t>-0.8</t>
  </si>
  <si>
    <t>-0.6547</t>
  </si>
  <si>
    <t>1.3506</t>
  </si>
  <si>
    <t>1562500</t>
  </si>
  <si>
    <t>3080000</t>
  </si>
  <si>
    <t>15400000</t>
  </si>
  <si>
    <t>0.0177</t>
  </si>
  <si>
    <t>0.1062</t>
  </si>
  <si>
    <t>1363913.04</t>
  </si>
  <si>
    <t>31370000</t>
  </si>
  <si>
    <t>0.157</t>
  </si>
  <si>
    <t>0.0708</t>
  </si>
  <si>
    <t>16421.98</t>
  </si>
  <si>
    <t>2883700000</t>
  </si>
  <si>
    <t>146200000</t>
  </si>
  <si>
    <t>731000</t>
  </si>
  <si>
    <t>0.1133</t>
  </si>
  <si>
    <t>-0.2578</t>
  </si>
  <si>
    <t>142150000</t>
  </si>
  <si>
    <t>710750</t>
  </si>
  <si>
    <t>0.0609</t>
  </si>
  <si>
    <t>7000000</t>
  </si>
  <si>
    <t>3500000</t>
  </si>
  <si>
    <t>-0.5882</t>
  </si>
  <si>
    <t>0.0294</t>
  </si>
  <si>
    <t>0.4286</t>
  </si>
  <si>
    <t>455329880</t>
  </si>
  <si>
    <t>2276649.4</t>
  </si>
  <si>
    <t>0.0735</t>
  </si>
  <si>
    <t>0.13</t>
  </si>
  <si>
    <t>Politikat Sipas Tavaneve</t>
  </si>
  <si>
    <t>Veprimtaria   Statistikore</t>
  </si>
  <si>
    <t>Kodi i Institucionit</t>
  </si>
  <si>
    <t>Konsiston në prodhimin e të dhënave statistikore zyrtare, cilësore  të besueshme dhe trasparente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</si>
  <si>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 xml:space="preserve">Rritja e cilësisë  së prodhimit statistikor dhe shtimi i burimeve primare të të dhënave nëpërmjet përforcimit të kapaciteteve profesionale të stafit të INSTAT dhe përmirësimit të infrastrukturës së prodhimit statistikor. </t>
  </si>
  <si>
    <t>Rritja e  numrit  të anketuesve të trajnuar</t>
  </si>
  <si>
    <t>Njësi statistikore të vrojtuara</t>
  </si>
  <si>
    <r>
      <t xml:space="preserve">Detajimi i Kostos Totale të </t>
    </r>
    <r>
      <rPr>
        <b/>
        <sz val="11"/>
        <color rgb="FFFF0000"/>
        <rFont val="Garamond"/>
        <family val="1"/>
      </rPr>
      <t>Produktit 1</t>
    </r>
    <r>
      <rPr>
        <b/>
        <sz val="11"/>
        <color theme="1"/>
        <rFont val="Garamond"/>
        <family val="1"/>
      </rPr>
      <t xml:space="preserve"> sipas Artikujve Ekonomikë</t>
    </r>
  </si>
  <si>
    <t>Te dhena statistikore   te publikuara</t>
  </si>
  <si>
    <t>Publikimi i rezultateve të produkteve statistikore dhe shperndarja   tek përdoruesit .</t>
  </si>
  <si>
    <r>
      <t>Detajimi i Kostos Totale të</t>
    </r>
    <r>
      <rPr>
        <b/>
        <sz val="11"/>
        <color rgb="FFFF0000"/>
        <rFont val="Garamond"/>
        <family val="1"/>
      </rPr>
      <t xml:space="preserve"> Produktit 2 </t>
    </r>
    <r>
      <rPr>
        <b/>
        <sz val="11"/>
        <color theme="1"/>
        <rFont val="Garamond"/>
        <family val="1"/>
      </rPr>
      <t>sipas Artikujve Ekonomikë</t>
    </r>
  </si>
  <si>
    <t>Objektivi 2 i Politikës së Programit</t>
  </si>
  <si>
    <t>Treguesit e Performancës për Objektivin 2</t>
  </si>
  <si>
    <t xml:space="preserve">% e punonjesve te trajnuar </t>
  </si>
  <si>
    <t xml:space="preserve"> Rritja e numrit  te Grave në pozicione drejtuese</t>
  </si>
  <si>
    <t>Produktet për Objektivin 2</t>
  </si>
  <si>
    <t>Personel i trajnuar</t>
  </si>
  <si>
    <t xml:space="preserve">Pjesemarrja e personelit në vrojtimet statistikore,në kurse te ndryshme , seminare, work shope  etj.      
</t>
  </si>
  <si>
    <t>Auditime te kryera.</t>
  </si>
  <si>
    <t>Auditime te kryera per zbatimin e ligjishmerise dhe perdorimin me efektivitet te fondeve buxhetore.</t>
  </si>
  <si>
    <t>Blerje paisje ,sisteme,makineri të ndryshme</t>
  </si>
  <si>
    <t>Licenca  te blera</t>
  </si>
  <si>
    <t>M500011</t>
  </si>
  <si>
    <t>Paisje kompjuterike  te blera</t>
  </si>
  <si>
    <t>M500002</t>
  </si>
  <si>
    <t>Blerja paisjeve teknologjise se informacionit  për të paisur punonjësit me bazën e nevojshme  per grumbullimin edhe perpunimin e te dhenave</t>
  </si>
  <si>
    <t xml:space="preserve">Paisje zyre te blera  </t>
  </si>
  <si>
    <t>M500004</t>
  </si>
  <si>
    <t>Blerja e paisjeve të zyrës për krijimin e kushteve të pershtatshme të punës per punonjesit.</t>
  </si>
  <si>
    <t>Studim dhe projektim i kryer</t>
  </si>
  <si>
    <t>18CE901</t>
  </si>
  <si>
    <t>Kryerja e studimit dhe projektimit per rikonstruksion godine nga pasojat e termetit.</t>
  </si>
  <si>
    <t>Rregjistrimi i Popullsise dhe Banesave</t>
  </si>
  <si>
    <t>Likujdim TVSH</t>
  </si>
  <si>
    <t>M500005</t>
  </si>
  <si>
    <t>Likujdim detyrim TVSH per projektin sipas marreveshjes</t>
  </si>
  <si>
    <t>Produkti 2 (shto produkte sipas rastit)</t>
  </si>
  <si>
    <t>Rregjistrimi Popullsise</t>
  </si>
  <si>
    <t>Kryerja e Rregjistrimit te Popullsise dhe Banesave</t>
  </si>
  <si>
    <t>225916000</t>
  </si>
  <si>
    <t>2053781.82</t>
  </si>
  <si>
    <t>-0.2243</t>
  </si>
  <si>
    <t>-0.3906</t>
  </si>
  <si>
    <t>51</t>
  </si>
  <si>
    <t>5772136</t>
  </si>
  <si>
    <t>86542.29</t>
  </si>
  <si>
    <t>288606.8</t>
  </si>
  <si>
    <t>-0.6078</t>
  </si>
  <si>
    <t>0.3078</t>
  </si>
  <si>
    <t>-0.5375</t>
  </si>
  <si>
    <t>2.3349</t>
  </si>
  <si>
    <t>-0.5596</t>
  </si>
  <si>
    <t>53133643</t>
  </si>
  <si>
    <t>54027864</t>
  </si>
  <si>
    <t>0.0168</t>
  </si>
  <si>
    <t>0.0574</t>
  </si>
  <si>
    <t>425200</t>
  </si>
  <si>
    <t>686000</t>
  </si>
  <si>
    <t>0.0058</t>
  </si>
  <si>
    <t>62</t>
  </si>
  <si>
    <t>4032.26</t>
  </si>
  <si>
    <t>3.8387</t>
  </si>
  <si>
    <t>-0.8347</t>
  </si>
  <si>
    <t>125281000</t>
  </si>
  <si>
    <t>1473894.12</t>
  </si>
  <si>
    <t>0.1374</t>
  </si>
  <si>
    <t>0.0136</t>
  </si>
  <si>
    <t>0.0705</t>
  </si>
  <si>
    <t>-0.1385</t>
  </si>
  <si>
    <t>30.08.2021</t>
  </si>
  <si>
    <t xml:space="preserve">FORMAT 2.1 : FORMATI STANDARD I PËRGATITJES SË KËRKESAVE BUXHETORE PBA 2022-2024 </t>
  </si>
  <si>
    <t>Politikat Ekzistuese në Përputhje me Tavanet Perfundimtare Buxhetore</t>
  </si>
  <si>
    <t>Planifikimi/Menaxhimi/Administrimi</t>
  </si>
  <si>
    <t>Të identifikojë, mbledhë dhe krijojë një arkiv të integruar të të gjitha dokumenteve të njohura të prodhuara nga/ose të lidhura me veprimtarinë e ish-Sigurimit dhe të sigurojë qasje të rregullt në informacionin në dosje në përputhje me dispozitat e ligjit.</t>
  </si>
  <si>
    <t>Të sigurojë qasje të rregullt në informacionin në dosje në përputhje me dispozitat e ligjit; Të zhvillojë kërkime, kurse arsimore dhe kurrikula, dhe të angazhohet me publikun nëpërmjet komunikimit strategjik; Skanimin e individëve që kërkojnë të aplikojnë në detyra publike për lidhjet me ish-sigurimin të shtetit;Të konsolidojë në një arkiv të vetëm të gjitha dokumentet e prodhuara nga ish-Sigurimi i Shtetit.</t>
  </si>
  <si>
    <t>Numri i rritur i kërkesave</t>
  </si>
  <si>
    <t>Numri i aktiviteteve dhe botimeve nga AIDSSH</t>
  </si>
  <si>
    <t>Numri i rritur i faqjeve të vëna në dispozicion</t>
  </si>
  <si>
    <t>Numri i ankesave</t>
  </si>
  <si>
    <t>Produkti 1***</t>
  </si>
  <si>
    <t>Kërkesa të trajtuara</t>
  </si>
  <si>
    <t>Pranimi, identifikimi, deklasifikimi, përpunimi, dekodifikimi i kërkesës dhe përgjigja ndaj kërkuesit(individë, institucione publike dhe private, studiues)</t>
  </si>
  <si>
    <t xml:space="preserve">Numër </t>
  </si>
  <si>
    <t>M950002</t>
  </si>
  <si>
    <t>Mobilje zyre</t>
  </si>
  <si>
    <t>Blerje pajisje dhe orendi zyre për funksionimin dhe rritjen e cilësisë së punës</t>
  </si>
  <si>
    <t xml:space="preserve">Shënim: Shpjegoni supozimet dhe llogaritjet për Produktin 1 </t>
  </si>
  <si>
    <t>18BV402</t>
  </si>
  <si>
    <t>Pajisje informatike</t>
  </si>
  <si>
    <t>Blerje pajisje informatike për funksionimin dhe rritjen e cilësisë së punës</t>
  </si>
  <si>
    <t>Ndryshimi në % i totalit të shpenzimeve të Programit</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</si>
  <si>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</si>
  <si>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</si>
  <si>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</si>
  <si>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</si>
  <si>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</si>
  <si>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</si>
  <si>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</si>
  <si>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</si>
  <si>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</si>
  <si>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t>Skënder Vrioni</t>
  </si>
  <si>
    <t>Shërbimi Informativ Kombëtar</t>
  </si>
  <si>
    <t>Veprimtaria Informative Shtetërore</t>
  </si>
  <si>
    <t>03520</t>
  </si>
  <si>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ne perputhje me Kushtetuten dhe Ligjet e Republikes se Shqiperise.</t>
  </si>
  <si>
    <t>Sigurimi i informacionit efektiv dhe cilesor ne kuader te ruajtes se sigurise kombetare dhe nderkombetare.</t>
  </si>
  <si>
    <t>Realizimi i produktit informativ, mbi zhvillime dhe veprimtari qe cenojne sigurine kombetare dhe nderkombetare.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</si>
  <si>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</si>
  <si>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</si>
  <si>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</si>
  <si>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</si>
  <si>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</si>
  <si>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1816500000</t>
  </si>
  <si>
    <t>1853200000</t>
  </si>
  <si>
    <t>1873600000</t>
  </si>
  <si>
    <t>1978000000</t>
  </si>
  <si>
    <t>0.0202</t>
  </si>
  <si>
    <t>0.011</t>
  </si>
  <si>
    <t>0.0557</t>
  </si>
  <si>
    <t>18AG3</t>
  </si>
  <si>
    <t>Instalime teknike, pajisje, vegla pune</t>
  </si>
  <si>
    <t>M180043 - Pajisje te blera, kondicionere per kompletim dhe zevendesim.</t>
  </si>
  <si>
    <t>Blerje dhe instalim të kondicionereve per kompletim dhe zevendesim</t>
  </si>
  <si>
    <t>Numer kondicioresh</t>
  </si>
  <si>
    <t>940000</t>
  </si>
  <si>
    <t>930000</t>
  </si>
  <si>
    <t>49473.68</t>
  </si>
  <si>
    <t>54705.88</t>
  </si>
  <si>
    <t>-0.1053</t>
  </si>
  <si>
    <t>-0.0106</t>
  </si>
  <si>
    <t>0.1058</t>
  </si>
  <si>
    <t>M180017 - Pajisje dhe orendi zyre të blera</t>
  </si>
  <si>
    <t>Shpenzime per blerje orendi zyre (karrige, rafte, kasaforta, dollape, etj), për komletim dhe zëvendësim.</t>
  </si>
  <si>
    <t>Numer pajisjesh dhe orendish</t>
  </si>
  <si>
    <t>512</t>
  </si>
  <si>
    <t>335</t>
  </si>
  <si>
    <t>232</t>
  </si>
  <si>
    <t>1540000</t>
  </si>
  <si>
    <t>1770000</t>
  </si>
  <si>
    <t>1920000</t>
  </si>
  <si>
    <t>1100000</t>
  </si>
  <si>
    <t>3457.03</t>
  </si>
  <si>
    <t>5731.34</t>
  </si>
  <si>
    <t>4741.38</t>
  </si>
  <si>
    <t>-0.3457</t>
  </si>
  <si>
    <t>-0.3075</t>
  </si>
  <si>
    <t>0.1494</t>
  </si>
  <si>
    <t>0.0847</t>
  </si>
  <si>
    <t>-0.4271</t>
  </si>
  <si>
    <t>0.6579</t>
  </si>
  <si>
    <t>-0.1727</t>
  </si>
  <si>
    <t>M180046 - Pajisje të teknologjise së informacionit të blera</t>
  </si>
  <si>
    <t>Blerje pajisje te teknologjise se informacionit, kompjutera, printera, ups, etj. për kompletim dhe zëvendësim</t>
  </si>
  <si>
    <t>267</t>
  </si>
  <si>
    <t>9180000</t>
  </si>
  <si>
    <t>13440000</t>
  </si>
  <si>
    <t>48315.79</t>
  </si>
  <si>
    <t>50337.08</t>
  </si>
  <si>
    <t>0.4053</t>
  </si>
  <si>
    <t>0.4641</t>
  </si>
  <si>
    <t>0.0418</t>
  </si>
  <si>
    <t>M180066 - Blerje pajisje, mjete teknike te sektorit operativ</t>
  </si>
  <si>
    <t>Blerje pajisje dhe mjete teknike të sektorit operativ ( pajisje audio-vizuale) për mbledhjen e informacionit</t>
  </si>
  <si>
    <t>Numer pajisje</t>
  </si>
  <si>
    <t>3305000</t>
  </si>
  <si>
    <t>125000</t>
  </si>
  <si>
    <t>176000</t>
  </si>
  <si>
    <t>110166.67</t>
  </si>
  <si>
    <t>12500</t>
  </si>
  <si>
    <t>12571.43</t>
  </si>
  <si>
    <t>0.4</t>
  </si>
  <si>
    <t>-0.9622</t>
  </si>
  <si>
    <t>0.408</t>
  </si>
  <si>
    <t>-0.8865</t>
  </si>
  <si>
    <t>0.0057</t>
  </si>
  <si>
    <t>M180044 - Blerje mjete dhe pajisje te tjera teknike</t>
  </si>
  <si>
    <t>Blerje mjete dhe pajisje te tjera teknike (pompë uji, etj.) për sektorin mbeshtetes.</t>
  </si>
  <si>
    <t>13</t>
  </si>
  <si>
    <t>1190000</t>
  </si>
  <si>
    <t>825000</t>
  </si>
  <si>
    <t>585000</t>
  </si>
  <si>
    <t>634000</t>
  </si>
  <si>
    <t>33000</t>
  </si>
  <si>
    <t>45000</t>
  </si>
  <si>
    <t>42266.67</t>
  </si>
  <si>
    <t>-0.48</t>
  </si>
  <si>
    <t>0.1538</t>
  </si>
  <si>
    <t>-0.3067</t>
  </si>
  <si>
    <t>-0.2909</t>
  </si>
  <si>
    <t>0.0838</t>
  </si>
  <si>
    <t>0.3636</t>
  </si>
  <si>
    <t>-0.0607</t>
  </si>
  <si>
    <t>18AG307 - Blerje sistem zjarri</t>
  </si>
  <si>
    <t>Blerje sistem  per sigurine e godinave nga zjarri.</t>
  </si>
  <si>
    <t>sistem</t>
  </si>
  <si>
    <t>6260000</t>
  </si>
  <si>
    <t>Blerje pajisje per implementimin e rrjetit te klasifikuar WAN</t>
  </si>
  <si>
    <t>Implementim i rrjetit per komunikim te sigurt, WAN.</t>
  </si>
  <si>
    <t>22500000</t>
  </si>
  <si>
    <t>4500000</t>
  </si>
  <si>
    <t>18AG4</t>
  </si>
  <si>
    <t>Rikonstruksion godine</t>
  </si>
  <si>
    <t>Rikonstruksion dhe instalim sistem kondicionimi e aspirimi ne ambientet arkivore</t>
  </si>
  <si>
    <t>m2+sistem</t>
  </si>
  <si>
    <t>1054</t>
  </si>
  <si>
    <t>4743.83</t>
  </si>
  <si>
    <t>Rikonstruksion baza</t>
  </si>
  <si>
    <t>1231</t>
  </si>
  <si>
    <t>9400000</t>
  </si>
  <si>
    <t>7636.07</t>
  </si>
  <si>
    <t>Rikonstruksion i godinës Pogradec</t>
  </si>
  <si>
    <t>5200000</t>
  </si>
  <si>
    <t>22413.79</t>
  </si>
  <si>
    <t>Studim-projektim i Korpusit të Kursantëve Durrës</t>
  </si>
  <si>
    <t>lekë</t>
  </si>
  <si>
    <t>Shtim i elementëve të sigurisë godina nr.2 AQ</t>
  </si>
  <si>
    <t>1443</t>
  </si>
  <si>
    <t>4158</t>
  </si>
  <si>
    <t>18AG5</t>
  </si>
  <si>
    <t>Blerje Automjetesh</t>
  </si>
  <si>
    <t>M180037 - Automjete te blera per rinovimin e parkut te SHISH.</t>
  </si>
  <si>
    <t>Blerje automjete per rinovimin e parkut te SHISH-it per zevendesim dhe kompletim</t>
  </si>
  <si>
    <t>Numer automjetesh</t>
  </si>
  <si>
    <t>28440000</t>
  </si>
  <si>
    <t>22760000</t>
  </si>
  <si>
    <t>25520000</t>
  </si>
  <si>
    <t>2528888.89</t>
  </si>
  <si>
    <t>2320000</t>
  </si>
  <si>
    <t>0.2222</t>
  </si>
  <si>
    <t>0.1213</t>
  </si>
  <si>
    <t>-0.0826</t>
  </si>
  <si>
    <t>Kontrolli Lartë i Shtetit</t>
  </si>
  <si>
    <t>24</t>
  </si>
  <si>
    <t>Veprimtaria Audituese e KLSH</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</si>
  <si>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</si>
  <si>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Rritja e impaktit te veprimtarise audituese</t>
  </si>
  <si>
    <t>53%</t>
  </si>
  <si>
    <t>55%</t>
  </si>
  <si>
    <t>56%</t>
  </si>
  <si>
    <t>Mbulimi me auditime financiare perputhshmerie dhe performance i njesive te sektorit publik nepermjet konsolidimit te auditimeve te perputhshmerise, rritjes se auditimeve financiare dhe performances ne nje linje me Standardet Nderkombetare te Auditimit ISSAI</t>
  </si>
  <si>
    <t>Rritja e numrit të auditimeve te performances, auditimeve financiare dhe konsolidimi i auditimeve te perputhshmerise.</t>
  </si>
  <si>
    <t>92401</t>
  </si>
  <si>
    <t>Jo-projekte (001-24-01120)</t>
  </si>
  <si>
    <t>92401AA - Audtime te kryera</t>
  </si>
  <si>
    <t>Audtime te kryera</t>
  </si>
  <si>
    <t>Nr auditimesh</t>
  </si>
  <si>
    <t>397847484</t>
  </si>
  <si>
    <t>414960000</t>
  </si>
  <si>
    <t>428925000</t>
  </si>
  <si>
    <t>2841767.74</t>
  </si>
  <si>
    <t>3373658.54</t>
  </si>
  <si>
    <t>3293333.33</t>
  </si>
  <si>
    <t>3299423.08</t>
  </si>
  <si>
    <t>-0.1214</t>
  </si>
  <si>
    <t>0.0317</t>
  </si>
  <si>
    <t>0.043</t>
  </si>
  <si>
    <t>0.1872</t>
  </si>
  <si>
    <t>-0.0238</t>
  </si>
  <si>
    <t>18AA8</t>
  </si>
  <si>
    <t>Blerje pajisje kompjuterike dhe zyre</t>
  </si>
  <si>
    <t>M240009 - Pajisje komjuterike te blera</t>
  </si>
  <si>
    <t>Blerje pajisje kompjuterike</t>
  </si>
  <si>
    <t>Nr paisjesh</t>
  </si>
  <si>
    <t>44</t>
  </si>
  <si>
    <t>4200000</t>
  </si>
  <si>
    <t>14700000</t>
  </si>
  <si>
    <t>525000</t>
  </si>
  <si>
    <t>222727.27</t>
  </si>
  <si>
    <t>334090.91</t>
  </si>
  <si>
    <t>7.25</t>
  </si>
  <si>
    <t>-0.2045</t>
  </si>
  <si>
    <t>-0.5758</t>
  </si>
  <si>
    <t>0.2571</t>
  </si>
  <si>
    <t>M240010 - Pajise zyre te blera</t>
  </si>
  <si>
    <t>Blerje Paisje Zyre</t>
  </si>
  <si>
    <t>15000</t>
  </si>
  <si>
    <t>0.8182</t>
  </si>
  <si>
    <t>-0.5875</t>
  </si>
  <si>
    <t>58010000</t>
  </si>
  <si>
    <t>280241.55</t>
  </si>
  <si>
    <t>0.0542</t>
  </si>
  <si>
    <t>0.0391</t>
  </si>
  <si>
    <t>AGJENCIA KOMBETARE E SHOQERISE SE INFORMACIONIT</t>
  </si>
  <si>
    <t>Buxheti 2021-2023</t>
  </si>
  <si>
    <t>e-Qeverisja (AKSHI)</t>
  </si>
  <si>
    <t>1087006</t>
  </si>
  <si>
    <t>Mirembajtjet e Sistemeve Qeveritare</t>
  </si>
  <si>
    <r>
      <t xml:space="preserve">Detajimi i Kostos Totale të </t>
    </r>
    <r>
      <rPr>
        <b/>
        <sz val="13"/>
        <color rgb="FFFF0000"/>
        <rFont val="Garamond"/>
        <family val="1"/>
      </rPr>
      <t>Produktit 1</t>
    </r>
    <r>
      <rPr>
        <b/>
        <sz val="13"/>
        <color theme="1"/>
        <rFont val="Garamond"/>
        <family val="1"/>
      </rPr>
      <t xml:space="preserve"> sipas Artikujve Ekonomikë</t>
    </r>
  </si>
  <si>
    <r>
      <rPr>
        <b/>
        <sz val="13"/>
        <color rgb="FFFF0000"/>
        <rFont val="Garamond"/>
        <family val="1"/>
      </rPr>
      <t>Produkti 2</t>
    </r>
    <r>
      <rPr>
        <sz val="13"/>
        <color theme="1"/>
        <rFont val="Garamond"/>
        <family val="1"/>
      </rPr>
      <t>(shto produkte sipas rastit)</t>
    </r>
  </si>
  <si>
    <r>
      <t>Detajimi i Kostos Totale të</t>
    </r>
    <r>
      <rPr>
        <b/>
        <sz val="13"/>
        <color rgb="FFFF0000"/>
        <rFont val="Garamond"/>
        <family val="1"/>
      </rPr>
      <t xml:space="preserve"> Produktit X </t>
    </r>
    <r>
      <rPr>
        <b/>
        <sz val="13"/>
        <color theme="1"/>
        <rFont val="Garamond"/>
        <family val="1"/>
      </rPr>
      <t>sipas Artikujve Ekonomikë</t>
    </r>
  </si>
  <si>
    <r>
      <rPr>
        <b/>
        <sz val="13"/>
        <color rgb="FFFF0000"/>
        <rFont val="Garamond"/>
        <family val="1"/>
      </rPr>
      <t>Produkti 3</t>
    </r>
    <r>
      <rPr>
        <sz val="13"/>
        <color theme="1"/>
        <rFont val="Garamond"/>
        <family val="1"/>
      </rPr>
      <t>(shto produkte sipas rastit)</t>
    </r>
  </si>
  <si>
    <t>Ngritja e qendres se levizshme te vazhdimesise se punes per Datacenterin Qeveritar Faza II</t>
  </si>
  <si>
    <t>xx</t>
  </si>
  <si>
    <r>
      <t xml:space="preserve">Detajimi i Kostos Totale të </t>
    </r>
    <r>
      <rPr>
        <b/>
        <sz val="13"/>
        <color rgb="FFFF0000"/>
        <rFont val="Garamond"/>
        <family val="1"/>
      </rPr>
      <t xml:space="preserve">Produktit 1 </t>
    </r>
    <r>
      <rPr>
        <b/>
        <sz val="13"/>
        <color theme="1"/>
        <rFont val="Garamond"/>
        <family val="1"/>
      </rPr>
      <t>sipas Artikujve Ekonomikë</t>
    </r>
  </si>
  <si>
    <t>18AM922</t>
  </si>
  <si>
    <t xml:space="preserve"> Shtimi i sherbimeve te reja ne portalin ealbania (Faza II)  </t>
  </si>
  <si>
    <r>
      <t xml:space="preserve">Detajimi i Kostos Totale të </t>
    </r>
    <r>
      <rPr>
        <b/>
        <sz val="13"/>
        <color rgb="FFFF0000"/>
        <rFont val="Garamond"/>
        <family val="1"/>
      </rPr>
      <t xml:space="preserve">Produktit 2 </t>
    </r>
    <r>
      <rPr>
        <b/>
        <sz val="13"/>
        <color theme="1"/>
        <rFont val="Garamond"/>
        <family val="1"/>
      </rPr>
      <t>sipas Artikujve Ekonomikë</t>
    </r>
  </si>
  <si>
    <t>20AD405</t>
  </si>
  <si>
    <t>Ngritja e sistemit te menaxhimit per ndjekjen e kontratave te prokurimit publik</t>
  </si>
  <si>
    <r>
      <t xml:space="preserve">Detajimi i Kostos Totale të </t>
    </r>
    <r>
      <rPr>
        <b/>
        <sz val="13"/>
        <color rgb="FFFF0000"/>
        <rFont val="Garamond"/>
        <family val="1"/>
      </rPr>
      <t xml:space="preserve">Produktit 3 </t>
    </r>
    <r>
      <rPr>
        <b/>
        <sz val="13"/>
        <color theme="1"/>
        <rFont val="Garamond"/>
        <family val="1"/>
      </rPr>
      <t>sipas Artikujve Ekonomikë</t>
    </r>
  </si>
  <si>
    <t>M870052</t>
  </si>
  <si>
    <t>Optimizimi dhe zgjerimi i infrastrukturave te sigurise</t>
  </si>
  <si>
    <r>
      <t xml:space="preserve">Detajimi i Kostos Totale të </t>
    </r>
    <r>
      <rPr>
        <b/>
        <sz val="13"/>
        <color rgb="FFFF0000"/>
        <rFont val="Garamond"/>
        <family val="1"/>
      </rPr>
      <t xml:space="preserve">Produktit 4 </t>
    </r>
    <r>
      <rPr>
        <b/>
        <sz val="13"/>
        <color theme="1"/>
        <rFont val="Garamond"/>
        <family val="1"/>
      </rPr>
      <t>sipas Artikujve Ekonomikë</t>
    </r>
  </si>
  <si>
    <t>Ngritja e sisitemit te menaxhimit te informacionit per ARK</t>
  </si>
  <si>
    <t>20AD401</t>
  </si>
  <si>
    <t>Ngritja e sistemit te menaxhimit te ankesave per KPP</t>
  </si>
  <si>
    <t>Produkti3</t>
  </si>
  <si>
    <t>20AD501</t>
  </si>
  <si>
    <t>Ngritja e infrastruktures hibride per vazhdimesine e punes per sistemet qeveritare</t>
  </si>
  <si>
    <t>20AD502</t>
  </si>
  <si>
    <t>Ngritja e qendres se levizshme te vazhdimesise se punes per Datacenterin Qeveritar</t>
  </si>
  <si>
    <r>
      <t xml:space="preserve">Detajimi i Kostos Totale të </t>
    </r>
    <r>
      <rPr>
        <b/>
        <sz val="13"/>
        <color rgb="FFFF0000"/>
        <rFont val="Garamond"/>
        <family val="1"/>
      </rPr>
      <t>Produktit 4</t>
    </r>
    <r>
      <rPr>
        <b/>
        <sz val="13"/>
        <color theme="1"/>
        <rFont val="Garamond"/>
        <family val="1"/>
      </rPr>
      <t xml:space="preserve"> sipas Artikujve Ekonomikë</t>
    </r>
  </si>
  <si>
    <t>Produkti 5</t>
  </si>
  <si>
    <t>20AD402</t>
  </si>
  <si>
    <t>Ngritja e sistemit informatik te raporteve mjekesore elektronike dhe dokumentave qe vertetojne gjendjen shendetesore te shtetasve  MSHMS</t>
  </si>
  <si>
    <r>
      <t xml:space="preserve">Detajimi i Kostos Totale të </t>
    </r>
    <r>
      <rPr>
        <b/>
        <sz val="13"/>
        <color rgb="FFFF0000"/>
        <rFont val="Garamond"/>
        <family val="1"/>
      </rPr>
      <t>Produktit 5</t>
    </r>
    <r>
      <rPr>
        <b/>
        <sz val="13"/>
        <color theme="1"/>
        <rFont val="Garamond"/>
        <family val="1"/>
      </rPr>
      <t>sipas Artikujve Ekonomikë</t>
    </r>
  </si>
  <si>
    <t>20AD601</t>
  </si>
  <si>
    <t>Rritje kapacitetesh per sistemin e Prokurimit Publik (blerje storage per APP)</t>
  </si>
  <si>
    <r>
      <t xml:space="preserve">Detajimi i Kostos Totale të </t>
    </r>
    <r>
      <rPr>
        <b/>
        <sz val="13"/>
        <color rgb="FFFF0000"/>
        <rFont val="Garamond"/>
        <family val="1"/>
      </rPr>
      <t>Produktit 6</t>
    </r>
    <r>
      <rPr>
        <b/>
        <sz val="13"/>
        <color theme="1"/>
        <rFont val="Garamond"/>
        <family val="1"/>
      </rPr>
      <t xml:space="preserve"> sipas Artikujve Ekonomikë</t>
    </r>
  </si>
  <si>
    <t>Ngritja e Sistemit Informatik Kombetar te Menaxhimit te bankave te gjakut  MSHMS</t>
  </si>
  <si>
    <r>
      <t xml:space="preserve">Detajimi i Kostos Totale të </t>
    </r>
    <r>
      <rPr>
        <b/>
        <sz val="13"/>
        <color rgb="FFFF0000"/>
        <rFont val="Garamond"/>
        <family val="1"/>
      </rPr>
      <t>Produktit 7</t>
    </r>
    <r>
      <rPr>
        <b/>
        <sz val="13"/>
        <color theme="1"/>
        <rFont val="Garamond"/>
        <family val="1"/>
      </rPr>
      <t xml:space="preserve"> sipas Artikujve Ekonomikë</t>
    </r>
  </si>
  <si>
    <t>Permiresimi I sistemit te Barnave dhe Pajisjeve Mjekesore</t>
  </si>
  <si>
    <r>
      <t xml:space="preserve">Detajimi i Kostos Totale të </t>
    </r>
    <r>
      <rPr>
        <b/>
        <sz val="13"/>
        <color rgb="FFFF0000"/>
        <rFont val="Garamond"/>
        <family val="1"/>
      </rPr>
      <t>Produktit 8</t>
    </r>
    <r>
      <rPr>
        <b/>
        <sz val="13"/>
        <color theme="1"/>
        <rFont val="Garamond"/>
        <family val="1"/>
      </rPr>
      <t xml:space="preserve"> sipas Artikujve Ekonomikë</t>
    </r>
  </si>
  <si>
    <t>Përmirësimi i regjistrit elektronik të vaksinimit</t>
  </si>
  <si>
    <r>
      <t xml:space="preserve">Detajimi i Kostos Totale të </t>
    </r>
    <r>
      <rPr>
        <b/>
        <sz val="13"/>
        <color rgb="FFFF0000"/>
        <rFont val="Garamond"/>
        <family val="1"/>
      </rPr>
      <t>Produktit 9</t>
    </r>
    <r>
      <rPr>
        <b/>
        <sz val="13"/>
        <color theme="1"/>
        <rFont val="Garamond"/>
        <family val="1"/>
      </rPr>
      <t xml:space="preserve"> sipas Artikujve Ekonomikë</t>
    </r>
  </si>
  <si>
    <t>Produkti 10</t>
  </si>
  <si>
    <t>Ngritja e rrjetit të brendshëm kompjuterik për DAP</t>
  </si>
  <si>
    <r>
      <t xml:space="preserve">Detajimi i Kostos Totale të </t>
    </r>
    <r>
      <rPr>
        <b/>
        <sz val="13"/>
        <color rgb="FFFF0000"/>
        <rFont val="Garamond"/>
        <family val="1"/>
      </rPr>
      <t>Produktit 10</t>
    </r>
    <r>
      <rPr>
        <b/>
        <sz val="13"/>
        <color theme="1"/>
        <rFont val="Garamond"/>
        <family val="1"/>
      </rPr>
      <t xml:space="preserve"> sipas Artikujve Ekonomikë</t>
    </r>
  </si>
  <si>
    <t>Kosto totale e produktit 10</t>
  </si>
  <si>
    <t>Sistemi elektronik i menaxhimit të vizitave dhe hyrje-daljeve në IEVP</t>
  </si>
  <si>
    <t>Projekt për Rikonstruksioni Godine</t>
  </si>
  <si>
    <r>
      <t xml:space="preserve">Detajimi i Kostos Totale të </t>
    </r>
    <r>
      <rPr>
        <b/>
        <sz val="8"/>
        <color rgb="FFFF0000"/>
        <rFont val="Garamond"/>
        <family val="1"/>
      </rPr>
      <t>Produktit 3</t>
    </r>
    <r>
      <rPr>
        <b/>
        <sz val="8"/>
        <color theme="1"/>
        <rFont val="Garamond"/>
        <family val="1"/>
      </rPr>
      <t xml:space="preserve"> sipas Artikujve Ekonomikë</t>
    </r>
  </si>
  <si>
    <t xml:space="preserve">Blerje Automjeti </t>
  </si>
  <si>
    <r>
      <t xml:space="preserve">Detajimi i Kostos Totale të </t>
    </r>
    <r>
      <rPr>
        <b/>
        <sz val="8"/>
        <color rgb="FFFF0000"/>
        <rFont val="Garamond"/>
        <family val="1"/>
      </rPr>
      <t>Produktit 4</t>
    </r>
    <r>
      <rPr>
        <b/>
        <sz val="8"/>
        <color theme="1"/>
        <rFont val="Garamond"/>
        <family val="1"/>
      </rPr>
      <t xml:space="preserve"> sipas Artikujve Ekonomikë</t>
    </r>
  </si>
  <si>
    <t xml:space="preserve">Sherbimi i Avokatisë Shtetërore </t>
  </si>
  <si>
    <t xml:space="preserve">Programi synon:                                                                                                                                                                                                                           Ofrimin e shërbimt  këshillimor për veprimtarinë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në çështjet gjyqësore, në të cilat një organ i administratës shtetërore ose Republika e Shqipërisë është palë,                                                                                                                                                 Ofrimin e  asistencës juridike njësive të qeverisjes vendore sipas kritereve të përcaktuara në ligj,                                                                                             Përcaktimin e rregullave  për unifikimin e praktikave  dhe formulimin  e kritereve  të përgjithshme  të asistencës juridike të shtetit                                                                                                                                                  Ndërmjetësimin për zgjidhjen me pajtim të mosmarrëveshjeve ndërmjet organeve qendrore të administratës publike dhe enteve publike.                                                                                                                                            Programi zhvillohet duke u bazuar në ligjin nr. 10018, date 13.11.2008 "Për Avokaturën e Shtetit", i ndryshuar.                                                                                                                                                                                                                                                                                                                                                                                                                                                                                                                                                                                                                                                                                                                                                                                                                                                                                                                                                                                                                                   </t>
  </si>
  <si>
    <t xml:space="preserve">Mbrojtja e interesave pasurore të shtetit shqipëtar </t>
  </si>
  <si>
    <t>% e praktika  të përfunduar kundrjet totalit të praktikave.</t>
  </si>
  <si>
    <t xml:space="preserve">Ofrimi i shërbimit të keshillimit dhe përfaqësimit në cdo rast të parashikuar në ligj. </t>
  </si>
  <si>
    <t xml:space="preserve">% e praktikave të shqyrtara kundrejt praktikave te ardhura </t>
  </si>
  <si>
    <t>Këshillim dhe  perfaqesim i ofruar</t>
  </si>
  <si>
    <t xml:space="preserve">Ofrimit  të shërbimit të këshillimit dhe përfaqësimit në çdo rast të parashikuar në ligj. </t>
  </si>
  <si>
    <t xml:space="preserve">numer rastesh </t>
  </si>
  <si>
    <t>Blerje orendi/pajisje zyre</t>
  </si>
  <si>
    <t>Pajisje zyre të blera</t>
  </si>
  <si>
    <t>18AP901</t>
  </si>
  <si>
    <r>
      <rPr>
        <b/>
        <sz val="12"/>
        <color rgb="FFFF0000"/>
        <rFont val="Times New Roman"/>
        <family val="1"/>
      </rPr>
      <t>Sqarim: Kodi i Projektit te listes se investime</t>
    </r>
    <r>
      <rPr>
        <sz val="12"/>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</si>
  <si>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Pajisje zyre sipas nevojave të institucionit (rafte arkive, rafte dokumentash, tavolina pune, karrige)</t>
  </si>
  <si>
    <r>
      <t xml:space="preserve">Detajimi i Kostos Totale të </t>
    </r>
    <r>
      <rPr>
        <b/>
        <sz val="12"/>
        <color rgb="FFFF0000"/>
        <rFont val="Times New Roman"/>
        <family val="1"/>
      </rPr>
      <t xml:space="preserve">Produktit 1 </t>
    </r>
    <r>
      <rPr>
        <b/>
        <sz val="12"/>
        <color theme="1"/>
        <rFont val="Times New Roman"/>
        <family val="1"/>
      </rPr>
      <t>sipas Artikujve Ekonomikë</t>
    </r>
  </si>
  <si>
    <t>Pajisje elektronike të blera</t>
  </si>
  <si>
    <t xml:space="preserve"> M140194 </t>
  </si>
  <si>
    <t>Pajisje elektronike sipas nevojave të institucionit (kompjuter desktop, laptop, skaner)</t>
  </si>
  <si>
    <r>
      <t xml:space="preserve">Detajimi i Kostos Totale të </t>
    </r>
    <r>
      <rPr>
        <b/>
        <sz val="12"/>
        <color rgb="FFFF0000"/>
        <rFont val="Times New Roman"/>
        <family val="1"/>
      </rPr>
      <t xml:space="preserve">Produktit 2 </t>
    </r>
    <r>
      <rPr>
        <b/>
        <sz val="12"/>
        <color theme="1"/>
        <rFont val="Times New Roman"/>
        <family val="1"/>
      </rPr>
      <t>sipas Artikujve Ekonomikë</t>
    </r>
  </si>
  <si>
    <r>
      <t xml:space="preserve">Detajimi i Kostos Totale të </t>
    </r>
    <r>
      <rPr>
        <b/>
        <sz val="12"/>
        <color rgb="FFFF0000"/>
        <rFont val="Times New Roman"/>
        <family val="1"/>
      </rPr>
      <t xml:space="preserve">Produktit 1&amp;2 …X </t>
    </r>
    <r>
      <rPr>
        <b/>
        <sz val="12"/>
        <color theme="1"/>
        <rFont val="Times New Roman"/>
        <family val="1"/>
      </rPr>
      <t>sipas Artikujve Ekonomikë</t>
    </r>
  </si>
  <si>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</si>
  <si>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Procesi I planifikimit te territorit, zhvillimi  I qendrueshem I tij,  hartimi në bashkëpunim dhe bashkërendon proceset e hartimit të dokumenteve të planifikimit të territorit, si dhe siguron bashkërendimin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</si>
  <si>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Rritja e transparencës në politikat territoriale, ekonomike dhe sociale</t>
  </si>
  <si>
    <t>Rritje të mirëqenies së qytetarëve</t>
  </si>
  <si>
    <t>Rritja ekonomike dhe forcimi i partneritetit strategjik me vendet fqinje</t>
  </si>
  <si>
    <t>Reforma administrative territoriale</t>
  </si>
  <si>
    <t>Planifikimi dhe zhvillimi I qëndrueshëm I territorit</t>
  </si>
  <si>
    <t>Administratë funksionale për realizimin e politikave të Planifikimit Urban</t>
  </si>
  <si>
    <t>Plane të Përgjithshme Kombëtare/Plane Vendore të hartuara</t>
  </si>
  <si>
    <t>Sigurimi I sherbimeve per realizimin e politikave te planifikimit, Hartimi i planeve te pergjithshme kombetare, planeve vendore</t>
  </si>
  <si>
    <t>nr. planesh te hartuara</t>
  </si>
  <si>
    <t>Realizimi i ketij projekti ka si objektiv te sjelle ne parametra bashkohore funksionimin e pajisjeve informatike ne AKPT. Ky projekt perputhet me qellimet dhe objektivat e programit ne fushen e zhvillimit te territorit. Projekti siguron mbarevajtjen e punes ne AKPT</t>
  </si>
  <si>
    <t>Planifikimi ne nivel qendror dhe Monitorimi i Territorit</t>
  </si>
  <si>
    <t>Sherbim konsulence</t>
  </si>
  <si>
    <t>18AN901</t>
  </si>
  <si>
    <t>Projekti konsiston ne vleresim dhe analize te gjendjes ekzistuese te territorit, vleresim te potencialeve, rrisqeve dhe mundesiveqe paraqet territori per zhvillim te qendrueshem ekonomik social dhe mjekdisor. Planet e hartuara do te konkludojne me propozime konkreteper projekte strategjike per zbatimte cilat do te ndikojne ne shkalle te gjere ne zhvillimin ekonomik dhe social te zones se studimit.</t>
  </si>
  <si>
    <t>Nr. Projektesh</t>
  </si>
  <si>
    <t>Planifikimi I Modeleve te Zhvillimit per 100 Fshatrat</t>
  </si>
  <si>
    <t>Hartimi I modeleve te 100+ Fshatrat</t>
  </si>
  <si>
    <t>M064246</t>
  </si>
  <si>
    <t>Hartimi i modeleve të 100+ Fshatrave,  Planet e zhvillimit territorial, modelet e zhvillimit ekonomik, ide dhe projekte për nxitjen e zhvillimit të 100+ Fshatrave.</t>
  </si>
  <si>
    <t>Nr. Projekt</t>
  </si>
  <si>
    <t>Hartimi I Planeve të Detyruara Vendore për 9 bashki</t>
  </si>
  <si>
    <t>19AA001</t>
  </si>
  <si>
    <t>Hartimi i Planeve të Detyruara Vendore për zonat e prekura nga tërmeti, 9 bashki Durrës , Kamëz, Kavajë, Krujë, Kurbin , Lezhë, Mirditë, Shijak, Vore</t>
  </si>
  <si>
    <t>Nr. Planesh</t>
  </si>
  <si>
    <t>M870013</t>
  </si>
  <si>
    <t>Fond I ngrirë</t>
  </si>
  <si>
    <t>Institucioni Agjencia e Zhvillimit të Territorit ka në programin e vet pranimin, përgatitjen dhe  administrimin e dokumentave të aplikuesve për leje ndërtimi  për shqyrtim nga Këshilli Kombëtar i Territorit.</t>
  </si>
  <si>
    <t>Pranimi i aplikimeve dhe dhënia e një përgjigjeje pozitive ose negative brenda 5 diteve pune nga marrja e aplikimit nga Institucioni</t>
  </si>
  <si>
    <t>Nr i aplikimeve të pranuara dhe shqyrtuara të cilat kanë marrë një përgjigje. (AZHT-ja pranon dhe shqyrton dokumentacionin për çështje të formës brenda 5 diteve pune nga marrja e tij ne dorezim si dhe njofton aplikantin për pranimin apo mospranimin e kërkesës</t>
  </si>
  <si>
    <t xml:space="preserve">Shqyrtimi i dosjeve aplikante për leje ndërtimi </t>
  </si>
  <si>
    <t>Shqyrtimi i të gjitha aplikimeve që Institucioni merr në dorëzim dhe kthimi i pergjigjës brenda afateve kohore</t>
  </si>
  <si>
    <t>Dosje të kaluara për shqyrtim në KKT</t>
  </si>
  <si>
    <t xml:space="preserve">Mbasi Institucioni merr aplikimin dhe përgatit dokumentacionin përkatës çështja kalon për shqyrtim dhe aprovim te Keshilli  Kombetar i Territorit </t>
  </si>
  <si>
    <t>Blerje Softe kompjuterike  dhe pajisje informatike</t>
  </si>
  <si>
    <t>Shtimi i kapaciteteve të Infrastrukturës IT (Servera dhe Storage)</t>
  </si>
  <si>
    <t>Blerje dhe instalim pajisjesh për stacionet marografike të Shëngjinit dhe Orikumit</t>
  </si>
  <si>
    <t>Blerje dhe instalim pajisjesh për stacionet marografike të Shëngjinit dhe Orikumit të cilët përfundojnë periudhën e garancisë dhe në cdo rast defekti apo mos funksionimi kërkohet blerja e pajisjeve të reja.</t>
  </si>
  <si>
    <t>Misioni i Qendrës së Botimeve për Diasporën është mbështetja e mësimit të gjuhës shqipe, njohja dhe përhapja e kulturës kombëtare në diasporë përmes botimit të teksteve shkollore, botimit të librave me përmbajtje letrare, historike, sociale, etj. si dhe organizimi dhe mbështetja e veprimtarive edukative, kulturore dhe sociale që kanë për qëllim ruajtjen dhe zhvillimin e identitetit kombëtar.</t>
  </si>
  <si>
    <t>Qendra e Botimeve për Diasporën synon mbështetjen e mësimdhënies së gjuhës shqipe në diasporë përmes përgatitjes, hartimit, botimit dhe shpërndarjes së tekste mësimore, literaturës plotësuese në shkollat/kurset/shoqatat shqiptare kudo në botë ku zhvillohet mësimi i gjuhës shqipe, si dhe përmes zhvillimit të takimeve/seminareve.aktiviteteve për promovimin e gjuhës shqipe;</t>
  </si>
  <si>
    <t>Sigurimi i teksteve  mësimore për shkollat shqipe në diasporë;</t>
  </si>
  <si>
    <t>12.000 tekste ekzistuese/ x buxheti</t>
  </si>
  <si>
    <t>15.000 tekste te reja per shkollat</t>
  </si>
  <si>
    <t>20.000 tekste te reja per shkollat</t>
  </si>
  <si>
    <t>Ndjekja e punës së Komisionit të Përbashkët Shqipëri-Kosovë për zbatimin e marrëveshjes  lidhur me tekstet e përbashkëta mësimore për diasporën;</t>
  </si>
  <si>
    <t>1.000.000 mijë lekë shpenzime per Komisionin dhe procesin e konsursit per tekstet e reja</t>
  </si>
  <si>
    <t>1.000.000 mijë lekëshpenzime per Komisionin dhe procesin e konsursit per tekstet e reja</t>
  </si>
  <si>
    <t>Trajnimi i mësuesve të diasporës lidhur me kurrikulën dhe tekstet e përbashkëta me Kosovën;</t>
  </si>
  <si>
    <t>50 mësues</t>
  </si>
  <si>
    <t>100 mësues</t>
  </si>
  <si>
    <t>150 mësues</t>
  </si>
  <si>
    <t>200 mësues</t>
  </si>
  <si>
    <t>Hartimi dhe botimi i literaturës plotësuese të programit "Botime librash dygjuhësh"</t>
  </si>
  <si>
    <t>25 botime të reja dygjuhëshe</t>
  </si>
  <si>
    <t>27 botime dygjuhëshe</t>
  </si>
  <si>
    <t>30 botime dygjuhëshe</t>
  </si>
  <si>
    <t>33 botime dygjuhëshe</t>
  </si>
  <si>
    <t>Hartimi dhe botimi i revistës letrare "Letra nga diaspora"</t>
  </si>
  <si>
    <t>300 kopje / 1 000 000 leke shpenzime</t>
  </si>
  <si>
    <t>Shtimi i aktiviteteve mbështetëse dhe promovuese me qëllim rritjen e numrit të nxënësve dhe të shkollave të gjuhës shqipe në diasporë;</t>
  </si>
  <si>
    <t>3 seminare / takime vjetore</t>
  </si>
  <si>
    <t>5 seminare /takime vjetore</t>
  </si>
  <si>
    <t>7 seminare/takime vjetore</t>
  </si>
  <si>
    <t>Emërtimi i Treguesit për Objektivin 1</t>
  </si>
  <si>
    <t>10.000 tekste ekzistuese/ x buxheti</t>
  </si>
  <si>
    <t>X shpenzime per Komisionin dhe procesin e konsursit per tekstet e reja</t>
  </si>
  <si>
    <t>300 kopje / x shpenzime</t>
  </si>
  <si>
    <t>Organizimi i seminareve/takimeve/aktiviteteve për promovimin e gjuhës shqipe, nxitja dhe sigurimi i përdorimit të platformave digjitale në mësimdhënie me qëllim shtimin e numrit të nxënësve, si dhe të shkollave për mësimin e gjuhës shqipe në diasporë;</t>
  </si>
  <si>
    <t>Emërtimi i Treguesit për Objektivin 2</t>
  </si>
  <si>
    <t>Zhvillimi i takimeve kombëtare të mësuesve në diasporë</t>
  </si>
  <si>
    <t>1 takim vjetor me 150 mësues/ 1 000 000 buxheti</t>
  </si>
  <si>
    <t>Zhvillimi i takimeve kombëtare të shkrimtarëve/autorëve në diasporë</t>
  </si>
  <si>
    <t>1 takim vjetor me 50-80 autorë</t>
  </si>
  <si>
    <t>1 takim vjetor me 80-100 autorë</t>
  </si>
  <si>
    <t>Aktivitete promovuese për gjuhën shqipe</t>
  </si>
  <si>
    <t>5 000 buxhet per aktivitete</t>
  </si>
  <si>
    <t>Sigurimi i aksesit për platforma digjitale të mësimdhënies</t>
  </si>
  <si>
    <t xml:space="preserve">Sigurimi i aksesit per 300 mesues </t>
  </si>
  <si>
    <t>sigurimi i aksesit per 300 mesues dhe 15 mijë nxënës</t>
  </si>
  <si>
    <t>sigurimi i aksesit per 300 mesues dhe 18 mijë nxënës</t>
  </si>
  <si>
    <t>sigurimi i aksesit per 300 mesues dhe 20 mijë nxënës</t>
  </si>
  <si>
    <t>Produktet për Objektivin 1 dhe Objektivin 2</t>
  </si>
  <si>
    <t>Kodi i Projektit të Investimeve 231</t>
  </si>
  <si>
    <t>18BW003</t>
  </si>
  <si>
    <t>18AM001</t>
  </si>
  <si>
    <t>Agjencia Kombëtare e Diasporës</t>
  </si>
  <si>
    <t>Nëpërmjet këtij programi synohet të krijohet një kuadër i plotë i politikëbërjes për diasporën, krijimi i instrumentave të dobishëm në ndihmë të qeverisë dhe aktorëve të tjerë për të fuqizuar bashkëpunimin me diasporën dhe migracionin e ligjshëm.</t>
  </si>
  <si>
    <t>Pjesëmarrja e Diasporës në jetën kulturore, socio ekonomike dhe politike brenda dhe jashtë vendit</t>
  </si>
  <si>
    <t>"Pjesëmarrja e Diasporës në jetën kulturore, socio-ekonomike dhe politike"</t>
  </si>
  <si>
    <t xml:space="preserve">Emërtimi i Treguesit </t>
  </si>
  <si>
    <t>"Bashkëpunim dhe koordinim të aktiviteteve me institucionet shtetërore, shoqërinë civile dhe organizatat brenda dhe jashtë vendit, për përmirësimin e pozitës së diasporës në botë."</t>
  </si>
  <si>
    <t>"Të drejtat e diasporës të mbrojtura"</t>
  </si>
  <si>
    <t>Aktivitete ne diaspore</t>
  </si>
  <si>
    <t>Aktivitete për ruajtjen dhe zhvillimin e gjuhës, vlerave kombëtare dhe kulturore të Komunitetit shqiptar të ndryshme në Diasporë</t>
  </si>
  <si>
    <t>Nr I aktiviteteve</t>
  </si>
  <si>
    <t>Takime të realizuara në diasporë</t>
  </si>
  <si>
    <t>Bashkëpunimin dhe koordinimin e aktiviteteve me institucionet shtetërore, shoqërinë civile dhe organizatat brenda dhe jashtë vendit, për përmirësimin e pozitës së diasporës në botë,
• Ruajtjen dhe zhvillimin e gjuhës, vlerave kombëtare dhe kulturore të diasporës,
• Informimin e diasporës mbi proceset politike në vendin e origjinës</t>
  </si>
  <si>
    <t>Nr. Takimesh</t>
  </si>
  <si>
    <r>
      <t>Detajimi i Kostos Totale të</t>
    </r>
    <r>
      <rPr>
        <b/>
        <sz val="8"/>
        <color rgb="FFFF0000"/>
        <rFont val="Garamond"/>
        <family val="1"/>
      </rPr>
      <t xml:space="preserve"> Produktit 2 </t>
    </r>
    <r>
      <rPr>
        <b/>
        <sz val="8"/>
        <color theme="1"/>
        <rFont val="Garamond"/>
        <family val="1"/>
      </rPr>
      <t>sipas Artikujve Ekonomikë</t>
    </r>
  </si>
  <si>
    <t>Blerje Paisje të ndryshme</t>
  </si>
  <si>
    <t>DEPARTAMENTI I ADMINISTRATES PUBLIKE</t>
  </si>
  <si>
    <t xml:space="preserve"> Departamenti i Administratës Publike ka për qëllim sigurimin e një shërbimi civil të qëndrueshëm, profesional, të bazuar në meritë, integritet moral dhe paanësi politike
</t>
  </si>
  <si>
    <t>Procedura konkurimi ,konkurse pranimi në shërbimin civil, lëvizje paralele, ngritje në detyrë</t>
  </si>
  <si>
    <t xml:space="preserve">Programe ne fushën e shërbimit civil </t>
  </si>
  <si>
    <t xml:space="preserve">Rritja e performances së menaxhimit të burimeve njerëzore të shërbimit civil, ndërtimit të institutcioneve dhe organizimi i sistemit të pagave në administratën publike. Ngritja e kapacitetve të administratës publike me qëllim rritjen e efiçencës dhe përgjegjshmërisë së nëpunësve publikë dhe  monitorimi i zbatimit të legjislacionit të shërbimit civil </t>
  </si>
  <si>
    <t>Realizimi I  performances së menaxhimit të burimeve njerëzore të shërbimit civil</t>
  </si>
  <si>
    <t>Proces inspektimi</t>
  </si>
  <si>
    <t>Procese</t>
  </si>
  <si>
    <t>Blerje  pajisje  zyre  dhe kompjuterike  për sigurimin e ambienteve të përshtashme për mirëfunksionimin e DAP</t>
  </si>
  <si>
    <t>Kodi i Projektit të Investimeve  18AP802</t>
  </si>
  <si>
    <t>Ky program buxhetor mbështet funksionimin e Shkollës Shqiptare të Administratës Publike si një institucion Qëndror Publik me autonomi administrative dhe akademike. Ajo ka për qëllim
formimin profesional të nëpunësve civilë, si dhe të çdo individi tjetër, vendas ose të
huaj, që nuk është pjesë e shërbimit civil dhe që plotëson kriteret e kërkuara, sipas parashikimeve në nenit 8, të ligjit 152/2013 Për Nënpunesin Civil të ndryshuar.</t>
  </si>
  <si>
    <t>Të mbështesi zhvillimin profesional të administratës publike për të përballuar sfidat e ndryshimit dhe reformat për zhvillimin e vendit.</t>
  </si>
  <si>
    <t>Numri i pjesmarrësve të trajnuar nga administrata publike.</t>
  </si>
  <si>
    <t>Numri i individeve të trajnuar kundrejt administrates publike.</t>
  </si>
  <si>
    <t>Forcimi i vazhdueshëm i ASPA si institucion qendror publik me autonomi administrative dhe akademike për ofrimin e shwrbimit të trajnimit në mbështetje të administratës publike.</t>
  </si>
  <si>
    <t>Buxheti total i alokuar</t>
  </si>
  <si>
    <t xml:space="preserve">Rritja e numrit te pjesmarresve në trajnime </t>
  </si>
  <si>
    <t>Numri i pjesmarrësve të trajnuar në nivel qëndror.</t>
  </si>
  <si>
    <t>Numri i pjesmarrësve të trajnuar në nivel vendor.</t>
  </si>
  <si>
    <t>Numri i pjesmarrësve të trajnuar në institucionet e pavaruar.</t>
  </si>
  <si>
    <t>Produktet për Objektivat</t>
  </si>
  <si>
    <t xml:space="preserve"> Trajnimi  për punonjesit e administrates ne  pushtetin qendror, pushtetin vendor, institucionet e pavaruara dhe publikun e gjere.</t>
  </si>
  <si>
    <t>Nr.pjesmarrësish të trajnuar</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</si>
  <si>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2021.</t>
    </r>
  </si>
  <si>
    <t>1207 (Q) 70 (V)</t>
  </si>
  <si>
    <t>1220 (Q) 70 (V)</t>
  </si>
  <si>
    <t>1250 (Q) 70 (V)</t>
  </si>
  <si>
    <t>1261 (Q)
70 (V)</t>
  </si>
  <si>
    <t>Matja e kohës së shërbimit në sportelet pritëse.</t>
  </si>
  <si>
    <t>6'</t>
  </si>
  <si>
    <t>5'</t>
  </si>
  <si>
    <t>4'</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</si>
  <si>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2021.</t>
    </r>
  </si>
  <si>
    <t>Asistenca në përmirësimin e shërbimeve publike, përmirësimi i kuadrit ligjor dhe jo vetëm.</t>
  </si>
  <si>
    <t>Pagesa e kostos lokale (TVSH)</t>
  </si>
  <si>
    <t>M870150</t>
  </si>
  <si>
    <t>Mbikqyrje punimesh ( Qendra e Integruar Publike Kamëz)</t>
  </si>
  <si>
    <r>
      <t xml:space="preserve">Detajimi i Kostos Totale të </t>
    </r>
    <r>
      <rPr>
        <b/>
        <sz val="8"/>
        <color rgb="FFFF0000"/>
        <rFont val="Garamond"/>
        <family val="1"/>
      </rPr>
      <t xml:space="preserve">Produktit 4 </t>
    </r>
    <r>
      <rPr>
        <b/>
        <sz val="8"/>
        <color theme="1"/>
        <rFont val="Garamond"/>
        <family val="1"/>
      </rPr>
      <t>sipas Artikujve Ekonomikë</t>
    </r>
  </si>
  <si>
    <t>M870326</t>
  </si>
  <si>
    <t>Kolaudim punimesh ( Qendra e Integruar Publike Kamëz)</t>
  </si>
  <si>
    <r>
      <t xml:space="preserve">Detajimi i Kostos Totale të </t>
    </r>
    <r>
      <rPr>
        <b/>
        <sz val="8"/>
        <color rgb="FFFF0000"/>
        <rFont val="Garamond"/>
        <family val="1"/>
      </rPr>
      <t xml:space="preserve">Produktit 5 </t>
    </r>
    <r>
      <rPr>
        <b/>
        <sz val="8"/>
        <color theme="1"/>
        <rFont val="Garamond"/>
        <family val="1"/>
      </rPr>
      <t>sipas Artikujve Ekonomikë</t>
    </r>
  </si>
  <si>
    <t>Presidenca</t>
  </si>
  <si>
    <t>01</t>
  </si>
  <si>
    <t>Veprimtaria e Presidentit</t>
  </si>
  <si>
    <t>Veprimtaria e Presidentit
Sigurimi i ekuilibrit midis organeve kushtetuese, që kryejnë drejtimin politik në vend, nëpërmjet ushtrimit të kompetencave të Presidentit të Republikës, të dhëna nga Kushteuta.</t>
  </si>
  <si>
    <t>Sigurimi i ekuilibrit midis organeve kushtetuese, që kryejnë drejtimin politik në vend, si edhe zbatimi dhe respektimi nga të gjitha palet i Kushtetutës së Shqiperisë.</t>
  </si>
  <si>
    <t>Garantimi i zbatimit të Kushtetutës së Shqiperisë</t>
  </si>
  <si>
    <t>Ushtrimi i funksioneve kushtetuese të Presidentit nëpërmjet dekretimeve të ndryshme për shpallje ligjesh, shtetësinë shqiptare dhe për dekorata e tituj nderi</t>
  </si>
  <si>
    <t>Dekrete për ligje e shtetësi, ndaj totalit propozuar</t>
  </si>
  <si>
    <t>Dekorata e tituj nderi të akorduara, ndaj totalit te propozuar</t>
  </si>
  <si>
    <t>90101</t>
  </si>
  <si>
    <t>Jo-projekte (001-01-01120)</t>
  </si>
  <si>
    <t>90101AA - Dekrete për shpallje ligjesh, për shtetësinë shqiptare dhe dekorata e tituj nderi</t>
  </si>
  <si>
    <t>Studimi i dosjeve per shpallje te ligjeve, studim dhe perpunim praktikash per dhenie e lenie te nenshtetesise, si edhe per dhenie te dekoratave e titujve te nderit.</t>
  </si>
  <si>
    <t>nr dekretesh/ligjesh</t>
  </si>
  <si>
    <t>310</t>
  </si>
  <si>
    <t>168413200</t>
  </si>
  <si>
    <t>168920000</t>
  </si>
  <si>
    <t>168000000</t>
  </si>
  <si>
    <t>172000000</t>
  </si>
  <si>
    <t>543268.39</t>
  </si>
  <si>
    <t>563066.67</t>
  </si>
  <si>
    <t>560000</t>
  </si>
  <si>
    <t>573333.33</t>
  </si>
  <si>
    <t>0.003</t>
  </si>
  <si>
    <t>-0.0054</t>
  </si>
  <si>
    <t>0.0238</t>
  </si>
  <si>
    <t>18AA1</t>
  </si>
  <si>
    <t>Blerje pajisje, sisteme, makineri të ndryshme</t>
  </si>
  <si>
    <t>M010003 - Orendi dhe pajisje zyre</t>
  </si>
  <si>
    <t>Blerje e orendive dhe pajisjeve per zyra</t>
  </si>
  <si>
    <t>M010020 - Pajisje kompjuterike dhe elektronike te blera</t>
  </si>
  <si>
    <t>Blerja e pajisjeve kompjuterike dhe elektronike</t>
  </si>
  <si>
    <t>Synimet e politikës së jashtme të vendit, promovimi i Shqipërisë në arenën ndërkombëtare, si edhe njohja, nxitja dhe mbështetja e vlerave kombëtare në vend.</t>
  </si>
  <si>
    <t>Partnerë ndërkombetarë të takuar</t>
  </si>
  <si>
    <t>Partnere biznesi, organizata  dhe individë te takuar</t>
  </si>
  <si>
    <t>90101AB - Aktivitete nderkombetare per promovimin e vendit</t>
  </si>
  <si>
    <t>Organizimi i pritjeve, percjelljeve dhe trajtim te personaliteteve te ftuar nga Presidenti i Republikes, si edhe organizimi i vizitave te Presidentit te Republikes jashte vendit.</t>
  </si>
  <si>
    <t>numer aktivitetesh</t>
  </si>
  <si>
    <t>1250000</t>
  </si>
  <si>
    <t>90101AC - Veprimtari protokollare brenda vendit</t>
  </si>
  <si>
    <t>Organizimi i veprimtarive ne Institucion, si  edhe organizimi i aktiviteteve brenda vendit.</t>
  </si>
  <si>
    <t>230</t>
  </si>
  <si>
    <t>44000000</t>
  </si>
  <si>
    <t>50440000</t>
  </si>
  <si>
    <t>55138000</t>
  </si>
  <si>
    <t>195652.17</t>
  </si>
  <si>
    <t>229272.73</t>
  </si>
  <si>
    <t>220552</t>
  </si>
  <si>
    <t>-0.12</t>
  </si>
  <si>
    <t>0.1364</t>
  </si>
  <si>
    <t>-0.0222</t>
  </si>
  <si>
    <t>0.1464</t>
  </si>
  <si>
    <t>0.0931</t>
  </si>
  <si>
    <t>-0.1004</t>
  </si>
  <si>
    <t>0.3027</t>
  </si>
  <si>
    <t>-0.038</t>
  </si>
  <si>
    <t>Kryeministria</t>
  </si>
  <si>
    <t>03</t>
  </si>
  <si>
    <t>Ushtrimi i funksioneve të Kryeministrit në përputhje me përgjegjësitë që i jep Kushtetuta dhe drejtimet kryesore të politikës së përgjithshme shtetërore.</t>
  </si>
  <si>
    <t>Fuqizimi i funksionit menaxhues, në funksion të implementimit të suksesshëm të programit konform kërkesave të kuadrit ligjor në fuqi.</t>
  </si>
  <si>
    <t>90301</t>
  </si>
  <si>
    <t>Jo-projekte (001-03-01110)</t>
  </si>
  <si>
    <t>90301AA - Akte ligjore/nenligjore te hartuara dhe miratuara</t>
  </si>
  <si>
    <t>Veprimtaria e aparatit të Kryeministrisë për hartimin, rregullimin dhe miratimin e të gjitha  akteve ligjore/nënligjore të Republikës se Shqipërise</t>
  </si>
  <si>
    <t>nr aktesh ligjore/nenligjore</t>
  </si>
  <si>
    <t>316100000</t>
  </si>
  <si>
    <t>374400000</t>
  </si>
  <si>
    <t>375000000</t>
  </si>
  <si>
    <t>387040000</t>
  </si>
  <si>
    <t>263416.67</t>
  </si>
  <si>
    <t>312000</t>
  </si>
  <si>
    <t>312500</t>
  </si>
  <si>
    <t>322533.33</t>
  </si>
  <si>
    <t>0.1844</t>
  </si>
  <si>
    <t>0.0016</t>
  </si>
  <si>
    <t>0.0321</t>
  </si>
  <si>
    <t>90301AB - Takime /evente të KM</t>
  </si>
  <si>
    <t>Veprimtaria e Kryeministrit, takimeve dhe eventeve në të cilat merr pjesë Kryeministri për të arritur misionin e tij.</t>
  </si>
  <si>
    <t>Nr takimesh/eventesh</t>
  </si>
  <si>
    <t>1800</t>
  </si>
  <si>
    <t>36300000</t>
  </si>
  <si>
    <t>67600000</t>
  </si>
  <si>
    <t>68040000</t>
  </si>
  <si>
    <t>70910000</t>
  </si>
  <si>
    <t>20166.67</t>
  </si>
  <si>
    <t>37555.56</t>
  </si>
  <si>
    <t>37800</t>
  </si>
  <si>
    <t>39394.44</t>
  </si>
  <si>
    <t>0.8623</t>
  </si>
  <si>
    <t>0.0422</t>
  </si>
  <si>
    <t>18AE8</t>
  </si>
  <si>
    <t>M030025 - Kompjutera te blera</t>
  </si>
  <si>
    <t>Blerje kompjuterash te domosdoshme per funksionimin e institucionit</t>
  </si>
  <si>
    <t>16666.67</t>
  </si>
  <si>
    <t>-0.75</t>
  </si>
  <si>
    <t>M030029 - Godine e rikonstruktuar</t>
  </si>
  <si>
    <t>Meter katror</t>
  </si>
  <si>
    <t>4881</t>
  </si>
  <si>
    <t>1435</t>
  </si>
  <si>
    <t>34419.18</t>
  </si>
  <si>
    <t>27874.56</t>
  </si>
  <si>
    <t>34843.21</t>
  </si>
  <si>
    <t>-0.706</t>
  </si>
  <si>
    <t>-0.7619</t>
  </si>
  <si>
    <t>-0.1901</t>
  </si>
  <si>
    <t xml:space="preserve">M030038 - Blerje pajisje zyre </t>
  </si>
  <si>
    <t xml:space="preserve">Blerje pajisje zyre </t>
  </si>
  <si>
    <t>1000</t>
  </si>
  <si>
    <t>-0.995</t>
  </si>
  <si>
    <t>18AF0</t>
  </si>
  <si>
    <t>Risi Albania</t>
  </si>
  <si>
    <t>18AF001 - Funksionimi i Tregut të Punës për të Rinjtë</t>
  </si>
  <si>
    <t>Kontributi drejt përmirësimit social, ekologjik dhe kushteve të jetesës në vendet ekonomikisht të pafovarizuara të jugut  dhe lindjes në formë programesh  duke dhënë këshilla dhe duke treguar rrugën e studimeve duke u fokusuar mbi: Perdorimi i gjatë, menaxhimi dhe ruajtja e resurseve natyroren, Ekonomia në zonat rurale dhe Qeverisja lokale dhe organizatat civile</t>
  </si>
  <si>
    <t>nr.</t>
  </si>
  <si>
    <t>0.3</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</si>
</sst>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1" formatCode="_-* #,##0_-;\-* #,##0_-;_-* &quot;-&quot;_-;_-@_-"/>
    <numFmt numFmtId="43" formatCode="_-* #,##0.00_-;\-* #,##0.00_-;_-* &quot;-&quot;??_-;_-@_-"/>
    <numFmt numFmtId="164" formatCode="_-* #,##0.00_L_e_k_-;\-* #,##0.00_L_e_k_-;_-* &quot;-&quot;??_L_e_k_-;_-@_-"/>
    <numFmt numFmtId="165" formatCode="&quot;$&quot;#,##0_);\(&quot;$&quot;#,##0\)"/>
    <numFmt numFmtId="166" formatCode="_(* #,##0.00_);_(* \(#,##0.00\);_(* &quot;-&quot;??_);_(@_)"/>
    <numFmt numFmtId="167" formatCode="0.0%"/>
    <numFmt numFmtId="168" formatCode="_(* #,##0_);_(* \(#,##0\);_(* &quot;-&quot;??_);_(@_)"/>
    <numFmt numFmtId="169" formatCode="mmmm\ d\,\ yyyy"/>
    <numFmt numFmtId="170" formatCode="#0"/>
    <numFmt numFmtId="171" formatCode="0.0"/>
    <numFmt numFmtId="172" formatCode="_-* #,##0_L_e_k_-;\-* #,##0_L_e_k_-;_-* &quot;-&quot;??_L_e_k_-;_-@_-"/>
    <numFmt numFmtId="173" formatCode="&quot;   &quot;@"/>
    <numFmt numFmtId="174" formatCode="&quot;      &quot;@"/>
    <numFmt numFmtId="175" formatCode="&quot;         &quot;@"/>
    <numFmt numFmtId="176" formatCode="&quot;            &quot;@"/>
    <numFmt numFmtId="177" formatCode="&quot;               &quot;@"/>
    <numFmt numFmtId="178" formatCode="#,##0.000"/>
    <numFmt numFmtId="179" formatCode="_([$€]* #,##0.00_);_([$€]* \(#,##0.00\);_([$€]* &quot;-&quot;??_);_(@_)"/>
    <numFmt numFmtId="180" formatCode="#,##0.0"/>
    <numFmt numFmtId="181" formatCode="#,##0\ &quot;Kč&quot;;\-#,##0\ &quot;Kč&quot;"/>
    <numFmt numFmtId="182" formatCode="_(* #,##0_);_(* \(#,##0\);_(* &quot;-&quot;_);_(@_)"/>
    <numFmt numFmtId="183" formatCode="_-&quot;¢&quot;* #,##0_-;\-&quot;¢&quot;* #,##0_-;_-&quot;¢&quot;* &quot;-&quot;_-;_-@_-"/>
    <numFmt numFmtId="184" formatCode="_-&quot;¢&quot;* #,##0.00_-;\-&quot;¢&quot;* #,##0.00_-;_-&quot;¢&quot;* &quot;-&quot;??_-;_-@_-"/>
    <numFmt numFmtId="185" formatCode="_(&quot;$&quot;* #,##0_);_(&quot;$&quot;* \(#,##0\);_(&quot;$&quot;* &quot;-&quot;_);_(@_)"/>
    <numFmt numFmtId="186" formatCode="_(&quot;$&quot;* #,##0.00_);_(&quot;$&quot;* \(#,##0.00\);_(&quot;$&quot;* &quot;-&quot;??_);_(@_)"/>
    <numFmt numFmtId="187" formatCode="[&gt;=0.05]#,##0.0;[&lt;=-0.05]\-#,##0.0;?0.0"/>
    <numFmt numFmtId="188" formatCode="[Black]#,##0.0;[Black]\-#,##0.0;;"/>
    <numFmt numFmtId="189" formatCode="[Black][&gt;0.05]#,##0.0;[Black][&lt;-0.05]\-#,##0.0;;"/>
    <numFmt numFmtId="190" formatCode="[Black][&gt;0.5]#,##0;[Black][&lt;-0.5]\-#,##0;;"/>
    <numFmt numFmtId="191" formatCode="#,##0.0____"/>
    <numFmt numFmtId="192" formatCode="General\ \ \ \ \ \ "/>
    <numFmt numFmtId="193" formatCode="0.0\ \ \ \ \ \ \ \ "/>
    <numFmt numFmtId="194" formatCode="mmmm\ yyyy"/>
    <numFmt numFmtId="195" formatCode="\$#,##0.00\ ;\(\$#,##0.00\)"/>
    <numFmt numFmtId="196" formatCode="_(* #,##0.0_);_(* \(#,##0.0\);_(* &quot;-&quot;??_);_(@_)"/>
  </numFmts>
  <fonts count="18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color theme="1"/>
      <name val="Garamond"/>
      <family val="1"/>
    </font>
    <font>
      <sz val="9"/>
      <color theme="1"/>
      <name val="Garamond"/>
      <family val="1"/>
    </font>
    <font>
      <sz val="8"/>
      <color theme="1"/>
      <name val="Garamond"/>
      <family val="1"/>
    </font>
    <font>
      <b/>
      <sz val="9"/>
      <color theme="1"/>
      <name val="Garamond"/>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sz val="9"/>
      <name val="Garamond"/>
      <family val="1"/>
    </font>
    <font>
      <b/>
      <sz val="8"/>
      <color indexed="10"/>
      <name val="Garamond"/>
      <family val="1"/>
    </font>
    <font>
      <b/>
      <sz val="8"/>
      <color indexed="8"/>
      <name val="Garamond"/>
      <family val="1"/>
    </font>
    <font>
      <b/>
      <sz val="9"/>
      <color indexed="81"/>
      <name val="Tahoma"/>
      <family val="2"/>
      <charset val="238"/>
    </font>
    <font>
      <sz val="9"/>
      <color indexed="81"/>
      <name val="Tahoma"/>
      <family val="2"/>
      <charset val="238"/>
    </font>
    <font>
      <sz val="12"/>
      <color theme="1"/>
      <name val="Calibri"/>
      <family val="2"/>
      <scheme val="minor"/>
    </font>
    <font>
      <sz val="12"/>
      <color theme="1"/>
      <name val="Garamond"/>
      <family val="1"/>
    </font>
    <font>
      <sz val="10"/>
      <name val="Arial"/>
      <family val="2"/>
    </font>
    <font>
      <sz val="9"/>
      <color theme="1"/>
      <name val="Times New Roman"/>
      <family val="1"/>
    </font>
    <font>
      <sz val="11"/>
      <name val="Calibri"/>
      <family val="2"/>
      <scheme val="minor"/>
    </font>
    <font>
      <sz val="8"/>
      <color rgb="FFFF0000"/>
      <name val="Garamond"/>
      <family val="1"/>
    </font>
    <font>
      <sz val="8"/>
      <name val="Garamond"/>
      <family val="1"/>
    </font>
    <font>
      <b/>
      <sz val="8"/>
      <name val="Garamond"/>
      <family val="1"/>
    </font>
    <font>
      <b/>
      <i/>
      <sz val="9"/>
      <name val="Garamond"/>
      <family val="1"/>
    </font>
    <font>
      <b/>
      <sz val="8"/>
      <color theme="1"/>
      <name val="Garamond"/>
      <family val="1"/>
      <charset val="238"/>
    </font>
    <font>
      <i/>
      <sz val="8"/>
      <name val="Garamond"/>
      <family val="1"/>
    </font>
    <font>
      <sz val="9"/>
      <name val="Garamond"/>
      <family val="1"/>
    </font>
    <font>
      <sz val="10"/>
      <name val="Garamond"/>
      <family val="1"/>
    </font>
    <font>
      <b/>
      <sz val="10"/>
      <name val="Garamond"/>
      <family val="1"/>
    </font>
    <font>
      <sz val="8"/>
      <color theme="1"/>
      <name val="Times New Roman"/>
      <family val="1"/>
    </font>
    <font>
      <sz val="10"/>
      <color indexed="8"/>
      <name val="Arial"/>
      <family val="2"/>
    </font>
    <font>
      <sz val="8"/>
      <color theme="1"/>
      <name val="Calibri"/>
      <family val="2"/>
      <scheme val="minor"/>
    </font>
    <font>
      <sz val="10"/>
      <name val="Arial"/>
      <family val="2"/>
      <charset val="238"/>
    </font>
    <font>
      <b/>
      <sz val="10"/>
      <color rgb="FFFF0000"/>
      <name val="Times New Roman"/>
      <family val="1"/>
    </font>
    <font>
      <b/>
      <sz val="8"/>
      <color rgb="FFFF0000"/>
      <name val="Times New Roman"/>
      <family val="1"/>
    </font>
    <font>
      <sz val="9"/>
      <color theme="1"/>
      <name val="Calibri"/>
      <family val="2"/>
      <scheme val="minor"/>
    </font>
    <font>
      <b/>
      <sz val="12"/>
      <color theme="1"/>
      <name val="Times New Roman"/>
      <family val="1"/>
    </font>
    <font>
      <b/>
      <sz val="12"/>
      <name val="Times New Roman"/>
      <family val="1"/>
    </font>
    <font>
      <b/>
      <i/>
      <sz val="9"/>
      <color rgb="FFFF0000"/>
      <name val="Calibri"/>
      <family val="2"/>
      <scheme val="minor"/>
    </font>
    <font>
      <i/>
      <sz val="9"/>
      <color theme="1"/>
      <name val="Calibri"/>
      <family val="2"/>
      <scheme val="minor"/>
    </font>
    <font>
      <b/>
      <i/>
      <sz val="9"/>
      <color theme="1"/>
      <name val="Garamond"/>
      <family val="1"/>
      <charset val="238"/>
    </font>
    <font>
      <b/>
      <sz val="9"/>
      <color theme="1"/>
      <name val="Calibri"/>
      <family val="2"/>
      <scheme val="minor"/>
    </font>
    <font>
      <b/>
      <sz val="10"/>
      <color theme="1"/>
      <name val="Calibri"/>
      <family val="2"/>
      <scheme val="minor"/>
    </font>
    <font>
      <sz val="12"/>
      <color theme="1"/>
      <name val="Times New Roman"/>
      <family val="1"/>
    </font>
    <font>
      <sz val="8"/>
      <color theme="1" tint="4.9989318521683403E-2"/>
      <name val="Garamond"/>
      <family val="1"/>
    </font>
    <font>
      <sz val="8"/>
      <color theme="1" tint="0.14999847407452621"/>
      <name val="Garamond"/>
      <family val="1"/>
    </font>
    <font>
      <b/>
      <sz val="8"/>
      <color theme="1" tint="4.9989318521683403E-2"/>
      <name val="Garamond"/>
      <family val="1"/>
    </font>
    <font>
      <sz val="8"/>
      <color indexed="8"/>
      <name val="Garamond"/>
      <family val="1"/>
    </font>
    <font>
      <b/>
      <sz val="10"/>
      <color indexed="10"/>
      <name val="Times New Roman"/>
      <family val="1"/>
    </font>
    <font>
      <b/>
      <sz val="8"/>
      <color indexed="10"/>
      <name val="Times New Roman"/>
      <family val="1"/>
    </font>
    <font>
      <sz val="8"/>
      <color indexed="8"/>
      <name val="Times New Roman"/>
      <family val="1"/>
    </font>
    <font>
      <sz val="8"/>
      <color theme="1"/>
      <name val="Garamond"/>
      <family val="1"/>
      <charset val="238"/>
    </font>
    <font>
      <b/>
      <sz val="9"/>
      <color rgb="FFFF0000"/>
      <name val="Calibri"/>
      <family val="2"/>
      <scheme val="minor"/>
    </font>
    <font>
      <b/>
      <sz val="9"/>
      <color theme="1"/>
      <name val="Garamond"/>
      <family val="1"/>
      <charset val="238"/>
    </font>
    <font>
      <sz val="9"/>
      <color rgb="FFFF0000"/>
      <name val="Garamond"/>
      <family val="1"/>
    </font>
    <font>
      <b/>
      <sz val="9"/>
      <name val="Garamond"/>
      <family val="1"/>
      <charset val="238"/>
    </font>
    <font>
      <sz val="9"/>
      <color theme="1"/>
      <name val="Garamond"/>
      <family val="1"/>
      <charset val="238"/>
    </font>
    <font>
      <sz val="9"/>
      <name val="Garamond"/>
      <family val="1"/>
      <charset val="238"/>
    </font>
    <font>
      <b/>
      <sz val="11"/>
      <name val="Calibri"/>
      <family val="2"/>
      <scheme val="minor"/>
    </font>
    <font>
      <i/>
      <sz val="9"/>
      <name val="Garamond"/>
      <family val="1"/>
    </font>
    <font>
      <sz val="11"/>
      <color rgb="FF9C0006"/>
      <name val="Calibri"/>
      <family val="2"/>
      <scheme val="minor"/>
    </font>
    <font>
      <sz val="7"/>
      <color rgb="FF000000"/>
      <name val="Garamond"/>
      <family val="2"/>
    </font>
    <font>
      <b/>
      <sz val="7"/>
      <color rgb="FF000000"/>
      <name val="Garamond"/>
      <family val="2"/>
    </font>
    <font>
      <b/>
      <sz val="8"/>
      <color rgb="FF000000"/>
      <name val="Garamond"/>
      <family val="2"/>
    </font>
    <font>
      <sz val="8"/>
      <color rgb="FF000000"/>
      <name val="Garamond"/>
      <family val="2"/>
    </font>
    <font>
      <sz val="8"/>
      <color rgb="FFFAF3F2"/>
      <name val="Garamond"/>
      <family val="2"/>
    </font>
    <font>
      <i/>
      <sz val="8"/>
      <color rgb="FF000000"/>
      <name val="Garamond"/>
      <family val="2"/>
    </font>
    <font>
      <i/>
      <sz val="8"/>
      <color rgb="FFDE342F"/>
      <name val="Garamond"/>
      <family val="2"/>
    </font>
    <font>
      <sz val="8"/>
      <color rgb="FFDE342F"/>
      <name val="Garamond"/>
      <family val="2"/>
    </font>
    <font>
      <b/>
      <sz val="7"/>
      <color rgb="FFDE342F"/>
      <name val="Garamond"/>
      <family val="2"/>
    </font>
    <font>
      <sz val="9"/>
      <color rgb="FF000000"/>
      <name val="Garamond"/>
      <family val="2"/>
    </font>
    <font>
      <b/>
      <sz val="9"/>
      <color rgb="FFDE342F"/>
      <name val="Garamond"/>
      <family val="2"/>
    </font>
    <font>
      <b/>
      <sz val="9"/>
      <color rgb="FF000000"/>
      <name val="Garamond"/>
      <family val="2"/>
    </font>
    <font>
      <b/>
      <sz val="8"/>
      <name val="Arial"/>
      <family val="2"/>
      <charset val="238"/>
    </font>
    <font>
      <i/>
      <sz val="8"/>
      <name val="Garamond"/>
      <family val="1"/>
      <charset val="238"/>
    </font>
    <font>
      <b/>
      <sz val="10"/>
      <name val="Calibri"/>
      <family val="2"/>
      <scheme val="minor"/>
    </font>
    <font>
      <b/>
      <sz val="9"/>
      <name val="Calibri"/>
      <family val="2"/>
      <scheme val="minor"/>
    </font>
    <font>
      <sz val="8"/>
      <color rgb="FFC00000"/>
      <name val="Garamond"/>
      <family val="1"/>
    </font>
    <font>
      <b/>
      <sz val="11"/>
      <color theme="1"/>
      <name val="Calibri"/>
      <family val="2"/>
      <charset val="238"/>
      <scheme val="minor"/>
    </font>
    <font>
      <i/>
      <sz val="12"/>
      <color theme="1"/>
      <name val="Times New Roman"/>
      <family val="1"/>
    </font>
    <font>
      <b/>
      <i/>
      <sz val="12"/>
      <color rgb="FFFF0000"/>
      <name val="Times New Roman"/>
      <family val="1"/>
    </font>
    <font>
      <b/>
      <sz val="12"/>
      <color rgb="FFFF0000"/>
      <name val="Times New Roman"/>
      <family val="1"/>
    </font>
    <font>
      <sz val="12"/>
      <name val="Times New Roman"/>
      <family val="1"/>
    </font>
    <font>
      <sz val="9"/>
      <color rgb="FFFF0000"/>
      <name val="Garamond"/>
      <family val="1"/>
      <charset val="238"/>
    </font>
    <font>
      <i/>
      <sz val="9"/>
      <name val="Garamond"/>
      <family val="1"/>
      <charset val="238"/>
    </font>
    <font>
      <b/>
      <sz val="12"/>
      <color rgb="FF000000"/>
      <name val="Garamond"/>
      <family val="2"/>
    </font>
    <font>
      <b/>
      <sz val="12"/>
      <color rgb="FFDE342F"/>
      <name val="Garamond"/>
      <family val="2"/>
    </font>
    <font>
      <sz val="12"/>
      <color rgb="FF000000"/>
      <name val="Garamond"/>
      <family val="2"/>
    </font>
    <font>
      <sz val="11"/>
      <color rgb="FF000000"/>
      <name val="Garamond"/>
      <family val="2"/>
    </font>
    <font>
      <sz val="12"/>
      <color rgb="FFDE342F"/>
      <name val="Garamond"/>
      <family val="2"/>
    </font>
    <font>
      <i/>
      <sz val="12"/>
      <color rgb="FF000000"/>
      <name val="Garamond"/>
      <family val="2"/>
    </font>
    <font>
      <i/>
      <sz val="12"/>
      <color rgb="FFDE342F"/>
      <name val="Garamond"/>
      <family val="2"/>
    </font>
    <font>
      <sz val="12"/>
      <color rgb="FFFAF3F2"/>
      <name val="Garamond"/>
      <family val="2"/>
    </font>
    <font>
      <b/>
      <sz val="10"/>
      <color rgb="FF000000"/>
      <name val="Garamond"/>
      <family val="2"/>
    </font>
    <font>
      <sz val="10"/>
      <color rgb="FF000000"/>
      <name val="Garamond"/>
      <family val="2"/>
    </font>
    <font>
      <b/>
      <sz val="12"/>
      <color rgb="FF000000"/>
      <name val="Garamond"/>
      <family val="1"/>
      <charset val="238"/>
    </font>
    <font>
      <b/>
      <sz val="11"/>
      <color rgb="FF000000"/>
      <name val="Garamond"/>
      <family val="2"/>
    </font>
    <font>
      <b/>
      <sz val="11"/>
      <color rgb="FFDE342F"/>
      <name val="Garamond"/>
      <family val="2"/>
    </font>
    <font>
      <sz val="11"/>
      <color rgb="FFDE342F"/>
      <name val="Garamond"/>
      <family val="2"/>
    </font>
    <font>
      <i/>
      <sz val="11"/>
      <color rgb="FF000000"/>
      <name val="Garamond"/>
      <family val="2"/>
    </font>
    <font>
      <i/>
      <sz val="11"/>
      <color rgb="FFDE342F"/>
      <name val="Garamond"/>
      <family val="2"/>
    </font>
    <font>
      <sz val="11"/>
      <color rgb="FFFAF3F2"/>
      <name val="Garamond"/>
      <family val="2"/>
    </font>
    <font>
      <b/>
      <sz val="10"/>
      <name val="Times New Roman"/>
      <family val="1"/>
    </font>
    <font>
      <sz val="10"/>
      <name val="Times New Roman"/>
      <family val="1"/>
    </font>
    <font>
      <b/>
      <i/>
      <sz val="10"/>
      <name val="Times New Roman"/>
      <family val="1"/>
    </font>
    <font>
      <b/>
      <sz val="11"/>
      <color theme="1"/>
      <name val="Garamond"/>
      <family val="1"/>
    </font>
    <font>
      <sz val="11"/>
      <color theme="1"/>
      <name val="Garamond"/>
      <family val="1"/>
    </font>
    <font>
      <sz val="11"/>
      <color theme="4" tint="-0.249977111117893"/>
      <name val="Garamond"/>
      <family val="1"/>
    </font>
    <font>
      <b/>
      <sz val="11"/>
      <color rgb="FFFF0000"/>
      <name val="Garamond"/>
      <family val="1"/>
    </font>
    <font>
      <i/>
      <sz val="11"/>
      <color theme="1"/>
      <name val="Garamond"/>
      <family val="1"/>
    </font>
    <font>
      <i/>
      <sz val="11"/>
      <color rgb="FFFF0000"/>
      <name val="Garamond"/>
      <family val="1"/>
    </font>
    <font>
      <sz val="11"/>
      <color rgb="FFFF0000"/>
      <name val="Garamond"/>
      <family val="1"/>
    </font>
    <font>
      <b/>
      <i/>
      <sz val="11"/>
      <color rgb="FFFF0000"/>
      <name val="Garamond"/>
      <family val="1"/>
    </font>
    <font>
      <sz val="11"/>
      <name val="Garamond"/>
      <family val="1"/>
    </font>
    <font>
      <b/>
      <sz val="11"/>
      <name val="Garamond"/>
      <family val="1"/>
    </font>
    <font>
      <sz val="11"/>
      <color rgb="FF0070C0"/>
      <name val="Garamond"/>
      <family val="1"/>
    </font>
    <font>
      <sz val="10"/>
      <color indexed="8"/>
      <name val="Arial"/>
      <family val="2"/>
      <charset val="238"/>
    </font>
    <font>
      <sz val="9"/>
      <name val="Times New Roman"/>
      <family val="1"/>
    </font>
    <font>
      <sz val="11"/>
      <color indexed="8"/>
      <name val="Calibri"/>
      <family val="2"/>
    </font>
    <font>
      <sz val="11"/>
      <color indexed="9"/>
      <name val="Calibri"/>
      <family val="2"/>
    </font>
    <font>
      <b/>
      <sz val="11"/>
      <color indexed="52"/>
      <name val="Calibri"/>
      <family val="2"/>
    </font>
    <font>
      <sz val="10"/>
      <name val="Arial CE"/>
      <charset val="238"/>
    </font>
    <font>
      <b/>
      <sz val="11"/>
      <color indexed="9"/>
      <name val="Calibri"/>
      <family val="2"/>
    </font>
    <font>
      <sz val="12"/>
      <name val="Times"/>
      <family val="1"/>
    </font>
    <font>
      <sz val="9"/>
      <name val="Times"/>
      <family val="1"/>
    </font>
    <font>
      <i/>
      <sz val="11"/>
      <color indexed="23"/>
      <name val="Calibri"/>
      <family val="2"/>
    </font>
    <font>
      <sz val="11"/>
      <color indexed="17"/>
      <name val="Calibri"/>
      <family val="2"/>
    </font>
    <font>
      <sz val="8"/>
      <name val="Arial"/>
      <family val="2"/>
      <charset val="238"/>
    </font>
    <font>
      <b/>
      <sz val="15"/>
      <color indexed="56"/>
      <name val="Calibri"/>
      <family val="2"/>
    </font>
    <font>
      <b/>
      <sz val="13"/>
      <color indexed="56"/>
      <name val="Calibri"/>
      <family val="2"/>
    </font>
    <font>
      <b/>
      <sz val="11"/>
      <color indexed="56"/>
      <name val="Calibri"/>
      <family val="2"/>
    </font>
    <font>
      <u/>
      <sz val="10"/>
      <color indexed="12"/>
      <name val="Arial"/>
      <family val="2"/>
      <charset val="238"/>
    </font>
    <font>
      <sz val="11"/>
      <color indexed="62"/>
      <name val="Calibri"/>
      <family val="2"/>
    </font>
    <font>
      <sz val="10"/>
      <name val="CTimesRoman"/>
    </font>
    <font>
      <sz val="11"/>
      <color indexed="52"/>
      <name val="Calibri"/>
      <family val="2"/>
    </font>
    <font>
      <sz val="10"/>
      <name val="Times New Roman"/>
      <family val="1"/>
      <charset val="238"/>
    </font>
    <font>
      <sz val="11"/>
      <color indexed="60"/>
      <name val="Calibri"/>
      <family val="2"/>
    </font>
    <font>
      <sz val="10"/>
      <name val="Tms Rmn"/>
    </font>
    <font>
      <sz val="12"/>
      <name val="Tms Rmn"/>
    </font>
    <font>
      <b/>
      <sz val="11"/>
      <color indexed="63"/>
      <name val="Calibri"/>
      <family val="2"/>
    </font>
    <font>
      <b/>
      <sz val="10"/>
      <name val="Tms Rmn"/>
    </font>
    <font>
      <b/>
      <sz val="18"/>
      <color indexed="56"/>
      <name val="Cambria"/>
      <family val="2"/>
    </font>
    <font>
      <b/>
      <sz val="11"/>
      <color indexed="8"/>
      <name val="Calibri"/>
      <family val="2"/>
    </font>
    <font>
      <sz val="11"/>
      <color indexed="10"/>
      <name val="Calibri"/>
      <family val="2"/>
    </font>
    <font>
      <vertAlign val="superscript"/>
      <sz val="9"/>
      <color indexed="8"/>
      <name val="Times New Roman"/>
      <family val="1"/>
    </font>
    <font>
      <sz val="9"/>
      <color indexed="8"/>
      <name val="Times New Roman"/>
      <family val="1"/>
    </font>
    <font>
      <b/>
      <sz val="18"/>
      <name val="Arial CE"/>
      <charset val="238"/>
    </font>
    <font>
      <b/>
      <sz val="12"/>
      <name val="Arial CE"/>
      <charset val="238"/>
    </font>
    <font>
      <sz val="12"/>
      <name val="Times New Roman"/>
      <family val="1"/>
      <charset val="238"/>
    </font>
    <font>
      <sz val="12"/>
      <color indexed="24"/>
      <name val="Modern"/>
      <family val="3"/>
      <charset val="255"/>
    </font>
    <font>
      <b/>
      <sz val="18"/>
      <color indexed="24"/>
      <name val="Modern"/>
      <family val="3"/>
      <charset val="255"/>
    </font>
    <font>
      <b/>
      <sz val="12"/>
      <color indexed="24"/>
      <name val="Modern"/>
      <family val="3"/>
      <charset val="255"/>
    </font>
    <font>
      <b/>
      <i/>
      <sz val="9"/>
      <color theme="1"/>
      <name val="Garamond"/>
      <family val="1"/>
    </font>
    <font>
      <b/>
      <i/>
      <sz val="8"/>
      <color theme="1"/>
      <name val="Garamond"/>
      <family val="1"/>
    </font>
    <font>
      <sz val="13"/>
      <color theme="1"/>
      <name val="Calibri"/>
      <family val="2"/>
      <scheme val="minor"/>
    </font>
    <font>
      <b/>
      <sz val="13"/>
      <color theme="1"/>
      <name val="Calibri"/>
      <family val="2"/>
      <scheme val="minor"/>
    </font>
    <font>
      <b/>
      <sz val="13"/>
      <color rgb="FFFF0000"/>
      <name val="Calibri"/>
      <family val="2"/>
      <scheme val="minor"/>
    </font>
    <font>
      <b/>
      <sz val="13"/>
      <color theme="1"/>
      <name val="Garamond"/>
      <family val="1"/>
    </font>
    <font>
      <sz val="13"/>
      <color theme="1"/>
      <name val="Garamond"/>
      <family val="1"/>
    </font>
    <font>
      <sz val="13"/>
      <color rgb="FFFF0000"/>
      <name val="Garamond"/>
      <family val="1"/>
    </font>
    <font>
      <b/>
      <sz val="13"/>
      <color rgb="FFFF0000"/>
      <name val="Garamond"/>
      <family val="1"/>
    </font>
    <font>
      <sz val="13"/>
      <name val="Garamond"/>
      <family val="1"/>
    </font>
    <font>
      <i/>
      <sz val="13"/>
      <color theme="1"/>
      <name val="Garamond"/>
      <family val="1"/>
    </font>
    <font>
      <b/>
      <i/>
      <sz val="13"/>
      <color rgb="FFFF0000"/>
      <name val="Garamond"/>
      <family val="1"/>
    </font>
    <font>
      <sz val="12"/>
      <name val="Garamond"/>
      <family val="1"/>
    </font>
    <font>
      <sz val="12"/>
      <color rgb="FFFF0000"/>
      <name val="Times New Roman"/>
      <family val="1"/>
    </font>
    <font>
      <b/>
      <sz val="12"/>
      <name val="Garamond"/>
      <family val="1"/>
    </font>
    <font>
      <b/>
      <sz val="12"/>
      <color theme="1"/>
      <name val="Garamond"/>
      <family val="1"/>
    </font>
    <font>
      <sz val="8"/>
      <color rgb="FF333333"/>
      <name val="Garamond"/>
      <family val="1"/>
    </font>
    <font>
      <sz val="11"/>
      <color theme="1"/>
      <name val="Times New Roman"/>
      <family val="1"/>
    </font>
    <font>
      <sz val="11"/>
      <name val="Times New Roman"/>
      <family val="1"/>
    </font>
    <font>
      <sz val="9"/>
      <name val="Calibri"/>
      <family val="2"/>
      <scheme val="minor"/>
    </font>
    <font>
      <sz val="12"/>
      <color theme="1"/>
      <name val="Garamond"/>
      <family val="1"/>
      <charset val="238"/>
    </font>
    <font>
      <b/>
      <sz val="12"/>
      <color theme="1"/>
      <name val="Garamond"/>
      <family val="1"/>
      <charset val="238"/>
    </font>
    <font>
      <sz val="9"/>
      <color theme="1"/>
      <name val="Times New Roman"/>
      <family val="1"/>
      <charset val="238"/>
    </font>
    <font>
      <sz val="9"/>
      <color rgb="FF000000"/>
      <name val="Times New Roman"/>
      <family val="1"/>
      <charset val="238"/>
    </font>
  </fonts>
  <fills count="5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7CE"/>
      </patternFill>
    </fill>
    <fill>
      <patternFill patternType="solid">
        <fgColor rgb="FFFFFFFF"/>
      </patternFill>
    </fill>
    <fill>
      <patternFill patternType="solid">
        <fgColor rgb="FFF0F0F0"/>
      </patternFill>
    </fill>
    <fill>
      <patternFill patternType="solid">
        <fgColor rgb="FFFCDAD9"/>
      </patternFill>
    </fill>
    <fill>
      <patternFill patternType="solid">
        <fgColor rgb="FFDFEFF5"/>
      </patternFill>
    </fill>
    <fill>
      <patternFill patternType="solid">
        <fgColor theme="6"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9" tint="0.39997558519241921"/>
        <bgColor indexed="64"/>
      </patternFill>
    </fill>
  </fills>
  <borders count="87">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2E74B5"/>
      </right>
      <top style="medium">
        <color rgb="FF2E74B5"/>
      </top>
      <bottom style="medium">
        <color indexed="64"/>
      </bottom>
      <diagonal/>
    </border>
    <border>
      <left style="medium">
        <color indexed="64"/>
      </left>
      <right/>
      <top style="medium">
        <color indexed="64"/>
      </top>
      <bottom style="medium">
        <color indexed="64"/>
      </bottom>
      <diagonal/>
    </border>
    <border>
      <left/>
      <right/>
      <top style="medium">
        <color theme="4" tint="-0.249977111117893"/>
      </top>
      <bottom style="medium">
        <color theme="4" tint="-0.249977111117893"/>
      </bottom>
      <diagonal/>
    </border>
    <border>
      <left style="thin">
        <color indexed="64"/>
      </left>
      <right style="thin">
        <color indexed="64"/>
      </right>
      <top style="medium">
        <color rgb="FF2E74B5"/>
      </top>
      <bottom style="thin">
        <color indexed="64"/>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rgb="FF2E74B5"/>
      </left>
      <right style="medium">
        <color rgb="FF2E74B5"/>
      </right>
      <top style="medium">
        <color rgb="FF2E74B5"/>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rgb="FF2E74B5"/>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double">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double">
        <color indexed="64"/>
      </bottom>
      <diagonal/>
    </border>
    <border>
      <left style="medium">
        <color rgb="FF2E74B5"/>
      </left>
      <right/>
      <top style="thin">
        <color indexed="64"/>
      </top>
      <bottom style="medium">
        <color rgb="FF2E74B5"/>
      </bottom>
      <diagonal/>
    </border>
    <border>
      <left/>
      <right/>
      <top style="thin">
        <color indexed="64"/>
      </top>
      <bottom style="medium">
        <color rgb="FF2E74B5"/>
      </bottom>
      <diagonal/>
    </border>
    <border>
      <left/>
      <right style="medium">
        <color rgb="FF2E74B5"/>
      </right>
      <top style="thin">
        <color indexed="64"/>
      </top>
      <bottom style="medium">
        <color rgb="FF2E74B5"/>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medium">
        <color rgb="FF2E74B5"/>
      </right>
      <top/>
      <bottom/>
      <diagonal/>
    </border>
    <border>
      <left style="medium">
        <color rgb="FF2E74B5"/>
      </left>
      <right style="medium">
        <color rgb="FF2E74B5"/>
      </right>
      <top style="medium">
        <color rgb="FF2E74B5"/>
      </top>
      <bottom style="medium">
        <color theme="4" tint="-0.249977111117893"/>
      </bottom>
      <diagonal/>
    </border>
    <border>
      <left style="medium">
        <color rgb="FF2E74B5"/>
      </left>
      <right style="medium">
        <color rgb="FF2E74B5"/>
      </right>
      <top style="medium">
        <color theme="4" tint="-0.249977111117893"/>
      </top>
      <bottom style="medium">
        <color rgb="FF2E74B5"/>
      </bottom>
      <diagonal/>
    </border>
  </borders>
  <cellStyleXfs count="185">
    <xf numFmtId="0" fontId="0" fillId="0" borderId="0"/>
    <xf numFmtId="0" fontId="20" fillId="0" borderId="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4" fontId="22" fillId="0" borderId="0" applyFont="0" applyFill="0" applyBorder="0" applyAlignment="0" applyProtection="0"/>
    <xf numFmtId="3" fontId="22" fillId="0" borderId="0" applyFill="0" applyBorder="0" applyAlignment="0" applyProtection="0"/>
    <xf numFmtId="165" fontId="22" fillId="0" borderId="0" applyFill="0" applyBorder="0" applyAlignment="0" applyProtection="0"/>
    <xf numFmtId="169" fontId="22" fillId="0" borderId="0" applyFill="0" applyBorder="0" applyAlignment="0" applyProtection="0"/>
    <xf numFmtId="2" fontId="22" fillId="0" borderId="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35" fillId="0" borderId="0">
      <alignment vertical="top"/>
    </xf>
    <xf numFmtId="10" fontId="22" fillId="0" borderId="0" applyFill="0" applyBorder="0" applyAlignment="0" applyProtection="0"/>
    <xf numFmtId="0" fontId="37" fillId="0" borderId="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65" fillId="8" borderId="0" applyNumberFormat="0" applyBorder="0" applyAlignment="0" applyProtection="0"/>
    <xf numFmtId="0" fontId="1" fillId="0" borderId="0"/>
    <xf numFmtId="166"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21" fillId="0" borderId="0">
      <alignment vertical="top"/>
    </xf>
    <xf numFmtId="0" fontId="121" fillId="0" borderId="0">
      <alignment vertical="top"/>
    </xf>
    <xf numFmtId="0" fontId="87" fillId="0" borderId="0"/>
    <xf numFmtId="0" fontId="87" fillId="0" borderId="0"/>
    <xf numFmtId="0" fontId="87" fillId="0" borderId="0"/>
    <xf numFmtId="173" fontId="122" fillId="0" borderId="0" applyFont="0" applyFill="0" applyBorder="0" applyAlignment="0" applyProtection="0"/>
    <xf numFmtId="174" fontId="122" fillId="0" borderId="0" applyFont="0" applyFill="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175" fontId="122" fillId="0" borderId="0" applyFont="0" applyFill="0" applyBorder="0" applyAlignment="0" applyProtection="0"/>
    <xf numFmtId="176" fontId="122" fillId="0" borderId="0" applyFont="0" applyFill="0" applyBorder="0" applyAlignment="0" applyProtection="0"/>
    <xf numFmtId="0" fontId="123" fillId="24" borderId="0" applyNumberFormat="0" applyBorder="0" applyAlignment="0" applyProtection="0"/>
    <xf numFmtId="0" fontId="123" fillId="25" borderId="0" applyNumberFormat="0" applyBorder="0" applyAlignment="0" applyProtection="0"/>
    <xf numFmtId="0" fontId="123" fillId="26"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7" borderId="0" applyNumberFormat="0" applyBorder="0" applyAlignment="0" applyProtection="0"/>
    <xf numFmtId="177" fontId="122" fillId="0" borderId="0" applyFont="0" applyFill="0" applyBorder="0" applyAlignment="0" applyProtection="0"/>
    <xf numFmtId="0" fontId="124" fillId="28" borderId="0" applyNumberFormat="0" applyBorder="0" applyAlignment="0" applyProtection="0"/>
    <xf numFmtId="0" fontId="124" fillId="25" borderId="0" applyNumberFormat="0" applyBorder="0" applyAlignment="0" applyProtection="0"/>
    <xf numFmtId="0" fontId="124" fillId="26"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2" borderId="0" applyNumberFormat="0" applyBorder="0" applyAlignment="0" applyProtection="0"/>
    <xf numFmtId="0" fontId="124" fillId="33" borderId="0" applyNumberFormat="0" applyBorder="0" applyAlignment="0" applyProtection="0"/>
    <xf numFmtId="0" fontId="124" fillId="34"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5" borderId="0" applyNumberFormat="0" applyBorder="0" applyAlignment="0" applyProtection="0"/>
    <xf numFmtId="3" fontId="22" fillId="36" borderId="56" applyNumberFormat="0"/>
    <xf numFmtId="0" fontId="125" fillId="37" borderId="57" applyNumberFormat="0" applyAlignment="0" applyProtection="0"/>
    <xf numFmtId="0" fontId="126" fillId="0" borderId="58" applyNumberFormat="0" applyFont="0" applyFill="0" applyAlignment="0" applyProtection="0"/>
    <xf numFmtId="0" fontId="127" fillId="38" borderId="59" applyNumberFormat="0" applyAlignment="0" applyProtection="0"/>
    <xf numFmtId="0" fontId="128"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78" fontId="129" fillId="0" borderId="0">
      <alignment horizontal="right" vertical="top"/>
    </xf>
    <xf numFmtId="0" fontId="128" fillId="0" borderId="0"/>
    <xf numFmtId="0" fontId="128" fillId="0" borderId="0"/>
    <xf numFmtId="0" fontId="126" fillId="0" borderId="0" applyFont="0" applyFill="0" applyBorder="0" applyAlignment="0" applyProtection="0"/>
    <xf numFmtId="0" fontId="22" fillId="39" borderId="0" applyNumberFormat="0" applyBorder="0" applyProtection="0"/>
    <xf numFmtId="179" fontId="22" fillId="0" borderId="0" applyFont="0" applyFill="0" applyBorder="0" applyAlignment="0" applyProtection="0"/>
    <xf numFmtId="167" fontId="22" fillId="40" borderId="36" applyNumberFormat="0" applyFont="0" applyBorder="0" applyAlignment="0" applyProtection="0">
      <alignment horizontal="right"/>
    </xf>
    <xf numFmtId="0" fontId="130" fillId="0" borderId="0" applyNumberFormat="0" applyFill="0" applyBorder="0" applyAlignment="0" applyProtection="0"/>
    <xf numFmtId="3" fontId="126" fillId="0" borderId="0" applyFont="0" applyFill="0" applyBorder="0" applyAlignment="0" applyProtection="0"/>
    <xf numFmtId="3" fontId="126" fillId="0" borderId="0" applyFont="0" applyFill="0" applyBorder="0" applyAlignment="0" applyProtection="0"/>
    <xf numFmtId="0" fontId="131" fillId="20" borderId="0" applyNumberFormat="0" applyBorder="0" applyAlignment="0" applyProtection="0"/>
    <xf numFmtId="38" fontId="132" fillId="39" borderId="0" applyNumberFormat="0" applyBorder="0" applyAlignment="0" applyProtection="0"/>
    <xf numFmtId="0" fontId="133" fillId="0" borderId="60" applyNumberFormat="0" applyFill="0" applyAlignment="0" applyProtection="0"/>
    <xf numFmtId="0" fontId="134" fillId="0" borderId="61" applyNumberFormat="0" applyFill="0" applyAlignment="0" applyProtection="0"/>
    <xf numFmtId="0" fontId="135" fillId="0" borderId="62" applyNumberFormat="0" applyFill="0" applyAlignment="0" applyProtection="0"/>
    <xf numFmtId="0" fontId="135" fillId="0" borderId="0" applyNumberFormat="0" applyFill="0" applyBorder="0" applyAlignment="0" applyProtection="0"/>
    <xf numFmtId="0" fontId="136" fillId="0" borderId="0" applyNumberFormat="0" applyFill="0" applyBorder="0" applyAlignment="0" applyProtection="0">
      <alignment vertical="top"/>
      <protection locked="0"/>
    </xf>
    <xf numFmtId="0" fontId="22" fillId="41" borderId="56" applyNumberFormat="0" applyBorder="0" applyProtection="0"/>
    <xf numFmtId="180" fontId="122" fillId="0" borderId="0" applyFont="0" applyFill="0" applyBorder="0" applyAlignment="0" applyProtection="0"/>
    <xf numFmtId="3" fontId="122" fillId="0" borderId="0" applyFont="0" applyFill="0" applyBorder="0" applyAlignment="0" applyProtection="0"/>
    <xf numFmtId="10" fontId="132" fillId="42" borderId="16" applyNumberFormat="0" applyBorder="0" applyAlignment="0" applyProtection="0"/>
    <xf numFmtId="0" fontId="137" fillId="23" borderId="57" applyNumberFormat="0" applyAlignment="0" applyProtection="0"/>
    <xf numFmtId="3" fontId="22" fillId="43" borderId="0" applyNumberFormat="0" applyBorder="0"/>
    <xf numFmtId="180" fontId="138" fillId="0" borderId="0"/>
    <xf numFmtId="0" fontId="139" fillId="0" borderId="63" applyNumberFormat="0" applyFill="0" applyAlignment="0" applyProtection="0"/>
    <xf numFmtId="181" fontId="126" fillId="0" borderId="0" applyFont="0" applyFill="0" applyBorder="0" applyAlignment="0" applyProtection="0"/>
    <xf numFmtId="41" fontId="140" fillId="0" borderId="0" applyFont="0" applyFill="0" applyBorder="0" applyAlignment="0" applyProtection="0"/>
    <xf numFmtId="43" fontId="140" fillId="0" borderId="0" applyFont="0" applyFill="0" applyBorder="0" applyAlignment="0" applyProtection="0"/>
    <xf numFmtId="182" fontId="140" fillId="0" borderId="0" applyFont="0" applyFill="0" applyBorder="0" applyAlignment="0" applyProtection="0"/>
    <xf numFmtId="166" fontId="140" fillId="0" borderId="0" applyFont="0" applyFill="0" applyBorder="0" applyAlignment="0" applyProtection="0"/>
    <xf numFmtId="165" fontId="126" fillId="0" borderId="0" applyFont="0" applyFill="0" applyBorder="0" applyAlignment="0" applyProtection="0"/>
    <xf numFmtId="0" fontId="22" fillId="44" borderId="56" applyNumberFormat="0"/>
    <xf numFmtId="3" fontId="22" fillId="45" borderId="56" applyNumberFormat="0" applyFont="0" applyAlignment="0"/>
    <xf numFmtId="183" fontId="140" fillId="0" borderId="0" applyFont="0" applyFill="0" applyBorder="0" applyAlignment="0" applyProtection="0"/>
    <xf numFmtId="184" fontId="140" fillId="0" borderId="0" applyFont="0" applyFill="0" applyBorder="0" applyAlignment="0" applyProtection="0"/>
    <xf numFmtId="185" fontId="140" fillId="0" borderId="0" applyFont="0" applyFill="0" applyBorder="0" applyAlignment="0" applyProtection="0"/>
    <xf numFmtId="186" fontId="140" fillId="0" borderId="0" applyFont="0" applyFill="0" applyBorder="0" applyAlignment="0" applyProtection="0"/>
    <xf numFmtId="0" fontId="141" fillId="46" borderId="0" applyNumberFormat="0" applyBorder="0" applyAlignment="0" applyProtection="0"/>
    <xf numFmtId="0" fontId="142" fillId="0" borderId="0"/>
    <xf numFmtId="0" fontId="143" fillId="0" borderId="0"/>
    <xf numFmtId="0" fontId="128" fillId="0" borderId="0"/>
    <xf numFmtId="0" fontId="128" fillId="0" borderId="0"/>
    <xf numFmtId="0" fontId="128" fillId="0" borderId="0"/>
    <xf numFmtId="0" fontId="128" fillId="0" borderId="0"/>
    <xf numFmtId="0" fontId="22" fillId="0" borderId="0"/>
    <xf numFmtId="0" fontId="123" fillId="0" borderId="0"/>
    <xf numFmtId="0" fontId="22" fillId="0" borderId="0"/>
    <xf numFmtId="0" fontId="22" fillId="0" borderId="0"/>
    <xf numFmtId="0" fontId="22" fillId="0" borderId="0">
      <alignment vertical="top"/>
    </xf>
    <xf numFmtId="0" fontId="22" fillId="0" borderId="0"/>
    <xf numFmtId="0" fontId="22" fillId="0" borderId="0"/>
    <xf numFmtId="0" fontId="22" fillId="0" borderId="0"/>
    <xf numFmtId="0" fontId="22" fillId="0" borderId="0"/>
    <xf numFmtId="0" fontId="22" fillId="0" borderId="0">
      <alignment vertical="top"/>
    </xf>
    <xf numFmtId="0" fontId="22" fillId="0" borderId="0"/>
    <xf numFmtId="187" fontId="108" fillId="0" borderId="0" applyFill="0" applyBorder="0" applyAlignment="0" applyProtection="0">
      <alignment horizontal="right"/>
    </xf>
    <xf numFmtId="0" fontId="22" fillId="0" borderId="0"/>
    <xf numFmtId="0" fontId="37" fillId="47" borderId="56" applyNumberFormat="0" applyFont="0" applyAlignment="0" applyProtection="0"/>
    <xf numFmtId="0" fontId="144" fillId="37" borderId="64" applyNumberFormat="0" applyAlignment="0" applyProtection="0"/>
    <xf numFmtId="40" fontId="35" fillId="42" borderId="0">
      <alignment horizontal="right"/>
    </xf>
    <xf numFmtId="10" fontId="2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188" fontId="122" fillId="0" borderId="0" applyFont="0" applyFill="0" applyBorder="0" applyAlignment="0" applyProtection="0"/>
    <xf numFmtId="189" fontId="122" fillId="0" borderId="0" applyFont="0" applyFill="0" applyBorder="0" applyAlignment="0" applyProtection="0"/>
    <xf numFmtId="190" fontId="122" fillId="0" borderId="0" applyFont="0" applyFill="0" applyBorder="0" applyAlignment="0" applyProtection="0"/>
    <xf numFmtId="2" fontId="126" fillId="0" borderId="0" applyFont="0" applyFill="0" applyBorder="0" applyAlignment="0" applyProtection="0"/>
    <xf numFmtId="191" fontId="108" fillId="0" borderId="0" applyFill="0" applyBorder="0" applyAlignment="0">
      <alignment horizontal="centerContinuous"/>
    </xf>
    <xf numFmtId="3" fontId="22" fillId="48" borderId="56" applyNumberFormat="0"/>
    <xf numFmtId="0" fontId="122" fillId="0" borderId="0"/>
    <xf numFmtId="0" fontId="145" fillId="0" borderId="0"/>
    <xf numFmtId="0" fontId="22" fillId="0" borderId="0" applyNumberFormat="0"/>
    <xf numFmtId="0" fontId="146" fillId="0" borderId="0" applyNumberFormat="0" applyFill="0" applyBorder="0" applyAlignment="0" applyProtection="0"/>
    <xf numFmtId="0" fontId="147" fillId="0" borderId="65" applyNumberFormat="0" applyFill="0" applyAlignment="0" applyProtection="0"/>
    <xf numFmtId="0" fontId="148" fillId="0" borderId="0" applyNumberFormat="0" applyFill="0" applyBorder="0" applyAlignment="0" applyProtection="0"/>
    <xf numFmtId="0" fontId="107" fillId="0" borderId="0" applyNumberFormat="0" applyFont="0" applyFill="0" applyBorder="0" applyAlignment="0" applyProtection="0">
      <alignment vertical="top"/>
    </xf>
    <xf numFmtId="0" fontId="109" fillId="0" borderId="0" applyNumberFormat="0" applyFont="0" applyFill="0" applyBorder="0" applyAlignment="0" applyProtection="0">
      <alignment vertical="top"/>
    </xf>
    <xf numFmtId="0" fontId="109" fillId="0" borderId="0" applyNumberFormat="0" applyFont="0" applyFill="0" applyBorder="0" applyAlignment="0" applyProtection="0">
      <alignment vertical="top"/>
    </xf>
    <xf numFmtId="0" fontId="107" fillId="0" borderId="0" applyNumberFormat="0" applyFont="0" applyFill="0" applyBorder="0" applyAlignment="0" applyProtection="0"/>
    <xf numFmtId="0" fontId="107" fillId="0" borderId="0" applyNumberFormat="0" applyFont="0" applyFill="0" applyBorder="0" applyAlignment="0" applyProtection="0">
      <alignment horizontal="left" vertical="top"/>
    </xf>
    <xf numFmtId="0" fontId="107" fillId="0" borderId="0" applyNumberFormat="0" applyFont="0" applyFill="0" applyBorder="0" applyAlignment="0" applyProtection="0">
      <alignment horizontal="left" vertical="top"/>
    </xf>
    <xf numFmtId="0" fontId="107" fillId="0" borderId="0" applyNumberFormat="0" applyFont="0" applyFill="0" applyBorder="0" applyAlignment="0" applyProtection="0">
      <alignment horizontal="left" vertical="top"/>
    </xf>
    <xf numFmtId="0" fontId="108" fillId="0" borderId="0"/>
    <xf numFmtId="0" fontId="149" fillId="0" borderId="0">
      <alignment horizontal="left" wrapText="1"/>
    </xf>
    <xf numFmtId="0" fontId="150" fillId="0" borderId="66" applyNumberFormat="0" applyFont="0" applyFill="0" applyBorder="0" applyAlignment="0" applyProtection="0">
      <alignment horizontal="center" wrapText="1"/>
    </xf>
    <xf numFmtId="192" fontId="122" fillId="0" borderId="0" applyNumberFormat="0" applyFont="0" applyFill="0" applyBorder="0" applyAlignment="0" applyProtection="0">
      <alignment horizontal="right"/>
    </xf>
    <xf numFmtId="0" fontId="150" fillId="0" borderId="0" applyNumberFormat="0" applyFont="0" applyFill="0" applyBorder="0" applyAlignment="0" applyProtection="0">
      <alignment horizontal="left" indent="1"/>
    </xf>
    <xf numFmtId="193" fontId="150" fillId="0" borderId="0" applyNumberFormat="0" applyFont="0" applyFill="0" applyBorder="0" applyAlignment="0" applyProtection="0"/>
    <xf numFmtId="0" fontId="108" fillId="0" borderId="66" applyNumberFormat="0" applyFont="0" applyFill="0" applyAlignment="0" applyProtection="0">
      <alignment horizontal="center"/>
    </xf>
    <xf numFmtId="0" fontId="108" fillId="0" borderId="0" applyNumberFormat="0" applyFont="0" applyFill="0" applyBorder="0" applyAlignment="0" applyProtection="0">
      <alignment horizontal="left" wrapText="1" indent="1"/>
    </xf>
    <xf numFmtId="0" fontId="150" fillId="0" borderId="0" applyNumberFormat="0" applyFont="0" applyFill="0" applyBorder="0" applyAlignment="0" applyProtection="0">
      <alignment horizontal="left" indent="1"/>
    </xf>
    <xf numFmtId="0" fontId="108" fillId="0" borderId="0" applyNumberFormat="0" applyFont="0" applyFill="0" applyBorder="0" applyAlignment="0" applyProtection="0">
      <alignment horizontal="left" wrapText="1" indent="2"/>
    </xf>
    <xf numFmtId="194" fontId="108" fillId="0" borderId="0">
      <alignment horizontal="right"/>
    </xf>
    <xf numFmtId="0" fontId="151" fillId="0" borderId="0" applyNumberFormat="0" applyFill="0" applyBorder="0" applyAlignment="0" applyProtection="0"/>
    <xf numFmtId="0" fontId="152" fillId="0" borderId="0" applyNumberFormat="0" applyFill="0" applyBorder="0" applyAlignment="0" applyProtection="0"/>
    <xf numFmtId="171" fontId="153" fillId="0" borderId="0">
      <alignment horizontal="right"/>
    </xf>
    <xf numFmtId="0" fontId="154" fillId="0" borderId="0" applyProtection="0"/>
    <xf numFmtId="195" fontId="154" fillId="0" borderId="0" applyProtection="0"/>
    <xf numFmtId="0" fontId="155" fillId="0" borderId="0" applyProtection="0"/>
    <xf numFmtId="0" fontId="156" fillId="0" borderId="0" applyProtection="0"/>
    <xf numFmtId="0" fontId="154" fillId="0" borderId="67" applyProtection="0"/>
    <xf numFmtId="0" fontId="154" fillId="0" borderId="0"/>
    <xf numFmtId="10" fontId="154" fillId="0" borderId="0" applyProtection="0"/>
    <xf numFmtId="0" fontId="154" fillId="0" borderId="0"/>
    <xf numFmtId="2" fontId="154" fillId="0" borderId="0" applyProtection="0"/>
    <xf numFmtId="4" fontId="154" fillId="0" borderId="0" applyProtection="0"/>
    <xf numFmtId="0" fontId="65" fillId="8" borderId="0" applyNumberFormat="0" applyBorder="0" applyAlignment="0" applyProtection="0"/>
    <xf numFmtId="43" fontId="1" fillId="0" borderId="0" applyFont="0" applyFill="0" applyBorder="0" applyAlignment="0" applyProtection="0"/>
    <xf numFmtId="0" fontId="22" fillId="0" borderId="0"/>
  </cellStyleXfs>
  <cellXfs count="1450">
    <xf numFmtId="0" fontId="0" fillId="0" borderId="0" xfId="0"/>
    <xf numFmtId="0" fontId="67" fillId="9" borderId="45" xfId="0" applyNumberFormat="1" applyFont="1" applyFill="1" applyBorder="1" applyAlignment="1" applyProtection="1">
      <alignment horizontal="left" vertical="center" wrapText="1"/>
    </xf>
    <xf numFmtId="0" fontId="67" fillId="9" borderId="46" xfId="0" applyNumberFormat="1" applyFont="1" applyFill="1" applyBorder="1" applyAlignment="1" applyProtection="1">
      <alignment horizontal="center" vertical="center" wrapText="1"/>
    </xf>
    <xf numFmtId="0" fontId="67" fillId="9" borderId="47" xfId="0" applyNumberFormat="1" applyFont="1" applyFill="1" applyBorder="1" applyAlignment="1" applyProtection="1">
      <alignment horizontal="left" wrapText="1"/>
    </xf>
    <xf numFmtId="0" fontId="0" fillId="0" borderId="0" xfId="0" applyNumberFormat="1" applyFont="1" applyFill="1" applyBorder="1" applyAlignment="1" applyProtection="1">
      <alignment wrapText="1"/>
      <protection locked="0"/>
    </xf>
    <xf numFmtId="0" fontId="68" fillId="9" borderId="0" xfId="0" applyNumberFormat="1" applyFont="1" applyFill="1" applyBorder="1" applyAlignment="1" applyProtection="1">
      <alignment horizontal="left" vertical="center" wrapText="1"/>
    </xf>
    <xf numFmtId="0" fontId="66" fillId="9" borderId="0" xfId="0" applyNumberFormat="1" applyFont="1" applyFill="1" applyBorder="1" applyAlignment="1" applyProtection="1">
      <alignment horizontal="left" vertical="center" wrapText="1"/>
    </xf>
    <xf numFmtId="0" fontId="69" fillId="9" borderId="44" xfId="0" applyNumberFormat="1" applyFont="1" applyFill="1" applyBorder="1" applyAlignment="1" applyProtection="1">
      <alignment horizontal="left" vertical="center" wrapText="1"/>
    </xf>
    <xf numFmtId="0" fontId="68" fillId="10" borderId="44" xfId="0" applyNumberFormat="1" applyFont="1" applyFill="1" applyBorder="1" applyAlignment="1" applyProtection="1">
      <alignment horizontal="left" vertical="center" wrapText="1"/>
    </xf>
    <xf numFmtId="0" fontId="69" fillId="11" borderId="44" xfId="0" applyNumberFormat="1" applyFont="1" applyFill="1" applyBorder="1" applyAlignment="1" applyProtection="1">
      <alignment horizontal="left" vertical="center" wrapText="1"/>
    </xf>
    <xf numFmtId="0" fontId="72" fillId="9" borderId="44" xfId="0" applyNumberFormat="1" applyFont="1" applyFill="1" applyBorder="1" applyAlignment="1" applyProtection="1">
      <alignment horizontal="center" vertical="center" wrapText="1"/>
    </xf>
    <xf numFmtId="0" fontId="71" fillId="9" borderId="44" xfId="0" applyNumberFormat="1" applyFont="1" applyFill="1" applyBorder="1" applyAlignment="1" applyProtection="1">
      <alignment horizontal="left" vertical="center" wrapText="1"/>
    </xf>
    <xf numFmtId="0" fontId="0" fillId="9" borderId="45" xfId="0" applyNumberFormat="1" applyFont="1" applyFill="1" applyBorder="1" applyAlignment="1" applyProtection="1">
      <alignment wrapText="1"/>
      <protection locked="0"/>
    </xf>
    <xf numFmtId="0" fontId="0" fillId="9" borderId="47" xfId="0" applyNumberFormat="1" applyFont="1" applyFill="1" applyBorder="1" applyAlignment="1" applyProtection="1">
      <alignment wrapText="1"/>
      <protection locked="0"/>
    </xf>
    <xf numFmtId="0" fontId="74" fillId="10" borderId="44" xfId="0" applyNumberFormat="1" applyFont="1" applyFill="1" applyBorder="1" applyAlignment="1" applyProtection="1">
      <alignment horizontal="left" vertical="center" wrapText="1"/>
    </xf>
    <xf numFmtId="0" fontId="69" fillId="9" borderId="44" xfId="0" applyNumberFormat="1" applyFont="1" applyFill="1" applyBorder="1" applyAlignment="1" applyProtection="1">
      <alignment horizontal="left" vertical="center" wrapText="1"/>
      <protection locked="0"/>
    </xf>
    <xf numFmtId="0" fontId="68" fillId="9" borderId="44" xfId="0" applyNumberFormat="1" applyFont="1" applyFill="1" applyBorder="1" applyAlignment="1" applyProtection="1">
      <alignment horizontal="left" vertical="center" wrapText="1"/>
    </xf>
    <xf numFmtId="0" fontId="67" fillId="9" borderId="47" xfId="0" applyNumberFormat="1" applyFont="1" applyFill="1" applyBorder="1" applyAlignment="1" applyProtection="1">
      <alignment horizontal="center" wrapText="1"/>
    </xf>
    <xf numFmtId="172" fontId="40" fillId="0" borderId="0" xfId="31" applyNumberFormat="1" applyFont="1"/>
    <xf numFmtId="172" fontId="46" fillId="0" borderId="0" xfId="31" applyNumberFormat="1" applyFont="1"/>
    <xf numFmtId="172" fontId="40" fillId="0" borderId="0" xfId="31" applyNumberFormat="1" applyFont="1" applyAlignment="1">
      <alignment horizontal="right"/>
    </xf>
    <xf numFmtId="0" fontId="71" fillId="9" borderId="44" xfId="0" applyNumberFormat="1" applyFont="1" applyFill="1" applyBorder="1" applyAlignment="1" applyProtection="1">
      <alignment horizontal="right" vertical="center" wrapText="1"/>
    </xf>
    <xf numFmtId="0" fontId="68" fillId="10" borderId="44" xfId="0" applyNumberFormat="1" applyFont="1" applyFill="1" applyBorder="1" applyAlignment="1" applyProtection="1">
      <alignment horizontal="center" vertical="center" wrapText="1"/>
    </xf>
    <xf numFmtId="170" fontId="69" fillId="9" borderId="47" xfId="0" applyNumberFormat="1" applyFont="1" applyFill="1" applyBorder="1" applyAlignment="1" applyProtection="1">
      <alignment horizontal="center" vertical="center" wrapText="1"/>
    </xf>
    <xf numFmtId="0" fontId="69" fillId="9" borderId="45" xfId="0" applyNumberFormat="1" applyFont="1" applyFill="1" applyBorder="1" applyAlignment="1" applyProtection="1">
      <alignment horizontal="center" vertical="center" wrapText="1"/>
    </xf>
    <xf numFmtId="0" fontId="69" fillId="9" borderId="44" xfId="0" applyNumberFormat="1" applyFont="1" applyFill="1" applyBorder="1" applyAlignment="1" applyProtection="1">
      <alignment horizontal="right" vertical="center" wrapText="1"/>
    </xf>
    <xf numFmtId="3" fontId="71" fillId="9" borderId="44" xfId="0" applyNumberFormat="1" applyFont="1" applyFill="1" applyBorder="1" applyAlignment="1" applyProtection="1">
      <alignment horizontal="right" vertical="center" wrapText="1"/>
    </xf>
    <xf numFmtId="170" fontId="68" fillId="9" borderId="47" xfId="0" applyNumberFormat="1" applyFont="1" applyFill="1" applyBorder="1" applyAlignment="1" applyProtection="1">
      <alignment horizontal="center" vertical="center" wrapText="1"/>
    </xf>
    <xf numFmtId="0" fontId="68" fillId="9" borderId="45" xfId="0" applyNumberFormat="1" applyFont="1" applyFill="1" applyBorder="1" applyAlignment="1" applyProtection="1">
      <alignment horizontal="center" vertical="center" wrapText="1"/>
    </xf>
    <xf numFmtId="3" fontId="69" fillId="9" borderId="44" xfId="0" applyNumberFormat="1" applyFont="1" applyFill="1" applyBorder="1" applyAlignment="1" applyProtection="1">
      <alignment horizontal="right" vertical="center" wrapText="1"/>
    </xf>
    <xf numFmtId="0" fontId="70" fillId="11" borderId="44" xfId="0" applyNumberFormat="1" applyFont="1" applyFill="1" applyBorder="1" applyAlignment="1" applyProtection="1">
      <alignment horizontal="left" vertical="center" wrapText="1"/>
    </xf>
    <xf numFmtId="3" fontId="68" fillId="10" borderId="44" xfId="0" applyNumberFormat="1" applyFont="1" applyFill="1" applyBorder="1" applyAlignment="1" applyProtection="1">
      <alignment horizontal="right" vertical="center" wrapText="1"/>
    </xf>
    <xf numFmtId="3" fontId="69" fillId="9" borderId="47" xfId="0" applyNumberFormat="1" applyFont="1" applyFill="1" applyBorder="1" applyAlignment="1" applyProtection="1">
      <alignment horizontal="right" vertical="center" wrapText="1"/>
    </xf>
    <xf numFmtId="0" fontId="66" fillId="9" borderId="44" xfId="0" applyNumberFormat="1" applyFont="1" applyFill="1" applyBorder="1" applyAlignment="1" applyProtection="1">
      <alignment horizontal="left" vertical="center" wrapText="1"/>
    </xf>
    <xf numFmtId="0" fontId="68" fillId="10" borderId="44" xfId="0" applyNumberFormat="1" applyFont="1" applyFill="1" applyBorder="1" applyAlignment="1" applyProtection="1">
      <alignment horizontal="center" vertical="center" wrapText="1"/>
    </xf>
    <xf numFmtId="0" fontId="66" fillId="9" borderId="44" xfId="0" applyNumberFormat="1" applyFont="1" applyFill="1" applyBorder="1" applyAlignment="1" applyProtection="1">
      <alignment horizontal="left" vertical="center" wrapText="1"/>
    </xf>
    <xf numFmtId="3" fontId="69" fillId="9" borderId="44" xfId="0" applyNumberFormat="1" applyFont="1" applyFill="1" applyBorder="1" applyAlignment="1" applyProtection="1">
      <alignment horizontal="right" vertical="center" wrapText="1"/>
    </xf>
    <xf numFmtId="3" fontId="69" fillId="9" borderId="47" xfId="0" applyNumberFormat="1" applyFont="1" applyFill="1" applyBorder="1" applyAlignment="1" applyProtection="1">
      <alignment horizontal="right" vertical="center" wrapText="1"/>
    </xf>
    <xf numFmtId="3" fontId="71" fillId="9" borderId="44" xfId="0" applyNumberFormat="1" applyFont="1" applyFill="1" applyBorder="1" applyAlignment="1" applyProtection="1">
      <alignment horizontal="right" vertical="center" wrapText="1"/>
    </xf>
    <xf numFmtId="0" fontId="70" fillId="11" borderId="44" xfId="0" applyNumberFormat="1" applyFont="1" applyFill="1" applyBorder="1" applyAlignment="1" applyProtection="1">
      <alignment horizontal="left" vertical="center" wrapText="1"/>
    </xf>
    <xf numFmtId="3" fontId="68" fillId="10" borderId="44" xfId="0" applyNumberFormat="1" applyFont="1" applyFill="1" applyBorder="1" applyAlignment="1" applyProtection="1">
      <alignment horizontal="right" vertical="center" wrapText="1"/>
    </xf>
    <xf numFmtId="170" fontId="68" fillId="9" borderId="47" xfId="0" applyNumberFormat="1" applyFont="1" applyFill="1" applyBorder="1" applyAlignment="1" applyProtection="1">
      <alignment horizontal="center" vertical="center" wrapText="1"/>
    </xf>
    <xf numFmtId="0" fontId="68" fillId="9" borderId="45" xfId="0" applyNumberFormat="1" applyFont="1" applyFill="1" applyBorder="1" applyAlignment="1" applyProtection="1">
      <alignment horizontal="center" vertical="center" wrapText="1"/>
    </xf>
    <xf numFmtId="0" fontId="69" fillId="9" borderId="44" xfId="0" applyNumberFormat="1" applyFont="1" applyFill="1" applyBorder="1" applyAlignment="1" applyProtection="1">
      <alignment horizontal="right" vertical="center" wrapText="1"/>
    </xf>
    <xf numFmtId="170" fontId="69" fillId="9" borderId="47" xfId="0" applyNumberFormat="1" applyFont="1" applyFill="1" applyBorder="1" applyAlignment="1" applyProtection="1">
      <alignment horizontal="center" vertical="center" wrapText="1"/>
    </xf>
    <xf numFmtId="0" fontId="69" fillId="9" borderId="45" xfId="0" applyNumberFormat="1" applyFont="1" applyFill="1" applyBorder="1" applyAlignment="1" applyProtection="1">
      <alignment horizontal="center" vertical="center" wrapText="1"/>
    </xf>
    <xf numFmtId="0" fontId="68" fillId="10" borderId="44" xfId="0" applyNumberFormat="1" applyFont="1" applyFill="1" applyBorder="1" applyAlignment="1" applyProtection="1">
      <alignment horizontal="center" vertical="center" wrapText="1"/>
    </xf>
    <xf numFmtId="0" fontId="66" fillId="9" borderId="44" xfId="0" applyNumberFormat="1" applyFont="1" applyFill="1" applyBorder="1" applyAlignment="1" applyProtection="1">
      <alignment horizontal="left" vertical="center" wrapText="1"/>
    </xf>
    <xf numFmtId="3" fontId="69" fillId="9" borderId="44" xfId="0" applyNumberFormat="1" applyFont="1" applyFill="1" applyBorder="1" applyAlignment="1" applyProtection="1">
      <alignment horizontal="right" vertical="center" wrapText="1"/>
    </xf>
    <xf numFmtId="3" fontId="69" fillId="9" borderId="47" xfId="0" applyNumberFormat="1" applyFont="1" applyFill="1" applyBorder="1" applyAlignment="1" applyProtection="1">
      <alignment horizontal="right" vertical="center" wrapText="1"/>
    </xf>
    <xf numFmtId="3" fontId="71" fillId="9" borderId="44" xfId="0" applyNumberFormat="1" applyFont="1" applyFill="1" applyBorder="1" applyAlignment="1" applyProtection="1">
      <alignment horizontal="right" vertical="center" wrapText="1"/>
    </xf>
    <xf numFmtId="0" fontId="70" fillId="11" borderId="44" xfId="0" applyNumberFormat="1" applyFont="1" applyFill="1" applyBorder="1" applyAlignment="1" applyProtection="1">
      <alignment horizontal="left" vertical="center" wrapText="1"/>
    </xf>
    <xf numFmtId="3" fontId="68" fillId="10" borderId="44" xfId="0" applyNumberFormat="1" applyFont="1" applyFill="1" applyBorder="1" applyAlignment="1" applyProtection="1">
      <alignment horizontal="right" vertical="center" wrapText="1"/>
    </xf>
    <xf numFmtId="170" fontId="68" fillId="9" borderId="47" xfId="0" applyNumberFormat="1" applyFont="1" applyFill="1" applyBorder="1" applyAlignment="1" applyProtection="1">
      <alignment horizontal="center" vertical="center" wrapText="1"/>
    </xf>
    <xf numFmtId="0" fontId="68" fillId="9" borderId="45" xfId="0" applyNumberFormat="1" applyFont="1" applyFill="1" applyBorder="1" applyAlignment="1" applyProtection="1">
      <alignment horizontal="center" vertical="center" wrapText="1"/>
    </xf>
    <xf numFmtId="0" fontId="69" fillId="9" borderId="44" xfId="0" applyNumberFormat="1" applyFont="1" applyFill="1" applyBorder="1" applyAlignment="1" applyProtection="1">
      <alignment horizontal="right" vertical="center" wrapText="1"/>
    </xf>
    <xf numFmtId="170" fontId="69" fillId="9" borderId="47" xfId="0" applyNumberFormat="1" applyFont="1" applyFill="1" applyBorder="1" applyAlignment="1" applyProtection="1">
      <alignment horizontal="center" vertical="center" wrapText="1"/>
    </xf>
    <xf numFmtId="0" fontId="69" fillId="9" borderId="45"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wrapText="1"/>
      <protection locked="0"/>
    </xf>
    <xf numFmtId="0" fontId="20" fillId="0" borderId="0" xfId="0" applyFont="1"/>
    <xf numFmtId="0" fontId="90" fillId="9" borderId="44" xfId="0" applyNumberFormat="1" applyFont="1" applyFill="1" applyBorder="1" applyAlignment="1" applyProtection="1">
      <alignment horizontal="left" vertical="center" wrapText="1"/>
    </xf>
    <xf numFmtId="0" fontId="90" fillId="10" borderId="44" xfId="0" applyNumberFormat="1" applyFont="1" applyFill="1" applyBorder="1" applyAlignment="1" applyProtection="1">
      <alignment horizontal="left" vertical="center" wrapText="1"/>
    </xf>
    <xf numFmtId="0" fontId="92" fillId="9" borderId="44" xfId="0" applyNumberFormat="1" applyFont="1" applyFill="1" applyBorder="1" applyAlignment="1" applyProtection="1">
      <alignment horizontal="left" vertical="center" wrapText="1"/>
    </xf>
    <xf numFmtId="170" fontId="92" fillId="9" borderId="47" xfId="0" applyNumberFormat="1" applyFont="1" applyFill="1" applyBorder="1" applyAlignment="1" applyProtection="1">
      <alignment horizontal="center" vertical="center" wrapText="1"/>
    </xf>
    <xf numFmtId="0" fontId="92" fillId="9" borderId="44" xfId="0" applyNumberFormat="1" applyFont="1" applyFill="1" applyBorder="1" applyAlignment="1" applyProtection="1">
      <alignment horizontal="left" vertical="center" wrapText="1"/>
      <protection locked="0"/>
    </xf>
    <xf numFmtId="0" fontId="92" fillId="9" borderId="45" xfId="0" applyNumberFormat="1" applyFont="1" applyFill="1" applyBorder="1" applyAlignment="1" applyProtection="1">
      <alignment horizontal="center" vertical="center" wrapText="1"/>
    </xf>
    <xf numFmtId="0" fontId="93" fillId="9" borderId="44" xfId="0" applyNumberFormat="1" applyFont="1" applyFill="1" applyBorder="1" applyAlignment="1" applyProtection="1">
      <alignment horizontal="left" vertical="center" wrapText="1"/>
    </xf>
    <xf numFmtId="0" fontId="92" fillId="9" borderId="44" xfId="0" applyNumberFormat="1" applyFont="1" applyFill="1" applyBorder="1" applyAlignment="1" applyProtection="1">
      <alignment horizontal="right" vertical="center" wrapText="1"/>
    </xf>
    <xf numFmtId="0" fontId="90" fillId="10" borderId="44" xfId="0" applyNumberFormat="1" applyFont="1" applyFill="1" applyBorder="1" applyAlignment="1" applyProtection="1">
      <alignment horizontal="center" vertical="center" wrapText="1"/>
    </xf>
    <xf numFmtId="0" fontId="91" fillId="10" borderId="44" xfId="0" applyNumberFormat="1" applyFont="1" applyFill="1" applyBorder="1" applyAlignment="1" applyProtection="1">
      <alignment horizontal="left" vertical="center" wrapText="1"/>
    </xf>
    <xf numFmtId="0" fontId="20" fillId="9" borderId="47" xfId="0" applyNumberFormat="1" applyFont="1" applyFill="1" applyBorder="1" applyAlignment="1" applyProtection="1">
      <alignment wrapText="1"/>
      <protection locked="0"/>
    </xf>
    <xf numFmtId="170" fontId="90" fillId="9" borderId="47" xfId="0" applyNumberFormat="1" applyFont="1" applyFill="1" applyBorder="1" applyAlignment="1" applyProtection="1">
      <alignment horizontal="center" vertical="center" wrapText="1"/>
    </xf>
    <xf numFmtId="0" fontId="20" fillId="9" borderId="45" xfId="0" applyNumberFormat="1" applyFont="1" applyFill="1" applyBorder="1" applyAlignment="1" applyProtection="1">
      <alignment wrapText="1"/>
      <protection locked="0"/>
    </xf>
    <xf numFmtId="0" fontId="90" fillId="9" borderId="45" xfId="0" applyNumberFormat="1" applyFont="1" applyFill="1" applyBorder="1" applyAlignment="1" applyProtection="1">
      <alignment horizontal="center" vertical="center" wrapText="1"/>
    </xf>
    <xf numFmtId="0" fontId="95" fillId="9" borderId="44" xfId="0" applyNumberFormat="1" applyFont="1" applyFill="1" applyBorder="1" applyAlignment="1" applyProtection="1">
      <alignment horizontal="left" vertical="center" wrapText="1"/>
    </xf>
    <xf numFmtId="3" fontId="95" fillId="9" borderId="44" xfId="0" applyNumberFormat="1" applyFont="1" applyFill="1" applyBorder="1" applyAlignment="1" applyProtection="1">
      <alignment horizontal="right" vertical="center" wrapText="1"/>
    </xf>
    <xf numFmtId="0" fontId="96" fillId="9" borderId="44" xfId="0" applyNumberFormat="1" applyFont="1" applyFill="1" applyBorder="1" applyAlignment="1" applyProtection="1">
      <alignment horizontal="center" vertical="center" wrapText="1"/>
    </xf>
    <xf numFmtId="0" fontId="95" fillId="9" borderId="44" xfId="0" applyNumberFormat="1" applyFont="1" applyFill="1" applyBorder="1" applyAlignment="1" applyProtection="1">
      <alignment horizontal="right" vertical="center" wrapText="1"/>
    </xf>
    <xf numFmtId="0" fontId="92" fillId="11" borderId="44" xfId="0" applyNumberFormat="1" applyFont="1" applyFill="1" applyBorder="1" applyAlignment="1" applyProtection="1">
      <alignment horizontal="left" vertical="center" wrapText="1"/>
    </xf>
    <xf numFmtId="0" fontId="97" fillId="11" borderId="44" xfId="0" applyNumberFormat="1" applyFont="1" applyFill="1" applyBorder="1" applyAlignment="1" applyProtection="1">
      <alignment horizontal="left" vertical="center" wrapText="1"/>
    </xf>
    <xf numFmtId="3" fontId="90" fillId="10" borderId="44" xfId="0" applyNumberFormat="1" applyFont="1" applyFill="1" applyBorder="1" applyAlignment="1" applyProtection="1">
      <alignment horizontal="right" vertical="center" wrapText="1"/>
    </xf>
    <xf numFmtId="3" fontId="92" fillId="9" borderId="44" xfId="0" applyNumberFormat="1" applyFont="1" applyFill="1" applyBorder="1" applyAlignment="1" applyProtection="1">
      <alignment horizontal="right" vertical="center" wrapText="1"/>
    </xf>
    <xf numFmtId="3" fontId="92" fillId="9" borderId="47" xfId="0" applyNumberFormat="1" applyFont="1" applyFill="1" applyBorder="1" applyAlignment="1" applyProtection="1">
      <alignment horizontal="right" vertical="center" wrapText="1"/>
    </xf>
    <xf numFmtId="0" fontId="92" fillId="9" borderId="0" xfId="0" applyNumberFormat="1" applyFont="1" applyFill="1" applyBorder="1" applyAlignment="1" applyProtection="1">
      <alignment horizontal="left" vertical="center" wrapText="1"/>
    </xf>
    <xf numFmtId="0" fontId="98" fillId="9" borderId="47" xfId="0" applyNumberFormat="1" applyFont="1" applyFill="1" applyBorder="1" applyAlignment="1" applyProtection="1">
      <alignment horizontal="center" wrapText="1"/>
    </xf>
    <xf numFmtId="0" fontId="99" fillId="9" borderId="44" xfId="0" applyNumberFormat="1" applyFont="1" applyFill="1" applyBorder="1" applyAlignment="1" applyProtection="1">
      <alignment horizontal="left" vertical="center" wrapText="1"/>
    </xf>
    <xf numFmtId="0" fontId="100" fillId="9" borderId="44" xfId="0" applyNumberFormat="1" applyFont="1" applyFill="1" applyBorder="1" applyAlignment="1" applyProtection="1">
      <alignment horizontal="left" vertical="center" wrapText="1"/>
    </xf>
    <xf numFmtId="0" fontId="90" fillId="9" borderId="47" xfId="0" applyNumberFormat="1" applyFont="1" applyFill="1" applyBorder="1" applyAlignment="1" applyProtection="1">
      <alignment horizontal="left" wrapText="1"/>
    </xf>
    <xf numFmtId="0" fontId="90" fillId="9" borderId="0" xfId="0" applyNumberFormat="1" applyFont="1" applyFill="1" applyBorder="1" applyAlignment="1" applyProtection="1">
      <alignment horizontal="left" vertical="center" wrapText="1"/>
    </xf>
    <xf numFmtId="0" fontId="98" fillId="9" borderId="46" xfId="0" applyNumberFormat="1" applyFont="1" applyFill="1" applyBorder="1" applyAlignment="1" applyProtection="1">
      <alignment horizontal="center" vertical="center" wrapText="1"/>
    </xf>
    <xf numFmtId="0" fontId="90" fillId="9" borderId="46" xfId="0" applyNumberFormat="1" applyFont="1" applyFill="1" applyBorder="1" applyAlignment="1" applyProtection="1">
      <alignment horizontal="center" vertical="center" wrapText="1"/>
    </xf>
    <xf numFmtId="0" fontId="98" fillId="9" borderId="45" xfId="0" applyNumberFormat="1" applyFont="1" applyFill="1" applyBorder="1" applyAlignment="1" applyProtection="1">
      <alignment horizontal="left" vertical="center" wrapText="1"/>
    </xf>
    <xf numFmtId="0" fontId="90" fillId="9" borderId="45" xfId="0" applyNumberFormat="1" applyFont="1" applyFill="1" applyBorder="1" applyAlignment="1" applyProtection="1">
      <alignment horizontal="left" vertical="center" wrapText="1"/>
    </xf>
    <xf numFmtId="0" fontId="101" fillId="9" borderId="44" xfId="0" applyNumberFormat="1" applyFont="1" applyFill="1" applyBorder="1" applyAlignment="1" applyProtection="1">
      <alignment horizontal="left" vertical="center" wrapText="1"/>
    </xf>
    <xf numFmtId="0" fontId="101" fillId="10" borderId="44" xfId="0" applyNumberFormat="1" applyFont="1" applyFill="1" applyBorder="1" applyAlignment="1" applyProtection="1">
      <alignment horizontal="left" vertical="center" wrapText="1"/>
    </xf>
    <xf numFmtId="170" fontId="93" fillId="9" borderId="47" xfId="0" applyNumberFormat="1" applyFont="1" applyFill="1" applyBorder="1" applyAlignment="1" applyProtection="1">
      <alignment horizontal="center" vertical="center" wrapText="1"/>
    </xf>
    <xf numFmtId="0" fontId="93" fillId="9" borderId="44" xfId="0" applyNumberFormat="1" applyFont="1" applyFill="1" applyBorder="1" applyAlignment="1" applyProtection="1">
      <alignment horizontal="left" vertical="center" wrapText="1"/>
      <protection locked="0"/>
    </xf>
    <xf numFmtId="0" fontId="93" fillId="9" borderId="45" xfId="0" applyNumberFormat="1" applyFont="1" applyFill="1" applyBorder="1" applyAlignment="1" applyProtection="1">
      <alignment horizontal="center" vertical="center" wrapText="1"/>
    </xf>
    <xf numFmtId="0" fontId="93" fillId="9" borderId="44" xfId="0" applyNumberFormat="1" applyFont="1" applyFill="1" applyBorder="1" applyAlignment="1" applyProtection="1">
      <alignment horizontal="right" vertical="center" wrapText="1"/>
    </xf>
    <xf numFmtId="0" fontId="101" fillId="10" borderId="44" xfId="0" applyNumberFormat="1" applyFont="1" applyFill="1" applyBorder="1" applyAlignment="1" applyProtection="1">
      <alignment horizontal="center" vertical="center" wrapText="1"/>
    </xf>
    <xf numFmtId="0" fontId="102" fillId="10" borderId="44" xfId="0" applyNumberFormat="1" applyFont="1" applyFill="1" applyBorder="1" applyAlignment="1" applyProtection="1">
      <alignment horizontal="left" vertical="center" wrapText="1"/>
    </xf>
    <xf numFmtId="170" fontId="101" fillId="9" borderId="47" xfId="0" applyNumberFormat="1" applyFont="1" applyFill="1" applyBorder="1" applyAlignment="1" applyProtection="1">
      <alignment horizontal="center" vertical="center" wrapText="1"/>
    </xf>
    <xf numFmtId="0" fontId="101" fillId="9" borderId="45" xfId="0" applyNumberFormat="1" applyFont="1" applyFill="1" applyBorder="1" applyAlignment="1" applyProtection="1">
      <alignment horizontal="center" vertical="center" wrapText="1"/>
    </xf>
    <xf numFmtId="0" fontId="104" fillId="9" borderId="44" xfId="0" applyNumberFormat="1" applyFont="1" applyFill="1" applyBorder="1" applyAlignment="1" applyProtection="1">
      <alignment horizontal="left" vertical="center" wrapText="1"/>
    </xf>
    <xf numFmtId="3" fontId="104" fillId="9" borderId="44" xfId="0" applyNumberFormat="1" applyFont="1" applyFill="1" applyBorder="1" applyAlignment="1" applyProtection="1">
      <alignment horizontal="right" vertical="center" wrapText="1"/>
    </xf>
    <xf numFmtId="0" fontId="105" fillId="9" borderId="44" xfId="0" applyNumberFormat="1" applyFont="1" applyFill="1" applyBorder="1" applyAlignment="1" applyProtection="1">
      <alignment horizontal="center" vertical="center" wrapText="1"/>
    </xf>
    <xf numFmtId="0" fontId="93" fillId="11" borderId="44" xfId="0" applyNumberFormat="1" applyFont="1" applyFill="1" applyBorder="1" applyAlignment="1" applyProtection="1">
      <alignment horizontal="left" vertical="center" wrapText="1"/>
    </xf>
    <xf numFmtId="0" fontId="106" fillId="11" borderId="44" xfId="0" applyNumberFormat="1" applyFont="1" applyFill="1" applyBorder="1" applyAlignment="1" applyProtection="1">
      <alignment horizontal="left" vertical="center" wrapText="1"/>
    </xf>
    <xf numFmtId="3" fontId="101" fillId="10" borderId="44" xfId="0" applyNumberFormat="1" applyFont="1" applyFill="1" applyBorder="1" applyAlignment="1" applyProtection="1">
      <alignment horizontal="right" vertical="center" wrapText="1"/>
    </xf>
    <xf numFmtId="3" fontId="93" fillId="9" borderId="44" xfId="0" applyNumberFormat="1" applyFont="1" applyFill="1" applyBorder="1" applyAlignment="1" applyProtection="1">
      <alignment horizontal="right" vertical="center" wrapText="1"/>
    </xf>
    <xf numFmtId="3" fontId="93" fillId="9" borderId="47" xfId="0" applyNumberFormat="1" applyFont="1" applyFill="1" applyBorder="1" applyAlignment="1" applyProtection="1">
      <alignment horizontal="right" vertical="center" wrapText="1"/>
    </xf>
    <xf numFmtId="0" fontId="68" fillId="10" borderId="44" xfId="0" applyNumberFormat="1" applyFont="1" applyFill="1" applyBorder="1" applyAlignment="1" applyProtection="1">
      <alignment horizontal="center" vertical="center" wrapText="1"/>
    </xf>
    <xf numFmtId="170" fontId="69" fillId="9" borderId="47" xfId="0" applyNumberFormat="1" applyFont="1" applyFill="1" applyBorder="1" applyAlignment="1" applyProtection="1">
      <alignment horizontal="center" vertical="center" wrapText="1"/>
    </xf>
    <xf numFmtId="0" fontId="69" fillId="9" borderId="45" xfId="0" applyNumberFormat="1" applyFont="1" applyFill="1" applyBorder="1" applyAlignment="1" applyProtection="1">
      <alignment horizontal="center" vertical="center" wrapText="1"/>
    </xf>
    <xf numFmtId="0" fontId="69" fillId="9" borderId="44" xfId="0" applyNumberFormat="1" applyFont="1" applyFill="1" applyBorder="1" applyAlignment="1" applyProtection="1">
      <alignment horizontal="right" vertical="center" wrapText="1"/>
    </xf>
    <xf numFmtId="3" fontId="71" fillId="9" borderId="44" xfId="0" applyNumberFormat="1" applyFont="1" applyFill="1" applyBorder="1" applyAlignment="1" applyProtection="1">
      <alignment horizontal="right" vertical="center" wrapText="1"/>
    </xf>
    <xf numFmtId="170" fontId="68" fillId="9" borderId="47" xfId="0" applyNumberFormat="1" applyFont="1" applyFill="1" applyBorder="1" applyAlignment="1" applyProtection="1">
      <alignment horizontal="center" vertical="center" wrapText="1"/>
    </xf>
    <xf numFmtId="0" fontId="68" fillId="9" borderId="45" xfId="0" applyNumberFormat="1" applyFont="1" applyFill="1" applyBorder="1" applyAlignment="1" applyProtection="1">
      <alignment horizontal="center" vertical="center" wrapText="1"/>
    </xf>
    <xf numFmtId="3" fontId="69" fillId="9" borderId="44" xfId="0" applyNumberFormat="1" applyFont="1" applyFill="1" applyBorder="1" applyAlignment="1" applyProtection="1">
      <alignment horizontal="right" vertical="center" wrapText="1"/>
    </xf>
    <xf numFmtId="0" fontId="70" fillId="11" borderId="44" xfId="0" applyNumberFormat="1" applyFont="1" applyFill="1" applyBorder="1" applyAlignment="1" applyProtection="1">
      <alignment horizontal="left" vertical="center" wrapText="1"/>
    </xf>
    <xf numFmtId="3" fontId="68" fillId="10" borderId="44" xfId="0" applyNumberFormat="1" applyFont="1" applyFill="1" applyBorder="1" applyAlignment="1" applyProtection="1">
      <alignment horizontal="right" vertical="center" wrapText="1"/>
    </xf>
    <xf numFmtId="3" fontId="69" fillId="9" borderId="47" xfId="0" applyNumberFormat="1" applyFont="1" applyFill="1" applyBorder="1" applyAlignment="1" applyProtection="1">
      <alignment horizontal="right" vertical="center" wrapText="1"/>
    </xf>
    <xf numFmtId="0" fontId="66" fillId="9" borderId="44" xfId="0" applyNumberFormat="1" applyFont="1" applyFill="1" applyBorder="1" applyAlignment="1" applyProtection="1">
      <alignment horizontal="left" vertical="center" wrapText="1"/>
    </xf>
    <xf numFmtId="14" fontId="66" fillId="9" borderId="44" xfId="0" applyNumberFormat="1" applyFont="1" applyFill="1" applyBorder="1" applyAlignment="1" applyProtection="1">
      <alignment horizontal="left" vertical="center" wrapText="1"/>
    </xf>
    <xf numFmtId="0" fontId="68" fillId="10" borderId="44" xfId="0" applyNumberFormat="1" applyFont="1" applyFill="1" applyBorder="1" applyAlignment="1" applyProtection="1">
      <alignment horizontal="center" vertical="center" wrapText="1"/>
    </xf>
    <xf numFmtId="0" fontId="66" fillId="9" borderId="44" xfId="0" applyNumberFormat="1" applyFont="1" applyFill="1" applyBorder="1" applyAlignment="1" applyProtection="1">
      <alignment horizontal="left" vertical="center" wrapText="1"/>
    </xf>
    <xf numFmtId="3" fontId="69" fillId="9" borderId="44" xfId="0" applyNumberFormat="1" applyFont="1" applyFill="1" applyBorder="1" applyAlignment="1" applyProtection="1">
      <alignment horizontal="right" vertical="center" wrapText="1"/>
    </xf>
    <xf numFmtId="3" fontId="69" fillId="9" borderId="47" xfId="0" applyNumberFormat="1" applyFont="1" applyFill="1" applyBorder="1" applyAlignment="1" applyProtection="1">
      <alignment horizontal="right" vertical="center" wrapText="1"/>
    </xf>
    <xf numFmtId="3" fontId="71" fillId="9" borderId="44" xfId="0" applyNumberFormat="1" applyFont="1" applyFill="1" applyBorder="1" applyAlignment="1" applyProtection="1">
      <alignment horizontal="right" vertical="center" wrapText="1"/>
    </xf>
    <xf numFmtId="0" fontId="70" fillId="11" borderId="44" xfId="0" applyNumberFormat="1" applyFont="1" applyFill="1" applyBorder="1" applyAlignment="1" applyProtection="1">
      <alignment horizontal="left" vertical="center" wrapText="1"/>
    </xf>
    <xf numFmtId="3" fontId="68" fillId="10" borderId="44" xfId="0" applyNumberFormat="1" applyFont="1" applyFill="1" applyBorder="1" applyAlignment="1" applyProtection="1">
      <alignment horizontal="right" vertical="center" wrapText="1"/>
    </xf>
    <xf numFmtId="170" fontId="68" fillId="9" borderId="47" xfId="0" applyNumberFormat="1" applyFont="1" applyFill="1" applyBorder="1" applyAlignment="1" applyProtection="1">
      <alignment horizontal="center" vertical="center" wrapText="1"/>
    </xf>
    <xf numFmtId="0" fontId="68" fillId="9" borderId="45" xfId="0" applyNumberFormat="1" applyFont="1" applyFill="1" applyBorder="1" applyAlignment="1" applyProtection="1">
      <alignment horizontal="center" vertical="center" wrapText="1"/>
    </xf>
    <xf numFmtId="0" fontId="69" fillId="9" borderId="44" xfId="0" applyNumberFormat="1" applyFont="1" applyFill="1" applyBorder="1" applyAlignment="1" applyProtection="1">
      <alignment horizontal="right" vertical="center" wrapText="1"/>
    </xf>
    <xf numFmtId="170" fontId="69" fillId="9" borderId="47" xfId="0" applyNumberFormat="1" applyFont="1" applyFill="1" applyBorder="1" applyAlignment="1" applyProtection="1">
      <alignment horizontal="center" vertical="center" wrapText="1"/>
    </xf>
    <xf numFmtId="0" fontId="69" fillId="9" borderId="45" xfId="0" applyNumberFormat="1" applyFont="1" applyFill="1" applyBorder="1" applyAlignment="1" applyProtection="1">
      <alignment horizontal="center" vertical="center" wrapText="1"/>
    </xf>
    <xf numFmtId="0" fontId="47" fillId="0" borderId="0" xfId="0" applyFont="1" applyAlignment="1"/>
    <xf numFmtId="0" fontId="2" fillId="0" borderId="0" xfId="0" applyFont="1" applyAlignment="1">
      <alignment horizontal="center"/>
    </xf>
    <xf numFmtId="0" fontId="0" fillId="0" borderId="0" xfId="0" applyFont="1"/>
    <xf numFmtId="0" fontId="110" fillId="3" borderId="1" xfId="0" applyFont="1" applyFill="1" applyBorder="1" applyAlignment="1">
      <alignment horizontal="left" vertical="center" wrapText="1"/>
    </xf>
    <xf numFmtId="0" fontId="110" fillId="4" borderId="1" xfId="0" applyFont="1" applyFill="1" applyBorder="1" applyAlignment="1">
      <alignment vertical="center" wrapText="1"/>
    </xf>
    <xf numFmtId="0" fontId="111" fillId="3" borderId="6" xfId="0" applyFont="1" applyFill="1" applyBorder="1" applyAlignment="1">
      <alignment horizontal="center" vertical="center" wrapText="1"/>
    </xf>
    <xf numFmtId="0" fontId="111" fillId="3" borderId="14" xfId="0" applyFont="1" applyFill="1" applyBorder="1" applyAlignment="1">
      <alignment vertical="center" wrapText="1"/>
    </xf>
    <xf numFmtId="9" fontId="111" fillId="6" borderId="39" xfId="0" applyNumberFormat="1" applyFont="1" applyFill="1" applyBorder="1" applyAlignment="1">
      <alignment horizontal="center" vertical="center"/>
    </xf>
    <xf numFmtId="9" fontId="111" fillId="6" borderId="55" xfId="0" applyNumberFormat="1" applyFont="1" applyFill="1" applyBorder="1" applyAlignment="1">
      <alignment horizontal="center" vertical="center"/>
    </xf>
    <xf numFmtId="9" fontId="111" fillId="6" borderId="28" xfId="0" applyNumberFormat="1" applyFont="1" applyFill="1" applyBorder="1" applyAlignment="1">
      <alignment horizontal="center" vertical="center"/>
    </xf>
    <xf numFmtId="0" fontId="32" fillId="3" borderId="14" xfId="0" applyFont="1" applyFill="1" applyBorder="1" applyAlignment="1">
      <alignment horizontal="left" vertical="center" wrapText="1"/>
    </xf>
    <xf numFmtId="9" fontId="6" fillId="3" borderId="8" xfId="0" applyNumberFormat="1" applyFont="1" applyFill="1" applyBorder="1" applyAlignment="1">
      <alignment horizontal="center" vertical="center"/>
    </xf>
    <xf numFmtId="0" fontId="111" fillId="3" borderId="7" xfId="0" applyFont="1" applyFill="1" applyBorder="1" applyAlignment="1">
      <alignment horizontal="left" vertical="center" wrapText="1"/>
    </xf>
    <xf numFmtId="9" fontId="111" fillId="6" borderId="8" xfId="0" applyNumberFormat="1" applyFont="1" applyFill="1" applyBorder="1" applyAlignment="1">
      <alignment horizontal="center" vertical="center"/>
    </xf>
    <xf numFmtId="0" fontId="110" fillId="4" borderId="7" xfId="0" applyFont="1" applyFill="1" applyBorder="1" applyAlignment="1">
      <alignment vertical="center" wrapText="1"/>
    </xf>
    <xf numFmtId="0" fontId="27" fillId="3" borderId="7" xfId="0" applyFont="1" applyFill="1" applyBorder="1" applyAlignment="1">
      <alignment vertical="center"/>
    </xf>
    <xf numFmtId="9" fontId="7" fillId="3" borderId="8" xfId="0" applyNumberFormat="1" applyFont="1" applyFill="1" applyBorder="1" applyAlignment="1">
      <alignment horizontal="center" vertical="center"/>
    </xf>
    <xf numFmtId="9" fontId="26" fillId="3" borderId="8" xfId="0" applyNumberFormat="1" applyFont="1" applyFill="1" applyBorder="1" applyAlignment="1">
      <alignment horizontal="center" vertical="center"/>
    </xf>
    <xf numFmtId="0" fontId="113" fillId="4" borderId="7" xfId="0" applyFont="1" applyFill="1" applyBorder="1" applyAlignment="1">
      <alignment horizontal="left" vertical="center" wrapText="1"/>
    </xf>
    <xf numFmtId="0" fontId="111" fillId="3" borderId="8" xfId="0" applyFont="1" applyFill="1" applyBorder="1" applyAlignment="1">
      <alignment horizontal="center" vertical="center" wrapText="1"/>
    </xf>
    <xf numFmtId="3" fontId="111" fillId="3" borderId="7" xfId="0" applyNumberFormat="1" applyFont="1" applyFill="1" applyBorder="1" applyAlignment="1">
      <alignment horizontal="center" vertical="center" wrapText="1"/>
    </xf>
    <xf numFmtId="0" fontId="111" fillId="3" borderId="7" xfId="0" applyFont="1" applyFill="1" applyBorder="1" applyAlignment="1">
      <alignment horizontal="center" vertical="center" wrapText="1"/>
    </xf>
    <xf numFmtId="167" fontId="111" fillId="3" borderId="8" xfId="0" applyNumberFormat="1" applyFont="1" applyFill="1" applyBorder="1" applyAlignment="1">
      <alignment horizontal="center" vertical="center"/>
    </xf>
    <xf numFmtId="0" fontId="111" fillId="0" borderId="7" xfId="0" applyFont="1" applyBorder="1" applyAlignment="1">
      <alignment horizontal="left" vertical="center" wrapText="1" indent="1"/>
    </xf>
    <xf numFmtId="3" fontId="111" fillId="0" borderId="8" xfId="0" applyNumberFormat="1" applyFont="1" applyBorder="1" applyAlignment="1">
      <alignment horizontal="center" vertical="center"/>
    </xf>
    <xf numFmtId="0" fontId="114" fillId="0" borderId="7" xfId="0" applyFont="1" applyBorder="1" applyAlignment="1">
      <alignment horizontal="left" vertical="center" wrapText="1" indent="1"/>
    </xf>
    <xf numFmtId="3" fontId="115" fillId="0" borderId="8" xfId="0" applyNumberFormat="1" applyFont="1" applyBorder="1" applyAlignment="1">
      <alignment horizontal="center" vertical="center"/>
    </xf>
    <xf numFmtId="3" fontId="114" fillId="0" borderId="8" xfId="0" applyNumberFormat="1" applyFont="1" applyBorder="1" applyAlignment="1">
      <alignment horizontal="center" vertical="center"/>
    </xf>
    <xf numFmtId="3" fontId="114" fillId="2" borderId="8" xfId="0" applyNumberFormat="1" applyFont="1" applyFill="1" applyBorder="1" applyAlignment="1">
      <alignment horizontal="center" vertical="center"/>
    </xf>
    <xf numFmtId="3" fontId="116" fillId="0" borderId="8" xfId="0" applyNumberFormat="1" applyFont="1" applyBorder="1" applyAlignment="1">
      <alignment horizontal="center" vertical="center"/>
    </xf>
    <xf numFmtId="9" fontId="111" fillId="0" borderId="8" xfId="33" applyFont="1" applyBorder="1" applyAlignment="1">
      <alignment horizontal="center" vertical="center"/>
    </xf>
    <xf numFmtId="167" fontId="111" fillId="0" borderId="8" xfId="33" applyNumberFormat="1" applyFont="1" applyBorder="1" applyAlignment="1">
      <alignment horizontal="center" vertical="center"/>
    </xf>
    <xf numFmtId="0" fontId="117" fillId="0" borderId="9" xfId="0" applyFont="1" applyBorder="1" applyAlignment="1">
      <alignment horizontal="left" vertical="center" wrapText="1" indent="1"/>
    </xf>
    <xf numFmtId="0" fontId="113" fillId="2" borderId="7" xfId="0" applyFont="1" applyFill="1" applyBorder="1" applyAlignment="1">
      <alignment vertical="center" wrapText="1"/>
    </xf>
    <xf numFmtId="3" fontId="110" fillId="2" borderId="8" xfId="0" applyNumberFormat="1" applyFont="1" applyFill="1" applyBorder="1" applyAlignment="1">
      <alignment horizontal="center" vertical="center"/>
    </xf>
    <xf numFmtId="0" fontId="113" fillId="4" borderId="7" xfId="0" applyFont="1" applyFill="1" applyBorder="1" applyAlignment="1">
      <alignment vertical="center" wrapText="1"/>
    </xf>
    <xf numFmtId="3" fontId="111" fillId="3" borderId="8" xfId="0" applyNumberFormat="1" applyFont="1" applyFill="1" applyBorder="1" applyAlignment="1">
      <alignment horizontal="center" vertical="center"/>
    </xf>
    <xf numFmtId="167" fontId="114" fillId="0" borderId="8" xfId="0" applyNumberFormat="1" applyFont="1" applyBorder="1" applyAlignment="1">
      <alignment horizontal="center" vertical="center"/>
    </xf>
    <xf numFmtId="0" fontId="113" fillId="0" borderId="9" xfId="0" applyFont="1" applyBorder="1" applyAlignment="1">
      <alignment horizontal="left" vertical="center" wrapText="1" indent="1"/>
    </xf>
    <xf numFmtId="0" fontId="111" fillId="6" borderId="7" xfId="0" applyFont="1" applyFill="1" applyBorder="1" applyAlignment="1">
      <alignment vertical="center" wrapText="1"/>
    </xf>
    <xf numFmtId="3" fontId="111" fillId="6" borderId="8" xfId="33" applyNumberFormat="1" applyFont="1" applyFill="1" applyBorder="1" applyAlignment="1">
      <alignment horizontal="center" vertical="center"/>
    </xf>
    <xf numFmtId="0" fontId="111" fillId="6" borderId="7" xfId="0" applyFont="1" applyFill="1" applyBorder="1" applyAlignment="1">
      <alignment horizontal="left" vertical="center" wrapText="1"/>
    </xf>
    <xf numFmtId="9" fontId="118" fillId="6" borderId="8" xfId="0" applyNumberFormat="1" applyFont="1" applyFill="1" applyBorder="1" applyAlignment="1">
      <alignment horizontal="center" vertical="center"/>
    </xf>
    <xf numFmtId="3" fontId="111" fillId="2" borderId="8" xfId="0" applyNumberFormat="1" applyFont="1" applyFill="1" applyBorder="1" applyAlignment="1">
      <alignment horizontal="center" vertical="center"/>
    </xf>
    <xf numFmtId="3" fontId="116" fillId="3" borderId="8" xfId="0" applyNumberFormat="1" applyFont="1" applyFill="1" applyBorder="1" applyAlignment="1">
      <alignment horizontal="center" vertical="center"/>
    </xf>
    <xf numFmtId="0" fontId="111" fillId="3" borderId="7" xfId="0" applyFont="1" applyFill="1" applyBorder="1" applyAlignment="1">
      <alignment horizontal="left" vertical="center" wrapText="1" indent="1"/>
    </xf>
    <xf numFmtId="0" fontId="114" fillId="3" borderId="7" xfId="0" applyFont="1" applyFill="1" applyBorder="1" applyAlignment="1">
      <alignment horizontal="left" vertical="center" wrapText="1" indent="1"/>
    </xf>
    <xf numFmtId="3" fontId="114" fillId="3" borderId="8" xfId="0" applyNumberFormat="1" applyFont="1" applyFill="1" applyBorder="1" applyAlignment="1">
      <alignment horizontal="center" vertical="center"/>
    </xf>
    <xf numFmtId="167" fontId="114" fillId="3" borderId="8" xfId="0" applyNumberFormat="1" applyFont="1" applyFill="1" applyBorder="1" applyAlignment="1">
      <alignment horizontal="center" vertical="center"/>
    </xf>
    <xf numFmtId="0" fontId="119" fillId="4" borderId="7" xfId="0" applyFont="1" applyFill="1" applyBorder="1" applyAlignment="1">
      <alignment horizontal="left" vertical="center" wrapText="1"/>
    </xf>
    <xf numFmtId="0" fontId="118" fillId="4" borderId="7" xfId="0" applyFont="1" applyFill="1" applyBorder="1" applyAlignment="1">
      <alignment horizontal="left" vertical="center" wrapText="1"/>
    </xf>
    <xf numFmtId="9" fontId="118" fillId="4" borderId="1" xfId="0" applyNumberFormat="1" applyFont="1" applyFill="1" applyBorder="1" applyAlignment="1">
      <alignment horizontal="center" vertical="center" wrapText="1"/>
    </xf>
    <xf numFmtId="9" fontId="118" fillId="4" borderId="2" xfId="0" applyNumberFormat="1" applyFont="1" applyFill="1" applyBorder="1" applyAlignment="1">
      <alignment vertical="center"/>
    </xf>
    <xf numFmtId="9" fontId="118" fillId="4" borderId="4" xfId="0" applyNumberFormat="1" applyFont="1" applyFill="1" applyBorder="1" applyAlignment="1">
      <alignment vertical="center"/>
    </xf>
    <xf numFmtId="0" fontId="113" fillId="4" borderId="7" xfId="0" applyFont="1" applyFill="1" applyBorder="1" applyAlignment="1">
      <alignment horizontal="left" vertical="center"/>
    </xf>
    <xf numFmtId="3" fontId="111" fillId="3" borderId="8" xfId="0" applyNumberFormat="1" applyFont="1" applyFill="1" applyBorder="1" applyAlignment="1">
      <alignment horizontal="center" vertical="center" wrapText="1"/>
    </xf>
    <xf numFmtId="0" fontId="113" fillId="4" borderId="1" xfId="0" applyFont="1" applyFill="1" applyBorder="1" applyAlignment="1">
      <alignment horizontal="left" vertical="center" wrapText="1"/>
    </xf>
    <xf numFmtId="0" fontId="111" fillId="4" borderId="2" xfId="0" applyFont="1" applyFill="1" applyBorder="1" applyAlignment="1">
      <alignment vertical="center"/>
    </xf>
    <xf numFmtId="0" fontId="113" fillId="4" borderId="1" xfId="0" applyFont="1" applyFill="1" applyBorder="1" applyAlignment="1">
      <alignment vertical="center" wrapText="1"/>
    </xf>
    <xf numFmtId="0" fontId="111" fillId="4" borderId="3" xfId="0" applyFont="1" applyFill="1" applyBorder="1" applyAlignment="1">
      <alignment vertical="center"/>
    </xf>
    <xf numFmtId="0" fontId="111" fillId="4" borderId="4" xfId="0" applyFont="1" applyFill="1" applyBorder="1" applyAlignment="1">
      <alignment vertical="center"/>
    </xf>
    <xf numFmtId="0" fontId="113" fillId="5" borderId="7" xfId="0" applyFont="1" applyFill="1" applyBorder="1" applyAlignment="1">
      <alignment vertical="center" wrapText="1"/>
    </xf>
    <xf numFmtId="3" fontId="110" fillId="5" borderId="8" xfId="0" applyNumberFormat="1" applyFont="1" applyFill="1" applyBorder="1" applyAlignment="1">
      <alignment horizontal="center" vertical="center"/>
    </xf>
    <xf numFmtId="3" fontId="110" fillId="4" borderId="8" xfId="0" applyNumberFormat="1" applyFont="1" applyFill="1" applyBorder="1" applyAlignment="1">
      <alignment horizontal="center" vertical="center"/>
    </xf>
    <xf numFmtId="3" fontId="110" fillId="17" borderId="8" xfId="0" applyNumberFormat="1" applyFont="1" applyFill="1" applyBorder="1" applyAlignment="1">
      <alignment horizontal="center" vertical="center"/>
    </xf>
    <xf numFmtId="3" fontId="110" fillId="0" borderId="8" xfId="0" applyNumberFormat="1" applyFont="1" applyBorder="1" applyAlignment="1">
      <alignment horizontal="center" vertical="center"/>
    </xf>
    <xf numFmtId="0" fontId="15" fillId="0" borderId="41" xfId="0" applyFont="1" applyBorder="1"/>
    <xf numFmtId="0" fontId="15" fillId="0" borderId="16" xfId="0" applyFont="1" applyBorder="1"/>
    <xf numFmtId="0" fontId="15" fillId="0" borderId="38" xfId="0" applyFont="1" applyBorder="1"/>
    <xf numFmtId="0" fontId="15" fillId="0" borderId="0" xfId="0" applyFont="1" applyBorder="1"/>
    <xf numFmtId="0" fontId="67" fillId="9" borderId="16" xfId="0" applyNumberFormat="1" applyFont="1" applyFill="1" applyBorder="1" applyAlignment="1" applyProtection="1">
      <alignment horizontal="center" wrapText="1"/>
    </xf>
    <xf numFmtId="0" fontId="66" fillId="9" borderId="16" xfId="0" applyNumberFormat="1" applyFont="1" applyFill="1" applyBorder="1" applyAlignment="1" applyProtection="1">
      <alignment horizontal="left" vertical="center" wrapText="1"/>
    </xf>
    <xf numFmtId="0" fontId="67" fillId="9" borderId="16" xfId="0" applyNumberFormat="1" applyFont="1" applyFill="1" applyBorder="1" applyAlignment="1" applyProtection="1">
      <alignment horizontal="center" vertical="center" wrapText="1"/>
    </xf>
    <xf numFmtId="0" fontId="67" fillId="9" borderId="16" xfId="0" applyNumberFormat="1" applyFont="1" applyFill="1" applyBorder="1" applyAlignment="1" applyProtection="1">
      <alignment horizontal="left" vertical="center" wrapText="1"/>
    </xf>
    <xf numFmtId="0" fontId="2" fillId="0" borderId="0" xfId="0" applyFont="1" applyAlignment="1">
      <alignment horizontal="center"/>
    </xf>
    <xf numFmtId="0" fontId="4" fillId="3" borderId="1" xfId="0" applyFont="1" applyFill="1" applyBorder="1" applyAlignment="1">
      <alignment horizontal="left" vertical="center" wrapText="1"/>
    </xf>
    <xf numFmtId="0" fontId="4" fillId="4" borderId="1" xfId="0" applyFont="1" applyFill="1" applyBorder="1" applyAlignment="1">
      <alignment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7" xfId="0" applyFont="1" applyFill="1" applyBorder="1" applyAlignment="1">
      <alignment horizontal="left" vertical="center" wrapText="1"/>
    </xf>
    <xf numFmtId="9" fontId="7" fillId="6" borderId="8" xfId="0" applyNumberFormat="1" applyFont="1" applyFill="1" applyBorder="1" applyAlignment="1">
      <alignment horizontal="center" vertical="center"/>
    </xf>
    <xf numFmtId="0" fontId="8" fillId="4" borderId="7" xfId="0" applyFont="1" applyFill="1" applyBorder="1" applyAlignment="1">
      <alignment vertical="center" wrapText="1"/>
    </xf>
    <xf numFmtId="4" fontId="0" fillId="0" borderId="0" xfId="0" applyNumberFormat="1"/>
    <xf numFmtId="9" fontId="23" fillId="6" borderId="34" xfId="33" applyFont="1" applyFill="1" applyBorder="1" applyAlignment="1">
      <alignment horizontal="center" vertical="center"/>
    </xf>
    <xf numFmtId="9" fontId="7" fillId="6" borderId="6" xfId="0" applyNumberFormat="1" applyFont="1" applyFill="1" applyBorder="1" applyAlignment="1">
      <alignment horizontal="center" vertical="center"/>
    </xf>
    <xf numFmtId="0" fontId="3" fillId="0" borderId="0" xfId="0" applyFont="1"/>
    <xf numFmtId="3" fontId="49" fillId="3" borderId="8" xfId="33" applyNumberFormat="1" applyFont="1" applyFill="1" applyBorder="1" applyAlignment="1">
      <alignment horizontal="center" vertical="center"/>
    </xf>
    <xf numFmtId="166" fontId="50" fillId="6" borderId="16" xfId="5" applyFont="1" applyFill="1" applyBorder="1" applyAlignment="1">
      <alignment horizontal="center" vertical="center"/>
    </xf>
    <xf numFmtId="0" fontId="49" fillId="3" borderId="14" xfId="0" applyFont="1" applyFill="1" applyBorder="1" applyAlignment="1">
      <alignment horizontal="left" vertical="center" wrapText="1"/>
    </xf>
    <xf numFmtId="166" fontId="49" fillId="3" borderId="15" xfId="5" applyFont="1" applyFill="1" applyBorder="1" applyAlignment="1">
      <alignment horizontal="center" vertical="center"/>
    </xf>
    <xf numFmtId="166" fontId="49" fillId="6" borderId="16" xfId="5" applyFont="1" applyFill="1" applyBorder="1" applyAlignment="1">
      <alignment horizontal="center" vertical="center"/>
    </xf>
    <xf numFmtId="0" fontId="10" fillId="4" borderId="7" xfId="0" applyFont="1" applyFill="1" applyBorder="1" applyAlignment="1">
      <alignment horizontal="left" vertical="center" wrapText="1"/>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9" fillId="3" borderId="6" xfId="0" applyFont="1" applyFill="1" applyBorder="1" applyAlignment="1">
      <alignment horizontal="center" vertical="center" wrapText="1"/>
    </xf>
    <xf numFmtId="0" fontId="9" fillId="3" borderId="8" xfId="0"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0" fontId="7" fillId="3" borderId="7" xfId="0" applyFont="1" applyFill="1" applyBorder="1" applyAlignment="1">
      <alignment horizontal="center" vertical="center" wrapText="1"/>
    </xf>
    <xf numFmtId="167" fontId="7" fillId="3" borderId="8" xfId="0" applyNumberFormat="1" applyFont="1" applyFill="1" applyBorder="1" applyAlignment="1">
      <alignment horizontal="center" vertical="center"/>
    </xf>
    <xf numFmtId="3" fontId="0" fillId="0" borderId="0" xfId="0" applyNumberFormat="1"/>
    <xf numFmtId="0" fontId="6" fillId="0" borderId="7" xfId="0" applyFont="1" applyBorder="1" applyAlignment="1">
      <alignment horizontal="left" vertical="center" wrapText="1" indent="1"/>
    </xf>
    <xf numFmtId="3" fontId="7" fillId="0" borderId="8" xfId="0" applyNumberFormat="1" applyFont="1" applyBorder="1" applyAlignment="1">
      <alignment horizontal="center" vertical="center"/>
    </xf>
    <xf numFmtId="0" fontId="11" fillId="0" borderId="7" xfId="0" applyFont="1" applyBorder="1" applyAlignment="1">
      <alignment horizontal="left" vertical="center" wrapText="1" indent="1"/>
    </xf>
    <xf numFmtId="3" fontId="12" fillId="3" borderId="8" xfId="0" applyNumberFormat="1" applyFont="1" applyFill="1" applyBorder="1" applyAlignment="1">
      <alignment horizontal="center" vertical="center"/>
    </xf>
    <xf numFmtId="3" fontId="12" fillId="0" borderId="8" xfId="0" applyNumberFormat="1" applyFont="1" applyBorder="1" applyAlignment="1">
      <alignment horizontal="center" vertical="center"/>
    </xf>
    <xf numFmtId="3" fontId="7" fillId="3" borderId="8" xfId="0" applyNumberFormat="1" applyFont="1" applyFill="1" applyBorder="1" applyAlignment="1">
      <alignment horizontal="center" vertical="center"/>
    </xf>
    <xf numFmtId="0" fontId="36" fillId="0" borderId="0" xfId="0" applyFont="1" applyAlignment="1">
      <alignment wrapText="1"/>
    </xf>
    <xf numFmtId="166" fontId="7" fillId="0" borderId="8" xfId="5" applyFont="1" applyBorder="1" applyAlignment="1">
      <alignment horizontal="center" vertical="center"/>
    </xf>
    <xf numFmtId="167" fontId="0" fillId="0" borderId="0" xfId="33" applyNumberFormat="1" applyFont="1"/>
    <xf numFmtId="167" fontId="7" fillId="0" borderId="8" xfId="33" applyNumberFormat="1" applyFont="1" applyBorder="1" applyAlignment="1">
      <alignment horizontal="center" vertical="center"/>
    </xf>
    <xf numFmtId="9" fontId="7" fillId="0" borderId="8" xfId="33" applyFont="1" applyBorder="1" applyAlignment="1">
      <alignment horizontal="center" vertical="center"/>
    </xf>
    <xf numFmtId="0" fontId="13" fillId="0" borderId="9" xfId="0" applyFont="1" applyBorder="1" applyAlignment="1">
      <alignment horizontal="left" vertical="center" wrapText="1" indent="1"/>
    </xf>
    <xf numFmtId="0" fontId="14" fillId="2" borderId="7" xfId="0" applyFont="1" applyFill="1" applyBorder="1" applyAlignment="1">
      <alignment vertical="center" wrapText="1"/>
    </xf>
    <xf numFmtId="3" fontId="9" fillId="2" borderId="8" xfId="0" applyNumberFormat="1" applyFont="1" applyFill="1" applyBorder="1" applyAlignment="1">
      <alignment horizontal="center" vertical="center"/>
    </xf>
    <xf numFmtId="0" fontId="7" fillId="4" borderId="7" xfId="0" applyFont="1" applyFill="1" applyBorder="1" applyAlignment="1">
      <alignment vertical="center" wrapText="1"/>
    </xf>
    <xf numFmtId="0" fontId="7" fillId="4" borderId="2" xfId="0" applyFont="1" applyFill="1" applyBorder="1" applyAlignment="1">
      <alignment horizontal="center" vertical="center"/>
    </xf>
    <xf numFmtId="167" fontId="12" fillId="0" borderId="8" xfId="0" applyNumberFormat="1" applyFont="1" applyBorder="1" applyAlignment="1">
      <alignment horizontal="center" vertical="center"/>
    </xf>
    <xf numFmtId="0" fontId="14" fillId="0" borderId="9" xfId="0" applyFont="1" applyBorder="1" applyAlignment="1">
      <alignment horizontal="left" vertical="center" wrapText="1" indent="1"/>
    </xf>
    <xf numFmtId="3" fontId="7" fillId="0" borderId="7" xfId="0" applyNumberFormat="1" applyFont="1" applyFill="1" applyBorder="1" applyAlignment="1">
      <alignment horizontal="center" vertical="center" wrapText="1"/>
    </xf>
    <xf numFmtId="3" fontId="12" fillId="0" borderId="8" xfId="0" applyNumberFormat="1" applyFont="1" applyFill="1" applyBorder="1" applyAlignment="1">
      <alignment horizontal="center" vertical="center"/>
    </xf>
    <xf numFmtId="3" fontId="7" fillId="0" borderId="8" xfId="0" applyNumberFormat="1" applyFont="1" applyFill="1" applyBorder="1" applyAlignment="1">
      <alignment horizontal="center" vertical="center"/>
    </xf>
    <xf numFmtId="0" fontId="51" fillId="4" borderId="7" xfId="0" applyFont="1" applyFill="1" applyBorder="1" applyAlignment="1">
      <alignment horizontal="left" vertical="center" wrapText="1"/>
    </xf>
    <xf numFmtId="9" fontId="51" fillId="4" borderId="1" xfId="0" applyNumberFormat="1" applyFont="1" applyFill="1" applyBorder="1" applyAlignment="1">
      <alignment horizontal="center" vertical="center" wrapText="1"/>
    </xf>
    <xf numFmtId="0" fontId="10" fillId="4" borderId="7" xfId="0" applyFont="1" applyFill="1" applyBorder="1" applyAlignment="1">
      <alignment horizontal="left" vertical="center"/>
    </xf>
    <xf numFmtId="0" fontId="13" fillId="0" borderId="25" xfId="0" applyFont="1" applyBorder="1" applyAlignment="1">
      <alignment horizontal="left" vertical="center" wrapText="1" indent="1"/>
    </xf>
    <xf numFmtId="0" fontId="14" fillId="5" borderId="7" xfId="0" applyFont="1" applyFill="1" applyBorder="1" applyAlignment="1">
      <alignment vertical="center" wrapText="1"/>
    </xf>
    <xf numFmtId="3" fontId="9" fillId="5" borderId="8" xfId="0" applyNumberFormat="1" applyFont="1" applyFill="1" applyBorder="1" applyAlignment="1">
      <alignment horizontal="center" vertical="center"/>
    </xf>
    <xf numFmtId="3" fontId="9" fillId="4" borderId="8" xfId="0" applyNumberFormat="1" applyFont="1" applyFill="1" applyBorder="1" applyAlignment="1">
      <alignment horizontal="center" vertical="center"/>
    </xf>
    <xf numFmtId="3" fontId="9" fillId="0" borderId="8" xfId="0" applyNumberFormat="1" applyFont="1" applyBorder="1" applyAlignment="1">
      <alignment horizontal="center" vertical="center"/>
    </xf>
    <xf numFmtId="0" fontId="8" fillId="0" borderId="0" xfId="0" applyFont="1" applyBorder="1" applyAlignment="1">
      <alignment horizontal="left" vertical="center" wrapText="1" indent="1"/>
    </xf>
    <xf numFmtId="3" fontId="7" fillId="0" borderId="0" xfId="0" applyNumberFormat="1" applyFont="1" applyBorder="1" applyAlignment="1">
      <alignment horizontal="center" vertical="center"/>
    </xf>
    <xf numFmtId="0" fontId="15" fillId="0" borderId="40" xfId="0" applyFont="1" applyBorder="1"/>
    <xf numFmtId="0" fontId="15" fillId="0" borderId="39" xfId="0" applyFont="1" applyBorder="1"/>
    <xf numFmtId="0" fontId="15" fillId="0" borderId="37" xfId="0" applyFont="1" applyBorder="1"/>
    <xf numFmtId="0" fontId="8" fillId="0" borderId="0" xfId="0" applyFont="1"/>
    <xf numFmtId="0" fontId="15" fillId="0" borderId="0" xfId="0" applyFont="1" applyBorder="1" applyAlignment="1">
      <alignment horizontal="center" vertical="center" wrapText="1"/>
    </xf>
    <xf numFmtId="0" fontId="2" fillId="0" borderId="0" xfId="0" applyFont="1" applyAlignment="1"/>
    <xf numFmtId="0" fontId="111" fillId="0" borderId="0" xfId="0" applyFont="1"/>
    <xf numFmtId="1" fontId="7" fillId="3" borderId="8" xfId="0" applyNumberFormat="1" applyFont="1" applyFill="1" applyBorder="1" applyAlignment="1">
      <alignment horizontal="center" vertical="center"/>
    </xf>
    <xf numFmtId="0" fontId="7" fillId="3" borderId="7" xfId="0" applyFont="1" applyFill="1" applyBorder="1" applyAlignment="1">
      <alignment vertical="center" wrapText="1"/>
    </xf>
    <xf numFmtId="0" fontId="10" fillId="3" borderId="7" xfId="0" applyFont="1" applyFill="1" applyBorder="1" applyAlignment="1">
      <alignment horizontal="left" vertical="center" wrapText="1"/>
    </xf>
    <xf numFmtId="3" fontId="7" fillId="3" borderId="7" xfId="0" applyNumberFormat="1" applyFont="1" applyFill="1" applyBorder="1" applyAlignment="1">
      <alignment horizontal="center" vertical="center"/>
    </xf>
    <xf numFmtId="3" fontId="7" fillId="3" borderId="1" xfId="0" applyNumberFormat="1" applyFont="1" applyFill="1" applyBorder="1" applyAlignment="1">
      <alignment horizontal="center" vertical="center"/>
    </xf>
    <xf numFmtId="3" fontId="26" fillId="3" borderId="1" xfId="0" applyNumberFormat="1" applyFont="1" applyFill="1" applyBorder="1" applyAlignment="1">
      <alignment horizontal="center" vertical="center"/>
    </xf>
    <xf numFmtId="0" fontId="7" fillId="0" borderId="0" xfId="0" applyFont="1"/>
    <xf numFmtId="3" fontId="7" fillId="3" borderId="1" xfId="0" applyNumberFormat="1" applyFont="1" applyFill="1" applyBorder="1" applyAlignment="1">
      <alignment horizontal="center" vertical="center" wrapText="1"/>
    </xf>
    <xf numFmtId="3" fontId="111" fillId="0" borderId="0" xfId="0" applyNumberFormat="1" applyFont="1"/>
    <xf numFmtId="0" fontId="6" fillId="0" borderId="1" xfId="0" applyFont="1" applyBorder="1" applyAlignment="1">
      <alignment horizontal="left" vertical="center" wrapText="1" indent="1"/>
    </xf>
    <xf numFmtId="3" fontId="7" fillId="3" borderId="4" xfId="0" applyNumberFormat="1" applyFont="1" applyFill="1" applyBorder="1" applyAlignment="1">
      <alignment horizontal="center" vertical="center"/>
    </xf>
    <xf numFmtId="0" fontId="7" fillId="4" borderId="7" xfId="0" applyFont="1" applyFill="1" applyBorder="1" applyAlignment="1">
      <alignment horizontal="left" vertical="center" wrapText="1"/>
    </xf>
    <xf numFmtId="0" fontId="7" fillId="3" borderId="7" xfId="0" applyFont="1" applyFill="1" applyBorder="1" applyAlignment="1">
      <alignment vertical="center" wrapText="1"/>
    </xf>
    <xf numFmtId="0" fontId="157" fillId="3" borderId="7" xfId="0" applyFont="1" applyFill="1" applyBorder="1" applyAlignment="1">
      <alignment vertical="center" wrapText="1"/>
    </xf>
    <xf numFmtId="3" fontId="158" fillId="3" borderId="8" xfId="0" applyNumberFormat="1" applyFont="1" applyFill="1" applyBorder="1" applyAlignment="1">
      <alignment horizontal="center" vertical="center"/>
    </xf>
    <xf numFmtId="167" fontId="158" fillId="0" borderId="8" xfId="0" applyNumberFormat="1" applyFont="1" applyBorder="1" applyAlignment="1">
      <alignment horizontal="center" vertical="center"/>
    </xf>
    <xf numFmtId="0" fontId="11" fillId="0" borderId="1" xfId="0" applyFont="1" applyBorder="1" applyAlignment="1">
      <alignment horizontal="left" vertical="center" wrapText="1" indent="1"/>
    </xf>
    <xf numFmtId="3" fontId="12" fillId="0" borderId="4" xfId="0" applyNumberFormat="1" applyFont="1" applyBorder="1" applyAlignment="1">
      <alignment horizontal="center" vertical="center"/>
    </xf>
    <xf numFmtId="167" fontId="12" fillId="0" borderId="4" xfId="0" applyNumberFormat="1" applyFont="1" applyBorder="1" applyAlignment="1">
      <alignment horizontal="center" vertical="center"/>
    </xf>
    <xf numFmtId="0" fontId="8" fillId="0" borderId="7" xfId="0" applyFont="1" applyBorder="1" applyAlignment="1">
      <alignment horizontal="left" vertical="center" wrapText="1" indent="1"/>
    </xf>
    <xf numFmtId="0" fontId="8" fillId="0" borderId="40" xfId="0" applyFont="1" applyBorder="1" applyAlignment="1">
      <alignment horizontal="justify"/>
    </xf>
    <xf numFmtId="0" fontId="21" fillId="0" borderId="39" xfId="0" applyFont="1" applyBorder="1" applyAlignment="1">
      <alignment horizontal="justify" vertical="center"/>
    </xf>
    <xf numFmtId="14" fontId="15" fillId="0" borderId="37" xfId="0" applyNumberFormat="1" applyFont="1" applyBorder="1"/>
    <xf numFmtId="0" fontId="68" fillId="10" borderId="44" xfId="0" applyNumberFormat="1" applyFont="1" applyFill="1" applyBorder="1" applyAlignment="1" applyProtection="1">
      <alignment horizontal="center" vertical="center" wrapText="1"/>
    </xf>
    <xf numFmtId="170" fontId="69" fillId="9" borderId="47" xfId="0" applyNumberFormat="1" applyFont="1" applyFill="1" applyBorder="1" applyAlignment="1" applyProtection="1">
      <alignment horizontal="center" vertical="center" wrapText="1"/>
    </xf>
    <xf numFmtId="0" fontId="69" fillId="9" borderId="45" xfId="0" applyNumberFormat="1" applyFont="1" applyFill="1" applyBorder="1" applyAlignment="1" applyProtection="1">
      <alignment horizontal="center" vertical="center" wrapText="1"/>
    </xf>
    <xf numFmtId="0" fontId="69" fillId="9" borderId="44" xfId="0" applyNumberFormat="1" applyFont="1" applyFill="1" applyBorder="1" applyAlignment="1" applyProtection="1">
      <alignment horizontal="right" vertical="center" wrapText="1"/>
    </xf>
    <xf numFmtId="170" fontId="68" fillId="9" borderId="47" xfId="0" applyNumberFormat="1" applyFont="1" applyFill="1" applyBorder="1" applyAlignment="1" applyProtection="1">
      <alignment horizontal="center" vertical="center" wrapText="1"/>
    </xf>
    <xf numFmtId="0" fontId="68" fillId="9" borderId="45" xfId="0" applyNumberFormat="1" applyFont="1" applyFill="1" applyBorder="1" applyAlignment="1" applyProtection="1">
      <alignment horizontal="center" vertical="center" wrapText="1"/>
    </xf>
    <xf numFmtId="3" fontId="71" fillId="9" borderId="44" xfId="0" applyNumberFormat="1" applyFont="1" applyFill="1" applyBorder="1" applyAlignment="1" applyProtection="1">
      <alignment horizontal="right" vertical="center" wrapText="1"/>
    </xf>
    <xf numFmtId="3" fontId="69" fillId="9" borderId="44" xfId="0" applyNumberFormat="1" applyFont="1" applyFill="1" applyBorder="1" applyAlignment="1" applyProtection="1">
      <alignment horizontal="right" vertical="center" wrapText="1"/>
    </xf>
    <xf numFmtId="0" fontId="70" fillId="11" borderId="44" xfId="0" applyNumberFormat="1" applyFont="1" applyFill="1" applyBorder="1" applyAlignment="1" applyProtection="1">
      <alignment horizontal="left" vertical="center" wrapText="1"/>
    </xf>
    <xf numFmtId="3" fontId="68" fillId="10" borderId="44" xfId="0" applyNumberFormat="1" applyFont="1" applyFill="1" applyBorder="1" applyAlignment="1" applyProtection="1">
      <alignment horizontal="right" vertical="center" wrapText="1"/>
    </xf>
    <xf numFmtId="3" fontId="69" fillId="9" borderId="47" xfId="0" applyNumberFormat="1" applyFont="1" applyFill="1" applyBorder="1" applyAlignment="1" applyProtection="1">
      <alignment horizontal="right" vertical="center" wrapText="1"/>
    </xf>
    <xf numFmtId="0" fontId="66" fillId="9" borderId="44" xfId="0" applyNumberFormat="1" applyFont="1" applyFill="1" applyBorder="1" applyAlignment="1" applyProtection="1">
      <alignment horizontal="left" vertical="center" wrapText="1"/>
    </xf>
    <xf numFmtId="0" fontId="7" fillId="3" borderId="7" xfId="0" applyFont="1" applyFill="1" applyBorder="1" applyAlignment="1">
      <alignment horizontal="center" vertical="center" wrapText="1"/>
    </xf>
    <xf numFmtId="0" fontId="2" fillId="0" borderId="0" xfId="0" applyFont="1" applyAlignment="1">
      <alignment horizontal="center"/>
    </xf>
    <xf numFmtId="0" fontId="7" fillId="3" borderId="7" xfId="0" applyFont="1" applyFill="1" applyBorder="1" applyAlignment="1">
      <alignment vertical="center" wrapText="1"/>
    </xf>
    <xf numFmtId="0" fontId="40" fillId="0" borderId="0" xfId="0" applyFont="1"/>
    <xf numFmtId="0" fontId="0" fillId="0" borderId="0" xfId="0" applyFill="1"/>
    <xf numFmtId="0" fontId="0" fillId="0" borderId="0" xfId="0" applyAlignment="1">
      <alignment horizontal="center"/>
    </xf>
    <xf numFmtId="0" fontId="48" fillId="0" borderId="0" xfId="0" applyFont="1"/>
    <xf numFmtId="0" fontId="159" fillId="0" borderId="0" xfId="0" applyFont="1"/>
    <xf numFmtId="0" fontId="160" fillId="0" borderId="0" xfId="0" applyFont="1"/>
    <xf numFmtId="0" fontId="160" fillId="0" borderId="0" xfId="0" applyFont="1" applyAlignment="1">
      <alignment horizontal="center"/>
    </xf>
    <xf numFmtId="0" fontId="162" fillId="3" borderId="1" xfId="0" applyFont="1" applyFill="1" applyBorder="1" applyAlignment="1">
      <alignment horizontal="left" vertical="center" wrapText="1"/>
    </xf>
    <xf numFmtId="0" fontId="162" fillId="4" borderId="1" xfId="0" applyFont="1" applyFill="1" applyBorder="1" applyAlignment="1">
      <alignment vertical="center" wrapText="1"/>
    </xf>
    <xf numFmtId="0" fontId="163" fillId="3" borderId="6" xfId="0" applyFont="1" applyFill="1" applyBorder="1" applyAlignment="1">
      <alignment horizontal="center" vertical="center" wrapText="1"/>
    </xf>
    <xf numFmtId="0" fontId="163" fillId="3" borderId="8" xfId="0" applyFont="1" applyFill="1" applyBorder="1" applyAlignment="1">
      <alignment horizontal="center" vertical="center" wrapText="1"/>
    </xf>
    <xf numFmtId="0" fontId="163" fillId="3" borderId="7" xfId="0" applyFont="1" applyFill="1" applyBorder="1" applyAlignment="1">
      <alignment horizontal="left" vertical="center" wrapText="1"/>
    </xf>
    <xf numFmtId="9" fontId="163" fillId="6" borderId="8" xfId="0" applyNumberFormat="1" applyFont="1" applyFill="1" applyBorder="1" applyAlignment="1">
      <alignment horizontal="center" vertical="center"/>
    </xf>
    <xf numFmtId="0" fontId="162" fillId="4" borderId="7" xfId="0" applyFont="1" applyFill="1" applyBorder="1" applyAlignment="1">
      <alignment vertical="center" wrapText="1"/>
    </xf>
    <xf numFmtId="3" fontId="163" fillId="3" borderId="8" xfId="33" applyNumberFormat="1" applyFont="1" applyFill="1" applyBorder="1" applyAlignment="1">
      <alignment horizontal="center" vertical="center"/>
    </xf>
    <xf numFmtId="9" fontId="164" fillId="3" borderId="8" xfId="0" applyNumberFormat="1" applyFont="1" applyFill="1" applyBorder="1" applyAlignment="1">
      <alignment horizontal="center" vertical="center"/>
    </xf>
    <xf numFmtId="3" fontId="164" fillId="3" borderId="8" xfId="33" applyNumberFormat="1" applyFont="1" applyFill="1" applyBorder="1" applyAlignment="1">
      <alignment horizontal="center" vertical="center"/>
    </xf>
    <xf numFmtId="0" fontId="165" fillId="4" borderId="7" xfId="0" applyFont="1" applyFill="1" applyBorder="1" applyAlignment="1">
      <alignment horizontal="left" vertical="center" wrapText="1"/>
    </xf>
    <xf numFmtId="0" fontId="162" fillId="3" borderId="6" xfId="0" applyFont="1" applyFill="1" applyBorder="1" applyAlignment="1">
      <alignment horizontal="center" vertical="center" wrapText="1"/>
    </xf>
    <xf numFmtId="0" fontId="162" fillId="3" borderId="8" xfId="0" applyFont="1" applyFill="1" applyBorder="1" applyAlignment="1">
      <alignment horizontal="center" vertical="center" wrapText="1"/>
    </xf>
    <xf numFmtId="3" fontId="163" fillId="3" borderId="7" xfId="0" applyNumberFormat="1" applyFont="1" applyFill="1" applyBorder="1" applyAlignment="1">
      <alignment horizontal="center" vertical="center" wrapText="1"/>
    </xf>
    <xf numFmtId="0" fontId="163" fillId="3" borderId="7" xfId="0" applyFont="1" applyFill="1" applyBorder="1" applyAlignment="1">
      <alignment horizontal="center" vertical="center" wrapText="1"/>
    </xf>
    <xf numFmtId="167" fontId="163" fillId="3" borderId="8" xfId="0" applyNumberFormat="1" applyFont="1" applyFill="1" applyBorder="1" applyAlignment="1">
      <alignment horizontal="center" vertical="center"/>
    </xf>
    <xf numFmtId="0" fontId="163" fillId="0" borderId="7" xfId="0" applyFont="1" applyBorder="1" applyAlignment="1">
      <alignment horizontal="left" vertical="center" wrapText="1" indent="1"/>
    </xf>
    <xf numFmtId="3" fontId="163" fillId="0" borderId="8" xfId="0" applyNumberFormat="1" applyFont="1" applyBorder="1" applyAlignment="1">
      <alignment horizontal="center" vertical="center"/>
    </xf>
    <xf numFmtId="0" fontId="167" fillId="0" borderId="7" xfId="0" applyFont="1" applyBorder="1" applyAlignment="1">
      <alignment horizontal="left" vertical="center" wrapText="1" indent="1"/>
    </xf>
    <xf numFmtId="3" fontId="167" fillId="3" borderId="8" xfId="0" applyNumberFormat="1" applyFont="1" applyFill="1" applyBorder="1" applyAlignment="1">
      <alignment horizontal="center" vertical="center"/>
    </xf>
    <xf numFmtId="3" fontId="167" fillId="0" borderId="8" xfId="0" applyNumberFormat="1" applyFont="1" applyBorder="1" applyAlignment="1">
      <alignment horizontal="center" vertical="center"/>
    </xf>
    <xf numFmtId="3" fontId="166" fillId="3" borderId="51" xfId="0" applyNumberFormat="1" applyFont="1" applyFill="1" applyBorder="1" applyAlignment="1">
      <alignment horizontal="center"/>
    </xf>
    <xf numFmtId="3" fontId="163" fillId="3" borderId="8" xfId="0" applyNumberFormat="1" applyFont="1" applyFill="1" applyBorder="1" applyAlignment="1">
      <alignment horizontal="center" vertical="center"/>
    </xf>
    <xf numFmtId="9" fontId="163" fillId="0" borderId="8" xfId="33" applyFont="1" applyBorder="1" applyAlignment="1">
      <alignment horizontal="center" vertical="center"/>
    </xf>
    <xf numFmtId="167" fontId="163" fillId="0" borderId="8" xfId="33" applyNumberFormat="1" applyFont="1" applyBorder="1" applyAlignment="1">
      <alignment horizontal="center" vertical="center"/>
    </xf>
    <xf numFmtId="0" fontId="168" fillId="0" borderId="9" xfId="0" applyFont="1" applyBorder="1" applyAlignment="1">
      <alignment horizontal="left" vertical="center" wrapText="1" indent="1"/>
    </xf>
    <xf numFmtId="0" fontId="165" fillId="2" borderId="7" xfId="0" applyFont="1" applyFill="1" applyBorder="1" applyAlignment="1">
      <alignment vertical="center" wrapText="1"/>
    </xf>
    <xf numFmtId="3" fontId="162" fillId="2" borderId="8" xfId="0" applyNumberFormat="1" applyFont="1" applyFill="1" applyBorder="1" applyAlignment="1">
      <alignment horizontal="center" vertical="center"/>
    </xf>
    <xf numFmtId="0" fontId="163" fillId="4" borderId="7" xfId="0" applyFont="1" applyFill="1" applyBorder="1" applyAlignment="1">
      <alignment vertical="center" wrapText="1"/>
    </xf>
    <xf numFmtId="167" fontId="167" fillId="0" borderId="8" xfId="0" applyNumberFormat="1" applyFont="1" applyBorder="1" applyAlignment="1">
      <alignment horizontal="center" vertical="center"/>
    </xf>
    <xf numFmtId="0" fontId="165" fillId="0" borderId="9" xfId="0" applyFont="1" applyBorder="1" applyAlignment="1">
      <alignment horizontal="left" vertical="center" wrapText="1" indent="1"/>
    </xf>
    <xf numFmtId="3" fontId="163" fillId="0" borderId="7" xfId="0" applyNumberFormat="1" applyFont="1" applyFill="1" applyBorder="1" applyAlignment="1">
      <alignment horizontal="center" vertical="center" wrapText="1"/>
    </xf>
    <xf numFmtId="3" fontId="167" fillId="0" borderId="8" xfId="0" applyNumberFormat="1" applyFont="1" applyFill="1" applyBorder="1" applyAlignment="1">
      <alignment horizontal="center" vertical="center"/>
    </xf>
    <xf numFmtId="3" fontId="163" fillId="0" borderId="8" xfId="0" applyNumberFormat="1" applyFont="1" applyFill="1" applyBorder="1" applyAlignment="1">
      <alignment horizontal="center" vertical="center"/>
    </xf>
    <xf numFmtId="9" fontId="165" fillId="4" borderId="1" xfId="0" applyNumberFormat="1" applyFont="1" applyFill="1" applyBorder="1" applyAlignment="1">
      <alignment horizontal="center" vertical="center" wrapText="1"/>
    </xf>
    <xf numFmtId="0" fontId="165" fillId="4" borderId="7" xfId="0" applyFont="1" applyFill="1" applyBorder="1" applyAlignment="1">
      <alignment horizontal="left" vertical="center"/>
    </xf>
    <xf numFmtId="0" fontId="168" fillId="0" borderId="25" xfId="0" applyFont="1" applyBorder="1" applyAlignment="1">
      <alignment horizontal="left" vertical="center" wrapText="1" indent="1"/>
    </xf>
    <xf numFmtId="0" fontId="163" fillId="4" borderId="2" xfId="0" applyFont="1" applyFill="1" applyBorder="1" applyAlignment="1">
      <alignment vertical="center"/>
    </xf>
    <xf numFmtId="0" fontId="165" fillId="4" borderId="1" xfId="0" applyFont="1" applyFill="1" applyBorder="1" applyAlignment="1">
      <alignment vertical="center" wrapText="1"/>
    </xf>
    <xf numFmtId="0" fontId="163" fillId="4" borderId="3" xfId="0" applyFont="1" applyFill="1" applyBorder="1" applyAlignment="1">
      <alignment vertical="center"/>
    </xf>
    <xf numFmtId="0" fontId="163" fillId="4" borderId="4" xfId="0" applyFont="1" applyFill="1" applyBorder="1" applyAlignment="1">
      <alignment vertical="center"/>
    </xf>
    <xf numFmtId="0" fontId="165" fillId="4" borderId="1" xfId="0" applyFont="1" applyFill="1" applyBorder="1" applyAlignment="1">
      <alignment horizontal="left" vertical="center" wrapText="1"/>
    </xf>
    <xf numFmtId="43" fontId="163" fillId="3" borderId="7" xfId="183" applyFont="1" applyFill="1" applyBorder="1" applyAlignment="1">
      <alignment horizontal="center" vertical="center" wrapText="1"/>
    </xf>
    <xf numFmtId="43" fontId="163" fillId="3" borderId="7" xfId="183" applyFont="1" applyFill="1" applyBorder="1" applyAlignment="1">
      <alignment horizontal="left" vertical="center" wrapText="1"/>
    </xf>
    <xf numFmtId="3" fontId="159" fillId="0" borderId="0" xfId="0" applyNumberFormat="1" applyFont="1"/>
    <xf numFmtId="3" fontId="163" fillId="3" borderId="13" xfId="0" applyNumberFormat="1" applyFont="1" applyFill="1" applyBorder="1" applyAlignment="1">
      <alignment horizontal="center" vertical="center" wrapText="1"/>
    </xf>
    <xf numFmtId="3" fontId="162" fillId="4" borderId="8" xfId="0" applyNumberFormat="1" applyFont="1" applyFill="1" applyBorder="1" applyAlignment="1">
      <alignment horizontal="center" vertical="center"/>
    </xf>
    <xf numFmtId="3" fontId="162" fillId="0" borderId="8" xfId="0" applyNumberFormat="1" applyFont="1" applyBorder="1" applyAlignment="1">
      <alignment horizontal="center" vertical="center"/>
    </xf>
    <xf numFmtId="0" fontId="162" fillId="0" borderId="0" xfId="0" applyFont="1" applyBorder="1" applyAlignment="1">
      <alignment horizontal="left" vertical="center" wrapText="1" indent="1"/>
    </xf>
    <xf numFmtId="3" fontId="163" fillId="0" borderId="0" xfId="0" applyNumberFormat="1" applyFont="1" applyBorder="1" applyAlignment="1">
      <alignment horizontal="center" vertical="center"/>
    </xf>
    <xf numFmtId="0" fontId="7" fillId="6" borderId="7" xfId="0" applyFont="1" applyFill="1" applyBorder="1" applyAlignment="1">
      <alignment vertical="center" wrapText="1"/>
    </xf>
    <xf numFmtId="3" fontId="25" fillId="3" borderId="8" xfId="33" applyNumberFormat="1" applyFont="1" applyFill="1" applyBorder="1" applyAlignment="1">
      <alignment horizontal="center" vertical="center"/>
    </xf>
    <xf numFmtId="9" fontId="25" fillId="3" borderId="8" xfId="0" applyNumberFormat="1" applyFont="1" applyFill="1" applyBorder="1" applyAlignment="1">
      <alignment horizontal="center" vertical="center"/>
    </xf>
    <xf numFmtId="3" fontId="26" fillId="3" borderId="8" xfId="0" applyNumberFormat="1" applyFont="1" applyFill="1" applyBorder="1" applyAlignment="1">
      <alignment horizontal="center" vertical="center"/>
    </xf>
    <xf numFmtId="3" fontId="30" fillId="3" borderId="8" xfId="0" applyNumberFormat="1" applyFont="1" applyFill="1" applyBorder="1" applyAlignment="1">
      <alignment horizontal="center" vertical="center"/>
    </xf>
    <xf numFmtId="9" fontId="10" fillId="4" borderId="1" xfId="0" applyNumberFormat="1" applyFont="1" applyFill="1" applyBorder="1" applyAlignment="1">
      <alignment horizontal="center" vertical="center" wrapText="1"/>
    </xf>
    <xf numFmtId="0" fontId="7" fillId="4" borderId="2" xfId="0" applyFont="1" applyFill="1" applyBorder="1" applyAlignment="1">
      <alignment vertical="center"/>
    </xf>
    <xf numFmtId="0" fontId="10" fillId="4" borderId="1" xfId="0" applyFont="1" applyFill="1" applyBorder="1" applyAlignment="1">
      <alignment vertical="center" wrapText="1"/>
    </xf>
    <xf numFmtId="0" fontId="7" fillId="4" borderId="3" xfId="0" applyFont="1" applyFill="1" applyBorder="1" applyAlignment="1">
      <alignment vertical="center"/>
    </xf>
    <xf numFmtId="0" fontId="7" fillId="4" borderId="4" xfId="0" applyFont="1" applyFill="1" applyBorder="1" applyAlignment="1">
      <alignment vertical="center"/>
    </xf>
    <xf numFmtId="0" fontId="10" fillId="4" borderId="1" xfId="0" applyFont="1" applyFill="1" applyBorder="1" applyAlignment="1">
      <alignment horizontal="left" vertical="center" wrapText="1"/>
    </xf>
    <xf numFmtId="0" fontId="0" fillId="3" borderId="0" xfId="0" applyFill="1"/>
    <xf numFmtId="0" fontId="4" fillId="0" borderId="0" xfId="0" applyFont="1" applyFill="1" applyBorder="1" applyAlignment="1">
      <alignment vertical="center" wrapText="1"/>
    </xf>
    <xf numFmtId="0" fontId="4" fillId="0" borderId="0" xfId="0" applyFont="1" applyFill="1" applyBorder="1" applyAlignment="1">
      <alignment vertical="center"/>
    </xf>
    <xf numFmtId="0" fontId="7" fillId="6" borderId="7" xfId="0" applyFont="1" applyFill="1" applyBorder="1" applyAlignment="1">
      <alignment horizontal="center" vertical="center" wrapText="1"/>
    </xf>
    <xf numFmtId="167" fontId="7" fillId="3" borderId="7" xfId="0" applyNumberFormat="1" applyFont="1" applyFill="1" applyBorder="1" applyAlignment="1">
      <alignment horizontal="center" vertical="center" wrapText="1"/>
    </xf>
    <xf numFmtId="9" fontId="7" fillId="0" borderId="6" xfId="0" applyNumberFormat="1" applyFont="1" applyFill="1" applyBorder="1" applyAlignment="1">
      <alignment horizontal="center" vertical="center"/>
    </xf>
    <xf numFmtId="0" fontId="8" fillId="4" borderId="35" xfId="0" applyFont="1" applyFill="1" applyBorder="1" applyAlignment="1">
      <alignment vertical="center" wrapText="1"/>
    </xf>
    <xf numFmtId="9" fontId="7" fillId="4" borderId="16" xfId="0" applyNumberFormat="1" applyFont="1" applyFill="1" applyBorder="1" applyAlignment="1">
      <alignment horizontal="center" vertical="center" wrapText="1"/>
    </xf>
    <xf numFmtId="0" fontId="0" fillId="0" borderId="26" xfId="0" applyBorder="1"/>
    <xf numFmtId="0" fontId="7" fillId="4" borderId="16" xfId="0" applyFont="1" applyFill="1" applyBorder="1" applyAlignment="1">
      <alignment horizontal="center" vertical="center" wrapText="1"/>
    </xf>
    <xf numFmtId="0" fontId="0" fillId="0" borderId="0" xfId="0" applyAlignment="1">
      <alignment horizontal="right"/>
    </xf>
    <xf numFmtId="3" fontId="26" fillId="3" borderId="7" xfId="0" applyNumberFormat="1" applyFont="1" applyFill="1" applyBorder="1" applyAlignment="1">
      <alignment horizontal="center" vertical="center" wrapText="1"/>
    </xf>
    <xf numFmtId="0" fontId="0" fillId="3" borderId="0" xfId="0" applyFill="1" applyAlignment="1">
      <alignment horizontal="right"/>
    </xf>
    <xf numFmtId="0" fontId="13" fillId="0" borderId="43" xfId="0" applyFont="1" applyBorder="1" applyAlignment="1">
      <alignment horizontal="left" vertical="center" wrapText="1" indent="1"/>
    </xf>
    <xf numFmtId="3" fontId="12" fillId="0" borderId="32" xfId="0" applyNumberFormat="1" applyFont="1" applyBorder="1" applyAlignment="1">
      <alignment horizontal="center" vertical="center"/>
    </xf>
    <xf numFmtId="0" fontId="9" fillId="3" borderId="8" xfId="0" applyFont="1" applyFill="1" applyBorder="1" applyAlignment="1">
      <alignment horizontal="center" vertical="center" wrapText="1"/>
    </xf>
    <xf numFmtId="0" fontId="7" fillId="4" borderId="1" xfId="0" applyFont="1" applyFill="1" applyBorder="1" applyAlignment="1">
      <alignment vertical="center" wrapText="1"/>
    </xf>
    <xf numFmtId="0" fontId="0" fillId="0" borderId="0" xfId="0" applyAlignment="1"/>
    <xf numFmtId="0" fontId="0" fillId="0" borderId="0" xfId="0" applyFill="1" applyAlignment="1"/>
    <xf numFmtId="0" fontId="15" fillId="0" borderId="0" xfId="0" applyFont="1" applyBorder="1" applyAlignment="1">
      <alignment horizontal="center" vertical="center" wrapText="1"/>
    </xf>
    <xf numFmtId="0" fontId="15" fillId="0" borderId="0" xfId="0" applyFont="1" applyBorder="1" applyAlignment="1">
      <alignment vertical="center" wrapText="1"/>
    </xf>
    <xf numFmtId="0" fontId="41" fillId="0" borderId="0" xfId="0" applyFont="1" applyAlignment="1">
      <alignment horizontal="center"/>
    </xf>
    <xf numFmtId="0" fontId="41" fillId="3" borderId="71" xfId="0" applyFont="1" applyFill="1" applyBorder="1" applyAlignment="1">
      <alignment horizontal="left" vertical="center" wrapText="1"/>
    </xf>
    <xf numFmtId="0" fontId="41" fillId="4" borderId="71" xfId="0" applyFont="1" applyFill="1" applyBorder="1" applyAlignment="1">
      <alignment vertical="center" wrapText="1"/>
    </xf>
    <xf numFmtId="0" fontId="87" fillId="0" borderId="0" xfId="0" applyFont="1" applyBorder="1" applyAlignment="1">
      <alignment vertical="top" wrapText="1"/>
    </xf>
    <xf numFmtId="0" fontId="48" fillId="0" borderId="0" xfId="0" applyFont="1" applyBorder="1"/>
    <xf numFmtId="0" fontId="48" fillId="3" borderId="71" xfId="0" applyFont="1" applyFill="1" applyBorder="1" applyAlignment="1">
      <alignment horizontal="center" vertical="center" wrapText="1"/>
    </xf>
    <xf numFmtId="0" fontId="169" fillId="3" borderId="71" xfId="0" applyFont="1" applyFill="1" applyBorder="1" applyAlignment="1">
      <alignment horizontal="left" vertical="top" wrapText="1"/>
    </xf>
    <xf numFmtId="9" fontId="48" fillId="6" borderId="71" xfId="0" applyNumberFormat="1" applyFont="1" applyFill="1" applyBorder="1" applyAlignment="1">
      <alignment horizontal="center" vertical="center"/>
    </xf>
    <xf numFmtId="0" fontId="48" fillId="3" borderId="71" xfId="0" applyFont="1" applyFill="1" applyBorder="1" applyAlignment="1">
      <alignment horizontal="left" vertical="center" wrapText="1"/>
    </xf>
    <xf numFmtId="4" fontId="48" fillId="0" borderId="0" xfId="0" applyNumberFormat="1" applyFont="1"/>
    <xf numFmtId="0" fontId="169" fillId="6" borderId="71" xfId="0" applyFont="1" applyFill="1" applyBorder="1" applyAlignment="1">
      <alignment vertical="center" wrapText="1"/>
    </xf>
    <xf numFmtId="0" fontId="86" fillId="0" borderId="0" xfId="0" applyFont="1"/>
    <xf numFmtId="3" fontId="170" fillId="3" borderId="71" xfId="33" applyNumberFormat="1" applyFont="1" applyFill="1" applyBorder="1" applyAlignment="1">
      <alignment horizontal="center" vertical="center"/>
    </xf>
    <xf numFmtId="9" fontId="170" fillId="3" borderId="71" xfId="0" applyNumberFormat="1" applyFont="1" applyFill="1" applyBorder="1" applyAlignment="1">
      <alignment horizontal="center" vertical="center"/>
    </xf>
    <xf numFmtId="0" fontId="86" fillId="4" borderId="71" xfId="0" applyFont="1" applyFill="1" applyBorder="1" applyAlignment="1">
      <alignment horizontal="left" vertical="center" wrapText="1"/>
    </xf>
    <xf numFmtId="0" fontId="41" fillId="3" borderId="71" xfId="0" applyFont="1" applyFill="1" applyBorder="1" applyAlignment="1">
      <alignment horizontal="center" vertical="center" wrapText="1"/>
    </xf>
    <xf numFmtId="3" fontId="48" fillId="3" borderId="71" xfId="0" applyNumberFormat="1" applyFont="1" applyFill="1" applyBorder="1" applyAlignment="1">
      <alignment horizontal="center" vertical="center" wrapText="1"/>
    </xf>
    <xf numFmtId="167" fontId="48" fillId="3" borderId="71" xfId="0" applyNumberFormat="1" applyFont="1" applyFill="1" applyBorder="1" applyAlignment="1">
      <alignment horizontal="center" vertical="center"/>
    </xf>
    <xf numFmtId="3" fontId="48" fillId="0" borderId="0" xfId="0" applyNumberFormat="1" applyFont="1"/>
    <xf numFmtId="0" fontId="48" fillId="0" borderId="71" xfId="0" applyFont="1" applyBorder="1" applyAlignment="1">
      <alignment horizontal="left" vertical="center" wrapText="1" indent="1"/>
    </xf>
    <xf numFmtId="3" fontId="48" fillId="0" borderId="71" xfId="0" applyNumberFormat="1" applyFont="1" applyBorder="1" applyAlignment="1">
      <alignment horizontal="center" vertical="center"/>
    </xf>
    <xf numFmtId="0" fontId="84" fillId="0" borderId="71" xfId="0" applyFont="1" applyBorder="1" applyAlignment="1">
      <alignment horizontal="left" vertical="center" wrapText="1" indent="1"/>
    </xf>
    <xf numFmtId="3" fontId="84" fillId="3" borderId="71" xfId="0" applyNumberFormat="1" applyFont="1" applyFill="1" applyBorder="1" applyAlignment="1">
      <alignment horizontal="center" vertical="center"/>
    </xf>
    <xf numFmtId="3" fontId="84" fillId="0" borderId="71" xfId="0" applyNumberFormat="1" applyFont="1" applyBorder="1" applyAlignment="1">
      <alignment horizontal="center" vertical="center"/>
    </xf>
    <xf numFmtId="3" fontId="48" fillId="3" borderId="71" xfId="0" applyNumberFormat="1" applyFont="1" applyFill="1" applyBorder="1" applyAlignment="1">
      <alignment horizontal="center" vertical="center"/>
    </xf>
    <xf numFmtId="0" fontId="48" fillId="0" borderId="0" xfId="0" applyFont="1" applyAlignment="1">
      <alignment wrapText="1"/>
    </xf>
    <xf numFmtId="9" fontId="48" fillId="0" borderId="71" xfId="33" applyFont="1" applyBorder="1" applyAlignment="1">
      <alignment horizontal="center" vertical="center"/>
    </xf>
    <xf numFmtId="167" fontId="48" fillId="0" borderId="0" xfId="33" applyNumberFormat="1" applyFont="1"/>
    <xf numFmtId="167" fontId="48" fillId="0" borderId="71" xfId="33" applyNumberFormat="1" applyFont="1" applyBorder="1" applyAlignment="1">
      <alignment horizontal="center" vertical="center"/>
    </xf>
    <xf numFmtId="0" fontId="85" fillId="0" borderId="71" xfId="0" applyFont="1" applyBorder="1" applyAlignment="1">
      <alignment horizontal="left" vertical="center" wrapText="1" indent="1"/>
    </xf>
    <xf numFmtId="0" fontId="86" fillId="2" borderId="71" xfId="0" applyFont="1" applyFill="1" applyBorder="1" applyAlignment="1">
      <alignment vertical="center" wrapText="1"/>
    </xf>
    <xf numFmtId="3" fontId="41" fillId="2" borderId="71" xfId="0" applyNumberFormat="1" applyFont="1" applyFill="1" applyBorder="1" applyAlignment="1">
      <alignment horizontal="center" vertical="center"/>
    </xf>
    <xf numFmtId="0" fontId="171" fillId="4" borderId="71" xfId="0" applyFont="1" applyFill="1" applyBorder="1" applyAlignment="1">
      <alignment horizontal="left" vertical="center" wrapText="1"/>
    </xf>
    <xf numFmtId="9" fontId="86" fillId="4" borderId="71" xfId="0" applyNumberFormat="1" applyFont="1" applyFill="1" applyBorder="1" applyAlignment="1">
      <alignment horizontal="center" vertical="center" wrapText="1"/>
    </xf>
    <xf numFmtId="0" fontId="86" fillId="4" borderId="49" xfId="0" applyFont="1" applyFill="1" applyBorder="1" applyAlignment="1">
      <alignment horizontal="left" vertical="center"/>
    </xf>
    <xf numFmtId="0" fontId="48" fillId="3" borderId="77" xfId="0" applyFont="1" applyFill="1" applyBorder="1" applyAlignment="1">
      <alignment horizontal="left" vertical="center" wrapText="1"/>
    </xf>
    <xf numFmtId="3" fontId="48" fillId="0" borderId="0" xfId="0" applyNumberFormat="1" applyFont="1" applyBorder="1" applyAlignment="1">
      <alignment horizontal="center" vertical="center"/>
    </xf>
    <xf numFmtId="3" fontId="84" fillId="0" borderId="77" xfId="0" applyNumberFormat="1" applyFont="1" applyBorder="1" applyAlignment="1">
      <alignment horizontal="center" vertical="center"/>
    </xf>
    <xf numFmtId="0" fontId="172" fillId="4" borderId="77" xfId="0" applyFont="1" applyFill="1" applyBorder="1" applyAlignment="1">
      <alignment vertical="center" wrapText="1"/>
    </xf>
    <xf numFmtId="0" fontId="86" fillId="4" borderId="78" xfId="0" applyFont="1" applyFill="1" applyBorder="1" applyAlignment="1">
      <alignment horizontal="left" vertical="center" wrapText="1"/>
    </xf>
    <xf numFmtId="0" fontId="48" fillId="4" borderId="29" xfId="0" applyFont="1" applyFill="1" applyBorder="1" applyAlignment="1">
      <alignment vertical="center"/>
    </xf>
    <xf numFmtId="0" fontId="86" fillId="4" borderId="29" xfId="0" applyFont="1" applyFill="1" applyBorder="1" applyAlignment="1">
      <alignment vertical="center" wrapText="1"/>
    </xf>
    <xf numFmtId="0" fontId="48" fillId="4" borderId="79" xfId="0" applyFont="1" applyFill="1" applyBorder="1" applyAlignment="1">
      <alignment vertical="center"/>
    </xf>
    <xf numFmtId="0" fontId="48" fillId="3" borderId="80" xfId="0" applyFont="1" applyFill="1" applyBorder="1" applyAlignment="1">
      <alignment horizontal="left" vertical="center" wrapText="1"/>
    </xf>
    <xf numFmtId="0" fontId="41" fillId="3" borderId="16" xfId="0" applyFont="1" applyFill="1" applyBorder="1" applyAlignment="1">
      <alignment horizontal="center" vertical="center" wrapText="1"/>
    </xf>
    <xf numFmtId="0" fontId="41" fillId="3" borderId="39" xfId="0" applyFont="1" applyFill="1" applyBorder="1" applyAlignment="1">
      <alignment horizontal="center" vertical="center" wrapText="1"/>
    </xf>
    <xf numFmtId="0" fontId="48" fillId="3" borderId="16" xfId="0" applyFont="1" applyFill="1" applyBorder="1" applyAlignment="1">
      <alignment horizontal="left" vertical="center" wrapText="1"/>
    </xf>
    <xf numFmtId="0" fontId="48" fillId="3" borderId="39" xfId="0" applyFont="1" applyFill="1" applyBorder="1" applyAlignment="1">
      <alignment horizontal="left" vertical="center" wrapText="1"/>
    </xf>
    <xf numFmtId="3" fontId="48" fillId="3" borderId="16" xfId="0" applyNumberFormat="1" applyFont="1" applyFill="1" applyBorder="1" applyAlignment="1">
      <alignment horizontal="center" vertical="center" wrapText="1"/>
    </xf>
    <xf numFmtId="3" fontId="48" fillId="3" borderId="39" xfId="0" applyNumberFormat="1" applyFont="1" applyFill="1" applyBorder="1" applyAlignment="1">
      <alignment horizontal="center" vertical="center" wrapText="1"/>
    </xf>
    <xf numFmtId="0" fontId="48" fillId="3" borderId="16" xfId="0" applyFont="1" applyFill="1" applyBorder="1" applyAlignment="1">
      <alignment horizontal="center" vertical="center" wrapText="1"/>
    </xf>
    <xf numFmtId="167" fontId="48" fillId="3" borderId="16" xfId="0" applyNumberFormat="1" applyFont="1" applyFill="1" applyBorder="1" applyAlignment="1">
      <alignment horizontal="center" vertical="center"/>
    </xf>
    <xf numFmtId="167" fontId="48" fillId="3" borderId="39" xfId="0" applyNumberFormat="1" applyFont="1" applyFill="1" applyBorder="1" applyAlignment="1">
      <alignment horizontal="center" vertical="center"/>
    </xf>
    <xf numFmtId="0" fontId="48" fillId="0" borderId="80" xfId="0" applyFont="1" applyBorder="1" applyAlignment="1">
      <alignment horizontal="left" vertical="center" wrapText="1" indent="1"/>
    </xf>
    <xf numFmtId="3" fontId="48" fillId="0" borderId="16" xfId="0" applyNumberFormat="1" applyFont="1" applyBorder="1" applyAlignment="1">
      <alignment horizontal="center" vertical="center"/>
    </xf>
    <xf numFmtId="3" fontId="48" fillId="0" borderId="39" xfId="0" applyNumberFormat="1" applyFont="1" applyBorder="1" applyAlignment="1">
      <alignment horizontal="center" vertical="center"/>
    </xf>
    <xf numFmtId="0" fontId="84" fillId="0" borderId="80" xfId="0" applyFont="1" applyBorder="1" applyAlignment="1">
      <alignment horizontal="left" vertical="center" wrapText="1" indent="1"/>
    </xf>
    <xf numFmtId="3" fontId="84" fillId="0" borderId="16" xfId="0" applyNumberFormat="1" applyFont="1" applyBorder="1" applyAlignment="1">
      <alignment horizontal="center" vertical="center"/>
    </xf>
    <xf numFmtId="3" fontId="84" fillId="0" borderId="39" xfId="0" applyNumberFormat="1" applyFont="1" applyBorder="1" applyAlignment="1">
      <alignment horizontal="center" vertical="center"/>
    </xf>
    <xf numFmtId="0" fontId="85" fillId="0" borderId="81" xfId="0" applyFont="1" applyBorder="1" applyAlignment="1">
      <alignment horizontal="left" vertical="center" wrapText="1" indent="1"/>
    </xf>
    <xf numFmtId="3" fontId="84" fillId="0" borderId="42" xfId="0" applyNumberFormat="1" applyFont="1" applyBorder="1" applyAlignment="1">
      <alignment horizontal="center" vertical="center"/>
    </xf>
    <xf numFmtId="3" fontId="84" fillId="0" borderId="82" xfId="0" applyNumberFormat="1" applyFont="1" applyBorder="1" applyAlignment="1">
      <alignment horizontal="center" vertical="center"/>
    </xf>
    <xf numFmtId="0" fontId="86" fillId="5" borderId="71" xfId="0" applyFont="1" applyFill="1" applyBorder="1" applyAlignment="1">
      <alignment vertical="center" wrapText="1"/>
    </xf>
    <xf numFmtId="3" fontId="41" fillId="5" borderId="71" xfId="0" applyNumberFormat="1" applyFont="1" applyFill="1" applyBorder="1" applyAlignment="1">
      <alignment horizontal="center" vertical="center"/>
    </xf>
    <xf numFmtId="3" fontId="41" fillId="5" borderId="83" xfId="0" applyNumberFormat="1" applyFont="1" applyFill="1" applyBorder="1" applyAlignment="1">
      <alignment horizontal="center" vertical="center"/>
    </xf>
    <xf numFmtId="3" fontId="41" fillId="4" borderId="71" xfId="0" applyNumberFormat="1" applyFont="1" applyFill="1" applyBorder="1" applyAlignment="1">
      <alignment horizontal="center" vertical="center"/>
    </xf>
    <xf numFmtId="3" fontId="41" fillId="0" borderId="71" xfId="0" applyNumberFormat="1" applyFont="1" applyBorder="1" applyAlignment="1">
      <alignment horizontal="center" vertical="center"/>
    </xf>
    <xf numFmtId="3" fontId="84" fillId="0" borderId="0" xfId="0" applyNumberFormat="1" applyFont="1" applyBorder="1" applyAlignment="1">
      <alignment horizontal="center" vertical="center"/>
    </xf>
    <xf numFmtId="3" fontId="48" fillId="0" borderId="21" xfId="0" applyNumberFormat="1" applyFont="1" applyBorder="1" applyAlignment="1">
      <alignment horizontal="center" vertical="center"/>
    </xf>
    <xf numFmtId="3" fontId="41" fillId="0" borderId="0" xfId="0" applyNumberFormat="1" applyFont="1" applyBorder="1" applyAlignment="1">
      <alignment horizontal="center" vertical="center"/>
    </xf>
    <xf numFmtId="0" fontId="84" fillId="0" borderId="77" xfId="0" applyFont="1" applyBorder="1" applyAlignment="1">
      <alignment horizontal="left" vertical="center" wrapText="1" indent="1"/>
    </xf>
    <xf numFmtId="3" fontId="41" fillId="2" borderId="30" xfId="0" applyNumberFormat="1" applyFont="1" applyFill="1" applyBorder="1" applyAlignment="1">
      <alignment horizontal="center" vertical="center"/>
    </xf>
    <xf numFmtId="0" fontId="41" fillId="0" borderId="0" xfId="0" applyFont="1" applyBorder="1" applyAlignment="1">
      <alignment horizontal="left" vertical="center" wrapText="1" indent="1"/>
    </xf>
    <xf numFmtId="0" fontId="7" fillId="3" borderId="84" xfId="0" applyFont="1" applyFill="1" applyBorder="1" applyAlignment="1">
      <alignment horizontal="left" vertical="center" wrapText="1"/>
    </xf>
    <xf numFmtId="0" fontId="173" fillId="0" borderId="71" xfId="0" applyFont="1" applyBorder="1"/>
    <xf numFmtId="0" fontId="173" fillId="0" borderId="71" xfId="0" applyFont="1" applyBorder="1" applyAlignment="1">
      <alignment wrapText="1"/>
    </xf>
    <xf numFmtId="0" fontId="7" fillId="0" borderId="7" xfId="0" applyFont="1" applyFill="1" applyBorder="1" applyAlignment="1">
      <alignment vertical="center" wrapText="1"/>
    </xf>
    <xf numFmtId="9" fontId="7" fillId="3" borderId="8" xfId="33" applyFont="1" applyFill="1" applyBorder="1" applyAlignment="1">
      <alignment horizontal="center" vertical="center"/>
    </xf>
    <xf numFmtId="3" fontId="7" fillId="3" borderId="8" xfId="33" applyNumberFormat="1" applyFont="1" applyFill="1" applyBorder="1" applyAlignment="1">
      <alignment horizontal="center" vertical="center"/>
    </xf>
    <xf numFmtId="0" fontId="7" fillId="4" borderId="2" xfId="0" applyFont="1" applyFill="1" applyBorder="1" applyAlignment="1">
      <alignment vertical="center" wrapText="1"/>
    </xf>
    <xf numFmtId="0" fontId="10" fillId="3" borderId="1" xfId="0" applyFont="1" applyFill="1" applyBorder="1" applyAlignment="1">
      <alignment horizontal="left" vertical="center" wrapText="1"/>
    </xf>
    <xf numFmtId="0" fontId="26" fillId="4" borderId="16" xfId="184" applyFont="1" applyFill="1" applyBorder="1" applyAlignment="1">
      <alignment horizontal="left" vertical="center" wrapText="1"/>
    </xf>
    <xf numFmtId="0" fontId="9" fillId="4" borderId="6"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7" fillId="4" borderId="7" xfId="0" applyFont="1" applyFill="1" applyBorder="1" applyAlignment="1">
      <alignment horizontal="center" vertical="center" wrapText="1"/>
    </xf>
    <xf numFmtId="3" fontId="7" fillId="4" borderId="7" xfId="0" applyNumberFormat="1" applyFont="1" applyFill="1" applyBorder="1" applyAlignment="1">
      <alignment horizontal="center" vertical="center" wrapText="1"/>
    </xf>
    <xf numFmtId="167" fontId="7" fillId="4" borderId="8" xfId="0" applyNumberFormat="1" applyFont="1" applyFill="1" applyBorder="1" applyAlignment="1">
      <alignment horizontal="center" vertical="center"/>
    </xf>
    <xf numFmtId="0" fontId="6" fillId="4" borderId="7" xfId="0" applyFont="1" applyFill="1" applyBorder="1" applyAlignment="1">
      <alignment horizontal="left" vertical="center" wrapText="1" indent="1"/>
    </xf>
    <xf numFmtId="3" fontId="7" fillId="4" borderId="8" xfId="0" applyNumberFormat="1" applyFont="1" applyFill="1" applyBorder="1" applyAlignment="1">
      <alignment horizontal="center" vertical="center"/>
    </xf>
    <xf numFmtId="0" fontId="11" fillId="4" borderId="7" xfId="0" applyFont="1" applyFill="1" applyBorder="1" applyAlignment="1">
      <alignment horizontal="left" vertical="center" wrapText="1" indent="1"/>
    </xf>
    <xf numFmtId="3" fontId="12" fillId="4" borderId="8" xfId="0" applyNumberFormat="1" applyFont="1" applyFill="1" applyBorder="1" applyAlignment="1">
      <alignment horizontal="center" vertical="center"/>
    </xf>
    <xf numFmtId="0" fontId="13" fillId="4" borderId="9" xfId="0" applyFont="1" applyFill="1" applyBorder="1" applyAlignment="1">
      <alignment horizontal="left" vertical="center" wrapText="1" indent="1"/>
    </xf>
    <xf numFmtId="0" fontId="4" fillId="3" borderId="1"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7" fillId="3" borderId="16" xfId="0" applyFont="1" applyFill="1" applyBorder="1" applyAlignment="1">
      <alignment horizontal="center" vertical="center" wrapText="1"/>
    </xf>
    <xf numFmtId="3" fontId="9" fillId="3" borderId="28"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NumberFormat="1" applyFont="1" applyFill="1" applyBorder="1" applyAlignment="1">
      <alignment horizontal="center" vertical="center"/>
    </xf>
    <xf numFmtId="0" fontId="8" fillId="4" borderId="7" xfId="0" applyFont="1" applyFill="1" applyBorder="1" applyAlignment="1">
      <alignment horizontal="center" vertical="center" wrapText="1"/>
    </xf>
    <xf numFmtId="4" fontId="0" fillId="0" borderId="0" xfId="0" applyNumberFormat="1" applyAlignment="1">
      <alignment horizontal="center"/>
    </xf>
    <xf numFmtId="0" fontId="3" fillId="0" borderId="0" xfId="0" applyFont="1" applyAlignment="1">
      <alignment horizontal="center"/>
    </xf>
    <xf numFmtId="0" fontId="10" fillId="4" borderId="7" xfId="0" applyFont="1" applyFill="1" applyBorder="1" applyAlignment="1">
      <alignment horizontal="center" vertical="center" wrapText="1"/>
    </xf>
    <xf numFmtId="3" fontId="0" fillId="0" borderId="0" xfId="0" applyNumberFormat="1" applyAlignment="1">
      <alignment horizontal="center"/>
    </xf>
    <xf numFmtId="0" fontId="6" fillId="0" borderId="7" xfId="0" applyFont="1" applyBorder="1" applyAlignment="1">
      <alignment horizontal="center" vertical="center" wrapText="1"/>
    </xf>
    <xf numFmtId="0" fontId="11" fillId="0" borderId="7" xfId="0" applyFont="1" applyBorder="1" applyAlignment="1">
      <alignment horizontal="center" vertical="center" wrapText="1"/>
    </xf>
    <xf numFmtId="0" fontId="36" fillId="0" borderId="0" xfId="0" applyFont="1" applyAlignment="1">
      <alignment horizontal="center" wrapText="1"/>
    </xf>
    <xf numFmtId="167" fontId="0" fillId="0" borderId="0" xfId="33" applyNumberFormat="1" applyFont="1" applyAlignment="1">
      <alignment horizontal="center"/>
    </xf>
    <xf numFmtId="0" fontId="13" fillId="0" borderId="9" xfId="0" applyFont="1" applyBorder="1" applyAlignment="1">
      <alignment horizontal="center" vertical="center" wrapText="1"/>
    </xf>
    <xf numFmtId="0" fontId="14" fillId="2" borderId="7" xfId="0" applyFont="1" applyFill="1" applyBorder="1" applyAlignment="1">
      <alignment horizontal="center" vertical="center" wrapText="1"/>
    </xf>
    <xf numFmtId="0" fontId="14" fillId="0" borderId="9" xfId="0" applyFont="1" applyBorder="1" applyAlignment="1">
      <alignment horizontal="center" vertical="center" wrapText="1"/>
    </xf>
    <xf numFmtId="0" fontId="10" fillId="4" borderId="7" xfId="0" applyFont="1" applyFill="1" applyBorder="1" applyAlignment="1">
      <alignment horizontal="center" vertical="center"/>
    </xf>
    <xf numFmtId="0" fontId="13" fillId="0" borderId="25" xfId="0" applyFont="1" applyBorder="1" applyAlignment="1">
      <alignment horizontal="center" vertical="center" wrapText="1"/>
    </xf>
    <xf numFmtId="0" fontId="10" fillId="4" borderId="1"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2" fillId="0" borderId="0" xfId="0" applyFont="1" applyFill="1" applyAlignment="1">
      <alignment horizontal="center"/>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7" fillId="0" borderId="6"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7" xfId="0" applyFont="1" applyFill="1" applyBorder="1" applyAlignment="1">
      <alignment horizontal="left" vertical="center" wrapText="1"/>
    </xf>
    <xf numFmtId="9" fontId="7" fillId="0" borderId="8" xfId="0" applyNumberFormat="1" applyFont="1" applyFill="1" applyBorder="1" applyAlignment="1">
      <alignment horizontal="center" vertical="center"/>
    </xf>
    <xf numFmtId="0" fontId="8" fillId="0" borderId="7" xfId="0" applyFont="1" applyFill="1" applyBorder="1" applyAlignment="1">
      <alignment vertical="center" wrapText="1"/>
    </xf>
    <xf numFmtId="4" fontId="0" fillId="0" borderId="0" xfId="0" applyNumberFormat="1" applyFill="1"/>
    <xf numFmtId="9" fontId="26" fillId="0" borderId="8" xfId="33" applyFont="1" applyFill="1" applyBorder="1" applyAlignment="1">
      <alignment horizontal="center" vertical="center"/>
    </xf>
    <xf numFmtId="9" fontId="26" fillId="0" borderId="8" xfId="0" applyNumberFormat="1" applyFont="1" applyFill="1" applyBorder="1" applyAlignment="1">
      <alignment horizontal="center" vertical="center"/>
    </xf>
    <xf numFmtId="0" fontId="3" fillId="0" borderId="0" xfId="0" applyFont="1" applyFill="1"/>
    <xf numFmtId="0" fontId="10" fillId="0" borderId="7" xfId="0" applyFont="1" applyFill="1" applyBorder="1" applyAlignment="1">
      <alignment horizontal="left" vertical="center" wrapText="1"/>
    </xf>
    <xf numFmtId="0" fontId="9" fillId="0" borderId="6" xfId="0" applyFont="1" applyFill="1" applyBorder="1" applyAlignment="1">
      <alignment horizontal="center" vertical="center" wrapText="1"/>
    </xf>
    <xf numFmtId="0" fontId="9" fillId="0" borderId="8" xfId="0" applyFont="1" applyFill="1" applyBorder="1" applyAlignment="1">
      <alignment horizontal="center" vertical="center" wrapText="1"/>
    </xf>
    <xf numFmtId="167" fontId="7" fillId="0" borderId="8" xfId="0" applyNumberFormat="1" applyFont="1" applyFill="1" applyBorder="1" applyAlignment="1">
      <alignment horizontal="center" vertical="center"/>
    </xf>
    <xf numFmtId="3" fontId="0" fillId="0" borderId="0" xfId="0" applyNumberFormat="1" applyFill="1"/>
    <xf numFmtId="0" fontId="6" fillId="0" borderId="7" xfId="0" applyFont="1" applyFill="1" applyBorder="1" applyAlignment="1">
      <alignment horizontal="left" vertical="center" wrapText="1" indent="1"/>
    </xf>
    <xf numFmtId="0" fontId="11" fillId="0" borderId="7" xfId="0" applyFont="1" applyFill="1" applyBorder="1" applyAlignment="1">
      <alignment horizontal="left" vertical="center" wrapText="1" indent="1"/>
    </xf>
    <xf numFmtId="0" fontId="36" fillId="0" borderId="0" xfId="0" applyFont="1" applyFill="1" applyAlignment="1">
      <alignment wrapText="1"/>
    </xf>
    <xf numFmtId="167" fontId="0" fillId="0" borderId="0" xfId="33" applyNumberFormat="1" applyFont="1" applyFill="1"/>
    <xf numFmtId="167" fontId="7" fillId="0" borderId="8" xfId="33" applyNumberFormat="1" applyFont="1" applyFill="1" applyBorder="1" applyAlignment="1">
      <alignment horizontal="center" vertical="center"/>
    </xf>
    <xf numFmtId="9" fontId="7" fillId="0" borderId="8" xfId="33" applyFont="1" applyFill="1" applyBorder="1" applyAlignment="1">
      <alignment horizontal="center" vertical="center"/>
    </xf>
    <xf numFmtId="0" fontId="13" fillId="0" borderId="9" xfId="0" applyFont="1" applyFill="1" applyBorder="1" applyAlignment="1">
      <alignment horizontal="left" vertical="center" wrapText="1" indent="1"/>
    </xf>
    <xf numFmtId="0" fontId="14" fillId="0" borderId="7" xfId="0" applyFont="1" applyFill="1" applyBorder="1" applyAlignment="1">
      <alignment vertical="center" wrapText="1"/>
    </xf>
    <xf numFmtId="3" fontId="9" fillId="0" borderId="8" xfId="0" applyNumberFormat="1" applyFont="1" applyFill="1" applyBorder="1" applyAlignment="1">
      <alignment horizontal="center" vertical="center"/>
    </xf>
    <xf numFmtId="3" fontId="7" fillId="0" borderId="0" xfId="0" applyNumberFormat="1"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0" fontId="13" fillId="0" borderId="25" xfId="0" applyFont="1" applyFill="1" applyBorder="1" applyAlignment="1">
      <alignment horizontal="left" vertical="center" wrapText="1" indent="1"/>
    </xf>
    <xf numFmtId="0" fontId="10" fillId="0" borderId="7"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9" fillId="0" borderId="3" xfId="0" applyFont="1" applyFill="1" applyBorder="1" applyAlignment="1">
      <alignment vertical="center"/>
    </xf>
    <xf numFmtId="0" fontId="7" fillId="0" borderId="4" xfId="0" applyFont="1" applyFill="1" applyBorder="1" applyAlignment="1">
      <alignment vertical="center"/>
    </xf>
    <xf numFmtId="0" fontId="8" fillId="15" borderId="7" xfId="0" applyFont="1" applyFill="1" applyBorder="1" applyAlignment="1">
      <alignment vertical="center" wrapText="1"/>
    </xf>
    <xf numFmtId="3" fontId="9" fillId="15" borderId="8" xfId="0" applyNumberFormat="1" applyFont="1" applyFill="1" applyBorder="1" applyAlignment="1">
      <alignment horizontal="center" vertical="center"/>
    </xf>
    <xf numFmtId="3" fontId="83" fillId="0" borderId="0" xfId="0" applyNumberFormat="1" applyFont="1" applyFill="1"/>
    <xf numFmtId="3" fontId="7" fillId="0" borderId="0" xfId="0" applyNumberFormat="1" applyFont="1" applyFill="1" applyBorder="1" applyAlignment="1">
      <alignment horizontal="center" vertical="center"/>
    </xf>
    <xf numFmtId="0" fontId="26" fillId="3" borderId="7" xfId="0" applyFont="1" applyFill="1" applyBorder="1" applyAlignment="1">
      <alignment horizontal="left" vertical="center" wrapText="1"/>
    </xf>
    <xf numFmtId="0" fontId="10" fillId="4" borderId="7" xfId="0" applyFont="1" applyFill="1" applyBorder="1" applyAlignment="1">
      <alignment vertical="center" wrapText="1"/>
    </xf>
    <xf numFmtId="0" fontId="81" fillId="0" borderId="0" xfId="0" applyFont="1" applyBorder="1" applyAlignment="1">
      <alignment horizontal="center"/>
    </xf>
    <xf numFmtId="0" fontId="63" fillId="0" borderId="0" xfId="0" applyFont="1" applyAlignment="1">
      <alignment horizontal="center"/>
    </xf>
    <xf numFmtId="0" fontId="80" fillId="0" borderId="0" xfId="0" applyFont="1" applyBorder="1" applyAlignment="1">
      <alignment horizontal="center"/>
    </xf>
    <xf numFmtId="0" fontId="33" fillId="3" borderId="1" xfId="0" applyFont="1" applyFill="1" applyBorder="1" applyAlignment="1">
      <alignment horizontal="left" vertical="center" wrapText="1"/>
    </xf>
    <xf numFmtId="0" fontId="24" fillId="0" borderId="0" xfId="0" applyFont="1"/>
    <xf numFmtId="0" fontId="33" fillId="4" borderId="1" xfId="0" applyFont="1" applyFill="1" applyBorder="1" applyAlignment="1">
      <alignment vertical="center" wrapText="1"/>
    </xf>
    <xf numFmtId="0" fontId="24" fillId="0" borderId="0" xfId="0" applyFont="1" applyAlignment="1">
      <alignment vertical="center"/>
    </xf>
    <xf numFmtId="0" fontId="0" fillId="0" borderId="0" xfId="0" applyAlignment="1">
      <alignment vertical="center"/>
    </xf>
    <xf numFmtId="0" fontId="27" fillId="3" borderId="6" xfId="0" applyFont="1" applyFill="1" applyBorder="1" applyAlignment="1">
      <alignment horizontal="center" vertical="center" wrapText="1"/>
    </xf>
    <xf numFmtId="0" fontId="27" fillId="3" borderId="8"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8" xfId="0" applyNumberFormat="1" applyFont="1" applyFill="1" applyBorder="1" applyAlignment="1">
      <alignment horizontal="center" vertical="center"/>
    </xf>
    <xf numFmtId="0" fontId="26" fillId="0" borderId="7" xfId="0" applyFont="1" applyFill="1" applyBorder="1" applyAlignment="1">
      <alignment horizontal="center" vertical="center"/>
    </xf>
    <xf numFmtId="0" fontId="15" fillId="4" borderId="7" xfId="0" applyFont="1" applyFill="1" applyBorder="1" applyAlignment="1">
      <alignment horizontal="center" vertical="center" wrapText="1"/>
    </xf>
    <xf numFmtId="0" fontId="26" fillId="6" borderId="7" xfId="0" applyFont="1" applyFill="1" applyBorder="1" applyAlignment="1">
      <alignment horizontal="center" vertical="center" wrapText="1"/>
    </xf>
    <xf numFmtId="3" fontId="26" fillId="6" borderId="8" xfId="33" applyNumberFormat="1" applyFont="1" applyFill="1" applyBorder="1" applyAlignment="1">
      <alignment horizontal="center" vertical="center"/>
    </xf>
    <xf numFmtId="9" fontId="26" fillId="6" borderId="8" xfId="0" applyNumberFormat="1" applyFont="1" applyFill="1" applyBorder="1" applyAlignment="1">
      <alignment horizontal="center" vertical="center"/>
    </xf>
    <xf numFmtId="0" fontId="27" fillId="4" borderId="7" xfId="0" applyFont="1" applyFill="1" applyBorder="1" applyAlignment="1">
      <alignment horizontal="left" vertical="center" wrapText="1"/>
    </xf>
    <xf numFmtId="0" fontId="26" fillId="3" borderId="7" xfId="0" applyFont="1" applyFill="1" applyBorder="1" applyAlignment="1">
      <alignment horizontal="center" vertical="center" wrapText="1"/>
    </xf>
    <xf numFmtId="167" fontId="26" fillId="3" borderId="8" xfId="0" applyNumberFormat="1" applyFont="1" applyFill="1" applyBorder="1" applyAlignment="1">
      <alignment horizontal="center" vertical="center"/>
    </xf>
    <xf numFmtId="0" fontId="31" fillId="0" borderId="7" xfId="0" applyFont="1" applyBorder="1" applyAlignment="1">
      <alignment horizontal="left" vertical="center" wrapText="1" indent="1"/>
    </xf>
    <xf numFmtId="3" fontId="26" fillId="0" borderId="8" xfId="0" applyNumberFormat="1" applyFont="1" applyBorder="1" applyAlignment="1">
      <alignment horizontal="center" vertical="center"/>
    </xf>
    <xf numFmtId="0" fontId="64" fillId="0" borderId="7" xfId="0" applyFont="1" applyBorder="1" applyAlignment="1">
      <alignment horizontal="left" vertical="center" wrapText="1" indent="1"/>
    </xf>
    <xf numFmtId="3" fontId="30" fillId="0" borderId="8" xfId="0" applyNumberFormat="1" applyFont="1" applyBorder="1" applyAlignment="1">
      <alignment horizontal="center" vertical="center"/>
    </xf>
    <xf numFmtId="167" fontId="30" fillId="0" borderId="8" xfId="0" applyNumberFormat="1" applyFont="1" applyBorder="1" applyAlignment="1">
      <alignment horizontal="center" vertical="center"/>
    </xf>
    <xf numFmtId="3" fontId="24" fillId="0" borderId="0" xfId="0" applyNumberFormat="1" applyFont="1"/>
    <xf numFmtId="3" fontId="26" fillId="0" borderId="0" xfId="0" applyNumberFormat="1" applyFont="1" applyFill="1" applyBorder="1" applyAlignment="1">
      <alignment horizontal="center" vertical="center"/>
    </xf>
    <xf numFmtId="9" fontId="26" fillId="0" borderId="8" xfId="33" applyFont="1" applyBorder="1" applyAlignment="1">
      <alignment horizontal="center" vertical="center"/>
    </xf>
    <xf numFmtId="167" fontId="26" fillId="0" borderId="8" xfId="33" applyNumberFormat="1" applyFont="1" applyBorder="1" applyAlignment="1">
      <alignment horizontal="center" vertical="center"/>
    </xf>
    <xf numFmtId="0" fontId="28" fillId="0" borderId="9" xfId="0" applyFont="1" applyBorder="1" applyAlignment="1">
      <alignment horizontal="left" vertical="center" wrapText="1" indent="1"/>
    </xf>
    <xf numFmtId="0" fontId="15" fillId="2" borderId="16" xfId="0" applyFont="1" applyFill="1" applyBorder="1" applyAlignment="1">
      <alignment vertical="center" wrapText="1"/>
    </xf>
    <xf numFmtId="3" fontId="27" fillId="2" borderId="8" xfId="0" applyNumberFormat="1" applyFont="1" applyFill="1" applyBorder="1" applyAlignment="1">
      <alignment horizontal="center" vertical="center"/>
    </xf>
    <xf numFmtId="0" fontId="27" fillId="3" borderId="7" xfId="0" applyFont="1" applyFill="1" applyBorder="1" applyAlignment="1">
      <alignment vertical="center" wrapText="1"/>
    </xf>
    <xf numFmtId="0" fontId="15" fillId="0" borderId="9" xfId="0" applyFont="1" applyBorder="1" applyAlignment="1">
      <alignment horizontal="left" vertical="center" wrapText="1" indent="1"/>
    </xf>
    <xf numFmtId="0" fontId="15" fillId="2" borderId="7" xfId="0" applyFont="1" applyFill="1" applyBorder="1" applyAlignment="1">
      <alignment vertical="center" wrapText="1"/>
    </xf>
    <xf numFmtId="0" fontId="27" fillId="3" borderId="7" xfId="0" applyFont="1" applyFill="1" applyBorder="1" applyAlignment="1">
      <alignment horizontal="left" vertical="center" wrapText="1"/>
    </xf>
    <xf numFmtId="9" fontId="30" fillId="0" borderId="8" xfId="33" applyFont="1" applyBorder="1" applyAlignment="1">
      <alignment horizontal="center" vertical="center"/>
    </xf>
    <xf numFmtId="3" fontId="26" fillId="0" borderId="7" xfId="0" applyNumberFormat="1" applyFont="1" applyFill="1" applyBorder="1" applyAlignment="1">
      <alignment horizontal="center" vertical="center" wrapText="1"/>
    </xf>
    <xf numFmtId="0" fontId="26" fillId="3" borderId="7" xfId="0" applyFont="1" applyFill="1" applyBorder="1" applyAlignment="1">
      <alignment vertical="center" wrapText="1"/>
    </xf>
    <xf numFmtId="0" fontId="27" fillId="0" borderId="8" xfId="0" applyFont="1" applyFill="1" applyBorder="1" applyAlignment="1">
      <alignment horizontal="center" vertical="center" wrapText="1"/>
    </xf>
    <xf numFmtId="3" fontId="26" fillId="3" borderId="0" xfId="0" applyNumberFormat="1" applyFont="1" applyFill="1" applyBorder="1" applyAlignment="1">
      <alignment horizontal="center" vertical="center" wrapText="1"/>
    </xf>
    <xf numFmtId="10" fontId="26" fillId="3" borderId="7" xfId="0" applyNumberFormat="1" applyFont="1" applyFill="1" applyBorder="1" applyAlignment="1">
      <alignment horizontal="center" vertical="center" wrapText="1"/>
    </xf>
    <xf numFmtId="3" fontId="26" fillId="3" borderId="13" xfId="0" applyNumberFormat="1" applyFont="1" applyFill="1" applyBorder="1" applyAlignment="1">
      <alignment horizontal="center" vertical="center" wrapText="1"/>
    </xf>
    <xf numFmtId="3" fontId="79" fillId="0" borderId="8" xfId="0" applyNumberFormat="1" applyFont="1" applyBorder="1" applyAlignment="1">
      <alignment horizontal="center" vertical="center"/>
    </xf>
    <xf numFmtId="0" fontId="27" fillId="0" borderId="7" xfId="0" applyFont="1" applyFill="1" applyBorder="1" applyAlignment="1">
      <alignment horizontal="center" vertical="center" wrapText="1"/>
    </xf>
    <xf numFmtId="0" fontId="27" fillId="0" borderId="7" xfId="0" applyFont="1" applyFill="1" applyBorder="1" applyAlignment="1">
      <alignment horizontal="left" vertical="center" wrapText="1"/>
    </xf>
    <xf numFmtId="9" fontId="27" fillId="0" borderId="1" xfId="0" applyNumberFormat="1" applyFont="1" applyFill="1" applyBorder="1" applyAlignment="1">
      <alignment horizontal="center" vertical="center" wrapText="1"/>
    </xf>
    <xf numFmtId="0" fontId="27" fillId="0" borderId="7" xfId="0" applyFont="1" applyFill="1" applyBorder="1" applyAlignment="1">
      <alignment horizontal="left" vertical="center"/>
    </xf>
    <xf numFmtId="0" fontId="26" fillId="0" borderId="7" xfId="0" applyFont="1" applyFill="1" applyBorder="1" applyAlignment="1">
      <alignment horizontal="left" vertical="center" wrapText="1"/>
    </xf>
    <xf numFmtId="0" fontId="27" fillId="0" borderId="6" xfId="0" applyFont="1" applyFill="1" applyBorder="1" applyAlignment="1">
      <alignment horizontal="center" vertical="center" wrapText="1"/>
    </xf>
    <xf numFmtId="167" fontId="26" fillId="0" borderId="8" xfId="0" applyNumberFormat="1" applyFont="1" applyFill="1" applyBorder="1" applyAlignment="1">
      <alignment horizontal="center" vertical="center"/>
    </xf>
    <xf numFmtId="0" fontId="31" fillId="0" borderId="7" xfId="0" applyFont="1" applyFill="1" applyBorder="1" applyAlignment="1">
      <alignment horizontal="left" vertical="center" wrapText="1" indent="1"/>
    </xf>
    <xf numFmtId="3" fontId="26" fillId="0" borderId="8" xfId="0" applyNumberFormat="1" applyFont="1" applyFill="1" applyBorder="1" applyAlignment="1">
      <alignment horizontal="center" vertical="center"/>
    </xf>
    <xf numFmtId="0" fontId="64" fillId="0" borderId="7" xfId="0" applyFont="1" applyFill="1" applyBorder="1" applyAlignment="1">
      <alignment horizontal="left" vertical="center" wrapText="1" indent="1"/>
    </xf>
    <xf numFmtId="3" fontId="30" fillId="0" borderId="8" xfId="0" applyNumberFormat="1" applyFont="1" applyFill="1" applyBorder="1" applyAlignment="1">
      <alignment horizontal="center" vertical="center"/>
    </xf>
    <xf numFmtId="0" fontId="28" fillId="0" borderId="9" xfId="0" applyFont="1" applyFill="1" applyBorder="1" applyAlignment="1">
      <alignment horizontal="left" vertical="center" wrapText="1" indent="1"/>
    </xf>
    <xf numFmtId="0" fontId="24" fillId="0" borderId="0" xfId="0" applyFont="1" applyFill="1"/>
    <xf numFmtId="0" fontId="26" fillId="4" borderId="7" xfId="0" applyFont="1" applyFill="1" applyBorder="1" applyAlignment="1">
      <alignment horizontal="left" vertical="center" wrapText="1"/>
    </xf>
    <xf numFmtId="0" fontId="26" fillId="4" borderId="1" xfId="0" applyFont="1" applyFill="1" applyBorder="1" applyAlignment="1">
      <alignment horizontal="center" vertical="center" wrapText="1"/>
    </xf>
    <xf numFmtId="0" fontId="27" fillId="4" borderId="1" xfId="0" applyFont="1" applyFill="1" applyBorder="1" applyAlignment="1">
      <alignment horizontal="left" vertical="center" wrapText="1"/>
    </xf>
    <xf numFmtId="0" fontId="26" fillId="0" borderId="3" xfId="0" applyFont="1" applyFill="1" applyBorder="1" applyAlignment="1">
      <alignment vertical="center"/>
    </xf>
    <xf numFmtId="0" fontId="26" fillId="4" borderId="4" xfId="0" applyFont="1" applyFill="1" applyBorder="1" applyAlignment="1">
      <alignment horizontal="center" vertical="center"/>
    </xf>
    <xf numFmtId="0" fontId="27" fillId="4" borderId="1" xfId="0" applyFont="1" applyFill="1" applyBorder="1" applyAlignment="1">
      <alignment vertical="center"/>
    </xf>
    <xf numFmtId="0" fontId="26" fillId="4" borderId="3" xfId="0" applyFont="1" applyFill="1" applyBorder="1" applyAlignment="1">
      <alignment vertical="center"/>
    </xf>
    <xf numFmtId="3" fontId="30" fillId="0" borderId="0" xfId="0"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3" fontId="78" fillId="0" borderId="51" xfId="0" applyNumberFormat="1" applyFont="1" applyFill="1" applyBorder="1"/>
    <xf numFmtId="0" fontId="15" fillId="5" borderId="7" xfId="0" applyFont="1" applyFill="1" applyBorder="1" applyAlignment="1">
      <alignment vertical="center" wrapText="1"/>
    </xf>
    <xf numFmtId="3" fontId="27" fillId="5" borderId="8" xfId="0" applyNumberFormat="1" applyFont="1" applyFill="1" applyBorder="1" applyAlignment="1">
      <alignment horizontal="center" vertical="center"/>
    </xf>
    <xf numFmtId="0" fontId="15" fillId="4" borderId="7" xfId="0" applyFont="1" applyFill="1" applyBorder="1" applyAlignment="1">
      <alignment vertical="center" wrapText="1"/>
    </xf>
    <xf numFmtId="3" fontId="27" fillId="4" borderId="8" xfId="0" applyNumberFormat="1" applyFont="1" applyFill="1" applyBorder="1" applyAlignment="1">
      <alignment horizontal="center" vertical="center"/>
    </xf>
    <xf numFmtId="3" fontId="0" fillId="7" borderId="0" xfId="0" applyNumberFormat="1" applyFill="1"/>
    <xf numFmtId="3" fontId="27" fillId="13" borderId="8" xfId="0" applyNumberFormat="1" applyFont="1" applyFill="1" applyBorder="1" applyAlignment="1">
      <alignment horizontal="center" vertical="center"/>
    </xf>
    <xf numFmtId="3" fontId="27" fillId="4" borderId="0" xfId="0" applyNumberFormat="1" applyFont="1" applyFill="1" applyBorder="1" applyAlignment="1">
      <alignment horizontal="center" vertical="center"/>
    </xf>
    <xf numFmtId="3" fontId="27" fillId="0" borderId="8" xfId="0" applyNumberFormat="1" applyFont="1" applyBorder="1" applyAlignment="1">
      <alignment horizontal="center" vertical="center"/>
    </xf>
    <xf numFmtId="3" fontId="0" fillId="49" borderId="0" xfId="0" applyNumberFormat="1" applyFill="1"/>
    <xf numFmtId="0" fontId="0" fillId="14" borderId="0" xfId="0" applyFill="1" applyAlignment="1">
      <alignment horizontal="center"/>
    </xf>
    <xf numFmtId="168" fontId="0" fillId="0" borderId="0" xfId="183" applyNumberFormat="1" applyFont="1"/>
    <xf numFmtId="0" fontId="174" fillId="0" borderId="0" xfId="0" applyFont="1"/>
    <xf numFmtId="3" fontId="175" fillId="0" borderId="0" xfId="0" applyNumberFormat="1" applyFont="1" applyFill="1" applyBorder="1" applyAlignment="1">
      <alignment horizontal="right" vertical="center"/>
    </xf>
    <xf numFmtId="168" fontId="0" fillId="49" borderId="0" xfId="183" applyNumberFormat="1" applyFont="1" applyFill="1"/>
    <xf numFmtId="168" fontId="0" fillId="14" borderId="0" xfId="183" applyNumberFormat="1" applyFont="1" applyFill="1"/>
    <xf numFmtId="196" fontId="0" fillId="0" borderId="0" xfId="183" applyNumberFormat="1" applyFont="1"/>
    <xf numFmtId="0" fontId="175" fillId="3" borderId="0" xfId="0" applyFont="1" applyFill="1" applyBorder="1" applyAlignment="1">
      <alignment horizontal="right" vertical="center" wrapText="1"/>
    </xf>
    <xf numFmtId="3" fontId="26" fillId="0" borderId="0" xfId="0" applyNumberFormat="1" applyFont="1" applyBorder="1" applyAlignment="1">
      <alignment horizontal="center" vertical="center"/>
    </xf>
    <xf numFmtId="168" fontId="0" fillId="0" borderId="0" xfId="0" applyNumberFormat="1"/>
    <xf numFmtId="0" fontId="15" fillId="0" borderId="0" xfId="0" applyFont="1" applyBorder="1" applyAlignment="1">
      <alignment horizontal="left" vertical="center" wrapText="1" indent="1"/>
    </xf>
    <xf numFmtId="1" fontId="176" fillId="3" borderId="8" xfId="182" applyNumberFormat="1" applyFont="1" applyFill="1" applyBorder="1" applyAlignment="1">
      <alignment horizontal="center" vertical="center"/>
    </xf>
    <xf numFmtId="1" fontId="5" fillId="3" borderId="8" xfId="33" applyNumberFormat="1" applyFont="1" applyFill="1" applyBorder="1" applyAlignment="1">
      <alignment horizontal="center" vertical="center"/>
    </xf>
    <xf numFmtId="0" fontId="32" fillId="3" borderId="8" xfId="0" applyNumberFormat="1" applyFont="1" applyFill="1" applyBorder="1" applyAlignment="1">
      <alignment horizontal="center" vertical="center"/>
    </xf>
    <xf numFmtId="0" fontId="7" fillId="3" borderId="8" xfId="33" applyNumberFormat="1" applyFont="1" applyFill="1" applyBorder="1" applyAlignment="1">
      <alignment horizontal="center" vertical="center"/>
    </xf>
    <xf numFmtId="0" fontId="26" fillId="3" borderId="8" xfId="0" applyNumberFormat="1" applyFont="1" applyFill="1" applyBorder="1" applyAlignment="1">
      <alignment horizontal="center" vertical="center"/>
    </xf>
    <xf numFmtId="1" fontId="7" fillId="3" borderId="8" xfId="33" applyNumberFormat="1" applyFont="1" applyFill="1" applyBorder="1" applyAlignment="1">
      <alignment horizontal="center" vertical="center"/>
    </xf>
    <xf numFmtId="3" fontId="26" fillId="3" borderId="8" xfId="33" applyNumberFormat="1" applyFont="1" applyFill="1" applyBorder="1" applyAlignment="1">
      <alignment horizontal="center" vertical="center"/>
    </xf>
    <xf numFmtId="0" fontId="7" fillId="3" borderId="14" xfId="0" applyFont="1" applyFill="1" applyBorder="1" applyAlignment="1">
      <alignment horizontal="left" vertical="center" wrapText="1"/>
    </xf>
    <xf numFmtId="3" fontId="25" fillId="3" borderId="15" xfId="33" applyNumberFormat="1" applyFont="1" applyFill="1" applyBorder="1" applyAlignment="1">
      <alignment horizontal="center" vertical="center"/>
    </xf>
    <xf numFmtId="9" fontId="25" fillId="3" borderId="15" xfId="0" applyNumberFormat="1" applyFont="1" applyFill="1" applyBorder="1" applyAlignment="1">
      <alignment horizontal="center" vertical="center"/>
    </xf>
    <xf numFmtId="3" fontId="65" fillId="8" borderId="7" xfId="182" applyNumberFormat="1" applyBorder="1" applyAlignment="1">
      <alignment horizontal="center" vertical="center" wrapText="1"/>
    </xf>
    <xf numFmtId="167" fontId="1" fillId="0" borderId="0" xfId="33" applyNumberFormat="1" applyFont="1"/>
    <xf numFmtId="3" fontId="82" fillId="0" borderId="8" xfId="0" applyNumberFormat="1" applyFont="1" applyBorder="1" applyAlignment="1">
      <alignment horizontal="center" vertical="center"/>
    </xf>
    <xf numFmtId="3" fontId="26" fillId="0" borderId="8" xfId="33" applyNumberFormat="1" applyFont="1" applyFill="1" applyBorder="1" applyAlignment="1">
      <alignment horizontal="center" vertical="center"/>
    </xf>
    <xf numFmtId="0" fontId="10" fillId="0" borderId="7" xfId="0" applyFont="1" applyFill="1" applyBorder="1" applyAlignment="1">
      <alignment horizontal="left" vertical="center"/>
    </xf>
    <xf numFmtId="0" fontId="13" fillId="0" borderId="85" xfId="0" applyFont="1" applyBorder="1" applyAlignment="1">
      <alignment horizontal="left" vertical="center" wrapText="1" indent="1"/>
    </xf>
    <xf numFmtId="0" fontId="10" fillId="4" borderId="86" xfId="0" applyFont="1" applyFill="1" applyBorder="1" applyAlignment="1">
      <alignment horizontal="left" vertical="center" wrapText="1"/>
    </xf>
    <xf numFmtId="0" fontId="46" fillId="0" borderId="0" xfId="0" applyFont="1" applyAlignment="1"/>
    <xf numFmtId="0" fontId="46" fillId="0" borderId="0" xfId="0" applyFont="1" applyFill="1" applyAlignment="1">
      <alignment horizontal="left" vertical="top" wrapText="1"/>
    </xf>
    <xf numFmtId="0" fontId="8" fillId="3" borderId="1" xfId="0" applyFont="1" applyFill="1" applyBorder="1" applyAlignment="1">
      <alignment horizontal="left" vertical="center" wrapText="1"/>
    </xf>
    <xf numFmtId="0" fontId="8" fillId="4" borderId="1" xfId="0" applyFont="1" applyFill="1" applyBorder="1" applyAlignment="1">
      <alignment vertical="center" wrapText="1"/>
    </xf>
    <xf numFmtId="0" fontId="6" fillId="3" borderId="6"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7" xfId="0" applyFont="1" applyFill="1" applyBorder="1" applyAlignment="1">
      <alignment vertical="center" wrapText="1"/>
    </xf>
    <xf numFmtId="9" fontId="6" fillId="0" borderId="8" xfId="0" applyNumberFormat="1" applyFont="1" applyFill="1" applyBorder="1" applyAlignment="1">
      <alignment horizontal="center" vertical="center"/>
    </xf>
    <xf numFmtId="0" fontId="6" fillId="3" borderId="7" xfId="0" applyFont="1" applyFill="1" applyBorder="1" applyAlignment="1">
      <alignment horizontal="left" vertical="center" wrapText="1"/>
    </xf>
    <xf numFmtId="9" fontId="6" fillId="0" borderId="0" xfId="0" applyNumberFormat="1" applyFont="1" applyFill="1" applyBorder="1" applyAlignment="1">
      <alignment horizontal="center" vertical="center"/>
    </xf>
    <xf numFmtId="0" fontId="6" fillId="6" borderId="7" xfId="0" applyFont="1" applyFill="1" applyBorder="1" applyAlignment="1">
      <alignment vertical="center" wrapText="1"/>
    </xf>
    <xf numFmtId="9" fontId="6" fillId="6" borderId="8" xfId="0" applyNumberFormat="1" applyFont="1" applyFill="1" applyBorder="1" applyAlignment="1">
      <alignment horizontal="center" vertical="center"/>
    </xf>
    <xf numFmtId="9" fontId="6" fillId="6" borderId="6" xfId="0" applyNumberFormat="1" applyFont="1" applyFill="1" applyBorder="1" applyAlignment="1">
      <alignment horizontal="center" vertical="center"/>
    </xf>
    <xf numFmtId="0" fontId="6" fillId="6" borderId="9" xfId="0" applyFont="1" applyFill="1" applyBorder="1" applyAlignment="1">
      <alignment horizontal="left" vertical="center" wrapText="1"/>
    </xf>
    <xf numFmtId="9" fontId="31" fillId="0" borderId="0" xfId="0" applyNumberFormat="1" applyFont="1" applyFill="1" applyBorder="1" applyAlignment="1">
      <alignment horizontal="center" vertical="center"/>
    </xf>
    <xf numFmtId="9" fontId="31" fillId="0" borderId="16" xfId="0" applyNumberFormat="1" applyFont="1" applyFill="1" applyBorder="1" applyAlignment="1">
      <alignment horizontal="center" vertical="center"/>
    </xf>
    <xf numFmtId="9" fontId="40" fillId="0" borderId="16" xfId="0" applyNumberFormat="1" applyFont="1" applyFill="1" applyBorder="1" applyAlignment="1">
      <alignment horizontal="center" vertical="center"/>
    </xf>
    <xf numFmtId="0" fontId="6" fillId="6" borderId="16" xfId="0" applyFont="1" applyFill="1" applyBorder="1" applyAlignment="1">
      <alignment horizontal="left" vertical="center" wrapText="1"/>
    </xf>
    <xf numFmtId="9" fontId="31" fillId="0" borderId="27" xfId="0" applyNumberFormat="1" applyFont="1" applyFill="1" applyBorder="1" applyAlignment="1">
      <alignment horizontal="center" vertical="center"/>
    </xf>
    <xf numFmtId="0" fontId="6" fillId="6" borderId="14" xfId="0" applyFont="1" applyFill="1" applyBorder="1" applyAlignment="1">
      <alignment horizontal="left" vertical="center" wrapText="1"/>
    </xf>
    <xf numFmtId="3" fontId="59" fillId="6" borderId="15" xfId="33" applyNumberFormat="1" applyFont="1" applyFill="1" applyBorder="1" applyAlignment="1">
      <alignment horizontal="center" vertical="center"/>
    </xf>
    <xf numFmtId="9" fontId="59" fillId="6" borderId="15" xfId="0" applyNumberFormat="1" applyFont="1" applyFill="1" applyBorder="1" applyAlignment="1">
      <alignment horizontal="center" vertical="center"/>
    </xf>
    <xf numFmtId="9" fontId="59" fillId="6" borderId="8" xfId="0" applyNumberFormat="1" applyFont="1" applyFill="1" applyBorder="1" applyAlignment="1">
      <alignment horizontal="center" vertical="center"/>
    </xf>
    <xf numFmtId="0" fontId="14" fillId="4" borderId="7" xfId="0" applyFont="1" applyFill="1" applyBorder="1" applyAlignment="1">
      <alignment horizontal="left" vertical="center" wrapText="1"/>
    </xf>
    <xf numFmtId="0" fontId="40" fillId="0" borderId="0" xfId="0" applyFont="1" applyFill="1"/>
    <xf numFmtId="0" fontId="8" fillId="3" borderId="6" xfId="0" applyFont="1" applyFill="1" applyBorder="1" applyAlignment="1">
      <alignment horizontal="center" vertical="center" wrapText="1"/>
    </xf>
    <xf numFmtId="3" fontId="40" fillId="0" borderId="0" xfId="0" applyNumberFormat="1" applyFont="1"/>
    <xf numFmtId="0" fontId="6" fillId="3" borderId="14" xfId="0" applyFont="1" applyFill="1" applyBorder="1" applyAlignment="1">
      <alignment horizontal="left" vertical="center" wrapText="1"/>
    </xf>
    <xf numFmtId="3" fontId="58" fillId="0" borderId="16" xfId="0" applyNumberFormat="1" applyFont="1" applyFill="1" applyBorder="1" applyAlignment="1">
      <alignment horizontal="center" vertical="center" wrapText="1"/>
    </xf>
    <xf numFmtId="3" fontId="31" fillId="3" borderId="7" xfId="0" applyNumberFormat="1" applyFont="1" applyFill="1" applyBorder="1" applyAlignment="1">
      <alignment horizontal="center" vertical="center" wrapText="1"/>
    </xf>
    <xf numFmtId="3" fontId="31" fillId="3" borderId="14"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167" fontId="6" fillId="3" borderId="8" xfId="0" applyNumberFormat="1" applyFont="1" applyFill="1" applyBorder="1" applyAlignment="1">
      <alignment horizontal="center" vertical="center"/>
    </xf>
    <xf numFmtId="0" fontId="8" fillId="3" borderId="8" xfId="0" applyFont="1" applyFill="1" applyBorder="1" applyAlignment="1">
      <alignment horizontal="center" vertical="center" wrapText="1"/>
    </xf>
    <xf numFmtId="3" fontId="58" fillId="0" borderId="8" xfId="0" applyNumberFormat="1" applyFont="1" applyFill="1" applyBorder="1" applyAlignment="1">
      <alignment horizontal="center" vertical="center"/>
    </xf>
    <xf numFmtId="3" fontId="60" fillId="0" borderId="8" xfId="0" applyNumberFormat="1" applyFont="1" applyFill="1" applyBorder="1" applyAlignment="1">
      <alignment horizontal="center" vertical="center"/>
    </xf>
    <xf numFmtId="3" fontId="11" fillId="0" borderId="8" xfId="0" applyNumberFormat="1" applyFont="1" applyFill="1" applyBorder="1" applyAlignment="1">
      <alignment horizontal="center" vertical="center"/>
    </xf>
    <xf numFmtId="3" fontId="89" fillId="0" borderId="8" xfId="0" applyNumberFormat="1" applyFont="1" applyFill="1" applyBorder="1" applyAlignment="1">
      <alignment horizontal="center" vertical="center"/>
    </xf>
    <xf numFmtId="167" fontId="11" fillId="0" borderId="8" xfId="0" applyNumberFormat="1" applyFont="1" applyFill="1" applyBorder="1" applyAlignment="1">
      <alignment horizontal="center" vertical="center"/>
    </xf>
    <xf numFmtId="167" fontId="89" fillId="0" borderId="8" xfId="0" applyNumberFormat="1" applyFont="1" applyFill="1" applyBorder="1" applyAlignment="1">
      <alignment horizontal="center" vertical="center"/>
    </xf>
    <xf numFmtId="3" fontId="6" fillId="0" borderId="8" xfId="0" applyNumberFormat="1" applyFont="1" applyFill="1" applyBorder="1" applyAlignment="1">
      <alignment horizontal="center" vertical="center"/>
    </xf>
    <xf numFmtId="3" fontId="62" fillId="0" borderId="8" xfId="0" applyNumberFormat="1" applyFont="1" applyFill="1" applyBorder="1" applyAlignment="1">
      <alignment horizontal="center" vertical="center"/>
    </xf>
    <xf numFmtId="3" fontId="88" fillId="0" borderId="8" xfId="0" applyNumberFormat="1" applyFont="1" applyFill="1" applyBorder="1" applyAlignment="1">
      <alignment horizontal="center" vertical="center"/>
    </xf>
    <xf numFmtId="3" fontId="45" fillId="0" borderId="8" xfId="0" applyNumberFormat="1" applyFont="1" applyFill="1" applyBorder="1" applyAlignment="1">
      <alignment horizontal="center" vertical="center"/>
    </xf>
    <xf numFmtId="3" fontId="58" fillId="0" borderId="8" xfId="0" applyNumberFormat="1" applyFont="1" applyBorder="1" applyAlignment="1">
      <alignment horizontal="center" vertical="center"/>
    </xf>
    <xf numFmtId="172" fontId="40" fillId="0" borderId="0" xfId="0" applyNumberFormat="1" applyFont="1"/>
    <xf numFmtId="3" fontId="11" fillId="0" borderId="8" xfId="0" applyNumberFormat="1" applyFont="1" applyBorder="1" applyAlignment="1">
      <alignment horizontal="center" vertical="center"/>
    </xf>
    <xf numFmtId="3" fontId="6" fillId="0" borderId="8" xfId="0" applyNumberFormat="1" applyFont="1" applyBorder="1" applyAlignment="1">
      <alignment horizontal="center" vertical="center"/>
    </xf>
    <xf numFmtId="1" fontId="6" fillId="0" borderId="8" xfId="33" applyNumberFormat="1" applyFont="1" applyBorder="1" applyAlignment="1">
      <alignment horizontal="center" vertical="center"/>
    </xf>
    <xf numFmtId="167" fontId="6" fillId="0" borderId="8" xfId="33" applyNumberFormat="1" applyFont="1" applyBorder="1" applyAlignment="1">
      <alignment horizontal="center" vertical="center"/>
    </xf>
    <xf numFmtId="9" fontId="6" fillId="0" borderId="8" xfId="33" applyFont="1" applyBorder="1" applyAlignment="1">
      <alignment horizontal="center" vertical="center"/>
    </xf>
    <xf numFmtId="3" fontId="45" fillId="0" borderId="8" xfId="0" applyNumberFormat="1" applyFont="1" applyBorder="1" applyAlignment="1">
      <alignment horizontal="center" vertical="center"/>
    </xf>
    <xf numFmtId="0" fontId="14" fillId="2" borderId="16" xfId="0" applyFont="1" applyFill="1" applyBorder="1" applyAlignment="1">
      <alignment vertical="center" wrapText="1"/>
    </xf>
    <xf numFmtId="3" fontId="8" fillId="2" borderId="8" xfId="0" applyNumberFormat="1" applyFont="1" applyFill="1" applyBorder="1" applyAlignment="1">
      <alignment horizontal="center" vertical="center"/>
    </xf>
    <xf numFmtId="0" fontId="14" fillId="4" borderId="7" xfId="0" applyFont="1" applyFill="1" applyBorder="1" applyAlignment="1">
      <alignment vertical="center" wrapText="1"/>
    </xf>
    <xf numFmtId="9" fontId="6" fillId="0" borderId="7" xfId="0" applyNumberFormat="1" applyFont="1" applyFill="1" applyBorder="1" applyAlignment="1">
      <alignment horizontal="center" vertical="center" wrapText="1"/>
    </xf>
    <xf numFmtId="3" fontId="6" fillId="0" borderId="7" xfId="0" applyNumberFormat="1" applyFont="1" applyFill="1" applyBorder="1" applyAlignment="1">
      <alignment horizontal="center" vertical="center" wrapText="1"/>
    </xf>
    <xf numFmtId="3" fontId="31" fillId="0" borderId="7" xfId="0" applyNumberFormat="1" applyFont="1" applyFill="1" applyBorder="1" applyAlignment="1">
      <alignment horizontal="center" vertical="center" wrapText="1"/>
    </xf>
    <xf numFmtId="0" fontId="6" fillId="0" borderId="7" xfId="0" applyFont="1" applyFill="1" applyBorder="1" applyAlignment="1">
      <alignment horizontal="center" vertical="center" wrapText="1"/>
    </xf>
    <xf numFmtId="167" fontId="6" fillId="0" borderId="8" xfId="0" applyNumberFormat="1" applyFont="1" applyFill="1" applyBorder="1" applyAlignment="1">
      <alignment horizontal="center" vertical="center"/>
    </xf>
    <xf numFmtId="3" fontId="61" fillId="0" borderId="8" xfId="0" applyNumberFormat="1" applyFont="1" applyFill="1" applyBorder="1" applyAlignment="1">
      <alignment horizontal="center" vertical="center"/>
    </xf>
    <xf numFmtId="0" fontId="11" fillId="0" borderId="9" xfId="0" applyFont="1" applyBorder="1" applyAlignment="1">
      <alignment horizontal="left" vertical="center" wrapText="1" indent="1"/>
    </xf>
    <xf numFmtId="0" fontId="14" fillId="0" borderId="16" xfId="0" applyFont="1" applyBorder="1" applyAlignment="1">
      <alignment horizontal="left" vertical="center" wrapText="1" indent="1"/>
    </xf>
    <xf numFmtId="3" fontId="31" fillId="0" borderId="8" xfId="0" applyNumberFormat="1" applyFont="1" applyFill="1" applyBorder="1" applyAlignment="1">
      <alignment horizontal="center" vertical="center"/>
    </xf>
    <xf numFmtId="0" fontId="60" fillId="4" borderId="7" xfId="0" applyFont="1" applyFill="1" applyBorder="1" applyAlignment="1">
      <alignment horizontal="center" vertical="center" wrapText="1"/>
    </xf>
    <xf numFmtId="9" fontId="14" fillId="4" borderId="1" xfId="0" applyNumberFormat="1" applyFont="1" applyFill="1" applyBorder="1" applyAlignment="1">
      <alignment horizontal="center" vertical="center" wrapText="1"/>
    </xf>
    <xf numFmtId="0" fontId="14" fillId="4" borderId="7" xfId="0" applyFont="1" applyFill="1" applyBorder="1" applyAlignment="1">
      <alignment horizontal="left" vertical="center"/>
    </xf>
    <xf numFmtId="3" fontId="59" fillId="0" borderId="8" xfId="0" applyNumberFormat="1" applyFont="1" applyFill="1" applyBorder="1" applyAlignment="1">
      <alignment horizontal="center" vertical="center"/>
    </xf>
    <xf numFmtId="3" fontId="8" fillId="5" borderId="8" xfId="0" applyNumberFormat="1" applyFont="1" applyFill="1" applyBorder="1" applyAlignment="1">
      <alignment horizontal="center" vertical="center"/>
    </xf>
    <xf numFmtId="3" fontId="8" fillId="0" borderId="8" xfId="0" applyNumberFormat="1" applyFont="1" applyFill="1" applyBorder="1" applyAlignment="1">
      <alignment horizontal="center" vertical="center"/>
    </xf>
    <xf numFmtId="3" fontId="8" fillId="3" borderId="8" xfId="0" applyNumberFormat="1" applyFont="1" applyFill="1" applyBorder="1" applyAlignment="1">
      <alignment horizontal="center" vertical="center"/>
    </xf>
    <xf numFmtId="0" fontId="177" fillId="0" borderId="0" xfId="0" applyFont="1" applyFill="1" applyBorder="1" applyAlignment="1">
      <alignment vertical="center"/>
    </xf>
    <xf numFmtId="0" fontId="178" fillId="0" borderId="0" xfId="0" applyFont="1" applyFill="1" applyBorder="1" applyAlignment="1">
      <alignment horizontal="right" vertical="center"/>
    </xf>
    <xf numFmtId="0" fontId="178" fillId="0" borderId="0" xfId="0" applyFont="1" applyFill="1" applyBorder="1" applyAlignment="1">
      <alignment vertical="center"/>
    </xf>
    <xf numFmtId="3" fontId="177" fillId="0" borderId="0" xfId="0" applyNumberFormat="1" applyFont="1" applyFill="1" applyBorder="1" applyAlignment="1">
      <alignment horizontal="right" vertical="center"/>
    </xf>
    <xf numFmtId="0" fontId="177" fillId="0" borderId="0" xfId="0" applyFont="1" applyFill="1" applyBorder="1" applyAlignment="1">
      <alignment horizontal="right" vertical="center"/>
    </xf>
    <xf numFmtId="3" fontId="178" fillId="0" borderId="0" xfId="0" applyNumberFormat="1" applyFont="1" applyFill="1" applyBorder="1" applyAlignment="1">
      <alignment horizontal="right" vertical="center"/>
    </xf>
    <xf numFmtId="0" fontId="40" fillId="0" borderId="0" xfId="0" applyFont="1" applyBorder="1"/>
    <xf numFmtId="0" fontId="40" fillId="0" borderId="0" xfId="0" applyFont="1" applyBorder="1" applyAlignment="1">
      <alignment wrapText="1"/>
    </xf>
    <xf numFmtId="172" fontId="40" fillId="0" borderId="0" xfId="0" applyNumberFormat="1" applyFont="1" applyBorder="1"/>
    <xf numFmtId="171" fontId="40" fillId="0" borderId="0" xfId="0" applyNumberFormat="1" applyFont="1"/>
    <xf numFmtId="172" fontId="179" fillId="0" borderId="0" xfId="31" applyNumberFormat="1" applyFont="1" applyBorder="1"/>
    <xf numFmtId="172" fontId="180" fillId="0" borderId="0" xfId="31" applyNumberFormat="1" applyFont="1" applyFill="1" applyBorder="1" applyAlignment="1">
      <alignment horizontal="right" vertical="center" wrapText="1" readingOrder="1"/>
    </xf>
    <xf numFmtId="0" fontId="41" fillId="3" borderId="1" xfId="0" applyFont="1" applyFill="1" applyBorder="1" applyAlignment="1">
      <alignment horizontal="left" vertical="center" wrapText="1"/>
    </xf>
    <xf numFmtId="0" fontId="48" fillId="3" borderId="0" xfId="0" applyFont="1" applyFill="1"/>
    <xf numFmtId="0" fontId="41" fillId="4" borderId="1" xfId="0" applyFont="1" applyFill="1" applyBorder="1" applyAlignment="1">
      <alignment vertical="center" wrapText="1"/>
    </xf>
    <xf numFmtId="0" fontId="48" fillId="3" borderId="6" xfId="0" applyFont="1" applyFill="1" applyBorder="1" applyAlignment="1">
      <alignment horizontal="center" vertical="center" wrapText="1"/>
    </xf>
    <xf numFmtId="0" fontId="48" fillId="3" borderId="8" xfId="0" applyFont="1" applyFill="1" applyBorder="1" applyAlignment="1">
      <alignment horizontal="center" vertical="center" wrapText="1"/>
    </xf>
    <xf numFmtId="0" fontId="48" fillId="3" borderId="7" xfId="0" applyFont="1" applyFill="1" applyBorder="1" applyAlignment="1">
      <alignment vertical="center" wrapText="1"/>
    </xf>
    <xf numFmtId="9" fontId="41" fillId="6" borderId="8" xfId="0" applyNumberFormat="1" applyFont="1" applyFill="1" applyBorder="1" applyAlignment="1">
      <alignment horizontal="center" vertical="center"/>
    </xf>
    <xf numFmtId="9" fontId="48" fillId="6" borderId="8" xfId="0" applyNumberFormat="1" applyFont="1" applyFill="1" applyBorder="1" applyAlignment="1">
      <alignment horizontal="center" vertical="center"/>
    </xf>
    <xf numFmtId="0" fontId="48" fillId="3" borderId="7" xfId="0" applyFont="1" applyFill="1" applyBorder="1" applyAlignment="1">
      <alignment horizontal="left" vertical="center" wrapText="1"/>
    </xf>
    <xf numFmtId="1" fontId="41" fillId="6" borderId="8" xfId="0" applyNumberFormat="1" applyFont="1" applyFill="1" applyBorder="1" applyAlignment="1">
      <alignment horizontal="center" vertical="center"/>
    </xf>
    <xf numFmtId="1" fontId="48" fillId="6" borderId="8" xfId="0" applyNumberFormat="1" applyFont="1" applyFill="1" applyBorder="1" applyAlignment="1">
      <alignment horizontal="center" vertical="center"/>
    </xf>
    <xf numFmtId="0" fontId="41" fillId="4" borderId="7" xfId="0" applyFont="1" applyFill="1" applyBorder="1" applyAlignment="1">
      <alignment vertical="center" wrapText="1"/>
    </xf>
    <xf numFmtId="3" fontId="41" fillId="6" borderId="8" xfId="33" applyNumberFormat="1" applyFont="1" applyFill="1" applyBorder="1" applyAlignment="1">
      <alignment horizontal="center" vertical="center"/>
    </xf>
    <xf numFmtId="1" fontId="42" fillId="16" borderId="8" xfId="0" applyNumberFormat="1" applyFont="1" applyFill="1" applyBorder="1" applyAlignment="1">
      <alignment horizontal="center" vertical="center"/>
    </xf>
    <xf numFmtId="0" fontId="48" fillId="6" borderId="7" xfId="0" applyFont="1" applyFill="1" applyBorder="1" applyAlignment="1">
      <alignment horizontal="left" vertical="center" wrapText="1"/>
    </xf>
    <xf numFmtId="3" fontId="42" fillId="6" borderId="8" xfId="33" applyNumberFormat="1" applyFont="1" applyFill="1" applyBorder="1" applyAlignment="1">
      <alignment horizontal="center" vertical="center"/>
    </xf>
    <xf numFmtId="0" fontId="86" fillId="4" borderId="7" xfId="0" applyFont="1" applyFill="1" applyBorder="1" applyAlignment="1">
      <alignment horizontal="left" vertical="center" wrapText="1"/>
    </xf>
    <xf numFmtId="0" fontId="86" fillId="3" borderId="7" xfId="0" applyFont="1" applyFill="1" applyBorder="1" applyAlignment="1">
      <alignment horizontal="left" vertical="center" wrapText="1"/>
    </xf>
    <xf numFmtId="0" fontId="41" fillId="3" borderId="6" xfId="0" applyFont="1" applyFill="1" applyBorder="1" applyAlignment="1">
      <alignment horizontal="center" vertical="center" wrapText="1"/>
    </xf>
    <xf numFmtId="0" fontId="41" fillId="3" borderId="8" xfId="0" applyFont="1" applyFill="1" applyBorder="1" applyAlignment="1">
      <alignment horizontal="center" vertical="center" wrapText="1"/>
    </xf>
    <xf numFmtId="3" fontId="48" fillId="3" borderId="7" xfId="0" applyNumberFormat="1" applyFont="1" applyFill="1" applyBorder="1" applyAlignment="1">
      <alignment horizontal="center" vertical="center" wrapText="1"/>
    </xf>
    <xf numFmtId="0" fontId="48" fillId="3" borderId="7" xfId="0" applyFont="1" applyFill="1" applyBorder="1" applyAlignment="1">
      <alignment horizontal="center" vertical="center" wrapText="1"/>
    </xf>
    <xf numFmtId="167" fontId="48" fillId="3" borderId="8" xfId="0" applyNumberFormat="1" applyFont="1" applyFill="1" applyBorder="1" applyAlignment="1">
      <alignment horizontal="center" vertical="center"/>
    </xf>
    <xf numFmtId="0" fontId="48" fillId="0" borderId="7" xfId="0" applyFont="1" applyBorder="1" applyAlignment="1">
      <alignment horizontal="left" vertical="center" wrapText="1" indent="1"/>
    </xf>
    <xf numFmtId="3" fontId="48" fillId="0" borderId="8" xfId="0" applyNumberFormat="1" applyFont="1" applyBorder="1" applyAlignment="1">
      <alignment horizontal="center" vertical="center"/>
    </xf>
    <xf numFmtId="0" fontId="84" fillId="0" borderId="7" xfId="0" applyFont="1" applyBorder="1" applyAlignment="1">
      <alignment horizontal="left" vertical="center" wrapText="1" indent="1"/>
    </xf>
    <xf numFmtId="3" fontId="84" fillId="0" borderId="8" xfId="0" applyNumberFormat="1" applyFont="1" applyBorder="1" applyAlignment="1">
      <alignment horizontal="center" vertical="center"/>
    </xf>
    <xf numFmtId="167" fontId="84" fillId="0" borderId="8" xfId="0" applyNumberFormat="1" applyFont="1" applyBorder="1" applyAlignment="1">
      <alignment horizontal="center" vertical="center"/>
    </xf>
    <xf numFmtId="9" fontId="48" fillId="0" borderId="8" xfId="33" applyFont="1" applyBorder="1" applyAlignment="1">
      <alignment horizontal="center" vertical="center"/>
    </xf>
    <xf numFmtId="167" fontId="48" fillId="0" borderId="8" xfId="33" applyNumberFormat="1" applyFont="1" applyBorder="1" applyAlignment="1">
      <alignment horizontal="center" vertical="center"/>
    </xf>
    <xf numFmtId="0" fontId="85" fillId="0" borderId="9" xfId="0" applyFont="1" applyBorder="1" applyAlignment="1">
      <alignment horizontal="left" vertical="center" wrapText="1" indent="1"/>
    </xf>
    <xf numFmtId="3" fontId="84" fillId="3" borderId="8" xfId="0" applyNumberFormat="1" applyFont="1" applyFill="1" applyBorder="1" applyAlignment="1">
      <alignment horizontal="center" vertical="center"/>
    </xf>
    <xf numFmtId="0" fontId="86" fillId="2" borderId="7" xfId="0" applyFont="1" applyFill="1" applyBorder="1" applyAlignment="1">
      <alignment vertical="center" wrapText="1"/>
    </xf>
    <xf numFmtId="3" fontId="41" fillId="2" borderId="8" xfId="0" applyNumberFormat="1" applyFont="1" applyFill="1" applyBorder="1" applyAlignment="1">
      <alignment horizontal="center" vertical="center"/>
    </xf>
    <xf numFmtId="0" fontId="41" fillId="4" borderId="7" xfId="0" applyFont="1" applyFill="1" applyBorder="1" applyAlignment="1">
      <alignment horizontal="left" vertical="center" wrapText="1"/>
    </xf>
    <xf numFmtId="0" fontId="41" fillId="4" borderId="7" xfId="0" applyFont="1" applyFill="1" applyBorder="1" applyAlignment="1">
      <alignment horizontal="left" vertical="top" wrapText="1"/>
    </xf>
    <xf numFmtId="9" fontId="41" fillId="4" borderId="1" xfId="0" applyNumberFormat="1" applyFont="1" applyFill="1" applyBorder="1" applyAlignment="1">
      <alignment horizontal="center" vertical="center" wrapText="1"/>
    </xf>
    <xf numFmtId="0" fontId="86" fillId="4" borderId="7" xfId="0" applyFont="1" applyFill="1" applyBorder="1" applyAlignment="1">
      <alignment horizontal="left" vertical="center"/>
    </xf>
    <xf numFmtId="3" fontId="48" fillId="3" borderId="8" xfId="0" applyNumberFormat="1" applyFont="1" applyFill="1" applyBorder="1" applyAlignment="1">
      <alignment horizontal="center" vertical="center"/>
    </xf>
    <xf numFmtId="3" fontId="41" fillId="4" borderId="8" xfId="0" applyNumberFormat="1" applyFont="1" applyFill="1" applyBorder="1" applyAlignment="1">
      <alignment horizontal="center" vertical="center"/>
    </xf>
    <xf numFmtId="3" fontId="41" fillId="0" borderId="8" xfId="0" applyNumberFormat="1" applyFont="1" applyBorder="1" applyAlignment="1">
      <alignment horizontal="center" vertical="center"/>
    </xf>
    <xf numFmtId="3" fontId="41" fillId="3" borderId="8" xfId="0" applyNumberFormat="1" applyFont="1" applyFill="1" applyBorder="1" applyAlignment="1">
      <alignment horizontal="center" vertical="center"/>
    </xf>
    <xf numFmtId="0" fontId="44" fillId="0" borderId="0" xfId="0" applyFont="1" applyAlignment="1">
      <alignment horizontal="left" wrapText="1"/>
    </xf>
    <xf numFmtId="0" fontId="44" fillId="0" borderId="0" xfId="0" applyFont="1" applyAlignment="1">
      <alignment wrapText="1"/>
    </xf>
    <xf numFmtId="0" fontId="90" fillId="10" borderId="44" xfId="0" applyNumberFormat="1" applyFont="1" applyFill="1" applyBorder="1" applyAlignment="1" applyProtection="1">
      <alignment horizontal="center" vertical="center" wrapText="1"/>
    </xf>
    <xf numFmtId="0" fontId="90" fillId="10" borderId="44" xfId="0" applyNumberFormat="1" applyFont="1" applyFill="1" applyBorder="1" applyAlignment="1" applyProtection="1">
      <alignment horizontal="center" vertical="center" wrapText="1"/>
      <protection locked="0"/>
    </xf>
    <xf numFmtId="0" fontId="90" fillId="9" borderId="0" xfId="0" applyNumberFormat="1" applyFont="1" applyFill="1" applyBorder="1" applyAlignment="1" applyProtection="1">
      <alignment horizontal="center" vertical="center" wrapText="1"/>
    </xf>
    <xf numFmtId="0" fontId="90" fillId="9" borderId="0" xfId="0" applyNumberFormat="1" applyFont="1" applyFill="1" applyBorder="1" applyAlignment="1" applyProtection="1">
      <alignment horizontal="center" vertical="center" wrapText="1"/>
      <protection locked="0"/>
    </xf>
    <xf numFmtId="0" fontId="91" fillId="12" borderId="0" xfId="0" applyNumberFormat="1" applyFont="1" applyFill="1" applyBorder="1" applyAlignment="1" applyProtection="1">
      <alignment horizontal="center" vertical="center" wrapText="1"/>
    </xf>
    <xf numFmtId="0" fontId="91" fillId="12" borderId="0" xfId="0" applyNumberFormat="1" applyFont="1" applyFill="1" applyBorder="1" applyAlignment="1" applyProtection="1">
      <alignment horizontal="center" vertical="center" wrapText="1"/>
      <protection locked="0"/>
    </xf>
    <xf numFmtId="0" fontId="92" fillId="0" borderId="44" xfId="0" applyNumberFormat="1" applyFont="1" applyFill="1" applyBorder="1" applyAlignment="1" applyProtection="1">
      <alignment horizontal="center" vertical="center" wrapText="1"/>
    </xf>
    <xf numFmtId="0" fontId="92" fillId="0" borderId="44" xfId="0" applyNumberFormat="1" applyFont="1" applyFill="1" applyBorder="1" applyAlignment="1" applyProtection="1">
      <alignment horizontal="center" vertical="center" wrapText="1"/>
      <protection locked="0"/>
    </xf>
    <xf numFmtId="0" fontId="92" fillId="9" borderId="44" xfId="0" applyNumberFormat="1" applyFont="1" applyFill="1" applyBorder="1" applyAlignment="1" applyProtection="1">
      <alignment horizontal="center" vertical="center" wrapText="1"/>
    </xf>
    <xf numFmtId="0" fontId="92" fillId="9" borderId="44" xfId="0" applyNumberFormat="1" applyFont="1" applyFill="1" applyBorder="1" applyAlignment="1" applyProtection="1">
      <alignment horizontal="center" vertical="center" wrapText="1"/>
      <protection locked="0"/>
    </xf>
    <xf numFmtId="0" fontId="90" fillId="9" borderId="44" xfId="0" applyNumberFormat="1" applyFont="1" applyFill="1" applyBorder="1" applyAlignment="1" applyProtection="1">
      <alignment horizontal="center" vertical="center" wrapText="1"/>
    </xf>
    <xf numFmtId="0" fontId="90" fillId="9" borderId="44" xfId="0" applyNumberFormat="1" applyFont="1" applyFill="1" applyBorder="1" applyAlignment="1" applyProtection="1">
      <alignment horizontal="center" vertical="center" wrapText="1"/>
      <protection locked="0"/>
    </xf>
    <xf numFmtId="0" fontId="92" fillId="0" borderId="44" xfId="0" applyNumberFormat="1" applyFont="1" applyFill="1" applyBorder="1" applyAlignment="1" applyProtection="1">
      <alignment horizontal="left" vertical="center" wrapText="1"/>
    </xf>
    <xf numFmtId="0" fontId="92" fillId="0" borderId="44" xfId="0" applyNumberFormat="1" applyFont="1" applyFill="1" applyBorder="1" applyAlignment="1" applyProtection="1">
      <alignment horizontal="left" vertical="center" wrapText="1"/>
      <protection locked="0"/>
    </xf>
    <xf numFmtId="0" fontId="92" fillId="10" borderId="44" xfId="0" applyNumberFormat="1" applyFont="1" applyFill="1" applyBorder="1" applyAlignment="1" applyProtection="1">
      <alignment horizontal="left" vertical="center" wrapText="1"/>
    </xf>
    <xf numFmtId="0" fontId="92" fillId="10" borderId="44" xfId="0" applyNumberFormat="1" applyFont="1" applyFill="1" applyBorder="1" applyAlignment="1" applyProtection="1">
      <alignment horizontal="left" vertical="center" wrapText="1"/>
      <protection locked="0"/>
    </xf>
    <xf numFmtId="0" fontId="94" fillId="9" borderId="44" xfId="0" applyNumberFormat="1" applyFont="1" applyFill="1" applyBorder="1" applyAlignment="1" applyProtection="1">
      <alignment horizontal="center" vertical="center" wrapText="1"/>
    </xf>
    <xf numFmtId="0" fontId="94" fillId="9" borderId="44" xfId="0" applyNumberFormat="1" applyFont="1" applyFill="1" applyBorder="1" applyAlignment="1" applyProtection="1">
      <alignment horizontal="center" vertical="center" wrapText="1"/>
      <protection locked="0"/>
    </xf>
    <xf numFmtId="0" fontId="93" fillId="0" borderId="44" xfId="0" applyNumberFormat="1" applyFont="1" applyFill="1" applyBorder="1" applyAlignment="1" applyProtection="1">
      <alignment horizontal="center" vertical="center" wrapText="1"/>
    </xf>
    <xf numFmtId="0" fontId="93" fillId="0" borderId="44" xfId="0" applyNumberFormat="1" applyFont="1" applyFill="1" applyBorder="1" applyAlignment="1" applyProtection="1">
      <alignment horizontal="center" vertical="center" wrapText="1"/>
      <protection locked="0"/>
    </xf>
    <xf numFmtId="0" fontId="101" fillId="9" borderId="0" xfId="0" applyNumberFormat="1" applyFont="1" applyFill="1" applyBorder="1" applyAlignment="1" applyProtection="1">
      <alignment horizontal="center" vertical="center" wrapText="1"/>
    </xf>
    <xf numFmtId="0" fontId="101" fillId="9"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xf>
    <xf numFmtId="0" fontId="102" fillId="12" borderId="0" xfId="0" applyNumberFormat="1" applyFont="1" applyFill="1" applyBorder="1" applyAlignment="1" applyProtection="1">
      <alignment horizontal="center" vertical="center" wrapText="1"/>
      <protection locked="0"/>
    </xf>
    <xf numFmtId="0" fontId="93" fillId="0" borderId="44" xfId="0" applyNumberFormat="1" applyFont="1" applyFill="1" applyBorder="1" applyAlignment="1" applyProtection="1">
      <alignment horizontal="left" vertical="center" wrapText="1"/>
    </xf>
    <xf numFmtId="0" fontId="93" fillId="0" borderId="44" xfId="0" applyNumberFormat="1" applyFont="1" applyFill="1" applyBorder="1" applyAlignment="1" applyProtection="1">
      <alignment horizontal="left" vertical="center" wrapText="1"/>
      <protection locked="0"/>
    </xf>
    <xf numFmtId="0" fontId="93" fillId="9" borderId="44" xfId="0" applyNumberFormat="1" applyFont="1" applyFill="1" applyBorder="1" applyAlignment="1" applyProtection="1">
      <alignment horizontal="center" vertical="center" wrapText="1"/>
    </xf>
    <xf numFmtId="0" fontId="93" fillId="9" borderId="44" xfId="0" applyNumberFormat="1" applyFont="1" applyFill="1" applyBorder="1" applyAlignment="1" applyProtection="1">
      <alignment horizontal="center" vertical="center" wrapText="1"/>
      <protection locked="0"/>
    </xf>
    <xf numFmtId="0" fontId="101" fillId="9" borderId="44" xfId="0" applyNumberFormat="1" applyFont="1" applyFill="1" applyBorder="1" applyAlignment="1" applyProtection="1">
      <alignment horizontal="center" vertical="center" wrapText="1"/>
    </xf>
    <xf numFmtId="0" fontId="101" fillId="9" borderId="44" xfId="0" applyNumberFormat="1" applyFont="1" applyFill="1" applyBorder="1" applyAlignment="1" applyProtection="1">
      <alignment horizontal="center" vertical="center" wrapText="1"/>
      <protection locked="0"/>
    </xf>
    <xf numFmtId="0" fontId="93" fillId="10" borderId="44" xfId="0" applyNumberFormat="1" applyFont="1" applyFill="1" applyBorder="1" applyAlignment="1" applyProtection="1">
      <alignment horizontal="left" vertical="center" wrapText="1"/>
    </xf>
    <xf numFmtId="0" fontId="93" fillId="10" borderId="44" xfId="0" applyNumberFormat="1" applyFont="1" applyFill="1" applyBorder="1" applyAlignment="1" applyProtection="1">
      <alignment horizontal="left" vertical="center" wrapText="1"/>
      <protection locked="0"/>
    </xf>
    <xf numFmtId="0" fontId="101" fillId="10" borderId="44" xfId="0" applyNumberFormat="1" applyFont="1" applyFill="1" applyBorder="1" applyAlignment="1" applyProtection="1">
      <alignment horizontal="center" vertical="center" wrapText="1"/>
    </xf>
    <xf numFmtId="0" fontId="101" fillId="10" borderId="44" xfId="0" applyNumberFormat="1" applyFont="1" applyFill="1" applyBorder="1" applyAlignment="1" applyProtection="1">
      <alignment horizontal="center" vertical="center" wrapText="1"/>
      <protection locked="0"/>
    </xf>
    <xf numFmtId="0" fontId="103" fillId="9" borderId="44" xfId="0" applyNumberFormat="1" applyFont="1" applyFill="1" applyBorder="1" applyAlignment="1" applyProtection="1">
      <alignment horizontal="center" vertical="center" wrapText="1"/>
    </xf>
    <xf numFmtId="0" fontId="103" fillId="9" borderId="44" xfId="0" applyNumberFormat="1" applyFont="1" applyFill="1" applyBorder="1" applyAlignment="1" applyProtection="1">
      <alignment horizontal="center" vertical="center" wrapText="1"/>
      <protection locked="0"/>
    </xf>
    <xf numFmtId="0" fontId="66" fillId="0" borderId="44" xfId="0" applyNumberFormat="1" applyFont="1" applyFill="1" applyBorder="1" applyAlignment="1" applyProtection="1">
      <alignment horizontal="left" vertical="center" wrapText="1"/>
    </xf>
    <xf numFmtId="0" fontId="66" fillId="0" borderId="44" xfId="0" applyNumberFormat="1" applyFont="1" applyFill="1" applyBorder="1" applyAlignment="1" applyProtection="1">
      <alignment horizontal="left" vertical="center" wrapText="1"/>
      <protection locked="0"/>
    </xf>
    <xf numFmtId="0" fontId="73" fillId="9" borderId="44" xfId="0" applyNumberFormat="1" applyFont="1" applyFill="1" applyBorder="1" applyAlignment="1" applyProtection="1">
      <alignment horizontal="center" vertical="center" wrapText="1"/>
    </xf>
    <xf numFmtId="0" fontId="73" fillId="9" borderId="44" xfId="0" applyNumberFormat="1" applyFont="1" applyFill="1" applyBorder="1" applyAlignment="1" applyProtection="1">
      <alignment horizontal="center" vertical="center" wrapText="1"/>
      <protection locked="0"/>
    </xf>
    <xf numFmtId="0" fontId="66" fillId="10" borderId="44" xfId="0" applyNumberFormat="1" applyFont="1" applyFill="1" applyBorder="1" applyAlignment="1" applyProtection="1">
      <alignment horizontal="left" vertical="center" wrapText="1"/>
    </xf>
    <xf numFmtId="0" fontId="66" fillId="10" borderId="44" xfId="0" applyNumberFormat="1" applyFont="1" applyFill="1" applyBorder="1" applyAlignment="1" applyProtection="1">
      <alignment horizontal="left" vertical="center" wrapText="1"/>
      <protection locked="0"/>
    </xf>
    <xf numFmtId="0" fontId="68" fillId="10" borderId="44" xfId="0" applyNumberFormat="1" applyFont="1" applyFill="1" applyBorder="1" applyAlignment="1" applyProtection="1">
      <alignment horizontal="center" vertical="center" wrapText="1"/>
    </xf>
    <xf numFmtId="0" fontId="68" fillId="10" borderId="44" xfId="0" applyNumberFormat="1" applyFont="1" applyFill="1" applyBorder="1" applyAlignment="1" applyProtection="1">
      <alignment horizontal="center" vertical="center" wrapText="1"/>
      <protection locked="0"/>
    </xf>
    <xf numFmtId="0" fontId="69" fillId="10" borderId="44" xfId="0" applyNumberFormat="1" applyFont="1" applyFill="1" applyBorder="1" applyAlignment="1" applyProtection="1">
      <alignment horizontal="left" vertical="center" wrapText="1"/>
    </xf>
    <xf numFmtId="0" fontId="69" fillId="10" borderId="44" xfId="0" applyNumberFormat="1" applyFont="1" applyFill="1" applyBorder="1" applyAlignment="1" applyProtection="1">
      <alignment horizontal="left" vertical="center" wrapText="1"/>
      <protection locked="0"/>
    </xf>
    <xf numFmtId="0" fontId="75" fillId="9" borderId="44" xfId="0" applyNumberFormat="1" applyFont="1" applyFill="1" applyBorder="1" applyAlignment="1" applyProtection="1">
      <alignment horizontal="center" vertical="center" wrapText="1"/>
    </xf>
    <xf numFmtId="0" fontId="75" fillId="9" borderId="44" xfId="0" applyNumberFormat="1" applyFont="1" applyFill="1" applyBorder="1" applyAlignment="1" applyProtection="1">
      <alignment horizontal="center" vertical="center" wrapText="1"/>
      <protection locked="0"/>
    </xf>
    <xf numFmtId="0" fontId="68" fillId="9" borderId="44" xfId="0" applyNumberFormat="1" applyFont="1" applyFill="1" applyBorder="1" applyAlignment="1" applyProtection="1">
      <alignment horizontal="center" vertical="center" wrapText="1"/>
    </xf>
    <xf numFmtId="0" fontId="68" fillId="9"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xf>
    <xf numFmtId="0" fontId="69" fillId="0" borderId="44" xfId="0" applyNumberFormat="1" applyFont="1" applyFill="1" applyBorder="1" applyAlignment="1" applyProtection="1">
      <alignment horizontal="left" vertical="center" wrapText="1"/>
      <protection locked="0"/>
    </xf>
    <xf numFmtId="0" fontId="77" fillId="9" borderId="0"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xf>
    <xf numFmtId="0" fontId="76" fillId="12" borderId="0"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110" fillId="0" borderId="2" xfId="0" applyFont="1" applyBorder="1" applyAlignment="1">
      <alignment horizontal="center"/>
    </xf>
    <xf numFmtId="0" fontId="110" fillId="0" borderId="3" xfId="0" applyFont="1" applyBorder="1" applyAlignment="1">
      <alignment horizontal="center"/>
    </xf>
    <xf numFmtId="0" fontId="110" fillId="0" borderId="4" xfId="0" applyFont="1" applyBorder="1" applyAlignment="1">
      <alignment horizontal="center"/>
    </xf>
    <xf numFmtId="0" fontId="3" fillId="2" borderId="0" xfId="0" applyFont="1" applyFill="1" applyAlignment="1">
      <alignment horizontal="center"/>
    </xf>
    <xf numFmtId="0" fontId="111" fillId="3" borderId="1" xfId="0" applyFont="1" applyFill="1" applyBorder="1" applyAlignment="1">
      <alignment horizontal="center" vertical="center"/>
    </xf>
    <xf numFmtId="0" fontId="111" fillId="3" borderId="2" xfId="0" applyFont="1" applyFill="1" applyBorder="1" applyAlignment="1">
      <alignment horizontal="center" vertical="center"/>
    </xf>
    <xf numFmtId="0" fontId="111" fillId="3" borderId="3" xfId="0" applyFont="1" applyFill="1" applyBorder="1" applyAlignment="1">
      <alignment horizontal="center" vertical="center"/>
    </xf>
    <xf numFmtId="0" fontId="111" fillId="3" borderId="4" xfId="0" applyFont="1" applyFill="1" applyBorder="1" applyAlignment="1">
      <alignment horizontal="center" vertical="center"/>
    </xf>
    <xf numFmtId="49" fontId="111" fillId="3" borderId="2" xfId="0" applyNumberFormat="1" applyFont="1" applyFill="1" applyBorder="1" applyAlignment="1">
      <alignment horizontal="center" vertical="center"/>
    </xf>
    <xf numFmtId="49" fontId="111" fillId="3" borderId="3" xfId="0" applyNumberFormat="1" applyFont="1" applyFill="1" applyBorder="1" applyAlignment="1">
      <alignment horizontal="center" vertical="center"/>
    </xf>
    <xf numFmtId="49" fontId="111" fillId="3" borderId="4" xfId="0" applyNumberFormat="1" applyFont="1" applyFill="1" applyBorder="1" applyAlignment="1">
      <alignment horizontal="center" vertical="center"/>
    </xf>
    <xf numFmtId="0" fontId="111" fillId="3" borderId="2" xfId="0" applyFont="1" applyFill="1" applyBorder="1" applyAlignment="1">
      <alignment horizontal="center" vertical="center" wrapText="1"/>
    </xf>
    <xf numFmtId="0" fontId="111" fillId="3" borderId="3" xfId="0" applyFont="1" applyFill="1" applyBorder="1" applyAlignment="1">
      <alignment horizontal="center" vertical="center" wrapText="1"/>
    </xf>
    <xf numFmtId="0" fontId="111" fillId="3" borderId="4" xfId="0" applyFont="1" applyFill="1" applyBorder="1" applyAlignment="1">
      <alignment horizontal="center" vertical="center" wrapText="1"/>
    </xf>
    <xf numFmtId="0" fontId="111" fillId="3" borderId="2" xfId="0" applyFont="1" applyFill="1" applyBorder="1" applyAlignment="1">
      <alignment horizontal="left" vertical="top" wrapText="1"/>
    </xf>
    <xf numFmtId="0" fontId="111" fillId="3" borderId="3" xfId="0" applyFont="1" applyFill="1" applyBorder="1" applyAlignment="1">
      <alignment horizontal="left" vertical="top" wrapText="1"/>
    </xf>
    <xf numFmtId="0" fontId="111" fillId="3" borderId="4" xfId="0" applyFont="1" applyFill="1" applyBorder="1" applyAlignment="1">
      <alignment horizontal="left" vertical="top" wrapText="1"/>
    </xf>
    <xf numFmtId="0" fontId="111" fillId="4" borderId="2" xfId="0" applyFont="1" applyFill="1" applyBorder="1" applyAlignment="1">
      <alignment horizontal="left" vertical="top" wrapText="1"/>
    </xf>
    <xf numFmtId="0" fontId="111" fillId="4" borderId="3" xfId="0" applyFont="1" applyFill="1" applyBorder="1" applyAlignment="1">
      <alignment horizontal="left" vertical="top"/>
    </xf>
    <xf numFmtId="0" fontId="111" fillId="4" borderId="4" xfId="0" applyFont="1" applyFill="1" applyBorder="1" applyAlignment="1">
      <alignment horizontal="left" vertical="top"/>
    </xf>
    <xf numFmtId="0" fontId="111" fillId="3" borderId="5" xfId="0" applyFont="1" applyFill="1" applyBorder="1" applyAlignment="1">
      <alignment horizontal="center" vertical="center" wrapText="1"/>
    </xf>
    <xf numFmtId="0" fontId="111" fillId="3" borderId="7" xfId="0" applyFont="1" applyFill="1" applyBorder="1" applyAlignment="1">
      <alignment horizontal="center" vertical="center" wrapText="1"/>
    </xf>
    <xf numFmtId="0" fontId="112" fillId="4" borderId="2" xfId="0" applyFont="1" applyFill="1" applyBorder="1" applyAlignment="1">
      <alignment horizontal="left" vertical="center" wrapText="1"/>
    </xf>
    <xf numFmtId="0" fontId="112" fillId="4" borderId="3" xfId="0" applyFont="1" applyFill="1" applyBorder="1" applyAlignment="1">
      <alignment horizontal="left" vertical="center" wrapText="1"/>
    </xf>
    <xf numFmtId="0" fontId="112" fillId="4" borderId="4" xfId="0" applyFont="1" applyFill="1" applyBorder="1" applyAlignment="1">
      <alignment horizontal="left" vertical="center" wrapText="1"/>
    </xf>
    <xf numFmtId="0" fontId="110" fillId="4" borderId="2" xfId="0" applyFont="1" applyFill="1" applyBorder="1" applyAlignment="1">
      <alignment horizontal="center" vertical="center"/>
    </xf>
    <xf numFmtId="0" fontId="110" fillId="4" borderId="3" xfId="0" applyFont="1" applyFill="1" applyBorder="1" applyAlignment="1">
      <alignment horizontal="center" vertical="center"/>
    </xf>
    <xf numFmtId="0" fontId="110" fillId="4" borderId="4" xfId="0" applyFont="1" applyFill="1" applyBorder="1" applyAlignment="1">
      <alignment horizontal="center" vertical="center"/>
    </xf>
    <xf numFmtId="0" fontId="112" fillId="4" borderId="2" xfId="0" applyFont="1" applyFill="1" applyBorder="1" applyAlignment="1">
      <alignment horizontal="left" vertical="top"/>
    </xf>
    <xf numFmtId="0" fontId="112" fillId="4" borderId="3" xfId="0" applyFont="1" applyFill="1" applyBorder="1" applyAlignment="1">
      <alignment horizontal="left" vertical="top"/>
    </xf>
    <xf numFmtId="0" fontId="112" fillId="4" borderId="4" xfId="0" applyFont="1" applyFill="1" applyBorder="1" applyAlignment="1">
      <alignment horizontal="left" vertical="top"/>
    </xf>
    <xf numFmtId="0" fontId="112" fillId="3" borderId="2" xfId="0" applyFont="1" applyFill="1" applyBorder="1" applyAlignment="1">
      <alignment horizontal="left" vertical="top" wrapText="1"/>
    </xf>
    <xf numFmtId="0" fontId="110" fillId="4" borderId="2" xfId="0" applyFont="1" applyFill="1" applyBorder="1" applyAlignment="1">
      <alignment horizontal="center" vertical="center" wrapText="1"/>
    </xf>
    <xf numFmtId="0" fontId="110" fillId="4" borderId="3" xfId="0" applyFont="1" applyFill="1" applyBorder="1" applyAlignment="1">
      <alignment horizontal="center" vertical="center" wrapText="1"/>
    </xf>
    <xf numFmtId="0" fontId="110" fillId="4" borderId="4" xfId="0" applyFont="1" applyFill="1" applyBorder="1" applyAlignment="1">
      <alignment horizontal="center" vertical="center" wrapText="1"/>
    </xf>
    <xf numFmtId="0" fontId="112" fillId="4" borderId="2" xfId="0" applyFont="1" applyFill="1" applyBorder="1" applyAlignment="1">
      <alignment horizontal="center" vertical="center"/>
    </xf>
    <xf numFmtId="0" fontId="112" fillId="4" borderId="3" xfId="0" applyFont="1" applyFill="1" applyBorder="1" applyAlignment="1">
      <alignment horizontal="center" vertical="center"/>
    </xf>
    <xf numFmtId="0" fontId="112" fillId="4" borderId="4" xfId="0" applyFont="1" applyFill="1" applyBorder="1" applyAlignment="1">
      <alignment horizontal="center" vertical="center"/>
    </xf>
    <xf numFmtId="0" fontId="112" fillId="3" borderId="2" xfId="0" applyFont="1" applyFill="1" applyBorder="1" applyAlignment="1">
      <alignment horizontal="left" vertical="center" wrapText="1"/>
    </xf>
    <xf numFmtId="0" fontId="112" fillId="3" borderId="3" xfId="0" applyFont="1" applyFill="1" applyBorder="1" applyAlignment="1">
      <alignment horizontal="left" vertical="center" wrapText="1"/>
    </xf>
    <xf numFmtId="0" fontId="112" fillId="3" borderId="4" xfId="0" applyFont="1" applyFill="1" applyBorder="1" applyAlignment="1">
      <alignment horizontal="left" vertical="center" wrapText="1"/>
    </xf>
    <xf numFmtId="0" fontId="112" fillId="3" borderId="3" xfId="0" applyFont="1" applyFill="1" applyBorder="1" applyAlignment="1">
      <alignment horizontal="left" vertical="top" wrapText="1"/>
    </xf>
    <xf numFmtId="0" fontId="112" fillId="3" borderId="4" xfId="0" applyFont="1" applyFill="1" applyBorder="1" applyAlignment="1">
      <alignment horizontal="left" vertical="top" wrapText="1"/>
    </xf>
    <xf numFmtId="0" fontId="110" fillId="3" borderId="2" xfId="0" applyFont="1" applyFill="1" applyBorder="1" applyAlignment="1">
      <alignment horizontal="center" vertical="center" wrapText="1"/>
    </xf>
    <xf numFmtId="0" fontId="110" fillId="3" borderId="3" xfId="0" applyFont="1" applyFill="1" applyBorder="1" applyAlignment="1">
      <alignment horizontal="center" vertical="center" wrapText="1"/>
    </xf>
    <xf numFmtId="0" fontId="110" fillId="3" borderId="4" xfId="0" applyFont="1" applyFill="1" applyBorder="1" applyAlignment="1">
      <alignment horizontal="center" vertical="center" wrapText="1"/>
    </xf>
    <xf numFmtId="0" fontId="111" fillId="4" borderId="3" xfId="0" applyFont="1" applyFill="1" applyBorder="1" applyAlignment="1">
      <alignment horizontal="center" vertical="center"/>
    </xf>
    <xf numFmtId="0" fontId="111" fillId="4" borderId="4" xfId="0" applyFont="1" applyFill="1" applyBorder="1" applyAlignment="1">
      <alignment horizontal="center" vertical="center"/>
    </xf>
    <xf numFmtId="9" fontId="111" fillId="3" borderId="2" xfId="0" applyNumberFormat="1" applyFont="1" applyFill="1" applyBorder="1" applyAlignment="1">
      <alignment horizontal="center" vertical="center"/>
    </xf>
    <xf numFmtId="9" fontId="111" fillId="3" borderId="3" xfId="0" applyNumberFormat="1" applyFont="1" applyFill="1" applyBorder="1" applyAlignment="1">
      <alignment horizontal="center" vertical="center"/>
    </xf>
    <xf numFmtId="9" fontId="111" fillId="3" borderId="4" xfId="0" applyNumberFormat="1" applyFont="1" applyFill="1" applyBorder="1" applyAlignment="1">
      <alignment horizontal="center" vertical="center"/>
    </xf>
    <xf numFmtId="9" fontId="111" fillId="4" borderId="2" xfId="0" applyNumberFormat="1" applyFont="1" applyFill="1" applyBorder="1" applyAlignment="1">
      <alignment horizontal="center" vertical="center"/>
    </xf>
    <xf numFmtId="9" fontId="111" fillId="4" borderId="3" xfId="0" applyNumberFormat="1" applyFont="1" applyFill="1" applyBorder="1" applyAlignment="1">
      <alignment horizontal="center" vertical="center"/>
    </xf>
    <xf numFmtId="9" fontId="111" fillId="4" borderId="4" xfId="0" applyNumberFormat="1" applyFont="1" applyFill="1" applyBorder="1" applyAlignment="1">
      <alignment horizontal="center" vertical="center"/>
    </xf>
    <xf numFmtId="0" fontId="111" fillId="3" borderId="2" xfId="0" applyFont="1" applyFill="1" applyBorder="1" applyAlignment="1">
      <alignment horizontal="left" vertical="center" wrapText="1"/>
    </xf>
    <xf numFmtId="0" fontId="111" fillId="3" borderId="3" xfId="0" applyFont="1" applyFill="1" applyBorder="1" applyAlignment="1">
      <alignment horizontal="left" vertical="center" wrapText="1"/>
    </xf>
    <xf numFmtId="0" fontId="111" fillId="3" borderId="4" xfId="0" applyFont="1" applyFill="1" applyBorder="1" applyAlignment="1">
      <alignment horizontal="left" vertical="center" wrapText="1"/>
    </xf>
    <xf numFmtId="0" fontId="120" fillId="3" borderId="2" xfId="0" applyFont="1" applyFill="1" applyBorder="1" applyAlignment="1">
      <alignment horizontal="left" vertical="center" wrapText="1"/>
    </xf>
    <xf numFmtId="0" fontId="120" fillId="3" borderId="3" xfId="0" applyFont="1" applyFill="1" applyBorder="1" applyAlignment="1">
      <alignment horizontal="left" vertical="center" wrapText="1"/>
    </xf>
    <xf numFmtId="0" fontId="120" fillId="3" borderId="4" xfId="0" applyFont="1" applyFill="1" applyBorder="1" applyAlignment="1">
      <alignment horizontal="left" vertical="center" wrapText="1"/>
    </xf>
    <xf numFmtId="0" fontId="66" fillId="9" borderId="44" xfId="0" applyNumberFormat="1" applyFont="1" applyFill="1" applyBorder="1" applyAlignment="1" applyProtection="1">
      <alignment horizontal="left" vertical="center" wrapText="1"/>
    </xf>
    <xf numFmtId="0" fontId="66" fillId="9" borderId="44" xfId="0" applyNumberFormat="1" applyFont="1" applyFill="1" applyBorder="1" applyAlignment="1" applyProtection="1">
      <alignment horizontal="left" vertical="center" wrapText="1"/>
      <protection locked="0"/>
    </xf>
    <xf numFmtId="3" fontId="69" fillId="9" borderId="44" xfId="0" applyNumberFormat="1" applyFont="1" applyFill="1" applyBorder="1" applyAlignment="1" applyProtection="1">
      <alignment horizontal="right" vertical="center" wrapText="1"/>
    </xf>
    <xf numFmtId="0" fontId="69" fillId="9" borderId="44" xfId="0" applyNumberFormat="1" applyFont="1" applyFill="1" applyBorder="1" applyAlignment="1" applyProtection="1">
      <alignment horizontal="right" vertical="center" wrapText="1"/>
      <protection locked="0"/>
    </xf>
    <xf numFmtId="3" fontId="69" fillId="9" borderId="47" xfId="0" applyNumberFormat="1" applyFont="1" applyFill="1" applyBorder="1" applyAlignment="1" applyProtection="1">
      <alignment horizontal="right" vertical="center" wrapText="1"/>
    </xf>
    <xf numFmtId="0" fontId="69" fillId="9" borderId="47" xfId="0" applyNumberFormat="1" applyFont="1" applyFill="1" applyBorder="1" applyAlignment="1" applyProtection="1">
      <alignment horizontal="right" vertical="center" wrapText="1"/>
      <protection locked="0"/>
    </xf>
    <xf numFmtId="3" fontId="71" fillId="9" borderId="44" xfId="0" applyNumberFormat="1" applyFont="1" applyFill="1" applyBorder="1" applyAlignment="1" applyProtection="1">
      <alignment horizontal="right" vertical="center" wrapText="1"/>
    </xf>
    <xf numFmtId="0" fontId="71" fillId="9" borderId="44" xfId="0" applyNumberFormat="1" applyFont="1" applyFill="1" applyBorder="1" applyAlignment="1" applyProtection="1">
      <alignment horizontal="right" vertical="center" wrapText="1"/>
      <protection locked="0"/>
    </xf>
    <xf numFmtId="0" fontId="70" fillId="11" borderId="44" xfId="0" applyNumberFormat="1" applyFont="1" applyFill="1" applyBorder="1" applyAlignment="1" applyProtection="1">
      <alignment horizontal="left" vertical="center" wrapText="1"/>
    </xf>
    <xf numFmtId="0" fontId="70" fillId="11" borderId="44" xfId="0" applyNumberFormat="1" applyFont="1" applyFill="1" applyBorder="1" applyAlignment="1" applyProtection="1">
      <alignment horizontal="left" vertical="center" wrapText="1"/>
      <protection locked="0"/>
    </xf>
    <xf numFmtId="3" fontId="68" fillId="10" borderId="44" xfId="0" applyNumberFormat="1" applyFont="1" applyFill="1" applyBorder="1" applyAlignment="1" applyProtection="1">
      <alignment horizontal="right" vertical="center" wrapText="1"/>
    </xf>
    <xf numFmtId="0" fontId="68" fillId="10" borderId="44" xfId="0" applyNumberFormat="1" applyFont="1" applyFill="1" applyBorder="1" applyAlignment="1" applyProtection="1">
      <alignment horizontal="right" vertical="center" wrapText="1"/>
      <protection locked="0"/>
    </xf>
    <xf numFmtId="170" fontId="68" fillId="9" borderId="47" xfId="0" applyNumberFormat="1" applyFont="1" applyFill="1" applyBorder="1" applyAlignment="1" applyProtection="1">
      <alignment horizontal="center" vertical="center" wrapText="1"/>
    </xf>
    <xf numFmtId="0" fontId="68" fillId="9" borderId="47" xfId="0" applyNumberFormat="1" applyFont="1" applyFill="1" applyBorder="1" applyAlignment="1" applyProtection="1">
      <alignment horizontal="center" vertical="center" wrapText="1"/>
      <protection locked="0"/>
    </xf>
    <xf numFmtId="0" fontId="68" fillId="9" borderId="45" xfId="0" applyNumberFormat="1" applyFont="1" applyFill="1" applyBorder="1" applyAlignment="1" applyProtection="1">
      <alignment horizontal="center" vertical="center" wrapText="1"/>
    </xf>
    <xf numFmtId="0" fontId="68" fillId="9" borderId="45" xfId="0" applyNumberFormat="1" applyFont="1" applyFill="1" applyBorder="1" applyAlignment="1" applyProtection="1">
      <alignment horizontal="center" vertical="center" wrapText="1"/>
      <protection locked="0"/>
    </xf>
    <xf numFmtId="0" fontId="69" fillId="9" borderId="44" xfId="0" applyNumberFormat="1" applyFont="1" applyFill="1" applyBorder="1" applyAlignment="1" applyProtection="1">
      <alignment horizontal="right" vertical="center" wrapText="1"/>
    </xf>
    <xf numFmtId="170" fontId="69" fillId="9" borderId="47" xfId="0" applyNumberFormat="1" applyFont="1" applyFill="1" applyBorder="1" applyAlignment="1" applyProtection="1">
      <alignment horizontal="center" vertical="center" wrapText="1"/>
    </xf>
    <xf numFmtId="0" fontId="69" fillId="9" borderId="47" xfId="0" applyNumberFormat="1" applyFont="1" applyFill="1" applyBorder="1" applyAlignment="1" applyProtection="1">
      <alignment horizontal="center" vertical="center" wrapText="1"/>
      <protection locked="0"/>
    </xf>
    <xf numFmtId="0" fontId="69" fillId="9" borderId="45" xfId="0" applyNumberFormat="1" applyFont="1" applyFill="1" applyBorder="1" applyAlignment="1" applyProtection="1">
      <alignment horizontal="center" vertical="center" wrapText="1"/>
    </xf>
    <xf numFmtId="0" fontId="69" fillId="9" borderId="45" xfId="0" applyNumberFormat="1" applyFont="1" applyFill="1" applyBorder="1" applyAlignment="1" applyProtection="1">
      <alignment horizontal="center" vertical="center" wrapText="1"/>
      <protection locked="0"/>
    </xf>
    <xf numFmtId="14" fontId="66" fillId="9" borderId="44" xfId="0" applyNumberFormat="1" applyFont="1" applyFill="1" applyBorder="1" applyAlignment="1" applyProtection="1">
      <alignment horizontal="left" vertical="center" wrapText="1"/>
    </xf>
    <xf numFmtId="0" fontId="162" fillId="4" borderId="2" xfId="0" applyFont="1" applyFill="1" applyBorder="1" applyAlignment="1">
      <alignment horizontal="center" vertical="center" wrapText="1"/>
    </xf>
    <xf numFmtId="0" fontId="162" fillId="4" borderId="3" xfId="0" applyFont="1" applyFill="1" applyBorder="1" applyAlignment="1">
      <alignment horizontal="center" vertical="center" wrapText="1"/>
    </xf>
    <xf numFmtId="0" fontId="162" fillId="4" borderId="4" xfId="0" applyFont="1" applyFill="1" applyBorder="1" applyAlignment="1">
      <alignment horizontal="center" vertical="center" wrapText="1"/>
    </xf>
    <xf numFmtId="0" fontId="163" fillId="3" borderId="5" xfId="0" applyFont="1" applyFill="1" applyBorder="1" applyAlignment="1">
      <alignment horizontal="center" vertical="center" wrapText="1"/>
    </xf>
    <xf numFmtId="0" fontId="163" fillId="3" borderId="7" xfId="0" applyFont="1" applyFill="1" applyBorder="1" applyAlignment="1">
      <alignment horizontal="center" vertical="center" wrapText="1"/>
    </xf>
    <xf numFmtId="0" fontId="163" fillId="3" borderId="2" xfId="0" applyFont="1" applyFill="1" applyBorder="1" applyAlignment="1">
      <alignment horizontal="center" vertical="center" wrapText="1"/>
    </xf>
    <xf numFmtId="0" fontId="163" fillId="3" borderId="3" xfId="0" applyFont="1" applyFill="1" applyBorder="1" applyAlignment="1">
      <alignment horizontal="center" vertical="center" wrapText="1"/>
    </xf>
    <xf numFmtId="0" fontId="163" fillId="3" borderId="4" xfId="0" applyFont="1" applyFill="1" applyBorder="1" applyAlignment="1">
      <alignment horizontal="center" vertical="center" wrapText="1"/>
    </xf>
    <xf numFmtId="0" fontId="163" fillId="3" borderId="2" xfId="0" applyFont="1" applyFill="1" applyBorder="1" applyAlignment="1">
      <alignment horizontal="center" vertical="center"/>
    </xf>
    <xf numFmtId="0" fontId="163" fillId="3" borderId="3" xfId="0" applyFont="1" applyFill="1" applyBorder="1" applyAlignment="1">
      <alignment horizontal="center" vertical="center"/>
    </xf>
    <xf numFmtId="0" fontId="163" fillId="3" borderId="4" xfId="0" applyFont="1" applyFill="1" applyBorder="1" applyAlignment="1">
      <alignment horizontal="center" vertical="center"/>
    </xf>
    <xf numFmtId="9" fontId="163" fillId="4" borderId="2" xfId="0" applyNumberFormat="1" applyFont="1" applyFill="1" applyBorder="1" applyAlignment="1">
      <alignment horizontal="center" vertical="center"/>
    </xf>
    <xf numFmtId="9" fontId="163" fillId="4" borderId="3" xfId="0" applyNumberFormat="1" applyFont="1" applyFill="1" applyBorder="1" applyAlignment="1">
      <alignment horizontal="center" vertical="center"/>
    </xf>
    <xf numFmtId="9" fontId="163" fillId="4" borderId="4" xfId="0" applyNumberFormat="1" applyFont="1" applyFill="1" applyBorder="1" applyAlignment="1">
      <alignment horizontal="center" vertical="center"/>
    </xf>
    <xf numFmtId="9" fontId="163" fillId="4" borderId="15" xfId="0" applyNumberFormat="1" applyFont="1" applyFill="1" applyBorder="1" applyAlignment="1">
      <alignment horizontal="center" vertical="center"/>
    </xf>
    <xf numFmtId="0" fontId="162" fillId="4" borderId="2" xfId="0" applyFont="1" applyFill="1" applyBorder="1" applyAlignment="1">
      <alignment horizontal="center" vertical="center"/>
    </xf>
    <xf numFmtId="0" fontId="162" fillId="4" borderId="3" xfId="0" applyFont="1" applyFill="1" applyBorder="1" applyAlignment="1">
      <alignment horizontal="center" vertical="center"/>
    </xf>
    <xf numFmtId="0" fontId="162" fillId="4" borderId="4" xfId="0" applyFont="1" applyFill="1" applyBorder="1" applyAlignment="1">
      <alignment horizontal="center" vertical="center"/>
    </xf>
    <xf numFmtId="0" fontId="165" fillId="4" borderId="2" xfId="0" applyFont="1" applyFill="1" applyBorder="1" applyAlignment="1">
      <alignment horizontal="center" vertical="center" wrapText="1"/>
    </xf>
    <xf numFmtId="0" fontId="165" fillId="4" borderId="3" xfId="0" applyFont="1" applyFill="1" applyBorder="1" applyAlignment="1">
      <alignment horizontal="center" vertical="center" wrapText="1"/>
    </xf>
    <xf numFmtId="0" fontId="165" fillId="4" borderId="4" xfId="0" applyFont="1" applyFill="1" applyBorder="1" applyAlignment="1">
      <alignment horizontal="center" vertical="center" wrapText="1"/>
    </xf>
    <xf numFmtId="0" fontId="162" fillId="3" borderId="2" xfId="0" applyFont="1" applyFill="1" applyBorder="1" applyAlignment="1">
      <alignment horizontal="center" vertical="center"/>
    </xf>
    <xf numFmtId="9" fontId="162" fillId="4" borderId="2" xfId="0" applyNumberFormat="1" applyFont="1" applyFill="1" applyBorder="1" applyAlignment="1">
      <alignment horizontal="center" vertical="center"/>
    </xf>
    <xf numFmtId="9" fontId="162" fillId="4" borderId="11" xfId="0" applyNumberFormat="1" applyFont="1" applyFill="1" applyBorder="1" applyAlignment="1">
      <alignment horizontal="center" vertical="center"/>
    </xf>
    <xf numFmtId="9" fontId="162" fillId="4" borderId="3" xfId="0" applyNumberFormat="1" applyFont="1" applyFill="1" applyBorder="1" applyAlignment="1">
      <alignment horizontal="center" vertical="center"/>
    </xf>
    <xf numFmtId="9" fontId="162" fillId="4" borderId="4" xfId="0" applyNumberFormat="1" applyFont="1" applyFill="1" applyBorder="1" applyAlignment="1">
      <alignment horizontal="center" vertical="center"/>
    </xf>
    <xf numFmtId="9" fontId="163" fillId="3" borderId="3" xfId="0" applyNumberFormat="1" applyFont="1" applyFill="1" applyBorder="1" applyAlignment="1">
      <alignment horizontal="center" vertical="center"/>
    </xf>
    <xf numFmtId="9" fontId="163" fillId="3" borderId="4" xfId="0" applyNumberFormat="1" applyFont="1" applyFill="1" applyBorder="1" applyAlignment="1">
      <alignment horizontal="center" vertical="center"/>
    </xf>
    <xf numFmtId="0" fontId="34" fillId="2" borderId="17" xfId="0" applyFont="1" applyFill="1" applyBorder="1" applyAlignment="1">
      <alignment horizontal="left" vertical="top" wrapText="1"/>
    </xf>
    <xf numFmtId="0" fontId="34" fillId="2" borderId="18" xfId="0" applyFont="1" applyFill="1" applyBorder="1" applyAlignment="1">
      <alignment horizontal="left" vertical="top" wrapText="1"/>
    </xf>
    <xf numFmtId="0" fontId="34" fillId="2" borderId="19" xfId="0" applyFont="1" applyFill="1" applyBorder="1" applyAlignment="1">
      <alignment horizontal="left" vertical="top" wrapText="1"/>
    </xf>
    <xf numFmtId="0" fontId="34" fillId="2" borderId="20" xfId="0" applyFont="1" applyFill="1" applyBorder="1" applyAlignment="1">
      <alignment horizontal="left" vertical="top" wrapText="1"/>
    </xf>
    <xf numFmtId="0" fontId="34" fillId="2" borderId="0" xfId="0" applyFont="1" applyFill="1" applyBorder="1" applyAlignment="1">
      <alignment horizontal="left" vertical="top" wrapText="1"/>
    </xf>
    <xf numFmtId="0" fontId="34" fillId="2" borderId="21" xfId="0" applyFont="1" applyFill="1" applyBorder="1" applyAlignment="1">
      <alignment horizontal="left" vertical="top" wrapText="1"/>
    </xf>
    <xf numFmtId="0" fontId="34" fillId="2" borderId="22" xfId="0" applyFont="1" applyFill="1" applyBorder="1" applyAlignment="1">
      <alignment horizontal="left" vertical="top" wrapText="1"/>
    </xf>
    <xf numFmtId="0" fontId="34" fillId="2" borderId="23" xfId="0" applyFont="1" applyFill="1" applyBorder="1" applyAlignment="1">
      <alignment horizontal="left" vertical="top" wrapText="1"/>
    </xf>
    <xf numFmtId="0" fontId="34" fillId="2" borderId="24" xfId="0" applyFont="1" applyFill="1" applyBorder="1" applyAlignment="1">
      <alignment horizontal="left" vertical="top" wrapText="1"/>
    </xf>
    <xf numFmtId="0" fontId="163" fillId="4" borderId="2" xfId="0" applyFont="1" applyFill="1" applyBorder="1" applyAlignment="1">
      <alignment horizontal="center" vertical="center"/>
    </xf>
    <xf numFmtId="0" fontId="163" fillId="4" borderId="3" xfId="0" applyFont="1" applyFill="1" applyBorder="1" applyAlignment="1">
      <alignment horizontal="center" vertical="center"/>
    </xf>
    <xf numFmtId="0" fontId="163" fillId="4" borderId="4" xfId="0" applyFont="1" applyFill="1" applyBorder="1" applyAlignment="1">
      <alignment horizontal="center" vertical="center"/>
    </xf>
    <xf numFmtId="0" fontId="163" fillId="4" borderId="2" xfId="0" applyFont="1" applyFill="1" applyBorder="1" applyAlignment="1">
      <alignment horizontal="center" vertical="center" wrapText="1"/>
    </xf>
    <xf numFmtId="0" fontId="166" fillId="3" borderId="2" xfId="0" applyFont="1" applyFill="1" applyBorder="1" applyAlignment="1">
      <alignment horizontal="center" vertical="center" wrapText="1"/>
    </xf>
    <xf numFmtId="0" fontId="166" fillId="3" borderId="3" xfId="0" applyFont="1" applyFill="1" applyBorder="1" applyAlignment="1">
      <alignment horizontal="center" vertical="center" wrapText="1"/>
    </xf>
    <xf numFmtId="0" fontId="166" fillId="3" borderId="4" xfId="0" applyFont="1" applyFill="1" applyBorder="1" applyAlignment="1">
      <alignment horizontal="center" vertical="center" wrapText="1"/>
    </xf>
    <xf numFmtId="0" fontId="163" fillId="0" borderId="2" xfId="0" applyFont="1" applyBorder="1" applyAlignment="1">
      <alignment horizontal="center" vertical="center" wrapText="1"/>
    </xf>
    <xf numFmtId="0" fontId="163" fillId="0" borderId="3" xfId="0" applyFont="1" applyBorder="1" applyAlignment="1">
      <alignment horizontal="center" vertical="center" wrapText="1"/>
    </xf>
    <xf numFmtId="0" fontId="163" fillId="0" borderId="4" xfId="0" applyFont="1" applyBorder="1" applyAlignment="1">
      <alignment horizontal="center" vertical="center" wrapText="1"/>
    </xf>
    <xf numFmtId="0" fontId="163" fillId="4" borderId="3" xfId="0" applyFont="1" applyFill="1" applyBorder="1" applyAlignment="1">
      <alignment horizontal="center" vertical="center" wrapText="1"/>
    </xf>
    <xf numFmtId="0" fontId="163" fillId="4" borderId="4" xfId="0" applyFont="1" applyFill="1" applyBorder="1" applyAlignment="1">
      <alignment horizontal="center" vertical="center" wrapText="1"/>
    </xf>
    <xf numFmtId="0" fontId="160" fillId="0" borderId="0" xfId="0" applyFont="1" applyAlignment="1">
      <alignment horizontal="center"/>
    </xf>
    <xf numFmtId="0" fontId="161" fillId="2" borderId="0" xfId="0" applyFont="1" applyFill="1" applyAlignment="1">
      <alignment horizontal="center"/>
    </xf>
    <xf numFmtId="0" fontId="163" fillId="3" borderId="1" xfId="0" applyFont="1" applyFill="1" applyBorder="1" applyAlignment="1">
      <alignment horizontal="center" vertical="center"/>
    </xf>
    <xf numFmtId="49" fontId="163" fillId="3" borderId="2" xfId="0" quotePrefix="1" applyNumberFormat="1" applyFont="1" applyFill="1" applyBorder="1" applyAlignment="1">
      <alignment horizontal="center" vertical="center"/>
    </xf>
    <xf numFmtId="49" fontId="163" fillId="3" borderId="3" xfId="0" applyNumberFormat="1" applyFont="1" applyFill="1" applyBorder="1" applyAlignment="1">
      <alignment horizontal="center" vertical="center"/>
    </xf>
    <xf numFmtId="49" fontId="163" fillId="3" borderId="4" xfId="0" applyNumberFormat="1" applyFont="1" applyFill="1" applyBorder="1" applyAlignment="1">
      <alignment horizontal="center" vertical="center"/>
    </xf>
    <xf numFmtId="0" fontId="162" fillId="0" borderId="2" xfId="0" applyFont="1" applyBorder="1" applyAlignment="1">
      <alignment horizontal="center"/>
    </xf>
    <xf numFmtId="0" fontId="162" fillId="0" borderId="3" xfId="0" applyFont="1" applyBorder="1" applyAlignment="1">
      <alignment horizontal="center"/>
    </xf>
    <xf numFmtId="0" fontId="162" fillId="0" borderId="4" xfId="0" applyFont="1" applyBorder="1" applyAlignment="1">
      <alignment horizontal="center"/>
    </xf>
    <xf numFmtId="0" fontId="9"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3" borderId="2" xfId="0" applyFont="1" applyFill="1" applyBorder="1" applyAlignment="1">
      <alignment horizontal="center" vertical="center"/>
    </xf>
    <xf numFmtId="9" fontId="7" fillId="4" borderId="2" xfId="0" applyNumberFormat="1" applyFont="1" applyFill="1" applyBorder="1" applyAlignment="1">
      <alignment horizontal="center" vertical="center"/>
    </xf>
    <xf numFmtId="9" fontId="7" fillId="4" borderId="3" xfId="0" applyNumberFormat="1" applyFont="1" applyFill="1" applyBorder="1" applyAlignment="1">
      <alignment horizontal="center" vertical="center"/>
    </xf>
    <xf numFmtId="9" fontId="7" fillId="4" borderId="4"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9" fontId="9" fillId="3" borderId="2" xfId="0" applyNumberFormat="1" applyFont="1" applyFill="1" applyBorder="1" applyAlignment="1">
      <alignment horizontal="center" vertical="center"/>
    </xf>
    <xf numFmtId="9" fontId="9" fillId="3" borderId="11" xfId="0" applyNumberFormat="1" applyFont="1" applyFill="1" applyBorder="1" applyAlignment="1">
      <alignment horizontal="center" vertical="center"/>
    </xf>
    <xf numFmtId="9" fontId="9" fillId="3" borderId="3" xfId="0" applyNumberFormat="1" applyFont="1" applyFill="1" applyBorder="1" applyAlignment="1">
      <alignment horizontal="center" vertical="center"/>
    </xf>
    <xf numFmtId="9" fontId="9" fillId="3" borderId="4" xfId="0" applyNumberFormat="1" applyFont="1" applyFill="1" applyBorder="1" applyAlignment="1">
      <alignment horizontal="center" vertical="center"/>
    </xf>
    <xf numFmtId="9" fontId="7" fillId="3" borderId="2" xfId="0" applyNumberFormat="1" applyFont="1" applyFill="1" applyBorder="1" applyAlignment="1">
      <alignment horizontal="center" vertical="center"/>
    </xf>
    <xf numFmtId="9" fontId="7" fillId="3" borderId="4" xfId="0" applyNumberFormat="1" applyFont="1" applyFill="1" applyBorder="1" applyAlignment="1">
      <alignment horizontal="center" vertical="center"/>
    </xf>
    <xf numFmtId="9" fontId="7" fillId="4" borderId="15" xfId="0" applyNumberFormat="1" applyFont="1" applyFill="1" applyBorder="1" applyAlignment="1">
      <alignment horizontal="center" vertical="center"/>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26" fillId="3" borderId="2"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4" borderId="3" xfId="0" applyFont="1" applyFill="1" applyBorder="1" applyAlignment="1">
      <alignment horizontal="center" vertical="center" wrapText="1"/>
    </xf>
    <xf numFmtId="0" fontId="7" fillId="4" borderId="2" xfId="0" applyFont="1" applyFill="1" applyBorder="1" applyAlignment="1">
      <alignment horizontal="left" vertical="top" wrapText="1"/>
    </xf>
    <xf numFmtId="0" fontId="7" fillId="4" borderId="3" xfId="0" applyFont="1" applyFill="1" applyBorder="1" applyAlignment="1">
      <alignment horizontal="left" vertical="top" wrapText="1"/>
    </xf>
    <xf numFmtId="0" fontId="7" fillId="4" borderId="4" xfId="0" applyFont="1" applyFill="1" applyBorder="1" applyAlignment="1">
      <alignment horizontal="left" vertical="top" wrapText="1"/>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2" fillId="0" borderId="0" xfId="0" applyFont="1" applyAlignment="1">
      <alignment horizontal="center"/>
    </xf>
    <xf numFmtId="0" fontId="5" fillId="3" borderId="1" xfId="0" applyFont="1" applyFill="1" applyBorder="1" applyAlignment="1">
      <alignment horizontal="center" vertical="center"/>
    </xf>
    <xf numFmtId="49" fontId="5" fillId="3" borderId="2"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4" xfId="0"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9" fontId="9" fillId="4" borderId="3" xfId="0" applyNumberFormat="1" applyFont="1" applyFill="1" applyBorder="1" applyAlignment="1">
      <alignment horizontal="center" vertical="center"/>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15" fillId="0" borderId="0" xfId="0" applyFont="1" applyBorder="1" applyAlignment="1">
      <alignment horizontal="center" vertical="center" wrapText="1"/>
    </xf>
    <xf numFmtId="0" fontId="9" fillId="3" borderId="14"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8" xfId="0" applyFont="1" applyFill="1" applyBorder="1" applyAlignment="1">
      <alignment horizontal="center" vertical="center" wrapText="1"/>
    </xf>
    <xf numFmtId="9" fontId="9" fillId="4" borderId="4" xfId="0" applyNumberFormat="1" applyFont="1" applyFill="1" applyBorder="1" applyAlignment="1">
      <alignment horizontal="center" vertical="center"/>
    </xf>
    <xf numFmtId="0" fontId="27" fillId="3" borderId="2"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9" fillId="4" borderId="15" xfId="0" applyFont="1" applyFill="1" applyBorder="1" applyAlignment="1">
      <alignment horizontal="center" vertical="center"/>
    </xf>
    <xf numFmtId="0" fontId="47" fillId="0" borderId="0" xfId="0" applyFont="1" applyAlignment="1">
      <alignment horizontal="center"/>
    </xf>
    <xf numFmtId="0" fontId="4" fillId="3" borderId="1" xfId="0"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8" fillId="3" borderId="80" xfId="0" applyFont="1" applyFill="1" applyBorder="1" applyAlignment="1">
      <alignment horizontal="center" vertical="center" wrapText="1"/>
    </xf>
    <xf numFmtId="0" fontId="41" fillId="4" borderId="80" xfId="0" applyFont="1" applyFill="1" applyBorder="1" applyAlignment="1">
      <alignment horizontal="center" vertical="center" wrapText="1"/>
    </xf>
    <xf numFmtId="0" fontId="41" fillId="4" borderId="16" xfId="0" applyFont="1" applyFill="1" applyBorder="1" applyAlignment="1">
      <alignment horizontal="center" vertical="center" wrapText="1"/>
    </xf>
    <xf numFmtId="0" fontId="41" fillId="4" borderId="39" xfId="0" applyFont="1" applyFill="1" applyBorder="1" applyAlignment="1">
      <alignment horizontal="center" vertical="center" wrapText="1"/>
    </xf>
    <xf numFmtId="0" fontId="48" fillId="3" borderId="54" xfId="0" applyFont="1" applyFill="1" applyBorder="1" applyAlignment="1">
      <alignment horizontal="center" vertical="center"/>
    </xf>
    <xf numFmtId="0" fontId="48" fillId="3" borderId="53" xfId="0" applyFont="1" applyFill="1" applyBorder="1" applyAlignment="1">
      <alignment horizontal="center" vertical="center"/>
    </xf>
    <xf numFmtId="0" fontId="48" fillId="3" borderId="52" xfId="0" applyFont="1" applyFill="1" applyBorder="1" applyAlignment="1">
      <alignment horizontal="center" vertical="center"/>
    </xf>
    <xf numFmtId="0" fontId="48" fillId="3" borderId="73" xfId="0" applyFont="1" applyFill="1" applyBorder="1" applyAlignment="1">
      <alignment horizontal="center" vertical="center" wrapText="1"/>
    </xf>
    <xf numFmtId="0" fontId="48" fillId="3" borderId="74" xfId="0" applyFont="1" applyFill="1" applyBorder="1" applyAlignment="1">
      <alignment horizontal="center" vertical="center" wrapText="1"/>
    </xf>
    <xf numFmtId="0" fontId="41" fillId="4" borderId="54" xfId="0" applyFont="1" applyFill="1" applyBorder="1" applyAlignment="1">
      <alignment horizontal="center" vertical="center" wrapText="1"/>
    </xf>
    <xf numFmtId="0" fontId="41" fillId="4" borderId="53" xfId="0" applyFont="1" applyFill="1" applyBorder="1" applyAlignment="1">
      <alignment horizontal="center" vertical="center" wrapText="1"/>
    </xf>
    <xf numFmtId="0" fontId="41" fillId="4" borderId="52" xfId="0" applyFont="1" applyFill="1" applyBorder="1" applyAlignment="1">
      <alignment horizontal="center" vertical="center" wrapText="1"/>
    </xf>
    <xf numFmtId="0" fontId="48" fillId="3" borderId="16" xfId="0" applyFont="1" applyFill="1" applyBorder="1" applyAlignment="1">
      <alignment horizontal="center" vertical="center" wrapText="1"/>
    </xf>
    <xf numFmtId="0" fontId="48" fillId="3" borderId="39" xfId="0" applyFont="1" applyFill="1" applyBorder="1" applyAlignment="1">
      <alignment horizontal="center" vertical="center" wrapText="1"/>
    </xf>
    <xf numFmtId="0" fontId="48" fillId="3" borderId="16" xfId="0" applyFont="1" applyFill="1" applyBorder="1" applyAlignment="1">
      <alignment horizontal="center" vertical="center"/>
    </xf>
    <xf numFmtId="0" fontId="48" fillId="3" borderId="39" xfId="0" applyFont="1" applyFill="1" applyBorder="1" applyAlignment="1">
      <alignment horizontal="center" vertical="center"/>
    </xf>
    <xf numFmtId="0" fontId="21" fillId="3" borderId="33" xfId="0" applyFont="1" applyFill="1" applyBorder="1" applyAlignment="1">
      <alignment horizontal="center" vertical="center"/>
    </xf>
    <xf numFmtId="0" fontId="21" fillId="3" borderId="30" xfId="0" applyFont="1" applyFill="1" applyBorder="1" applyAlignment="1">
      <alignment horizontal="center" vertical="center"/>
    </xf>
    <xf numFmtId="0" fontId="21" fillId="3" borderId="31" xfId="0" applyFont="1" applyFill="1" applyBorder="1" applyAlignment="1">
      <alignment horizontal="center" vertical="center"/>
    </xf>
    <xf numFmtId="9" fontId="21" fillId="3" borderId="33" xfId="0" applyNumberFormat="1" applyFont="1" applyFill="1" applyBorder="1" applyAlignment="1">
      <alignment horizontal="center" vertical="center" wrapText="1"/>
    </xf>
    <xf numFmtId="9" fontId="21" fillId="3" borderId="31" xfId="0" applyNumberFormat="1" applyFont="1" applyFill="1" applyBorder="1" applyAlignment="1">
      <alignment horizontal="center" vertical="center" wrapText="1"/>
    </xf>
    <xf numFmtId="0" fontId="21" fillId="3" borderId="33" xfId="0" applyFont="1" applyFill="1" applyBorder="1" applyAlignment="1">
      <alignment horizontal="center" vertical="center" wrapText="1"/>
    </xf>
    <xf numFmtId="0" fontId="21" fillId="3" borderId="30" xfId="0" applyFont="1" applyFill="1" applyBorder="1" applyAlignment="1">
      <alignment horizontal="center" vertical="center" wrapText="1"/>
    </xf>
    <xf numFmtId="0" fontId="21" fillId="3" borderId="31" xfId="0" applyFont="1" applyFill="1" applyBorder="1" applyAlignment="1">
      <alignment horizontal="center" vertical="center" wrapText="1"/>
    </xf>
    <xf numFmtId="0" fontId="41" fillId="4" borderId="54" xfId="0" applyFont="1" applyFill="1" applyBorder="1" applyAlignment="1">
      <alignment horizontal="center" vertical="center"/>
    </xf>
    <xf numFmtId="0" fontId="41" fillId="4" borderId="53" xfId="0" applyFont="1" applyFill="1" applyBorder="1" applyAlignment="1">
      <alignment horizontal="center" vertical="center"/>
    </xf>
    <xf numFmtId="0" fontId="41" fillId="4" borderId="52" xfId="0" applyFont="1" applyFill="1" applyBorder="1" applyAlignment="1">
      <alignment horizontal="center" vertical="center"/>
    </xf>
    <xf numFmtId="9" fontId="21" fillId="4" borderId="54" xfId="0" applyNumberFormat="1" applyFont="1" applyFill="1" applyBorder="1" applyAlignment="1">
      <alignment horizontal="center" vertical="center"/>
    </xf>
    <xf numFmtId="9" fontId="21" fillId="4" borderId="53" xfId="0" applyNumberFormat="1" applyFont="1" applyFill="1" applyBorder="1" applyAlignment="1">
      <alignment horizontal="center" vertical="center"/>
    </xf>
    <xf numFmtId="9" fontId="21" fillId="4" borderId="52" xfId="0" applyNumberFormat="1" applyFont="1" applyFill="1" applyBorder="1" applyAlignment="1">
      <alignment horizontal="center" vertical="center"/>
    </xf>
    <xf numFmtId="9" fontId="21" fillId="4" borderId="33" xfId="0" applyNumberFormat="1" applyFont="1" applyFill="1" applyBorder="1" applyAlignment="1">
      <alignment horizontal="center" vertical="center"/>
    </xf>
    <xf numFmtId="9" fontId="21" fillId="4" borderId="31" xfId="0" applyNumberFormat="1" applyFont="1" applyFill="1" applyBorder="1" applyAlignment="1">
      <alignment horizontal="center" vertical="center"/>
    </xf>
    <xf numFmtId="0" fontId="48" fillId="2" borderId="17" xfId="0" applyFont="1" applyFill="1" applyBorder="1" applyAlignment="1">
      <alignment horizontal="left" vertical="top" wrapText="1"/>
    </xf>
    <xf numFmtId="0" fontId="48" fillId="2" borderId="18" xfId="0" applyFont="1" applyFill="1" applyBorder="1" applyAlignment="1">
      <alignment horizontal="left" vertical="top" wrapText="1"/>
    </xf>
    <xf numFmtId="0" fontId="48" fillId="2" borderId="19" xfId="0" applyFont="1" applyFill="1" applyBorder="1" applyAlignment="1">
      <alignment horizontal="left" vertical="top" wrapText="1"/>
    </xf>
    <xf numFmtId="0" fontId="48" fillId="2" borderId="20" xfId="0" applyFont="1" applyFill="1" applyBorder="1" applyAlignment="1">
      <alignment horizontal="left" vertical="top" wrapText="1"/>
    </xf>
    <xf numFmtId="0" fontId="48" fillId="2" borderId="0" xfId="0" applyFont="1" applyFill="1" applyBorder="1" applyAlignment="1">
      <alignment horizontal="left" vertical="top" wrapText="1"/>
    </xf>
    <xf numFmtId="0" fontId="48" fillId="2" borderId="21" xfId="0" applyFont="1" applyFill="1" applyBorder="1" applyAlignment="1">
      <alignment horizontal="left" vertical="top" wrapText="1"/>
    </xf>
    <xf numFmtId="0" fontId="48" fillId="2" borderId="22" xfId="0" applyFont="1" applyFill="1" applyBorder="1" applyAlignment="1">
      <alignment horizontal="left" vertical="top" wrapText="1"/>
    </xf>
    <xf numFmtId="0" fontId="48" fillId="2" borderId="23" xfId="0" applyFont="1" applyFill="1" applyBorder="1" applyAlignment="1">
      <alignment horizontal="left" vertical="top" wrapText="1"/>
    </xf>
    <xf numFmtId="0" fontId="48" fillId="2" borderId="24" xfId="0" applyFont="1" applyFill="1" applyBorder="1" applyAlignment="1">
      <alignment horizontal="left" vertical="top" wrapText="1"/>
    </xf>
    <xf numFmtId="9" fontId="48" fillId="4" borderId="75" xfId="0" applyNumberFormat="1" applyFont="1" applyFill="1" applyBorder="1" applyAlignment="1">
      <alignment horizontal="center" vertical="center"/>
    </xf>
    <xf numFmtId="9" fontId="48" fillId="4" borderId="76" xfId="0" applyNumberFormat="1" applyFont="1" applyFill="1" applyBorder="1" applyAlignment="1">
      <alignment horizontal="center" vertical="center"/>
    </xf>
    <xf numFmtId="0" fontId="21" fillId="4" borderId="54" xfId="0" applyFont="1" applyFill="1" applyBorder="1" applyAlignment="1">
      <alignment horizontal="center" vertical="center" wrapText="1"/>
    </xf>
    <xf numFmtId="0" fontId="21" fillId="4" borderId="53" xfId="0" applyFont="1" applyFill="1" applyBorder="1" applyAlignment="1">
      <alignment horizontal="center" vertical="center" wrapText="1"/>
    </xf>
    <xf numFmtId="0" fontId="21" fillId="4" borderId="52" xfId="0" applyFont="1" applyFill="1" applyBorder="1" applyAlignment="1">
      <alignment horizontal="center" vertical="center" wrapText="1"/>
    </xf>
    <xf numFmtId="0" fontId="48" fillId="4" borderId="54" xfId="0" applyFont="1" applyFill="1" applyBorder="1" applyAlignment="1">
      <alignment horizontal="center" vertical="center" wrapText="1"/>
    </xf>
    <xf numFmtId="0" fontId="48" fillId="4" borderId="53" xfId="0" applyFont="1" applyFill="1" applyBorder="1" applyAlignment="1">
      <alignment horizontal="center" vertical="center" wrapText="1"/>
    </xf>
    <xf numFmtId="0" fontId="48" fillId="4" borderId="52" xfId="0" applyFont="1" applyFill="1" applyBorder="1" applyAlignment="1">
      <alignment horizontal="center" vertical="center" wrapText="1"/>
    </xf>
    <xf numFmtId="0" fontId="87" fillId="0" borderId="54" xfId="0" applyFont="1" applyBorder="1" applyAlignment="1">
      <alignment horizontal="left" vertical="top" wrapText="1"/>
    </xf>
    <xf numFmtId="0" fontId="87" fillId="0" borderId="53" xfId="0" applyFont="1" applyBorder="1" applyAlignment="1">
      <alignment horizontal="left" vertical="top" wrapText="1"/>
    </xf>
    <xf numFmtId="0" fontId="87" fillId="0" borderId="52" xfId="0" applyFont="1" applyBorder="1" applyAlignment="1">
      <alignment horizontal="left" vertical="top" wrapText="1"/>
    </xf>
    <xf numFmtId="0" fontId="48" fillId="4" borderId="53" xfId="0" applyFont="1" applyFill="1" applyBorder="1" applyAlignment="1">
      <alignment horizontal="center" vertical="center"/>
    </xf>
    <xf numFmtId="0" fontId="48" fillId="4" borderId="52" xfId="0" applyFont="1" applyFill="1" applyBorder="1" applyAlignment="1">
      <alignment horizontal="center" vertical="center"/>
    </xf>
    <xf numFmtId="0" fontId="48" fillId="3" borderId="54"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52" xfId="0" applyFont="1" applyFill="1" applyBorder="1" applyAlignment="1">
      <alignment horizontal="center" vertical="center" wrapText="1"/>
    </xf>
    <xf numFmtId="0" fontId="41" fillId="0" borderId="0" xfId="0" applyFont="1" applyAlignment="1">
      <alignment horizontal="center"/>
    </xf>
    <xf numFmtId="0" fontId="86" fillId="2" borderId="0" xfId="0" applyFont="1" applyFill="1" applyAlignment="1">
      <alignment horizontal="center"/>
    </xf>
    <xf numFmtId="0" fontId="48" fillId="3" borderId="72" xfId="0" applyFont="1" applyFill="1" applyBorder="1" applyAlignment="1">
      <alignment horizontal="center" vertical="center"/>
    </xf>
    <xf numFmtId="49" fontId="48" fillId="3" borderId="72" xfId="0" applyNumberFormat="1" applyFont="1" applyFill="1" applyBorder="1" applyAlignment="1">
      <alignment horizontal="center" vertical="center"/>
    </xf>
    <xf numFmtId="49" fontId="48" fillId="3" borderId="53" xfId="0" applyNumberFormat="1" applyFont="1" applyFill="1" applyBorder="1" applyAlignment="1">
      <alignment horizontal="center" vertical="center"/>
    </xf>
    <xf numFmtId="49" fontId="48" fillId="3" borderId="52" xfId="0" applyNumberFormat="1" applyFont="1" applyFill="1" applyBorder="1" applyAlignment="1">
      <alignment horizontal="center" vertical="center"/>
    </xf>
    <xf numFmtId="0" fontId="48" fillId="3" borderId="72" xfId="0" applyFont="1" applyFill="1" applyBorder="1" applyAlignment="1">
      <alignment horizontal="center" vertical="center" wrapText="1"/>
    </xf>
    <xf numFmtId="0" fontId="41" fillId="0" borderId="54" xfId="0" applyFont="1" applyBorder="1" applyAlignment="1">
      <alignment horizontal="center"/>
    </xf>
    <xf numFmtId="0" fontId="41" fillId="0" borderId="53" xfId="0" applyFont="1" applyBorder="1" applyAlignment="1">
      <alignment horizontal="center"/>
    </xf>
    <xf numFmtId="0" fontId="41" fillId="0" borderId="52" xfId="0" applyFont="1" applyBorder="1" applyAlignment="1">
      <alignment horizontal="center"/>
    </xf>
    <xf numFmtId="0" fontId="7" fillId="4" borderId="2"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7" xfId="0" applyFont="1" applyFill="1" applyBorder="1" applyAlignment="1">
      <alignment horizontal="center" vertical="center" wrapText="1"/>
    </xf>
    <xf numFmtId="9" fontId="9" fillId="4" borderId="2" xfId="0" applyNumberFormat="1" applyFont="1" applyFill="1" applyBorder="1" applyAlignment="1">
      <alignment horizontal="center" vertical="center"/>
    </xf>
    <xf numFmtId="9" fontId="8" fillId="4" borderId="2" xfId="0" applyNumberFormat="1" applyFont="1" applyFill="1" applyBorder="1" applyAlignment="1">
      <alignment horizontal="center" vertical="center"/>
    </xf>
    <xf numFmtId="9" fontId="8" fillId="4" borderId="3" xfId="0" applyNumberFormat="1" applyFont="1" applyFill="1" applyBorder="1" applyAlignment="1">
      <alignment horizontal="center" vertical="center"/>
    </xf>
    <xf numFmtId="9" fontId="8" fillId="4" borderId="4" xfId="0" applyNumberFormat="1" applyFont="1" applyFill="1" applyBorder="1" applyAlignment="1">
      <alignment horizontal="center" vertical="center"/>
    </xf>
    <xf numFmtId="9" fontId="8" fillId="4" borderId="11" xfId="0" applyNumberFormat="1" applyFont="1" applyFill="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34" fillId="2" borderId="17" xfId="0" applyFont="1" applyFill="1" applyBorder="1" applyAlignment="1">
      <alignment horizontal="center" vertical="top" wrapText="1"/>
    </xf>
    <xf numFmtId="0" fontId="34" fillId="2" borderId="18" xfId="0" applyFont="1" applyFill="1" applyBorder="1" applyAlignment="1">
      <alignment horizontal="center" vertical="top" wrapText="1"/>
    </xf>
    <xf numFmtId="0" fontId="34" fillId="2" borderId="19" xfId="0" applyFont="1" applyFill="1" applyBorder="1" applyAlignment="1">
      <alignment horizontal="center" vertical="top" wrapText="1"/>
    </xf>
    <xf numFmtId="0" fontId="34" fillId="2" borderId="20" xfId="0" applyFont="1" applyFill="1" applyBorder="1" applyAlignment="1">
      <alignment horizontal="center" vertical="top" wrapText="1"/>
    </xf>
    <xf numFmtId="0" fontId="34" fillId="2" borderId="0" xfId="0" applyFont="1" applyFill="1" applyBorder="1" applyAlignment="1">
      <alignment horizontal="center" vertical="top" wrapText="1"/>
    </xf>
    <xf numFmtId="0" fontId="34" fillId="2" borderId="21" xfId="0" applyFont="1" applyFill="1" applyBorder="1" applyAlignment="1">
      <alignment horizontal="center" vertical="top" wrapText="1"/>
    </xf>
    <xf numFmtId="0" fontId="34" fillId="2" borderId="22" xfId="0" applyFont="1" applyFill="1" applyBorder="1" applyAlignment="1">
      <alignment horizontal="center" vertical="top" wrapText="1"/>
    </xf>
    <xf numFmtId="0" fontId="34" fillId="2" borderId="23" xfId="0" applyFont="1" applyFill="1" applyBorder="1" applyAlignment="1">
      <alignment horizontal="center" vertical="top" wrapText="1"/>
    </xf>
    <xf numFmtId="0" fontId="34" fillId="2" borderId="24" xfId="0" applyFont="1" applyFill="1" applyBorder="1" applyAlignment="1">
      <alignment horizontal="center" vertical="top"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9" fontId="9" fillId="4" borderId="11" xfId="0" applyNumberFormat="1" applyFont="1" applyFill="1" applyBorder="1" applyAlignment="1">
      <alignment horizontal="center" vertical="center"/>
    </xf>
    <xf numFmtId="9" fontId="7" fillId="3" borderId="3" xfId="0" applyNumberFormat="1" applyFont="1" applyFill="1" applyBorder="1" applyAlignment="1">
      <alignment horizontal="center" vertical="center"/>
    </xf>
    <xf numFmtId="0" fontId="7" fillId="4" borderId="11" xfId="0" applyFont="1" applyFill="1" applyBorder="1" applyAlignment="1">
      <alignment horizontal="center" vertical="center" wrapText="1"/>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9" fontId="29" fillId="0" borderId="2" xfId="0" applyNumberFormat="1" applyFont="1" applyFill="1" applyBorder="1" applyAlignment="1">
      <alignment horizontal="center" vertical="center"/>
    </xf>
    <xf numFmtId="9" fontId="29" fillId="0" borderId="3" xfId="0" applyNumberFormat="1" applyFont="1" applyFill="1" applyBorder="1" applyAlignment="1">
      <alignment horizontal="center" vertical="center"/>
    </xf>
    <xf numFmtId="9" fontId="29" fillId="0" borderId="4" xfId="0" applyNumberFormat="1" applyFont="1" applyFill="1" applyBorder="1" applyAlignment="1">
      <alignment horizontal="center" vertical="center"/>
    </xf>
    <xf numFmtId="0" fontId="56" fillId="0" borderId="2" xfId="0" applyFont="1" applyFill="1" applyBorder="1" applyAlignment="1">
      <alignment horizontal="center" vertical="center" wrapText="1"/>
    </xf>
    <xf numFmtId="0" fontId="56" fillId="0" borderId="3" xfId="0" applyFont="1" applyFill="1" applyBorder="1" applyAlignment="1">
      <alignment horizontal="center" vertical="center" wrapText="1"/>
    </xf>
    <xf numFmtId="0" fontId="56" fillId="0" borderId="4"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9" fontId="29" fillId="0" borderId="11" xfId="0" applyNumberFormat="1" applyFont="1" applyFill="1" applyBorder="1" applyAlignment="1">
      <alignment horizontal="center" vertical="center"/>
    </xf>
    <xf numFmtId="9" fontId="9" fillId="0" borderId="2" xfId="0" applyNumberFormat="1" applyFont="1" applyFill="1" applyBorder="1" applyAlignment="1">
      <alignment horizontal="center" vertical="center"/>
    </xf>
    <xf numFmtId="9" fontId="9" fillId="0" borderId="11" xfId="0" applyNumberFormat="1" applyFont="1" applyFill="1" applyBorder="1" applyAlignment="1">
      <alignment horizontal="center" vertical="center"/>
    </xf>
    <xf numFmtId="9" fontId="9" fillId="0" borderId="3" xfId="0" applyNumberFormat="1" applyFont="1" applyFill="1" applyBorder="1" applyAlignment="1">
      <alignment horizontal="center" vertical="center"/>
    </xf>
    <xf numFmtId="9" fontId="9" fillId="0" borderId="4" xfId="0" applyNumberFormat="1" applyFont="1" applyFill="1" applyBorder="1" applyAlignment="1">
      <alignment horizontal="center" vertical="center"/>
    </xf>
    <xf numFmtId="9" fontId="7" fillId="0" borderId="3" xfId="0" applyNumberFormat="1" applyFont="1" applyFill="1" applyBorder="1" applyAlignment="1">
      <alignment horizontal="center" vertical="center"/>
    </xf>
    <xf numFmtId="9" fontId="7" fillId="0" borderId="4" xfId="0" applyNumberFormat="1" applyFont="1" applyFill="1" applyBorder="1" applyAlignment="1">
      <alignment horizontal="center" vertical="center"/>
    </xf>
    <xf numFmtId="0" fontId="34" fillId="0" borderId="17" xfId="0" applyFont="1" applyFill="1" applyBorder="1" applyAlignment="1">
      <alignment horizontal="left" vertical="top" wrapText="1"/>
    </xf>
    <xf numFmtId="0" fontId="34" fillId="0" borderId="18" xfId="0" applyFont="1" applyFill="1" applyBorder="1" applyAlignment="1">
      <alignment horizontal="left" vertical="top" wrapText="1"/>
    </xf>
    <xf numFmtId="0" fontId="34" fillId="0" borderId="19" xfId="0" applyFont="1" applyFill="1" applyBorder="1" applyAlignment="1">
      <alignment horizontal="left" vertical="top" wrapText="1"/>
    </xf>
    <xf numFmtId="0" fontId="34" fillId="0" borderId="22" xfId="0" applyFont="1" applyFill="1" applyBorder="1" applyAlignment="1">
      <alignment horizontal="left" vertical="top" wrapText="1"/>
    </xf>
    <xf numFmtId="0" fontId="34" fillId="0" borderId="23" xfId="0" applyFont="1" applyFill="1" applyBorder="1" applyAlignment="1">
      <alignment horizontal="left" vertical="top" wrapText="1"/>
    </xf>
    <xf numFmtId="0" fontId="34" fillId="0" borderId="24" xfId="0" applyFont="1" applyFill="1" applyBorder="1" applyAlignment="1">
      <alignment horizontal="left" vertical="top"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2" fillId="0" borderId="0" xfId="0" applyFont="1" applyFill="1" applyAlignment="1">
      <alignment horizontal="center"/>
    </xf>
    <xf numFmtId="0" fontId="3" fillId="0" borderId="0" xfId="0" applyFont="1" applyFill="1" applyAlignment="1">
      <alignment horizontal="center"/>
    </xf>
    <xf numFmtId="0" fontId="5" fillId="0" borderId="1" xfId="0"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4" fillId="0" borderId="2" xfId="0" applyFont="1" applyFill="1" applyBorder="1" applyAlignment="1">
      <alignment horizontal="center"/>
    </xf>
    <xf numFmtId="0" fontId="4" fillId="0" borderId="3" xfId="0" applyFont="1" applyFill="1" applyBorder="1" applyAlignment="1">
      <alignment horizontal="center"/>
    </xf>
    <xf numFmtId="0" fontId="4" fillId="0" borderId="4" xfId="0" applyFont="1" applyFill="1" applyBorder="1" applyAlignment="1">
      <alignment horizont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49" fontId="5" fillId="3" borderId="2" xfId="0" quotePrefix="1" applyNumberFormat="1" applyFont="1" applyFill="1" applyBorder="1" applyAlignment="1">
      <alignment horizontal="center" vertical="center"/>
    </xf>
    <xf numFmtId="0" fontId="26" fillId="3" borderId="5"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3"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27" fillId="13" borderId="2" xfId="0" applyFont="1" applyFill="1" applyBorder="1" applyAlignment="1">
      <alignment horizontal="center" vertical="center" wrapText="1"/>
    </xf>
    <xf numFmtId="0" fontId="27" fillId="13" borderId="3" xfId="0" applyFont="1" applyFill="1" applyBorder="1" applyAlignment="1">
      <alignment horizontal="center" vertical="center" wrapText="1"/>
    </xf>
    <xf numFmtId="0" fontId="27" fillId="13" borderId="4" xfId="0" applyFont="1" applyFill="1" applyBorder="1" applyAlignment="1">
      <alignment horizontal="center" vertical="center" wrapText="1"/>
    </xf>
    <xf numFmtId="0" fontId="26" fillId="3" borderId="2"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4" xfId="0" applyFont="1" applyFill="1" applyBorder="1" applyAlignment="1">
      <alignment horizontal="center" vertical="center"/>
    </xf>
    <xf numFmtId="0" fontId="26" fillId="0" borderId="5" xfId="0" applyFont="1" applyFill="1" applyBorder="1" applyAlignment="1">
      <alignment horizontal="center" vertical="center" wrapText="1"/>
    </xf>
    <xf numFmtId="0" fontId="26" fillId="0" borderId="7" xfId="0" applyFont="1" applyFill="1" applyBorder="1" applyAlignment="1">
      <alignment horizontal="center" vertical="center" wrapText="1"/>
    </xf>
    <xf numFmtId="9" fontId="27" fillId="4" borderId="2" xfId="0" applyNumberFormat="1" applyFont="1" applyFill="1" applyBorder="1" applyAlignment="1">
      <alignment horizontal="center" vertical="center"/>
    </xf>
    <xf numFmtId="9" fontId="27" fillId="4" borderId="3" xfId="0" applyNumberFormat="1" applyFont="1" applyFill="1" applyBorder="1" applyAlignment="1">
      <alignment horizontal="center" vertical="center"/>
    </xf>
    <xf numFmtId="9" fontId="27" fillId="4" borderId="4" xfId="0" applyNumberFormat="1" applyFont="1" applyFill="1" applyBorder="1" applyAlignment="1">
      <alignment horizontal="center" vertical="center"/>
    </xf>
    <xf numFmtId="0" fontId="26" fillId="4"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33" fillId="0" borderId="2" xfId="0" applyFont="1" applyFill="1" applyBorder="1" applyAlignment="1">
      <alignment horizontal="center" vertical="center"/>
    </xf>
    <xf numFmtId="0" fontId="33" fillId="0" borderId="3" xfId="0" applyFont="1" applyFill="1" applyBorder="1" applyAlignment="1">
      <alignment horizontal="center" vertical="center"/>
    </xf>
    <xf numFmtId="0" fontId="33" fillId="0" borderId="4" xfId="0" applyFont="1" applyFill="1" applyBorder="1" applyAlignment="1">
      <alignment horizontal="center" vertical="center"/>
    </xf>
    <xf numFmtId="9" fontId="26" fillId="0" borderId="2" xfId="0"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9" fontId="26" fillId="0" borderId="3" xfId="0" applyNumberFormat="1" applyFont="1" applyFill="1" applyBorder="1" applyAlignment="1">
      <alignment horizontal="center" vertical="center"/>
    </xf>
    <xf numFmtId="9" fontId="26" fillId="0" borderId="4" xfId="0" applyNumberFormat="1" applyFont="1" applyFill="1" applyBorder="1" applyAlignment="1">
      <alignment horizontal="center" vertical="center"/>
    </xf>
    <xf numFmtId="9" fontId="26" fillId="0" borderId="15" xfId="0" applyNumberFormat="1" applyFont="1" applyFill="1" applyBorder="1" applyAlignment="1">
      <alignment horizontal="center" vertical="center"/>
    </xf>
    <xf numFmtId="0" fontId="26" fillId="0" borderId="2"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4" xfId="0" applyFont="1" applyFill="1" applyBorder="1" applyAlignment="1">
      <alignment horizontal="center" vertical="center"/>
    </xf>
    <xf numFmtId="0" fontId="26" fillId="4" borderId="3" xfId="0" applyFont="1" applyFill="1" applyBorder="1" applyAlignment="1">
      <alignment horizontal="center" vertical="center"/>
    </xf>
    <xf numFmtId="0" fontId="26" fillId="4" borderId="4" xfId="0" applyFont="1" applyFill="1" applyBorder="1" applyAlignment="1">
      <alignment horizontal="center" vertical="center"/>
    </xf>
    <xf numFmtId="0" fontId="26" fillId="4" borderId="2" xfId="0" applyFont="1" applyFill="1" applyBorder="1" applyAlignment="1">
      <alignment horizontal="center" vertical="center"/>
    </xf>
    <xf numFmtId="0" fontId="27" fillId="4" borderId="2" xfId="0" applyFont="1" applyFill="1" applyBorder="1" applyAlignment="1">
      <alignment horizontal="center" vertical="center"/>
    </xf>
    <xf numFmtId="0" fontId="27" fillId="4" borderId="3" xfId="0" applyFont="1" applyFill="1" applyBorder="1" applyAlignment="1">
      <alignment horizontal="center" vertical="center"/>
    </xf>
    <xf numFmtId="0" fontId="27" fillId="4" borderId="4" xfId="0" applyFont="1" applyFill="1" applyBorder="1" applyAlignment="1">
      <alignment horizontal="center" vertical="center"/>
    </xf>
    <xf numFmtId="0" fontId="33" fillId="6" borderId="2" xfId="0" applyFont="1" applyFill="1" applyBorder="1" applyAlignment="1">
      <alignment horizontal="center" vertical="center"/>
    </xf>
    <xf numFmtId="0" fontId="33" fillId="6" borderId="3" xfId="0" applyFont="1" applyFill="1" applyBorder="1" applyAlignment="1">
      <alignment horizontal="center" vertical="center"/>
    </xf>
    <xf numFmtId="0" fontId="33" fillId="6" borderId="4" xfId="0" applyFont="1" applyFill="1" applyBorder="1" applyAlignment="1">
      <alignment horizontal="center" vertic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32" fillId="3" borderId="3" xfId="0" applyFont="1" applyFill="1" applyBorder="1" applyAlignment="1">
      <alignment horizontal="center" vertical="center" wrapText="1"/>
    </xf>
    <xf numFmtId="0" fontId="32" fillId="3" borderId="3" xfId="0" applyFont="1" applyFill="1" applyBorder="1" applyAlignment="1">
      <alignment horizontal="center" vertical="center"/>
    </xf>
    <xf numFmtId="0" fontId="32" fillId="3" borderId="4" xfId="0" applyFont="1" applyFill="1" applyBorder="1" applyAlignment="1">
      <alignment horizontal="center" vertical="center"/>
    </xf>
    <xf numFmtId="0" fontId="31" fillId="4" borderId="2" xfId="0" applyFont="1" applyFill="1" applyBorder="1" applyAlignment="1">
      <alignment horizontal="left" vertical="center" wrapText="1"/>
    </xf>
    <xf numFmtId="0" fontId="31" fillId="4" borderId="3" xfId="0" applyFont="1" applyFill="1" applyBorder="1" applyAlignment="1">
      <alignment horizontal="left" vertical="center" wrapText="1"/>
    </xf>
    <xf numFmtId="0" fontId="31" fillId="4" borderId="4" xfId="0" applyFont="1" applyFill="1" applyBorder="1" applyAlignment="1">
      <alignment horizontal="left" vertical="center" wrapText="1"/>
    </xf>
    <xf numFmtId="0" fontId="26" fillId="6" borderId="2"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81" fillId="0" borderId="33" xfId="0" applyFont="1" applyBorder="1" applyAlignment="1">
      <alignment horizontal="center"/>
    </xf>
    <xf numFmtId="0" fontId="81" fillId="0" borderId="30" xfId="0" applyFont="1" applyBorder="1" applyAlignment="1">
      <alignment horizontal="center"/>
    </xf>
    <xf numFmtId="0" fontId="81" fillId="0" borderId="31" xfId="0" applyFont="1" applyBorder="1" applyAlignment="1">
      <alignment horizontal="center"/>
    </xf>
    <xf numFmtId="0" fontId="63" fillId="2" borderId="22" xfId="0" applyFont="1" applyFill="1" applyBorder="1" applyAlignment="1">
      <alignment horizontal="center"/>
    </xf>
    <xf numFmtId="0" fontId="63" fillId="2" borderId="23" xfId="0" applyFont="1" applyFill="1" applyBorder="1" applyAlignment="1">
      <alignment horizontal="center"/>
    </xf>
    <xf numFmtId="0" fontId="63" fillId="2" borderId="24" xfId="0" applyFont="1" applyFill="1" applyBorder="1" applyAlignment="1">
      <alignment horizontal="center"/>
    </xf>
    <xf numFmtId="0" fontId="80" fillId="0" borderId="0" xfId="0" applyFont="1" applyBorder="1" applyAlignment="1">
      <alignment horizontal="center"/>
    </xf>
    <xf numFmtId="0" fontId="32" fillId="3" borderId="1" xfId="0" applyFont="1" applyFill="1" applyBorder="1" applyAlignment="1">
      <alignment horizontal="center" vertical="center"/>
    </xf>
    <xf numFmtId="49" fontId="32" fillId="3" borderId="2" xfId="0" applyNumberFormat="1" applyFont="1" applyFill="1" applyBorder="1" applyAlignment="1">
      <alignment horizontal="center" vertical="center"/>
    </xf>
    <xf numFmtId="49" fontId="32" fillId="3" borderId="3" xfId="0" applyNumberFormat="1" applyFont="1" applyFill="1" applyBorder="1" applyAlignment="1">
      <alignment horizontal="center" vertical="center"/>
    </xf>
    <xf numFmtId="49" fontId="32" fillId="3" borderId="4" xfId="0" applyNumberFormat="1" applyFont="1" applyFill="1" applyBorder="1" applyAlignment="1">
      <alignment horizontal="center" vertical="center"/>
    </xf>
    <xf numFmtId="0" fontId="32" fillId="3" borderId="2" xfId="0" applyFont="1" applyFill="1" applyBorder="1" applyAlignment="1">
      <alignment horizontal="center" vertical="center" wrapText="1"/>
    </xf>
    <xf numFmtId="0" fontId="32" fillId="3" borderId="4" xfId="0" applyFont="1" applyFill="1" applyBorder="1" applyAlignment="1">
      <alignment horizontal="center" vertical="center" wrapText="1"/>
    </xf>
    <xf numFmtId="9" fontId="25" fillId="3" borderId="3" xfId="0" applyNumberFormat="1" applyFont="1" applyFill="1" applyBorder="1" applyAlignment="1">
      <alignment horizontal="center" vertical="center"/>
    </xf>
    <xf numFmtId="9" fontId="25" fillId="3" borderId="4" xfId="0" applyNumberFormat="1"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34" fillId="0" borderId="20" xfId="0" applyFont="1" applyFill="1" applyBorder="1" applyAlignment="1">
      <alignment horizontal="left" vertical="top" wrapText="1"/>
    </xf>
    <xf numFmtId="0" fontId="34" fillId="0" borderId="0" xfId="0" applyFont="1" applyFill="1" applyBorder="1" applyAlignment="1">
      <alignment horizontal="left" vertical="top" wrapText="1"/>
    </xf>
    <xf numFmtId="0" fontId="34" fillId="0" borderId="21" xfId="0" applyFont="1" applyFill="1" applyBorder="1" applyAlignment="1">
      <alignment horizontal="left" vertical="top" wrapText="1"/>
    </xf>
    <xf numFmtId="9" fontId="7" fillId="0" borderId="2" xfId="0" applyNumberFormat="1" applyFont="1" applyFill="1" applyBorder="1" applyAlignment="1">
      <alignment horizontal="center" vertical="center"/>
    </xf>
    <xf numFmtId="9" fontId="7" fillId="0" borderId="15" xfId="0" applyNumberFormat="1" applyFont="1" applyFill="1" applyBorder="1" applyAlignment="1">
      <alignment horizontal="center" vertical="center"/>
    </xf>
    <xf numFmtId="9" fontId="9" fillId="0" borderId="2" xfId="0" applyNumberFormat="1" applyFont="1" applyFill="1" applyBorder="1" applyAlignment="1">
      <alignment horizontal="center" vertical="center" wrapText="1"/>
    </xf>
    <xf numFmtId="9" fontId="9" fillId="0" borderId="11" xfId="0" applyNumberFormat="1" applyFont="1" applyFill="1" applyBorder="1" applyAlignment="1">
      <alignment horizontal="center" vertical="center" wrapText="1"/>
    </xf>
    <xf numFmtId="9" fontId="9" fillId="0" borderId="3" xfId="0" applyNumberFormat="1" applyFont="1" applyFill="1" applyBorder="1" applyAlignment="1">
      <alignment horizontal="center" vertical="center" wrapText="1"/>
    </xf>
    <xf numFmtId="9" fontId="9" fillId="0" borderId="4" xfId="0" applyNumberFormat="1" applyFont="1" applyFill="1" applyBorder="1" applyAlignment="1">
      <alignment horizontal="center" vertical="center" wrapText="1"/>
    </xf>
    <xf numFmtId="9" fontId="9" fillId="0" borderId="2" xfId="0" applyNumberFormat="1" applyFont="1" applyFill="1" applyBorder="1" applyAlignment="1">
      <alignment horizontal="left" vertical="center" wrapText="1"/>
    </xf>
    <xf numFmtId="9" fontId="9" fillId="0" borderId="11" xfId="0" applyNumberFormat="1" applyFont="1" applyFill="1" applyBorder="1" applyAlignment="1">
      <alignment horizontal="left" vertical="center" wrapText="1"/>
    </xf>
    <xf numFmtId="9" fontId="9" fillId="0" borderId="3" xfId="0" applyNumberFormat="1" applyFont="1" applyFill="1" applyBorder="1" applyAlignment="1">
      <alignment horizontal="left" vertical="center" wrapText="1"/>
    </xf>
    <xf numFmtId="9" fontId="9" fillId="0" borderId="4" xfId="0" applyNumberFormat="1" applyFont="1" applyFill="1" applyBorder="1" applyAlignment="1">
      <alignment horizontal="left" vertical="center" wrapText="1"/>
    </xf>
    <xf numFmtId="9" fontId="7" fillId="0" borderId="2" xfId="0" applyNumberFormat="1" applyFont="1" applyFill="1" applyBorder="1" applyAlignment="1">
      <alignment horizontal="center" vertical="center" wrapText="1"/>
    </xf>
    <xf numFmtId="9" fontId="7" fillId="0" borderId="15" xfId="0" applyNumberFormat="1" applyFont="1" applyFill="1" applyBorder="1" applyAlignment="1">
      <alignment horizontal="center" vertical="center" wrapText="1"/>
    </xf>
    <xf numFmtId="9" fontId="7" fillId="0" borderId="3" xfId="0" applyNumberFormat="1" applyFont="1" applyFill="1" applyBorder="1" applyAlignment="1">
      <alignment horizontal="center" vertical="center" wrapText="1"/>
    </xf>
    <xf numFmtId="9" fontId="7" fillId="0" borderId="4" xfId="0" applyNumberFormat="1"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178" fillId="0" borderId="0" xfId="0" applyFont="1" applyFill="1" applyBorder="1" applyAlignment="1">
      <alignment horizontal="center" vertical="center"/>
    </xf>
    <xf numFmtId="9" fontId="6" fillId="4" borderId="2" xfId="0" applyNumberFormat="1" applyFont="1" applyFill="1" applyBorder="1" applyAlignment="1">
      <alignment horizontal="center" vertical="center" wrapText="1"/>
    </xf>
    <xf numFmtId="9" fontId="6" fillId="4" borderId="4" xfId="0" applyNumberFormat="1" applyFont="1" applyFill="1" applyBorder="1" applyAlignment="1">
      <alignment horizontal="center" vertical="center" wrapText="1"/>
    </xf>
    <xf numFmtId="9" fontId="6" fillId="4" borderId="2" xfId="0" applyNumberFormat="1" applyFont="1" applyFill="1" applyBorder="1" applyAlignment="1">
      <alignment horizontal="center" vertical="center"/>
    </xf>
    <xf numFmtId="9" fontId="6" fillId="4" borderId="15" xfId="0" applyNumberFormat="1" applyFont="1" applyFill="1" applyBorder="1" applyAlignment="1">
      <alignment horizontal="center" vertical="center"/>
    </xf>
    <xf numFmtId="9" fontId="6" fillId="4" borderId="3" xfId="0" applyNumberFormat="1" applyFont="1" applyFill="1" applyBorder="1" applyAlignment="1">
      <alignment horizontal="center" vertical="center"/>
    </xf>
    <xf numFmtId="9" fontId="6" fillId="4" borderId="4"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9" fontId="6" fillId="0" borderId="2" xfId="0" applyNumberFormat="1" applyFont="1" applyFill="1" applyBorder="1" applyAlignment="1">
      <alignment horizontal="center" vertical="center"/>
    </xf>
    <xf numFmtId="9" fontId="6" fillId="0" borderId="11" xfId="0" applyNumberFormat="1" applyFont="1" applyFill="1" applyBorder="1" applyAlignment="1">
      <alignment horizontal="center" vertical="center"/>
    </xf>
    <xf numFmtId="9" fontId="6" fillId="0" borderId="3" xfId="0" applyNumberFormat="1" applyFont="1" applyFill="1" applyBorder="1" applyAlignment="1">
      <alignment horizontal="center" vertical="center"/>
    </xf>
    <xf numFmtId="9" fontId="6" fillId="0" borderId="4" xfId="0" applyNumberFormat="1" applyFont="1" applyFill="1" applyBorder="1" applyAlignment="1">
      <alignment horizontal="center" vertical="center"/>
    </xf>
    <xf numFmtId="3" fontId="8" fillId="0" borderId="2" xfId="0" applyNumberFormat="1" applyFont="1" applyFill="1" applyBorder="1" applyAlignment="1">
      <alignment horizontal="center" vertical="center"/>
    </xf>
    <xf numFmtId="3" fontId="8" fillId="0" borderId="3" xfId="0" applyNumberFormat="1" applyFont="1" applyFill="1" applyBorder="1" applyAlignment="1">
      <alignment horizontal="center" vertical="center"/>
    </xf>
    <xf numFmtId="3" fontId="8" fillId="0" borderId="4" xfId="0" applyNumberFormat="1" applyFont="1" applyFill="1" applyBorder="1" applyAlignment="1">
      <alignment horizontal="center" vertical="center"/>
    </xf>
    <xf numFmtId="0" fontId="60" fillId="4" borderId="2" xfId="0" applyFont="1" applyFill="1" applyBorder="1" applyAlignment="1">
      <alignment horizontal="center" vertical="center" wrapText="1"/>
    </xf>
    <xf numFmtId="0" fontId="60" fillId="4" borderId="3" xfId="0" applyFont="1" applyFill="1" applyBorder="1" applyAlignment="1">
      <alignment horizontal="center" vertical="center" wrapText="1"/>
    </xf>
    <xf numFmtId="0" fontId="60" fillId="4"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3" fontId="8" fillId="2" borderId="2" xfId="0" applyNumberFormat="1" applyFont="1" applyFill="1" applyBorder="1" applyAlignment="1">
      <alignment horizontal="center" vertical="center"/>
    </xf>
    <xf numFmtId="3" fontId="8" fillId="2" borderId="3" xfId="0" applyNumberFormat="1" applyFont="1" applyFill="1" applyBorder="1" applyAlignment="1">
      <alignment horizontal="center" vertical="center"/>
    </xf>
    <xf numFmtId="3" fontId="8" fillId="2" borderId="4" xfId="0" applyNumberFormat="1" applyFont="1" applyFill="1" applyBorder="1" applyAlignment="1">
      <alignment horizontal="center" vertical="center"/>
    </xf>
    <xf numFmtId="0" fontId="60" fillId="0" borderId="2" xfId="0" applyFont="1" applyFill="1" applyBorder="1" applyAlignment="1">
      <alignment horizontal="center" vertical="center" wrapText="1"/>
    </xf>
    <xf numFmtId="0" fontId="60" fillId="0" borderId="3" xfId="0" applyFont="1" applyFill="1" applyBorder="1" applyAlignment="1">
      <alignment horizontal="center" vertical="center" wrapText="1"/>
    </xf>
    <xf numFmtId="0" fontId="60" fillId="0" borderId="4" xfId="0" applyFont="1" applyFill="1" applyBorder="1" applyAlignment="1">
      <alignment horizontal="center" vertical="center" wrapText="1"/>
    </xf>
    <xf numFmtId="0" fontId="61" fillId="0" borderId="2" xfId="0" applyFont="1" applyBorder="1" applyAlignment="1">
      <alignment horizontal="center" wrapText="1"/>
    </xf>
    <xf numFmtId="0" fontId="61" fillId="0" borderId="3" xfId="0" applyFont="1" applyBorder="1" applyAlignment="1">
      <alignment horizontal="center" wrapText="1"/>
    </xf>
    <xf numFmtId="0" fontId="61" fillId="0" borderId="4" xfId="0" applyFont="1" applyBorder="1" applyAlignment="1">
      <alignment horizontal="center" wrapText="1"/>
    </xf>
    <xf numFmtId="0" fontId="31" fillId="3" borderId="2"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31" fillId="3" borderId="2" xfId="0" applyFont="1" applyFill="1" applyBorder="1" applyAlignment="1">
      <alignment horizontal="center" vertical="center"/>
    </xf>
    <xf numFmtId="0" fontId="31" fillId="3" borderId="3" xfId="0" applyFont="1" applyFill="1" applyBorder="1" applyAlignment="1">
      <alignment horizontal="center" vertical="center"/>
    </xf>
    <xf numFmtId="0" fontId="31" fillId="3" borderId="4" xfId="0" applyFont="1" applyFill="1" applyBorder="1" applyAlignment="1">
      <alignment horizontal="center" vertical="center"/>
    </xf>
    <xf numFmtId="0" fontId="58" fillId="4" borderId="2" xfId="0" applyFont="1" applyFill="1" applyBorder="1" applyAlignment="1">
      <alignment horizontal="center" vertical="center" wrapText="1"/>
    </xf>
    <xf numFmtId="0" fontId="58" fillId="4" borderId="3" xfId="0" applyFont="1" applyFill="1" applyBorder="1" applyAlignment="1">
      <alignment horizontal="center" vertical="center" wrapText="1"/>
    </xf>
    <xf numFmtId="0" fontId="58" fillId="4" borderId="4" xfId="0" applyFont="1" applyFill="1" applyBorder="1" applyAlignment="1">
      <alignment horizontal="center" vertical="center" wrapText="1"/>
    </xf>
    <xf numFmtId="0" fontId="57" fillId="2" borderId="0" xfId="0" applyFont="1" applyFill="1" applyAlignment="1">
      <alignment horizontal="center"/>
    </xf>
    <xf numFmtId="0" fontId="31" fillId="3" borderId="1" xfId="0" applyFont="1" applyFill="1" applyBorder="1" applyAlignment="1">
      <alignment horizontal="center" vertical="center"/>
    </xf>
    <xf numFmtId="49" fontId="6" fillId="3" borderId="2" xfId="0" applyNumberFormat="1" applyFont="1" applyFill="1" applyBorder="1" applyAlignment="1">
      <alignment horizontal="center" vertical="center"/>
    </xf>
    <xf numFmtId="49" fontId="6" fillId="3" borderId="3"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5" fillId="0" borderId="50"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48" xfId="0" applyFont="1" applyBorder="1" applyAlignment="1">
      <alignment horizontal="center" vertical="center" wrapText="1"/>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48" fillId="3" borderId="2" xfId="0" applyFont="1" applyFill="1" applyBorder="1" applyAlignment="1">
      <alignment horizontal="center" vertical="center"/>
    </xf>
    <xf numFmtId="0" fontId="48" fillId="3" borderId="3" xfId="0" applyFont="1" applyFill="1" applyBorder="1" applyAlignment="1">
      <alignment horizontal="center" vertical="center"/>
    </xf>
    <xf numFmtId="0" fontId="48" fillId="3" borderId="4" xfId="0" applyFont="1" applyFill="1" applyBorder="1" applyAlignment="1">
      <alignment horizontal="center" vertical="center"/>
    </xf>
    <xf numFmtId="0" fontId="48" fillId="3" borderId="5"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41" fillId="4" borderId="2"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41" fillId="4" borderId="4" xfId="0" applyFont="1" applyFill="1" applyBorder="1" applyAlignment="1">
      <alignment horizontal="center" vertical="center" wrapText="1"/>
    </xf>
    <xf numFmtId="0" fontId="41" fillId="4" borderId="2" xfId="0" applyFont="1" applyFill="1" applyBorder="1" applyAlignment="1">
      <alignment horizontal="center" vertical="center"/>
    </xf>
    <xf numFmtId="0" fontId="41" fillId="4" borderId="3" xfId="0" applyFont="1" applyFill="1" applyBorder="1" applyAlignment="1">
      <alignment horizontal="center" vertical="center"/>
    </xf>
    <xf numFmtId="0" fontId="41" fillId="4" borderId="4" xfId="0" applyFont="1" applyFill="1" applyBorder="1" applyAlignment="1">
      <alignment horizontal="center" vertical="center"/>
    </xf>
    <xf numFmtId="9" fontId="48" fillId="4" borderId="2" xfId="0" applyNumberFormat="1" applyFont="1" applyFill="1" applyBorder="1" applyAlignment="1">
      <alignment horizontal="center" vertical="center"/>
    </xf>
    <xf numFmtId="9" fontId="48" fillId="4" borderId="11" xfId="0" applyNumberFormat="1" applyFont="1" applyFill="1" applyBorder="1" applyAlignment="1">
      <alignment horizontal="center" vertical="center"/>
    </xf>
    <xf numFmtId="9" fontId="48" fillId="4" borderId="3" xfId="0" applyNumberFormat="1" applyFont="1" applyFill="1" applyBorder="1" applyAlignment="1">
      <alignment horizontal="center" vertical="center"/>
    </xf>
    <xf numFmtId="9" fontId="48" fillId="4" borderId="4" xfId="0" applyNumberFormat="1" applyFont="1" applyFill="1" applyBorder="1" applyAlignment="1">
      <alignment horizontal="center" vertical="center"/>
    </xf>
    <xf numFmtId="9" fontId="41" fillId="3" borderId="3" xfId="0" applyNumberFormat="1" applyFont="1" applyFill="1" applyBorder="1" applyAlignment="1">
      <alignment horizontal="center" vertical="center"/>
    </xf>
    <xf numFmtId="9" fontId="41" fillId="3" borderId="4" xfId="0" applyNumberFormat="1" applyFont="1" applyFill="1" applyBorder="1" applyAlignment="1">
      <alignment horizontal="center" vertical="center"/>
    </xf>
    <xf numFmtId="9" fontId="48" fillId="4" borderId="15" xfId="0" applyNumberFormat="1" applyFont="1" applyFill="1" applyBorder="1" applyAlignment="1">
      <alignment horizontal="center" vertical="center"/>
    </xf>
    <xf numFmtId="0" fontId="48" fillId="4" borderId="2" xfId="0" applyFont="1" applyFill="1" applyBorder="1" applyAlignment="1">
      <alignment horizontal="center" vertical="center" wrapText="1"/>
    </xf>
    <xf numFmtId="0" fontId="48" fillId="4" borderId="3" xfId="0" applyFont="1" applyFill="1" applyBorder="1" applyAlignment="1">
      <alignment horizontal="center" vertical="center"/>
    </xf>
    <xf numFmtId="0" fontId="48" fillId="4" borderId="4" xfId="0" applyFont="1" applyFill="1" applyBorder="1" applyAlignment="1">
      <alignment horizontal="center" vertical="center"/>
    </xf>
    <xf numFmtId="0" fontId="87" fillId="3" borderId="2"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4" xfId="0" applyFont="1" applyBorder="1" applyAlignment="1">
      <alignment horizontal="left" vertical="center" wrapText="1"/>
    </xf>
    <xf numFmtId="0" fontId="48" fillId="4" borderId="3" xfId="0" applyFont="1" applyFill="1" applyBorder="1" applyAlignment="1">
      <alignment horizontal="center" vertical="center" wrapText="1"/>
    </xf>
    <xf numFmtId="0" fontId="48" fillId="4" borderId="4" xfId="0" applyFont="1" applyFill="1" applyBorder="1" applyAlignment="1">
      <alignment horizontal="center" vertical="center" wrapText="1"/>
    </xf>
    <xf numFmtId="0" fontId="48" fillId="3" borderId="1" xfId="0" applyFont="1" applyFill="1" applyBorder="1" applyAlignment="1">
      <alignment horizontal="center" vertical="center"/>
    </xf>
    <xf numFmtId="49" fontId="48" fillId="3" borderId="2" xfId="0" applyNumberFormat="1" applyFont="1" applyFill="1" applyBorder="1" applyAlignment="1">
      <alignment horizontal="center" vertical="center"/>
    </xf>
    <xf numFmtId="49" fontId="48" fillId="3" borderId="3" xfId="0" applyNumberFormat="1" applyFont="1" applyFill="1" applyBorder="1" applyAlignment="1">
      <alignment horizontal="center" vertical="center"/>
    </xf>
    <xf numFmtId="49" fontId="48" fillId="3" borderId="4" xfId="0" applyNumberFormat="1" applyFont="1" applyFill="1" applyBorder="1" applyAlignment="1">
      <alignment horizontal="center" vertical="center"/>
    </xf>
    <xf numFmtId="0" fontId="41" fillId="0" borderId="2"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1" fillId="4" borderId="2" xfId="0" applyFont="1" applyFill="1" applyBorder="1" applyAlignment="1">
      <alignment horizontal="center" vertical="center" wrapText="1"/>
    </xf>
    <xf numFmtId="0" fontId="51" fillId="4" borderId="3" xfId="0" applyFont="1" applyFill="1" applyBorder="1" applyAlignment="1">
      <alignment horizontal="center" vertical="center" wrapText="1"/>
    </xf>
    <xf numFmtId="0" fontId="51" fillId="4" borderId="4" xfId="0" applyFont="1" applyFill="1" applyBorder="1" applyAlignment="1">
      <alignment horizontal="center" vertical="center" wrapText="1"/>
    </xf>
    <xf numFmtId="0" fontId="43" fillId="2" borderId="33" xfId="0" applyFont="1" applyFill="1" applyBorder="1" applyAlignment="1">
      <alignment horizontal="left" vertical="top" wrapText="1"/>
    </xf>
    <xf numFmtId="0" fontId="44" fillId="2" borderId="30" xfId="0" applyFont="1" applyFill="1" applyBorder="1" applyAlignment="1">
      <alignment horizontal="left" vertical="top" wrapText="1"/>
    </xf>
    <xf numFmtId="0" fontId="44" fillId="2" borderId="31" xfId="0" applyFont="1" applyFill="1" applyBorder="1" applyAlignment="1">
      <alignment horizontal="left" vertical="top" wrapText="1"/>
    </xf>
    <xf numFmtId="9" fontId="51" fillId="4" borderId="3" xfId="0" applyNumberFormat="1" applyFont="1" applyFill="1" applyBorder="1" applyAlignment="1">
      <alignment horizontal="center" vertical="center"/>
    </xf>
    <xf numFmtId="9" fontId="51" fillId="4" borderId="4" xfId="0" applyNumberFormat="1" applyFont="1" applyFill="1" applyBorder="1" applyAlignment="1">
      <alignment horizontal="center" vertical="center"/>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6" xfId="0" applyFont="1" applyBorder="1" applyAlignment="1">
      <alignment horizontal="center" wrapText="1"/>
    </xf>
    <xf numFmtId="0" fontId="7" fillId="0" borderId="14" xfId="0" applyFont="1" applyBorder="1" applyAlignment="1">
      <alignment horizontal="center" wrapText="1"/>
    </xf>
    <xf numFmtId="0" fontId="7" fillId="0" borderId="15" xfId="0" applyFont="1" applyBorder="1" applyAlignment="1">
      <alignment horizontal="center" wrapText="1"/>
    </xf>
    <xf numFmtId="0" fontId="7" fillId="0" borderId="8" xfId="0" applyFont="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4" xfId="0" applyFont="1" applyBorder="1" applyAlignment="1">
      <alignment horizontal="center" wrapTex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2" xfId="0" applyFont="1" applyFill="1" applyBorder="1" applyAlignment="1">
      <alignment horizontal="center" vertical="center"/>
    </xf>
    <xf numFmtId="0" fontId="26" fillId="3" borderId="68" xfId="0" applyFont="1" applyFill="1" applyBorder="1" applyAlignment="1">
      <alignment horizontal="center" vertical="center" wrapText="1"/>
    </xf>
    <xf numFmtId="0" fontId="26" fillId="3" borderId="69" xfId="0" applyFont="1" applyFill="1" applyBorder="1" applyAlignment="1">
      <alignment horizontal="center" vertical="center" wrapText="1"/>
    </xf>
    <xf numFmtId="0" fontId="26" fillId="3" borderId="70" xfId="0" applyFont="1" applyFill="1" applyBorder="1" applyAlignment="1">
      <alignment horizontal="center" vertical="center" wrapText="1"/>
    </xf>
    <xf numFmtId="0" fontId="7" fillId="3" borderId="5" xfId="0" applyFont="1" applyFill="1" applyBorder="1" applyAlignment="1">
      <alignment vertical="center" wrapText="1"/>
    </xf>
    <xf numFmtId="0" fontId="7" fillId="3" borderId="9" xfId="0" applyFont="1" applyFill="1" applyBorder="1" applyAlignment="1">
      <alignment vertical="center" wrapText="1"/>
    </xf>
    <xf numFmtId="0" fontId="7" fillId="3" borderId="7" xfId="0" applyFont="1" applyFill="1" applyBorder="1" applyAlignment="1">
      <alignment vertical="center" wrapText="1"/>
    </xf>
    <xf numFmtId="0" fontId="7" fillId="3" borderId="13"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8" xfId="0" applyFont="1" applyFill="1" applyBorder="1" applyAlignment="1">
      <alignment horizontal="center" vertical="center"/>
    </xf>
    <xf numFmtId="9" fontId="7" fillId="4" borderId="11" xfId="0" applyNumberFormat="1" applyFont="1" applyFill="1" applyBorder="1" applyAlignment="1">
      <alignment horizontal="center" vertical="center"/>
    </xf>
  </cellXfs>
  <cellStyles count="185">
    <cellStyle name="_ALB content sheet" xfId="34"/>
    <cellStyle name="_ALB content sheet_Projekt_Buxhet_2012" xfId="35"/>
    <cellStyle name="_ALB_StructPC tables" xfId="36"/>
    <cellStyle name="_Output to team May 12 2008 10pm" xfId="37"/>
    <cellStyle name="_PC Table Summary fror Gramoz May 13 2008" xfId="38"/>
    <cellStyle name="1 indent" xfId="39"/>
    <cellStyle name="2 indents" xfId="40"/>
    <cellStyle name="20% - Accent1 2" xfId="41"/>
    <cellStyle name="20% - Accent2 2" xfId="42"/>
    <cellStyle name="20% - Accent3 2" xfId="43"/>
    <cellStyle name="20% - Accent4 2" xfId="44"/>
    <cellStyle name="20% - Accent5 2" xfId="45"/>
    <cellStyle name="20% - Accent6 2" xfId="46"/>
    <cellStyle name="3 indents" xfId="47"/>
    <cellStyle name="4 indents" xfId="48"/>
    <cellStyle name="40% - Accent1 2" xfId="49"/>
    <cellStyle name="40% - Accent2 2" xfId="50"/>
    <cellStyle name="40% - Accent3 2" xfId="51"/>
    <cellStyle name="40% - Accent4 2" xfId="52"/>
    <cellStyle name="40% - Accent5 2" xfId="53"/>
    <cellStyle name="40% - Accent6 2" xfId="54"/>
    <cellStyle name="5 indents"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xfId="182" builtinId="27"/>
    <cellStyle name="Bad 2" xfId="27"/>
    <cellStyle name="BoA" xfId="68"/>
    <cellStyle name="Calculation 2" xfId="69"/>
    <cellStyle name="Celkem" xfId="70"/>
    <cellStyle name="Check Cell 2" xfId="71"/>
    <cellStyle name="Comma" xfId="5" builtinId="3"/>
    <cellStyle name="Comma  - Style1" xfId="72"/>
    <cellStyle name="Comma 2" xfId="3"/>
    <cellStyle name="Comma 2 2" xfId="7"/>
    <cellStyle name="Comma 2 3" xfId="22"/>
    <cellStyle name="Comma 2 4" xfId="31"/>
    <cellStyle name="Comma 3" xfId="4"/>
    <cellStyle name="Comma 3 2" xfId="8"/>
    <cellStyle name="Comma 3 2 2" xfId="9"/>
    <cellStyle name="Comma 3 3" xfId="29"/>
    <cellStyle name="Comma 3 4" xfId="183"/>
    <cellStyle name="Comma 4" xfId="10"/>
    <cellStyle name="Comma 5" xfId="2"/>
    <cellStyle name="Comma 5 2" xfId="24"/>
    <cellStyle name="Comma 6" xfId="23"/>
    <cellStyle name="Comma 7" xfId="73"/>
    <cellStyle name="Comma 8" xfId="74"/>
    <cellStyle name="Comma 9" xfId="75"/>
    <cellStyle name="Comma(3)" xfId="76"/>
    <cellStyle name="Comma0" xfId="11"/>
    <cellStyle name="Curren - Style3" xfId="77"/>
    <cellStyle name="Curren - Style4" xfId="78"/>
    <cellStyle name="Currency0" xfId="12"/>
    <cellStyle name="Date" xfId="13"/>
    <cellStyle name="Datum" xfId="79"/>
    <cellStyle name="Defl/Infl" xfId="80"/>
    <cellStyle name="Euro" xfId="81"/>
    <cellStyle name="Exogenous" xfId="82"/>
    <cellStyle name="Explanatory Text 2" xfId="83"/>
    <cellStyle name="Finanční0" xfId="84"/>
    <cellStyle name="Finanèní0" xfId="85"/>
    <cellStyle name="Fixed" xfId="14"/>
    <cellStyle name="Good 2" xfId="86"/>
    <cellStyle name="Grey" xfId="87"/>
    <cellStyle name="Heading 1 2" xfId="88"/>
    <cellStyle name="Heading 2 2" xfId="89"/>
    <cellStyle name="Heading 3 2" xfId="90"/>
    <cellStyle name="Heading 4 2" xfId="91"/>
    <cellStyle name="Hipervínculo_IIF" xfId="92"/>
    <cellStyle name="IMF" xfId="93"/>
    <cellStyle name="imf-one decimal" xfId="94"/>
    <cellStyle name="imf-zero decimal" xfId="95"/>
    <cellStyle name="Input [yellow]" xfId="96"/>
    <cellStyle name="Input 2" xfId="97"/>
    <cellStyle name="INSTAT" xfId="98"/>
    <cellStyle name="Label" xfId="99"/>
    <cellStyle name="Linked Cell 2" xfId="100"/>
    <cellStyle name="Měna0" xfId="101"/>
    <cellStyle name="Millares [0]_BALPROGRAMA2001R" xfId="102"/>
    <cellStyle name="Millares_BALPROGRAMA2001R" xfId="103"/>
    <cellStyle name="Milliers [0]_Encours - Apr rééch" xfId="104"/>
    <cellStyle name="Milliers_Encours - Apr rééch" xfId="105"/>
    <cellStyle name="Mìna0" xfId="106"/>
    <cellStyle name="Model" xfId="107"/>
    <cellStyle name="MoF" xfId="108"/>
    <cellStyle name="Moneda [0]_BALPROGRAMA2001R" xfId="109"/>
    <cellStyle name="Moneda_BALPROGRAMA2001R" xfId="110"/>
    <cellStyle name="Monétaire [0]_Encours - Apr rééch" xfId="111"/>
    <cellStyle name="Monétaire_Encours - Apr rééch" xfId="112"/>
    <cellStyle name="Neutral 2" xfId="113"/>
    <cellStyle name="Normal" xfId="0" builtinId="0"/>
    <cellStyle name="Normal - Style1" xfId="114"/>
    <cellStyle name="Normal - Style2" xfId="115"/>
    <cellStyle name="Normal - Style5" xfId="116"/>
    <cellStyle name="Normal - Style6" xfId="117"/>
    <cellStyle name="Normal - Style7" xfId="118"/>
    <cellStyle name="Normal - Style8" xfId="119"/>
    <cellStyle name="Normal 10" xfId="120"/>
    <cellStyle name="Normal 11" xfId="121"/>
    <cellStyle name="Normal 12" xfId="122"/>
    <cellStyle name="Normal 13" xfId="123"/>
    <cellStyle name="Normal 2" xfId="6"/>
    <cellStyle name="Normal 2 2" xfId="21"/>
    <cellStyle name="Normal 2 3" xfId="25"/>
    <cellStyle name="Normal 2 4" xfId="124"/>
    <cellStyle name="Normal 24" xfId="15"/>
    <cellStyle name="Normal 3" xfId="1"/>
    <cellStyle name="Normal 3 2" xfId="32"/>
    <cellStyle name="Normal 3 3" xfId="125"/>
    <cellStyle name="Normal 4" xfId="16"/>
    <cellStyle name="Normal 4 2" xfId="17"/>
    <cellStyle name="Normal 4 3" xfId="30"/>
    <cellStyle name="Normal 5" xfId="28"/>
    <cellStyle name="Normal 5 3" xfId="126"/>
    <cellStyle name="Normal 6" xfId="127"/>
    <cellStyle name="Normal 7" xfId="128"/>
    <cellStyle name="Normal 8" xfId="129"/>
    <cellStyle name="Normal 9" xfId="130"/>
    <cellStyle name="Normal Table" xfId="131"/>
    <cellStyle name="Normal_Tabela_Investimeve" xfId="184"/>
    <cellStyle name="normálne__1_NDARJA  BUXHETIT Universiteteve _2007-2008 sipas Formulës.xls_Flori_PM" xfId="132"/>
    <cellStyle name="Note 2" xfId="133"/>
    <cellStyle name="Output 2" xfId="134"/>
    <cellStyle name="Output Amounts" xfId="135"/>
    <cellStyle name="Percent" xfId="33" builtinId="5"/>
    <cellStyle name="Percent [2]" xfId="136"/>
    <cellStyle name="Percent 2" xfId="18"/>
    <cellStyle name="Percent 2 2" xfId="26"/>
    <cellStyle name="Percent 3" xfId="20"/>
    <cellStyle name="Percent 4" xfId="137"/>
    <cellStyle name="Percent 5" xfId="138"/>
    <cellStyle name="percentage difference" xfId="139"/>
    <cellStyle name="percentage difference one decimal" xfId="140"/>
    <cellStyle name="percentage difference zero decimal" xfId="141"/>
    <cellStyle name="Pevný" xfId="142"/>
    <cellStyle name="Presentation" xfId="143"/>
    <cellStyle name="Proj" xfId="144"/>
    <cellStyle name="Publication" xfId="145"/>
    <cellStyle name="STYL1 - Style1" xfId="146"/>
    <cellStyle name="Style 1" xfId="19"/>
    <cellStyle name="Text" xfId="147"/>
    <cellStyle name="Title 2" xfId="148"/>
    <cellStyle name="Total 2" xfId="149"/>
    <cellStyle name="Warning Text 2" xfId="150"/>
    <cellStyle name="WebAnchor1" xfId="151"/>
    <cellStyle name="WebAnchor2" xfId="152"/>
    <cellStyle name="WebAnchor3" xfId="153"/>
    <cellStyle name="WebAnchor4" xfId="154"/>
    <cellStyle name="WebAnchor5" xfId="155"/>
    <cellStyle name="WebAnchor6" xfId="156"/>
    <cellStyle name="WebAnchor7" xfId="157"/>
    <cellStyle name="Webexclude" xfId="158"/>
    <cellStyle name="WebFN" xfId="159"/>
    <cellStyle name="WebFN1" xfId="160"/>
    <cellStyle name="WebFN2" xfId="161"/>
    <cellStyle name="WebFN3" xfId="162"/>
    <cellStyle name="WebFN4" xfId="163"/>
    <cellStyle name="WebHR" xfId="164"/>
    <cellStyle name="WebIndent1" xfId="165"/>
    <cellStyle name="WebIndent1wFN3" xfId="166"/>
    <cellStyle name="WebIndent2" xfId="167"/>
    <cellStyle name="WebNoBR" xfId="168"/>
    <cellStyle name="Záhlaví 1" xfId="169"/>
    <cellStyle name="Záhlaví 2" xfId="170"/>
    <cellStyle name="zero" xfId="171"/>
    <cellStyle name="ДАТА" xfId="172"/>
    <cellStyle name="ДЕНЕЖНЫЙ_BOPENGC" xfId="173"/>
    <cellStyle name="ЗАГОЛОВОК1" xfId="174"/>
    <cellStyle name="ЗАГОЛОВОК2" xfId="175"/>
    <cellStyle name="ИТОГОВЫЙ" xfId="176"/>
    <cellStyle name="Обычный_BOPENGC" xfId="177"/>
    <cellStyle name="ПРОЦЕНТНЫЙ_BOPENGC" xfId="178"/>
    <cellStyle name="ТЕКСТ" xfId="179"/>
    <cellStyle name="ФИКСИРОВАННЫЙ" xfId="180"/>
    <cellStyle name="ФИНАНСОВЫЙ_BOPENGC" xfId="18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76" Type="http://schemas.openxmlformats.org/officeDocument/2006/relationships/externalLink" Target="externalLinks/externalLink32.xml"/><Relationship Id="rId7" Type="http://schemas.openxmlformats.org/officeDocument/2006/relationships/worksheet" Target="worksheets/sheet7.xml"/><Relationship Id="rId71"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externalLink" Target="externalLinks/externalLink30.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33</xdr:row>
      <xdr:rowOff>0</xdr:rowOff>
    </xdr:from>
    <xdr:to>
      <xdr:col>7</xdr:col>
      <xdr:colOff>304800</xdr:colOff>
      <xdr:row>34</xdr:row>
      <xdr:rowOff>114300</xdr:rowOff>
    </xdr:to>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xdr:cNvSpPr>
          <a:spLocks noChangeAspect="1" noChangeArrowheads="1"/>
        </xdr:cNvSpPr>
      </xdr:nvSpPr>
      <xdr:spPr bwMode="auto">
        <a:xfrm>
          <a:off x="8362950" y="1057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 val="31"/>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AQ"/>
      <sheetName val="Read Me"/>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356"/>
  <sheetViews>
    <sheetView tabSelected="1" workbookViewId="0">
      <selection activeCell="J14" sqref="J14"/>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2914</v>
      </c>
      <c r="E3" s="842"/>
      <c r="F3" s="842"/>
      <c r="G3" s="842"/>
      <c r="H3" s="4"/>
      <c r="I3" s="4"/>
      <c r="J3" s="4"/>
      <c r="K3" s="4"/>
    </row>
    <row r="4" spans="1:11" ht="14.1" customHeight="1">
      <c r="A4" s="4"/>
      <c r="B4" s="4"/>
      <c r="C4" s="16" t="s">
        <v>573</v>
      </c>
      <c r="D4" s="841" t="s">
        <v>2915</v>
      </c>
      <c r="E4" s="842"/>
      <c r="F4" s="842"/>
      <c r="G4" s="842"/>
      <c r="H4" s="4"/>
      <c r="I4" s="4"/>
      <c r="J4" s="4"/>
      <c r="K4" s="4"/>
    </row>
    <row r="5" spans="1:11" ht="14.1" customHeight="1">
      <c r="A5" s="4"/>
      <c r="B5" s="4"/>
      <c r="C5" s="16" t="s">
        <v>0</v>
      </c>
      <c r="D5" s="841" t="s">
        <v>2916</v>
      </c>
      <c r="E5" s="842"/>
      <c r="F5" s="842"/>
      <c r="G5" s="842"/>
      <c r="H5" s="4"/>
      <c r="I5" s="4"/>
      <c r="J5" s="4"/>
      <c r="K5" s="4"/>
    </row>
    <row r="6" spans="1:11" ht="14.1" customHeight="1">
      <c r="A6" s="4"/>
      <c r="B6" s="4"/>
      <c r="C6" s="16" t="s">
        <v>1</v>
      </c>
      <c r="D6" s="841" t="s">
        <v>152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41.1" customHeight="1">
      <c r="A9" s="4"/>
      <c r="B9" s="4"/>
      <c r="C9" s="835" t="s">
        <v>2917</v>
      </c>
      <c r="D9" s="836"/>
      <c r="E9" s="836"/>
      <c r="F9" s="836"/>
      <c r="G9" s="836"/>
      <c r="H9" s="4"/>
      <c r="I9" s="4"/>
      <c r="J9" s="4"/>
      <c r="K9" s="4"/>
    </row>
    <row r="10" spans="1:11" ht="36.950000000000003" customHeight="1">
      <c r="A10" s="4"/>
      <c r="B10" s="4"/>
      <c r="C10" s="8" t="s">
        <v>5</v>
      </c>
      <c r="D10" s="829" t="s">
        <v>2918</v>
      </c>
      <c r="E10" s="830"/>
      <c r="F10" s="830"/>
      <c r="G10" s="830"/>
      <c r="H10" s="4"/>
      <c r="I10" s="4"/>
      <c r="J10" s="4"/>
      <c r="K10" s="4"/>
    </row>
    <row r="11" spans="1:11" ht="27.95" customHeight="1">
      <c r="A11" s="4"/>
      <c r="B11" s="4"/>
      <c r="C11" s="7" t="s">
        <v>6</v>
      </c>
      <c r="D11" s="298">
        <v>2021</v>
      </c>
      <c r="E11" s="298">
        <v>2022</v>
      </c>
      <c r="F11" s="298">
        <v>2023</v>
      </c>
      <c r="G11" s="298">
        <v>2024</v>
      </c>
      <c r="H11" s="4"/>
      <c r="I11" s="4"/>
      <c r="J11" s="4"/>
      <c r="K11" s="4"/>
    </row>
    <row r="12" spans="1:11" ht="14.1" customHeight="1">
      <c r="A12" s="4"/>
      <c r="B12" s="4"/>
      <c r="C12" s="15"/>
      <c r="D12" s="299" t="s">
        <v>7</v>
      </c>
      <c r="E12" s="299" t="s">
        <v>8</v>
      </c>
      <c r="F12" s="299" t="s">
        <v>8</v>
      </c>
      <c r="G12" s="299" t="s">
        <v>8</v>
      </c>
      <c r="H12" s="4"/>
      <c r="I12" s="4"/>
      <c r="J12" s="4"/>
      <c r="K12" s="4"/>
    </row>
    <row r="13" spans="1:11" ht="20.100000000000001" customHeight="1">
      <c r="A13" s="4"/>
      <c r="B13" s="4"/>
      <c r="C13" s="7" t="s">
        <v>2919</v>
      </c>
      <c r="D13" s="300" t="s">
        <v>640</v>
      </c>
      <c r="E13" s="300" t="s">
        <v>640</v>
      </c>
      <c r="F13" s="300" t="s">
        <v>640</v>
      </c>
      <c r="G13" s="300" t="s">
        <v>640</v>
      </c>
      <c r="H13" s="4"/>
      <c r="I13" s="4"/>
      <c r="J13" s="4"/>
      <c r="K13" s="4"/>
    </row>
    <row r="14" spans="1:11" ht="51.95" customHeight="1">
      <c r="A14" s="4"/>
      <c r="B14" s="4"/>
      <c r="C14" s="8" t="s">
        <v>303</v>
      </c>
      <c r="D14" s="829" t="s">
        <v>2920</v>
      </c>
      <c r="E14" s="830"/>
      <c r="F14" s="830"/>
      <c r="G14" s="830"/>
      <c r="H14" s="4"/>
      <c r="I14" s="4"/>
      <c r="J14" s="4"/>
      <c r="K14" s="4"/>
    </row>
    <row r="15" spans="1:11" ht="27.95" customHeight="1">
      <c r="A15" s="4"/>
      <c r="B15" s="4"/>
      <c r="C15" s="7" t="s">
        <v>511</v>
      </c>
      <c r="D15" s="298">
        <v>2021</v>
      </c>
      <c r="E15" s="298">
        <v>2022</v>
      </c>
      <c r="F15" s="298">
        <v>2023</v>
      </c>
      <c r="G15" s="298">
        <v>2024</v>
      </c>
      <c r="H15" s="4"/>
      <c r="I15" s="4"/>
      <c r="J15" s="4"/>
      <c r="K15" s="4"/>
    </row>
    <row r="16" spans="1:11" ht="14.1" customHeight="1">
      <c r="A16" s="4"/>
      <c r="B16" s="4"/>
      <c r="C16" s="15"/>
      <c r="D16" s="299" t="s">
        <v>7</v>
      </c>
      <c r="E16" s="299" t="s">
        <v>8</v>
      </c>
      <c r="F16" s="299" t="s">
        <v>8</v>
      </c>
      <c r="G16" s="299" t="s">
        <v>8</v>
      </c>
      <c r="H16" s="4"/>
      <c r="I16" s="4"/>
      <c r="J16" s="4"/>
      <c r="K16" s="4"/>
    </row>
    <row r="17" spans="1:11" ht="20.100000000000001" customHeight="1">
      <c r="A17" s="4"/>
      <c r="B17" s="4"/>
      <c r="C17" s="7" t="s">
        <v>2921</v>
      </c>
      <c r="D17" s="300">
        <v>100</v>
      </c>
      <c r="E17" s="300" t="s">
        <v>524</v>
      </c>
      <c r="F17" s="300" t="s">
        <v>524</v>
      </c>
      <c r="G17" s="300" t="s">
        <v>564</v>
      </c>
      <c r="H17" s="4"/>
      <c r="I17" s="4"/>
      <c r="J17" s="4"/>
      <c r="K17" s="4"/>
    </row>
    <row r="18" spans="1:11" ht="20.100000000000001" customHeight="1">
      <c r="A18" s="4"/>
      <c r="B18" s="4"/>
      <c r="C18" s="7" t="s">
        <v>2922</v>
      </c>
      <c r="D18" s="300">
        <v>300</v>
      </c>
      <c r="E18" s="300" t="s">
        <v>1231</v>
      </c>
      <c r="F18" s="300" t="s">
        <v>1231</v>
      </c>
      <c r="G18" s="300" t="s">
        <v>1231</v>
      </c>
      <c r="H18" s="4"/>
      <c r="I18" s="4"/>
      <c r="J18" s="4"/>
      <c r="K18" s="4"/>
    </row>
    <row r="19" spans="1:11" ht="14.1" customHeight="1">
      <c r="A19" s="4"/>
      <c r="B19" s="4"/>
      <c r="C19" s="827" t="s">
        <v>347</v>
      </c>
      <c r="D19" s="828"/>
      <c r="E19" s="828"/>
      <c r="F19" s="828"/>
      <c r="G19" s="828"/>
      <c r="H19" s="4"/>
      <c r="I19" s="4"/>
      <c r="J19" s="4"/>
      <c r="K19" s="4"/>
    </row>
    <row r="20" spans="1:11" ht="14.1" customHeight="1">
      <c r="A20" s="4"/>
      <c r="B20" s="4"/>
      <c r="C20" s="297" t="s">
        <v>2923</v>
      </c>
      <c r="D20" s="827" t="s">
        <v>2924</v>
      </c>
      <c r="E20" s="828"/>
      <c r="F20" s="828"/>
      <c r="G20" s="828"/>
      <c r="H20" s="4"/>
      <c r="I20" s="4"/>
      <c r="J20" s="4"/>
      <c r="K20" s="4"/>
    </row>
    <row r="21" spans="1:11" ht="18" customHeight="1">
      <c r="A21" s="4"/>
      <c r="B21" s="4"/>
      <c r="C21" s="14" t="s">
        <v>484</v>
      </c>
      <c r="D21" s="825" t="s">
        <v>2925</v>
      </c>
      <c r="E21" s="826"/>
      <c r="F21" s="826"/>
      <c r="G21" s="826"/>
      <c r="H21" s="4"/>
      <c r="I21" s="4"/>
      <c r="J21" s="4"/>
      <c r="K21" s="4"/>
    </row>
    <row r="22" spans="1:11" ht="18" customHeight="1">
      <c r="A22" s="4"/>
      <c r="B22" s="4"/>
      <c r="C22" s="308" t="s">
        <v>482</v>
      </c>
      <c r="D22" s="821" t="s">
        <v>2926</v>
      </c>
      <c r="E22" s="822"/>
      <c r="F22" s="822"/>
      <c r="G22" s="822"/>
      <c r="H22" s="4"/>
      <c r="I22" s="4"/>
      <c r="J22" s="4"/>
      <c r="K22" s="4"/>
    </row>
    <row r="23" spans="1:11" ht="18" customHeight="1">
      <c r="A23" s="4"/>
      <c r="B23" s="4"/>
      <c r="C23" s="308" t="s">
        <v>15</v>
      </c>
      <c r="D23" s="821" t="s">
        <v>2927</v>
      </c>
      <c r="E23" s="822"/>
      <c r="F23" s="822"/>
      <c r="G23" s="822"/>
      <c r="H23" s="4"/>
      <c r="I23" s="4"/>
      <c r="J23" s="4"/>
      <c r="K23" s="4"/>
    </row>
    <row r="24" spans="1:11" ht="15" customHeight="1">
      <c r="A24" s="4"/>
      <c r="B24" s="4"/>
      <c r="C24" s="13"/>
      <c r="D24" s="301">
        <v>2021</v>
      </c>
      <c r="E24" s="301">
        <v>2022</v>
      </c>
      <c r="F24" s="301">
        <v>2023</v>
      </c>
      <c r="G24" s="301">
        <v>2024</v>
      </c>
      <c r="H24" s="4"/>
      <c r="I24" s="4"/>
      <c r="J24" s="4"/>
      <c r="K24" s="4"/>
    </row>
    <row r="25" spans="1:11" ht="15" customHeight="1">
      <c r="A25" s="4"/>
      <c r="B25" s="4"/>
      <c r="C25" s="12"/>
      <c r="D25" s="302" t="s">
        <v>7</v>
      </c>
      <c r="E25" s="302" t="s">
        <v>8</v>
      </c>
      <c r="F25" s="302" t="s">
        <v>8</v>
      </c>
      <c r="G25" s="302" t="s">
        <v>8</v>
      </c>
      <c r="H25" s="4"/>
      <c r="I25" s="4"/>
      <c r="J25" s="4"/>
      <c r="K25" s="4"/>
    </row>
    <row r="26" spans="1:11" ht="14.1" customHeight="1">
      <c r="A26" s="4"/>
      <c r="B26" s="4"/>
      <c r="C26" s="7" t="s">
        <v>16</v>
      </c>
      <c r="D26" s="300" t="s">
        <v>2928</v>
      </c>
      <c r="E26" s="300" t="s">
        <v>481</v>
      </c>
      <c r="F26" s="300" t="s">
        <v>481</v>
      </c>
      <c r="G26" s="300" t="s">
        <v>481</v>
      </c>
      <c r="H26" s="4"/>
      <c r="I26" s="4"/>
      <c r="J26" s="4"/>
      <c r="K26" s="4"/>
    </row>
    <row r="27" spans="1:11" ht="14.1" customHeight="1">
      <c r="A27" s="4"/>
      <c r="B27" s="4"/>
      <c r="C27" s="7" t="s">
        <v>680</v>
      </c>
      <c r="D27" s="300" t="s">
        <v>2929</v>
      </c>
      <c r="E27" s="300" t="s">
        <v>2930</v>
      </c>
      <c r="F27" s="300" t="s">
        <v>2931</v>
      </c>
      <c r="G27" s="300" t="s">
        <v>2932</v>
      </c>
      <c r="H27" s="4"/>
      <c r="I27" s="4"/>
      <c r="J27" s="4"/>
      <c r="K27" s="4"/>
    </row>
    <row r="28" spans="1:11" ht="14.1" customHeight="1">
      <c r="A28" s="4"/>
      <c r="B28" s="4"/>
      <c r="C28" s="7" t="s">
        <v>676</v>
      </c>
      <c r="D28" s="300" t="s">
        <v>2933</v>
      </c>
      <c r="E28" s="300" t="s">
        <v>2934</v>
      </c>
      <c r="F28" s="300" t="s">
        <v>2935</v>
      </c>
      <c r="G28" s="300" t="s">
        <v>2936</v>
      </c>
      <c r="H28" s="4"/>
      <c r="I28" s="4"/>
      <c r="J28" s="4"/>
      <c r="K28" s="4"/>
    </row>
    <row r="29" spans="1:11" ht="14.1" customHeight="1">
      <c r="A29" s="4"/>
      <c r="B29" s="4"/>
      <c r="C29" s="7" t="s">
        <v>477</v>
      </c>
      <c r="D29" s="300" t="s">
        <v>450</v>
      </c>
      <c r="E29" s="300" t="s">
        <v>1161</v>
      </c>
      <c r="F29" s="300" t="s">
        <v>474</v>
      </c>
      <c r="G29" s="300" t="s">
        <v>474</v>
      </c>
      <c r="H29" s="4"/>
      <c r="I29" s="4"/>
      <c r="J29" s="4"/>
      <c r="K29" s="4"/>
    </row>
    <row r="30" spans="1:11" ht="14.1" customHeight="1">
      <c r="A30" s="4"/>
      <c r="B30" s="4"/>
      <c r="C30" s="7" t="s">
        <v>476</v>
      </c>
      <c r="D30" s="300" t="s">
        <v>450</v>
      </c>
      <c r="E30" s="300" t="s">
        <v>2937</v>
      </c>
      <c r="F30" s="300" t="s">
        <v>2938</v>
      </c>
      <c r="G30" s="300" t="s">
        <v>2939</v>
      </c>
      <c r="H30" s="4"/>
      <c r="I30" s="4"/>
      <c r="J30" s="4"/>
      <c r="K30" s="4"/>
    </row>
    <row r="31" spans="1:11" ht="14.1" customHeight="1">
      <c r="A31" s="4"/>
      <c r="B31" s="4"/>
      <c r="C31" s="7" t="s">
        <v>22</v>
      </c>
      <c r="D31" s="300" t="s">
        <v>450</v>
      </c>
      <c r="E31" s="300" t="s">
        <v>1636</v>
      </c>
      <c r="F31" s="300" t="s">
        <v>2938</v>
      </c>
      <c r="G31" s="300" t="s">
        <v>2939</v>
      </c>
      <c r="H31" s="4"/>
      <c r="I31" s="4"/>
      <c r="J31" s="4"/>
      <c r="K31" s="4"/>
    </row>
    <row r="32" spans="1:11" ht="14.1" customHeight="1">
      <c r="A32" s="4"/>
      <c r="B32" s="4"/>
      <c r="C32" s="823" t="s">
        <v>473</v>
      </c>
      <c r="D32" s="824"/>
      <c r="E32" s="824"/>
      <c r="F32" s="824"/>
      <c r="G32" s="824"/>
      <c r="H32" s="4"/>
      <c r="I32" s="4"/>
      <c r="J32" s="4"/>
      <c r="K32" s="4"/>
    </row>
    <row r="33" spans="1:11" ht="14.1" customHeight="1">
      <c r="A33" s="4"/>
      <c r="B33" s="4"/>
      <c r="C33" s="13"/>
      <c r="D33" s="301">
        <v>2021</v>
      </c>
      <c r="E33" s="301">
        <v>2022</v>
      </c>
      <c r="F33" s="301">
        <v>2023</v>
      </c>
      <c r="G33" s="301">
        <v>2024</v>
      </c>
      <c r="H33" s="4"/>
      <c r="I33" s="4"/>
      <c r="J33" s="4"/>
      <c r="K33" s="4"/>
    </row>
    <row r="34" spans="1:11" ht="14.1" customHeight="1">
      <c r="A34" s="4"/>
      <c r="B34" s="4"/>
      <c r="C34" s="12"/>
      <c r="D34" s="302" t="s">
        <v>7</v>
      </c>
      <c r="E34" s="302" t="s">
        <v>8</v>
      </c>
      <c r="F34" s="302" t="s">
        <v>8</v>
      </c>
      <c r="G34" s="302" t="s">
        <v>8</v>
      </c>
      <c r="H34" s="4"/>
      <c r="I34" s="4"/>
      <c r="J34" s="4"/>
      <c r="K34" s="4"/>
    </row>
    <row r="35" spans="1:11" ht="14.1" customHeight="1">
      <c r="A35" s="4"/>
      <c r="B35" s="4"/>
      <c r="C35" s="11" t="s">
        <v>470</v>
      </c>
      <c r="D35" s="303">
        <v>105300000</v>
      </c>
      <c r="E35" s="303">
        <v>106000000</v>
      </c>
      <c r="F35" s="303">
        <v>106000000</v>
      </c>
      <c r="G35" s="303">
        <v>106000000</v>
      </c>
      <c r="H35" s="4"/>
      <c r="I35" s="4"/>
      <c r="J35" s="4"/>
      <c r="K35" s="4"/>
    </row>
    <row r="36" spans="1:11" ht="14.1" customHeight="1">
      <c r="A36" s="4"/>
      <c r="B36" s="4"/>
      <c r="C36" s="11" t="s">
        <v>459</v>
      </c>
      <c r="D36" s="303">
        <v>105300000</v>
      </c>
      <c r="E36" s="303">
        <v>106000000</v>
      </c>
      <c r="F36" s="303">
        <v>106000000</v>
      </c>
      <c r="G36" s="303">
        <v>106000000</v>
      </c>
      <c r="H36" s="4"/>
      <c r="I36" s="4"/>
      <c r="J36" s="4"/>
      <c r="K36" s="4"/>
    </row>
    <row r="37" spans="1:11" ht="14.1" customHeight="1">
      <c r="A37" s="4"/>
      <c r="B37" s="4"/>
      <c r="C37" s="11" t="s">
        <v>463</v>
      </c>
      <c r="D37" s="303">
        <v>0</v>
      </c>
      <c r="E37" s="303">
        <v>0</v>
      </c>
      <c r="F37" s="303">
        <v>0</v>
      </c>
      <c r="G37" s="303">
        <v>0</v>
      </c>
      <c r="H37" s="4"/>
      <c r="I37" s="4"/>
      <c r="J37" s="4"/>
      <c r="K37" s="4"/>
    </row>
    <row r="38" spans="1:11" ht="14.1" customHeight="1">
      <c r="A38" s="4"/>
      <c r="B38" s="4"/>
      <c r="C38" s="11" t="s">
        <v>469</v>
      </c>
      <c r="D38" s="303">
        <v>16000000</v>
      </c>
      <c r="E38" s="303">
        <v>16000000</v>
      </c>
      <c r="F38" s="303">
        <v>16000000</v>
      </c>
      <c r="G38" s="303">
        <v>16000000</v>
      </c>
      <c r="H38" s="4"/>
      <c r="I38" s="4"/>
      <c r="J38" s="4"/>
      <c r="K38" s="4"/>
    </row>
    <row r="39" spans="1:11" ht="14.1" customHeight="1">
      <c r="A39" s="4"/>
      <c r="B39" s="4"/>
      <c r="C39" s="11" t="s">
        <v>459</v>
      </c>
      <c r="D39" s="303">
        <v>16000000</v>
      </c>
      <c r="E39" s="303">
        <v>16000000</v>
      </c>
      <c r="F39" s="303">
        <v>16000000</v>
      </c>
      <c r="G39" s="303">
        <v>16000000</v>
      </c>
      <c r="H39" s="4"/>
      <c r="I39" s="4"/>
      <c r="J39" s="4"/>
      <c r="K39" s="4"/>
    </row>
    <row r="40" spans="1:11" ht="14.1" customHeight="1">
      <c r="A40" s="4"/>
      <c r="B40" s="4"/>
      <c r="C40" s="11" t="s">
        <v>463</v>
      </c>
      <c r="D40" s="303">
        <v>0</v>
      </c>
      <c r="E40" s="303">
        <v>0</v>
      </c>
      <c r="F40" s="303">
        <v>0</v>
      </c>
      <c r="G40" s="303">
        <v>0</v>
      </c>
      <c r="H40" s="4"/>
      <c r="I40" s="4"/>
      <c r="J40" s="4"/>
      <c r="K40" s="4"/>
    </row>
    <row r="41" spans="1:11" ht="14.1" customHeight="1">
      <c r="A41" s="4"/>
      <c r="B41" s="4"/>
      <c r="C41" s="11" t="s">
        <v>468</v>
      </c>
      <c r="D41" s="303">
        <v>43800000</v>
      </c>
      <c r="E41" s="303">
        <v>46920000</v>
      </c>
      <c r="F41" s="303">
        <v>46000000</v>
      </c>
      <c r="G41" s="303">
        <v>50000000</v>
      </c>
      <c r="H41" s="4"/>
      <c r="I41" s="4"/>
      <c r="J41" s="4"/>
      <c r="K41" s="4"/>
    </row>
    <row r="42" spans="1:11" ht="14.1" customHeight="1">
      <c r="A42" s="4"/>
      <c r="B42" s="4"/>
      <c r="C42" s="11" t="s">
        <v>459</v>
      </c>
      <c r="D42" s="303">
        <v>43800000</v>
      </c>
      <c r="E42" s="303">
        <v>46920000</v>
      </c>
      <c r="F42" s="303">
        <v>46000000</v>
      </c>
      <c r="G42" s="303">
        <v>50000000</v>
      </c>
      <c r="H42" s="4"/>
      <c r="I42" s="4"/>
      <c r="J42" s="4"/>
      <c r="K42" s="4"/>
    </row>
    <row r="43" spans="1:11" ht="14.1" customHeight="1">
      <c r="A43" s="4"/>
      <c r="B43" s="4"/>
      <c r="C43" s="11" t="s">
        <v>463</v>
      </c>
      <c r="D43" s="303">
        <v>0</v>
      </c>
      <c r="E43" s="303">
        <v>0</v>
      </c>
      <c r="F43" s="303">
        <v>0</v>
      </c>
      <c r="G43" s="303">
        <v>0</v>
      </c>
      <c r="H43" s="4"/>
      <c r="I43" s="4"/>
      <c r="J43" s="4"/>
      <c r="K43" s="4"/>
    </row>
    <row r="44" spans="1:11" ht="14.1" customHeight="1">
      <c r="A44" s="4"/>
      <c r="B44" s="4"/>
      <c r="C44" s="11" t="s">
        <v>467</v>
      </c>
      <c r="D44" s="303">
        <v>0</v>
      </c>
      <c r="E44" s="303">
        <v>0</v>
      </c>
      <c r="F44" s="303">
        <v>0</v>
      </c>
      <c r="G44" s="303">
        <v>0</v>
      </c>
      <c r="H44" s="4"/>
      <c r="I44" s="4"/>
      <c r="J44" s="4"/>
      <c r="K44" s="4"/>
    </row>
    <row r="45" spans="1:11" ht="14.1" customHeight="1">
      <c r="A45" s="4"/>
      <c r="B45" s="4"/>
      <c r="C45" s="11" t="s">
        <v>459</v>
      </c>
      <c r="D45" s="303">
        <v>0</v>
      </c>
      <c r="E45" s="303">
        <v>0</v>
      </c>
      <c r="F45" s="303">
        <v>0</v>
      </c>
      <c r="G45" s="303">
        <v>0</v>
      </c>
      <c r="H45" s="4"/>
      <c r="I45" s="4"/>
      <c r="J45" s="4"/>
      <c r="K45" s="4"/>
    </row>
    <row r="46" spans="1:11" ht="14.1" customHeight="1">
      <c r="A46" s="4"/>
      <c r="B46" s="4"/>
      <c r="C46" s="11" t="s">
        <v>463</v>
      </c>
      <c r="D46" s="303">
        <v>0</v>
      </c>
      <c r="E46" s="303">
        <v>0</v>
      </c>
      <c r="F46" s="303">
        <v>0</v>
      </c>
      <c r="G46" s="303">
        <v>0</v>
      </c>
      <c r="H46" s="4"/>
      <c r="I46" s="4"/>
      <c r="J46" s="4"/>
      <c r="K46" s="4"/>
    </row>
    <row r="47" spans="1:11" ht="14.1" customHeight="1">
      <c r="A47" s="4"/>
      <c r="B47" s="4"/>
      <c r="C47" s="11" t="s">
        <v>472</v>
      </c>
      <c r="D47" s="303">
        <v>0</v>
      </c>
      <c r="E47" s="303">
        <v>0</v>
      </c>
      <c r="F47" s="303">
        <v>0</v>
      </c>
      <c r="G47" s="303">
        <v>0</v>
      </c>
      <c r="H47" s="4"/>
      <c r="I47" s="4"/>
      <c r="J47" s="4"/>
      <c r="K47" s="4"/>
    </row>
    <row r="48" spans="1:11" ht="14.1" customHeight="1">
      <c r="A48" s="4"/>
      <c r="B48" s="4"/>
      <c r="C48" s="11" t="s">
        <v>459</v>
      </c>
      <c r="D48" s="303">
        <v>0</v>
      </c>
      <c r="E48" s="303">
        <v>0</v>
      </c>
      <c r="F48" s="303">
        <v>0</v>
      </c>
      <c r="G48" s="303">
        <v>0</v>
      </c>
      <c r="H48" s="4"/>
      <c r="I48" s="4"/>
      <c r="J48" s="4"/>
      <c r="K48" s="4"/>
    </row>
    <row r="49" spans="1:11" ht="14.1" customHeight="1">
      <c r="A49" s="4"/>
      <c r="B49" s="4"/>
      <c r="C49" s="11" t="s">
        <v>463</v>
      </c>
      <c r="D49" s="303">
        <v>0</v>
      </c>
      <c r="E49" s="303">
        <v>0</v>
      </c>
      <c r="F49" s="303">
        <v>0</v>
      </c>
      <c r="G49" s="303">
        <v>0</v>
      </c>
      <c r="H49" s="4"/>
      <c r="I49" s="4"/>
      <c r="J49" s="4"/>
      <c r="K49" s="4"/>
    </row>
    <row r="50" spans="1:11" ht="14.1" customHeight="1">
      <c r="A50" s="4"/>
      <c r="B50" s="4"/>
      <c r="C50" s="11" t="s">
        <v>465</v>
      </c>
      <c r="D50" s="303">
        <v>0</v>
      </c>
      <c r="E50" s="303">
        <v>0</v>
      </c>
      <c r="F50" s="303">
        <v>0</v>
      </c>
      <c r="G50" s="303">
        <v>0</v>
      </c>
      <c r="H50" s="4"/>
      <c r="I50" s="4"/>
      <c r="J50" s="4"/>
      <c r="K50" s="4"/>
    </row>
    <row r="51" spans="1:11" ht="14.1" customHeight="1">
      <c r="A51" s="4"/>
      <c r="B51" s="4"/>
      <c r="C51" s="11" t="s">
        <v>459</v>
      </c>
      <c r="D51" s="303">
        <v>0</v>
      </c>
      <c r="E51" s="303">
        <v>0</v>
      </c>
      <c r="F51" s="303">
        <v>0</v>
      </c>
      <c r="G51" s="303">
        <v>0</v>
      </c>
      <c r="H51" s="4"/>
      <c r="I51" s="4"/>
      <c r="J51" s="4"/>
      <c r="K51" s="4"/>
    </row>
    <row r="52" spans="1:11" ht="14.1" customHeight="1">
      <c r="A52" s="4"/>
      <c r="B52" s="4"/>
      <c r="C52" s="11" t="s">
        <v>463</v>
      </c>
      <c r="D52" s="303">
        <v>0</v>
      </c>
      <c r="E52" s="303">
        <v>0</v>
      </c>
      <c r="F52" s="303">
        <v>0</v>
      </c>
      <c r="G52" s="303">
        <v>0</v>
      </c>
      <c r="H52" s="4"/>
      <c r="I52" s="4"/>
      <c r="J52" s="4"/>
      <c r="K52" s="4"/>
    </row>
    <row r="53" spans="1:11" ht="14.1" customHeight="1">
      <c r="A53" s="4"/>
      <c r="B53" s="4"/>
      <c r="C53" s="11" t="s">
        <v>464</v>
      </c>
      <c r="D53" s="303">
        <v>3313200</v>
      </c>
      <c r="E53" s="303">
        <v>0</v>
      </c>
      <c r="F53" s="303">
        <v>0</v>
      </c>
      <c r="G53" s="303">
        <v>0</v>
      </c>
      <c r="H53" s="4"/>
      <c r="I53" s="4"/>
      <c r="J53" s="4"/>
      <c r="K53" s="4"/>
    </row>
    <row r="54" spans="1:11" ht="14.1" customHeight="1">
      <c r="A54" s="4"/>
      <c r="B54" s="4"/>
      <c r="C54" s="11" t="s">
        <v>459</v>
      </c>
      <c r="D54" s="303">
        <v>3313200</v>
      </c>
      <c r="E54" s="303">
        <v>0</v>
      </c>
      <c r="F54" s="303">
        <v>0</v>
      </c>
      <c r="G54" s="303">
        <v>0</v>
      </c>
      <c r="H54" s="4"/>
      <c r="I54" s="4"/>
      <c r="J54" s="4"/>
      <c r="K54" s="4"/>
    </row>
    <row r="55" spans="1:11" ht="14.1" customHeight="1">
      <c r="A55" s="4"/>
      <c r="B55" s="4"/>
      <c r="C55" s="11" t="s">
        <v>463</v>
      </c>
      <c r="D55" s="303">
        <v>0</v>
      </c>
      <c r="E55" s="303">
        <v>0</v>
      </c>
      <c r="F55" s="303">
        <v>0</v>
      </c>
      <c r="G55" s="303">
        <v>0</v>
      </c>
      <c r="H55" s="4"/>
      <c r="I55" s="4"/>
      <c r="J55" s="4"/>
      <c r="K55" s="4"/>
    </row>
    <row r="56" spans="1:11" ht="14.1" customHeight="1">
      <c r="A56" s="4"/>
      <c r="B56" s="4"/>
      <c r="C56" s="11" t="s">
        <v>462</v>
      </c>
      <c r="D56" s="303">
        <v>0</v>
      </c>
      <c r="E56" s="303">
        <v>0</v>
      </c>
      <c r="F56" s="303">
        <v>0</v>
      </c>
      <c r="G56" s="303">
        <v>0</v>
      </c>
      <c r="H56" s="4"/>
      <c r="I56" s="4"/>
      <c r="J56" s="4"/>
      <c r="K56" s="4"/>
    </row>
    <row r="57" spans="1:11" ht="14.1" customHeight="1">
      <c r="A57" s="4"/>
      <c r="B57" s="4"/>
      <c r="C57" s="11" t="s">
        <v>459</v>
      </c>
      <c r="D57" s="303">
        <v>0</v>
      </c>
      <c r="E57" s="303">
        <v>0</v>
      </c>
      <c r="F57" s="303">
        <v>0</v>
      </c>
      <c r="G57" s="303">
        <v>0</v>
      </c>
      <c r="H57" s="4"/>
      <c r="I57" s="4"/>
      <c r="J57" s="4"/>
      <c r="K57" s="4"/>
    </row>
    <row r="58" spans="1:11" ht="14.1" customHeight="1">
      <c r="A58" s="4"/>
      <c r="B58" s="4"/>
      <c r="C58" s="11" t="s">
        <v>458</v>
      </c>
      <c r="D58" s="303">
        <v>0</v>
      </c>
      <c r="E58" s="303">
        <v>0</v>
      </c>
      <c r="F58" s="303">
        <v>0</v>
      </c>
      <c r="G58" s="303">
        <v>0</v>
      </c>
      <c r="H58" s="4"/>
      <c r="I58" s="4"/>
      <c r="J58" s="4"/>
      <c r="K58" s="4"/>
    </row>
    <row r="59" spans="1:11" ht="14.1" customHeight="1">
      <c r="A59" s="4"/>
      <c r="B59" s="4"/>
      <c r="C59" s="11" t="s">
        <v>457</v>
      </c>
      <c r="D59" s="303">
        <v>0</v>
      </c>
      <c r="E59" s="303">
        <v>0</v>
      </c>
      <c r="F59" s="303">
        <v>0</v>
      </c>
      <c r="G59" s="303">
        <v>0</v>
      </c>
      <c r="H59" s="4"/>
      <c r="I59" s="4"/>
      <c r="J59" s="4"/>
      <c r="K59" s="4"/>
    </row>
    <row r="60" spans="1:11" ht="14.1" customHeight="1">
      <c r="A60" s="4"/>
      <c r="B60" s="4"/>
      <c r="C60" s="11" t="s">
        <v>456</v>
      </c>
      <c r="D60" s="303">
        <v>0</v>
      </c>
      <c r="E60" s="303">
        <v>0</v>
      </c>
      <c r="F60" s="303">
        <v>0</v>
      </c>
      <c r="G60" s="303">
        <v>0</v>
      </c>
      <c r="H60" s="4"/>
      <c r="I60" s="4"/>
      <c r="J60" s="4"/>
      <c r="K60" s="4"/>
    </row>
    <row r="61" spans="1:11" ht="14.1" customHeight="1">
      <c r="A61" s="4"/>
      <c r="B61" s="4"/>
      <c r="C61" s="11" t="s">
        <v>455</v>
      </c>
      <c r="D61" s="303">
        <v>0</v>
      </c>
      <c r="E61" s="303">
        <v>0</v>
      </c>
      <c r="F61" s="303">
        <v>0</v>
      </c>
      <c r="G61" s="303">
        <v>0</v>
      </c>
      <c r="H61" s="4"/>
      <c r="I61" s="4"/>
      <c r="J61" s="4"/>
      <c r="K61" s="4"/>
    </row>
    <row r="62" spans="1:11" ht="14.1" customHeight="1">
      <c r="A62" s="4"/>
      <c r="B62" s="4"/>
      <c r="C62" s="11" t="s">
        <v>461</v>
      </c>
      <c r="D62" s="303">
        <v>0</v>
      </c>
      <c r="E62" s="303">
        <v>0</v>
      </c>
      <c r="F62" s="303">
        <v>0</v>
      </c>
      <c r="G62" s="303">
        <v>0</v>
      </c>
      <c r="H62" s="4"/>
      <c r="I62" s="4"/>
      <c r="J62" s="4"/>
      <c r="K62" s="4"/>
    </row>
    <row r="63" spans="1:11" ht="14.1" customHeight="1">
      <c r="A63" s="4"/>
      <c r="B63" s="4"/>
      <c r="C63" s="11" t="s">
        <v>459</v>
      </c>
      <c r="D63" s="303">
        <v>0</v>
      </c>
      <c r="E63" s="303">
        <v>0</v>
      </c>
      <c r="F63" s="303">
        <v>0</v>
      </c>
      <c r="G63" s="303">
        <v>0</v>
      </c>
      <c r="H63" s="4"/>
      <c r="I63" s="4"/>
      <c r="J63" s="4"/>
      <c r="K63" s="4"/>
    </row>
    <row r="64" spans="1:11" ht="14.1" customHeight="1">
      <c r="A64" s="4"/>
      <c r="B64" s="4"/>
      <c r="C64" s="11" t="s">
        <v>458</v>
      </c>
      <c r="D64" s="303">
        <v>0</v>
      </c>
      <c r="E64" s="303">
        <v>0</v>
      </c>
      <c r="F64" s="303">
        <v>0</v>
      </c>
      <c r="G64" s="303">
        <v>0</v>
      </c>
      <c r="H64" s="4"/>
      <c r="I64" s="4"/>
      <c r="J64" s="4"/>
      <c r="K64" s="4"/>
    </row>
    <row r="65" spans="1:11" ht="14.1" customHeight="1">
      <c r="A65" s="4"/>
      <c r="B65" s="4"/>
      <c r="C65" s="11" t="s">
        <v>457</v>
      </c>
      <c r="D65" s="303">
        <v>0</v>
      </c>
      <c r="E65" s="303">
        <v>0</v>
      </c>
      <c r="F65" s="303">
        <v>0</v>
      </c>
      <c r="G65" s="303">
        <v>0</v>
      </c>
      <c r="H65" s="4"/>
      <c r="I65" s="4"/>
      <c r="J65" s="4"/>
      <c r="K65" s="4"/>
    </row>
    <row r="66" spans="1:11" ht="14.1" customHeight="1">
      <c r="A66" s="4"/>
      <c r="B66" s="4"/>
      <c r="C66" s="11" t="s">
        <v>456</v>
      </c>
      <c r="D66" s="303">
        <v>0</v>
      </c>
      <c r="E66" s="303">
        <v>0</v>
      </c>
      <c r="F66" s="303">
        <v>0</v>
      </c>
      <c r="G66" s="303">
        <v>0</v>
      </c>
      <c r="H66" s="4"/>
      <c r="I66" s="4"/>
      <c r="J66" s="4"/>
      <c r="K66" s="4"/>
    </row>
    <row r="67" spans="1:11" ht="14.1" customHeight="1">
      <c r="A67" s="4"/>
      <c r="B67" s="4"/>
      <c r="C67" s="11" t="s">
        <v>455</v>
      </c>
      <c r="D67" s="303">
        <v>0</v>
      </c>
      <c r="E67" s="303">
        <v>0</v>
      </c>
      <c r="F67" s="303">
        <v>0</v>
      </c>
      <c r="G67" s="303">
        <v>0</v>
      </c>
      <c r="H67" s="4"/>
      <c r="I67" s="4"/>
      <c r="J67" s="4"/>
      <c r="K67" s="4"/>
    </row>
    <row r="68" spans="1:11" ht="14.1" customHeight="1">
      <c r="A68" s="4"/>
      <c r="B68" s="4"/>
      <c r="C68" s="11" t="s">
        <v>460</v>
      </c>
      <c r="D68" s="303">
        <v>0</v>
      </c>
      <c r="E68" s="303">
        <v>0</v>
      </c>
      <c r="F68" s="303">
        <v>0</v>
      </c>
      <c r="G68" s="303">
        <v>0</v>
      </c>
      <c r="H68" s="4"/>
      <c r="I68" s="4"/>
      <c r="J68" s="4"/>
      <c r="K68" s="4"/>
    </row>
    <row r="69" spans="1:11" ht="14.1" customHeight="1">
      <c r="A69" s="4"/>
      <c r="B69" s="4"/>
      <c r="C69" s="11" t="s">
        <v>459</v>
      </c>
      <c r="D69" s="303">
        <v>0</v>
      </c>
      <c r="E69" s="303">
        <v>0</v>
      </c>
      <c r="F69" s="303">
        <v>0</v>
      </c>
      <c r="G69" s="303">
        <v>0</v>
      </c>
      <c r="H69" s="4"/>
      <c r="I69" s="4"/>
      <c r="J69" s="4"/>
      <c r="K69" s="4"/>
    </row>
    <row r="70" spans="1:11" ht="14.1" customHeight="1">
      <c r="A70" s="4"/>
      <c r="B70" s="4"/>
      <c r="C70" s="11" t="s">
        <v>458</v>
      </c>
      <c r="D70" s="303">
        <v>0</v>
      </c>
      <c r="E70" s="303">
        <v>0</v>
      </c>
      <c r="F70" s="303">
        <v>0</v>
      </c>
      <c r="G70" s="303">
        <v>0</v>
      </c>
      <c r="H70" s="4"/>
      <c r="I70" s="4"/>
      <c r="J70" s="4"/>
      <c r="K70" s="4"/>
    </row>
    <row r="71" spans="1:11" ht="14.1" customHeight="1">
      <c r="A71" s="4"/>
      <c r="B71" s="4"/>
      <c r="C71" s="11" t="s">
        <v>457</v>
      </c>
      <c r="D71" s="303">
        <v>0</v>
      </c>
      <c r="E71" s="303">
        <v>0</v>
      </c>
      <c r="F71" s="303">
        <v>0</v>
      </c>
      <c r="G71" s="303">
        <v>0</v>
      </c>
      <c r="H71" s="4"/>
      <c r="I71" s="4"/>
      <c r="J71" s="4"/>
      <c r="K71" s="4"/>
    </row>
    <row r="72" spans="1:11" ht="14.1" customHeight="1">
      <c r="A72" s="4"/>
      <c r="B72" s="4"/>
      <c r="C72" s="11" t="s">
        <v>456</v>
      </c>
      <c r="D72" s="303">
        <v>0</v>
      </c>
      <c r="E72" s="303">
        <v>0</v>
      </c>
      <c r="F72" s="303">
        <v>0</v>
      </c>
      <c r="G72" s="303">
        <v>0</v>
      </c>
      <c r="H72" s="4"/>
      <c r="I72" s="4"/>
      <c r="J72" s="4"/>
      <c r="K72" s="4"/>
    </row>
    <row r="73" spans="1:11" ht="14.1" customHeight="1">
      <c r="A73" s="4"/>
      <c r="B73" s="4"/>
      <c r="C73" s="11" t="s">
        <v>455</v>
      </c>
      <c r="D73" s="303">
        <v>0</v>
      </c>
      <c r="E73" s="303">
        <v>0</v>
      </c>
      <c r="F73" s="303">
        <v>0</v>
      </c>
      <c r="G73" s="303">
        <v>0</v>
      </c>
      <c r="H73" s="4"/>
      <c r="I73" s="4"/>
      <c r="J73" s="4"/>
      <c r="K73" s="4"/>
    </row>
    <row r="74" spans="1:11" ht="14.1" customHeight="1">
      <c r="A74" s="4"/>
      <c r="B74" s="4"/>
      <c r="C74" s="11" t="s">
        <v>454</v>
      </c>
      <c r="D74" s="303">
        <v>0</v>
      </c>
      <c r="E74" s="303">
        <v>0</v>
      </c>
      <c r="F74" s="303">
        <v>0</v>
      </c>
      <c r="G74" s="303">
        <v>0</v>
      </c>
      <c r="H74" s="4"/>
      <c r="I74" s="4"/>
      <c r="J74" s="4"/>
      <c r="K74" s="4"/>
    </row>
    <row r="75" spans="1:11" ht="14.1" customHeight="1">
      <c r="A75" s="4"/>
      <c r="B75" s="4"/>
      <c r="C75" s="11" t="s">
        <v>453</v>
      </c>
      <c r="D75" s="303">
        <v>0</v>
      </c>
      <c r="E75" s="303">
        <v>0</v>
      </c>
      <c r="F75" s="303">
        <v>0</v>
      </c>
      <c r="G75" s="303">
        <v>0</v>
      </c>
      <c r="H75" s="4"/>
      <c r="I75" s="4"/>
      <c r="J75" s="4"/>
      <c r="K75" s="4"/>
    </row>
    <row r="76" spans="1:11" ht="14.1" customHeight="1">
      <c r="A76" s="4"/>
      <c r="B76" s="4"/>
      <c r="C76" s="10" t="s">
        <v>165</v>
      </c>
      <c r="D76" s="303">
        <v>168413200</v>
      </c>
      <c r="E76" s="303">
        <v>168920000</v>
      </c>
      <c r="F76" s="303">
        <v>168000000</v>
      </c>
      <c r="G76" s="303">
        <v>172000000</v>
      </c>
      <c r="H76" s="4"/>
      <c r="I76" s="4"/>
      <c r="J76" s="4"/>
      <c r="K76" s="4"/>
    </row>
    <row r="77" spans="1:11" ht="14.1" customHeight="1">
      <c r="A77" s="4"/>
      <c r="B77" s="4"/>
      <c r="C77" s="827" t="s">
        <v>44</v>
      </c>
      <c r="D77" s="828"/>
      <c r="E77" s="828"/>
      <c r="F77" s="828"/>
      <c r="G77" s="828"/>
      <c r="H77" s="4"/>
      <c r="I77" s="4"/>
      <c r="J77" s="4"/>
      <c r="K77" s="4"/>
    </row>
    <row r="78" spans="1:11" ht="14.1" customHeight="1">
      <c r="A78" s="4"/>
      <c r="B78" s="4"/>
      <c r="C78" s="297" t="s">
        <v>2940</v>
      </c>
      <c r="D78" s="827" t="s">
        <v>2941</v>
      </c>
      <c r="E78" s="828"/>
      <c r="F78" s="828"/>
      <c r="G78" s="828"/>
      <c r="H78" s="4"/>
      <c r="I78" s="4"/>
      <c r="J78" s="4"/>
      <c r="K78" s="4"/>
    </row>
    <row r="79" spans="1:11" ht="14.1" customHeight="1">
      <c r="A79" s="4"/>
      <c r="B79" s="4"/>
      <c r="C79" s="14" t="s">
        <v>484</v>
      </c>
      <c r="D79" s="825" t="s">
        <v>2942</v>
      </c>
      <c r="E79" s="826"/>
      <c r="F79" s="826"/>
      <c r="G79" s="826"/>
      <c r="H79" s="4"/>
      <c r="I79" s="4"/>
      <c r="J79" s="4"/>
      <c r="K79" s="4"/>
    </row>
    <row r="80" spans="1:11" ht="14.1" customHeight="1">
      <c r="A80" s="4"/>
      <c r="B80" s="4"/>
      <c r="C80" s="308" t="s">
        <v>482</v>
      </c>
      <c r="D80" s="821" t="s">
        <v>2943</v>
      </c>
      <c r="E80" s="822"/>
      <c r="F80" s="822"/>
      <c r="G80" s="822"/>
      <c r="H80" s="4"/>
      <c r="I80" s="4"/>
      <c r="J80" s="4"/>
      <c r="K80" s="4"/>
    </row>
    <row r="81" spans="1:11" ht="14.1" customHeight="1">
      <c r="A81" s="4"/>
      <c r="B81" s="4"/>
      <c r="C81" s="308" t="s">
        <v>15</v>
      </c>
      <c r="D81" s="821" t="s">
        <v>158</v>
      </c>
      <c r="E81" s="822"/>
      <c r="F81" s="822"/>
      <c r="G81" s="822"/>
      <c r="H81" s="4"/>
      <c r="I81" s="4"/>
      <c r="J81" s="4"/>
      <c r="K81" s="4"/>
    </row>
    <row r="82" spans="1:11" ht="15" customHeight="1">
      <c r="A82" s="4"/>
      <c r="B82" s="4"/>
      <c r="C82" s="13"/>
      <c r="D82" s="301">
        <v>2021</v>
      </c>
      <c r="E82" s="301">
        <v>2022</v>
      </c>
      <c r="F82" s="301">
        <v>2023</v>
      </c>
      <c r="G82" s="301">
        <v>2024</v>
      </c>
      <c r="H82" s="4"/>
      <c r="I82" s="4"/>
      <c r="J82" s="4"/>
      <c r="K82" s="4"/>
    </row>
    <row r="83" spans="1:11" ht="15" customHeight="1">
      <c r="A83" s="4"/>
      <c r="B83" s="4"/>
      <c r="C83" s="12"/>
      <c r="D83" s="302" t="s">
        <v>7</v>
      </c>
      <c r="E83" s="302" t="s">
        <v>8</v>
      </c>
      <c r="F83" s="302" t="s">
        <v>8</v>
      </c>
      <c r="G83" s="302" t="s">
        <v>8</v>
      </c>
      <c r="H83" s="4"/>
      <c r="I83" s="4"/>
      <c r="J83" s="4"/>
      <c r="K83" s="4"/>
    </row>
    <row r="84" spans="1:11" ht="14.1" customHeight="1">
      <c r="A84" s="4"/>
      <c r="B84" s="4"/>
      <c r="C84" s="7" t="s">
        <v>16</v>
      </c>
      <c r="D84" s="300" t="s">
        <v>510</v>
      </c>
      <c r="E84" s="300" t="s">
        <v>508</v>
      </c>
      <c r="F84" s="300" t="s">
        <v>508</v>
      </c>
      <c r="G84" s="300" t="s">
        <v>508</v>
      </c>
      <c r="H84" s="4"/>
      <c r="I84" s="4"/>
      <c r="J84" s="4"/>
      <c r="K84" s="4"/>
    </row>
    <row r="85" spans="1:11" ht="14.1" customHeight="1">
      <c r="A85" s="4"/>
      <c r="B85" s="4"/>
      <c r="C85" s="7" t="s">
        <v>680</v>
      </c>
      <c r="D85" s="300" t="s">
        <v>692</v>
      </c>
      <c r="E85" s="300" t="s">
        <v>959</v>
      </c>
      <c r="F85" s="300" t="s">
        <v>959</v>
      </c>
      <c r="G85" s="300" t="s">
        <v>959</v>
      </c>
      <c r="H85" s="4"/>
      <c r="I85" s="4"/>
      <c r="J85" s="4"/>
      <c r="K85" s="4"/>
    </row>
    <row r="86" spans="1:11" ht="14.1" customHeight="1">
      <c r="A86" s="4"/>
      <c r="B86" s="4"/>
      <c r="C86" s="7" t="s">
        <v>676</v>
      </c>
      <c r="D86" s="300" t="s">
        <v>1569</v>
      </c>
      <c r="E86" s="300" t="s">
        <v>957</v>
      </c>
      <c r="F86" s="300" t="s">
        <v>957</v>
      </c>
      <c r="G86" s="300" t="s">
        <v>957</v>
      </c>
      <c r="H86" s="4"/>
      <c r="I86" s="4"/>
      <c r="J86" s="4"/>
      <c r="K86" s="4"/>
    </row>
    <row r="87" spans="1:11" ht="14.1" customHeight="1">
      <c r="A87" s="4"/>
      <c r="B87" s="4"/>
      <c r="C87" s="7" t="s">
        <v>477</v>
      </c>
      <c r="D87" s="300" t="s">
        <v>450</v>
      </c>
      <c r="E87" s="300" t="s">
        <v>620</v>
      </c>
      <c r="F87" s="300" t="s">
        <v>474</v>
      </c>
      <c r="G87" s="300" t="s">
        <v>474</v>
      </c>
      <c r="H87" s="4"/>
      <c r="I87" s="4"/>
      <c r="J87" s="4"/>
      <c r="K87" s="4"/>
    </row>
    <row r="88" spans="1:11" ht="14.1" customHeight="1">
      <c r="A88" s="4"/>
      <c r="B88" s="4"/>
      <c r="C88" s="7" t="s">
        <v>476</v>
      </c>
      <c r="D88" s="300" t="s">
        <v>450</v>
      </c>
      <c r="E88" s="300" t="s">
        <v>491</v>
      </c>
      <c r="F88" s="300" t="s">
        <v>474</v>
      </c>
      <c r="G88" s="300" t="s">
        <v>474</v>
      </c>
      <c r="H88" s="4"/>
      <c r="I88" s="4"/>
      <c r="J88" s="4"/>
      <c r="K88" s="4"/>
    </row>
    <row r="89" spans="1:11" ht="14.1" customHeight="1">
      <c r="A89" s="4"/>
      <c r="B89" s="4"/>
      <c r="C89" s="7" t="s">
        <v>22</v>
      </c>
      <c r="D89" s="300" t="s">
        <v>450</v>
      </c>
      <c r="E89" s="300" t="s">
        <v>1537</v>
      </c>
      <c r="F89" s="300" t="s">
        <v>474</v>
      </c>
      <c r="G89" s="300" t="s">
        <v>474</v>
      </c>
      <c r="H89" s="4"/>
      <c r="I89" s="4"/>
      <c r="J89" s="4"/>
      <c r="K89" s="4"/>
    </row>
    <row r="90" spans="1:11" ht="14.1" customHeight="1">
      <c r="A90" s="4"/>
      <c r="B90" s="4"/>
      <c r="C90" s="823" t="s">
        <v>473</v>
      </c>
      <c r="D90" s="824"/>
      <c r="E90" s="824"/>
      <c r="F90" s="824"/>
      <c r="G90" s="824"/>
      <c r="H90" s="4"/>
      <c r="I90" s="4"/>
      <c r="J90" s="4"/>
      <c r="K90" s="4"/>
    </row>
    <row r="91" spans="1:11" ht="14.1" customHeight="1">
      <c r="A91" s="4"/>
      <c r="B91" s="4"/>
      <c r="C91" s="13"/>
      <c r="D91" s="301">
        <v>2021</v>
      </c>
      <c r="E91" s="301">
        <v>2022</v>
      </c>
      <c r="F91" s="301">
        <v>2023</v>
      </c>
      <c r="G91" s="301">
        <v>2024</v>
      </c>
      <c r="H91" s="4"/>
      <c r="I91" s="4"/>
      <c r="J91" s="4"/>
      <c r="K91" s="4"/>
    </row>
    <row r="92" spans="1:11" ht="14.1" customHeight="1">
      <c r="A92" s="4"/>
      <c r="B92" s="4"/>
      <c r="C92" s="12"/>
      <c r="D92" s="302" t="s">
        <v>7</v>
      </c>
      <c r="E92" s="302" t="s">
        <v>8</v>
      </c>
      <c r="F92" s="302" t="s">
        <v>8</v>
      </c>
      <c r="G92" s="302" t="s">
        <v>8</v>
      </c>
      <c r="H92" s="4"/>
      <c r="I92" s="4"/>
      <c r="J92" s="4"/>
      <c r="K92" s="4"/>
    </row>
    <row r="93" spans="1:11" ht="14.1" customHeight="1">
      <c r="A93" s="4"/>
      <c r="B93" s="4"/>
      <c r="C93" s="11" t="s">
        <v>470</v>
      </c>
      <c r="D93" s="303">
        <v>0</v>
      </c>
      <c r="E93" s="303">
        <v>0</v>
      </c>
      <c r="F93" s="303">
        <v>0</v>
      </c>
      <c r="G93" s="303">
        <v>0</v>
      </c>
      <c r="H93" s="4"/>
      <c r="I93" s="4"/>
      <c r="J93" s="4"/>
      <c r="K93" s="4"/>
    </row>
    <row r="94" spans="1:11" ht="14.1" customHeight="1">
      <c r="A94" s="4"/>
      <c r="B94" s="4"/>
      <c r="C94" s="11" t="s">
        <v>459</v>
      </c>
      <c r="D94" s="303">
        <v>0</v>
      </c>
      <c r="E94" s="303">
        <v>0</v>
      </c>
      <c r="F94" s="303">
        <v>0</v>
      </c>
      <c r="G94" s="303">
        <v>0</v>
      </c>
      <c r="H94" s="4"/>
      <c r="I94" s="4"/>
      <c r="J94" s="4"/>
      <c r="K94" s="4"/>
    </row>
    <row r="95" spans="1:11" ht="14.1" customHeight="1">
      <c r="A95" s="4"/>
      <c r="B95" s="4"/>
      <c r="C95" s="11" t="s">
        <v>463</v>
      </c>
      <c r="D95" s="303">
        <v>0</v>
      </c>
      <c r="E95" s="303">
        <v>0</v>
      </c>
      <c r="F95" s="303">
        <v>0</v>
      </c>
      <c r="G95" s="303">
        <v>0</v>
      </c>
      <c r="H95" s="4"/>
      <c r="I95" s="4"/>
      <c r="J95" s="4"/>
      <c r="K95" s="4"/>
    </row>
    <row r="96" spans="1:11" ht="14.1" customHeight="1">
      <c r="A96" s="4"/>
      <c r="B96" s="4"/>
      <c r="C96" s="11" t="s">
        <v>469</v>
      </c>
      <c r="D96" s="303">
        <v>0</v>
      </c>
      <c r="E96" s="303">
        <v>0</v>
      </c>
      <c r="F96" s="303">
        <v>0</v>
      </c>
      <c r="G96" s="303">
        <v>0</v>
      </c>
      <c r="H96" s="4"/>
      <c r="I96" s="4"/>
      <c r="J96" s="4"/>
      <c r="K96" s="4"/>
    </row>
    <row r="97" spans="1:11" ht="14.1" customHeight="1">
      <c r="A97" s="4"/>
      <c r="B97" s="4"/>
      <c r="C97" s="11" t="s">
        <v>459</v>
      </c>
      <c r="D97" s="303">
        <v>0</v>
      </c>
      <c r="E97" s="303">
        <v>0</v>
      </c>
      <c r="F97" s="303">
        <v>0</v>
      </c>
      <c r="G97" s="303">
        <v>0</v>
      </c>
      <c r="H97" s="4"/>
      <c r="I97" s="4"/>
      <c r="J97" s="4"/>
      <c r="K97" s="4"/>
    </row>
    <row r="98" spans="1:11" ht="14.1" customHeight="1">
      <c r="A98" s="4"/>
      <c r="B98" s="4"/>
      <c r="C98" s="11" t="s">
        <v>463</v>
      </c>
      <c r="D98" s="303">
        <v>0</v>
      </c>
      <c r="E98" s="303">
        <v>0</v>
      </c>
      <c r="F98" s="303">
        <v>0</v>
      </c>
      <c r="G98" s="303">
        <v>0</v>
      </c>
      <c r="H98" s="4"/>
      <c r="I98" s="4"/>
      <c r="J98" s="4"/>
      <c r="K98" s="4"/>
    </row>
    <row r="99" spans="1:11" ht="14.1" customHeight="1">
      <c r="A99" s="4"/>
      <c r="B99" s="4"/>
      <c r="C99" s="11" t="s">
        <v>468</v>
      </c>
      <c r="D99" s="303">
        <v>0</v>
      </c>
      <c r="E99" s="303">
        <v>0</v>
      </c>
      <c r="F99" s="303">
        <v>0</v>
      </c>
      <c r="G99" s="303">
        <v>0</v>
      </c>
      <c r="H99" s="4"/>
      <c r="I99" s="4"/>
      <c r="J99" s="4"/>
      <c r="K99" s="4"/>
    </row>
    <row r="100" spans="1:11" ht="14.1" customHeight="1">
      <c r="A100" s="4"/>
      <c r="B100" s="4"/>
      <c r="C100" s="11" t="s">
        <v>459</v>
      </c>
      <c r="D100" s="303">
        <v>0</v>
      </c>
      <c r="E100" s="303">
        <v>0</v>
      </c>
      <c r="F100" s="303">
        <v>0</v>
      </c>
      <c r="G100" s="303">
        <v>0</v>
      </c>
      <c r="H100" s="4"/>
      <c r="I100" s="4"/>
      <c r="J100" s="4"/>
      <c r="K100" s="4"/>
    </row>
    <row r="101" spans="1:11" ht="14.1" customHeight="1">
      <c r="A101" s="4"/>
      <c r="B101" s="4"/>
      <c r="C101" s="11" t="s">
        <v>463</v>
      </c>
      <c r="D101" s="303">
        <v>0</v>
      </c>
      <c r="E101" s="303">
        <v>0</v>
      </c>
      <c r="F101" s="303">
        <v>0</v>
      </c>
      <c r="G101" s="303">
        <v>0</v>
      </c>
      <c r="H101" s="4"/>
      <c r="I101" s="4"/>
      <c r="J101" s="4"/>
      <c r="K101" s="4"/>
    </row>
    <row r="102" spans="1:11" ht="14.1" customHeight="1">
      <c r="A102" s="4"/>
      <c r="B102" s="4"/>
      <c r="C102" s="11" t="s">
        <v>467</v>
      </c>
      <c r="D102" s="303">
        <v>0</v>
      </c>
      <c r="E102" s="303">
        <v>0</v>
      </c>
      <c r="F102" s="303">
        <v>0</v>
      </c>
      <c r="G102" s="303">
        <v>0</v>
      </c>
      <c r="H102" s="4"/>
      <c r="I102" s="4"/>
      <c r="J102" s="4"/>
      <c r="K102" s="4"/>
    </row>
    <row r="103" spans="1:11" ht="14.1" customHeight="1">
      <c r="A103" s="4"/>
      <c r="B103" s="4"/>
      <c r="C103" s="11" t="s">
        <v>459</v>
      </c>
      <c r="D103" s="303">
        <v>0</v>
      </c>
      <c r="E103" s="303">
        <v>0</v>
      </c>
      <c r="F103" s="303">
        <v>0</v>
      </c>
      <c r="G103" s="303">
        <v>0</v>
      </c>
      <c r="H103" s="4"/>
      <c r="I103" s="4"/>
      <c r="J103" s="4"/>
      <c r="K103" s="4"/>
    </row>
    <row r="104" spans="1:11" ht="14.1" customHeight="1">
      <c r="A104" s="4"/>
      <c r="B104" s="4"/>
      <c r="C104" s="11" t="s">
        <v>463</v>
      </c>
      <c r="D104" s="303">
        <v>0</v>
      </c>
      <c r="E104" s="303">
        <v>0</v>
      </c>
      <c r="F104" s="303">
        <v>0</v>
      </c>
      <c r="G104" s="303">
        <v>0</v>
      </c>
      <c r="H104" s="4"/>
      <c r="I104" s="4"/>
      <c r="J104" s="4"/>
      <c r="K104" s="4"/>
    </row>
    <row r="105" spans="1:11" ht="14.1" customHeight="1">
      <c r="A105" s="4"/>
      <c r="B105" s="4"/>
      <c r="C105" s="11" t="s">
        <v>472</v>
      </c>
      <c r="D105" s="303">
        <v>0</v>
      </c>
      <c r="E105" s="303">
        <v>0</v>
      </c>
      <c r="F105" s="303">
        <v>0</v>
      </c>
      <c r="G105" s="303">
        <v>0</v>
      </c>
      <c r="H105" s="4"/>
      <c r="I105" s="4"/>
      <c r="J105" s="4"/>
      <c r="K105" s="4"/>
    </row>
    <row r="106" spans="1:11" ht="14.1" customHeight="1">
      <c r="A106" s="4"/>
      <c r="B106" s="4"/>
      <c r="C106" s="11" t="s">
        <v>459</v>
      </c>
      <c r="D106" s="303">
        <v>0</v>
      </c>
      <c r="E106" s="303">
        <v>0</v>
      </c>
      <c r="F106" s="303">
        <v>0</v>
      </c>
      <c r="G106" s="303">
        <v>0</v>
      </c>
      <c r="H106" s="4"/>
      <c r="I106" s="4"/>
      <c r="J106" s="4"/>
      <c r="K106" s="4"/>
    </row>
    <row r="107" spans="1:11" ht="14.1" customHeight="1">
      <c r="A107" s="4"/>
      <c r="B107" s="4"/>
      <c r="C107" s="11" t="s">
        <v>463</v>
      </c>
      <c r="D107" s="303">
        <v>0</v>
      </c>
      <c r="E107" s="303">
        <v>0</v>
      </c>
      <c r="F107" s="303">
        <v>0</v>
      </c>
      <c r="G107" s="303">
        <v>0</v>
      </c>
      <c r="H107" s="4"/>
      <c r="I107" s="4"/>
      <c r="J107" s="4"/>
      <c r="K107" s="4"/>
    </row>
    <row r="108" spans="1:11" ht="14.1" customHeight="1">
      <c r="A108" s="4"/>
      <c r="B108" s="4"/>
      <c r="C108" s="11" t="s">
        <v>465</v>
      </c>
      <c r="D108" s="303">
        <v>0</v>
      </c>
      <c r="E108" s="303">
        <v>0</v>
      </c>
      <c r="F108" s="303">
        <v>0</v>
      </c>
      <c r="G108" s="303">
        <v>0</v>
      </c>
      <c r="H108" s="4"/>
      <c r="I108" s="4"/>
      <c r="J108" s="4"/>
      <c r="K108" s="4"/>
    </row>
    <row r="109" spans="1:11" ht="14.1" customHeight="1">
      <c r="A109" s="4"/>
      <c r="B109" s="4"/>
      <c r="C109" s="11" t="s">
        <v>459</v>
      </c>
      <c r="D109" s="303">
        <v>0</v>
      </c>
      <c r="E109" s="303">
        <v>0</v>
      </c>
      <c r="F109" s="303">
        <v>0</v>
      </c>
      <c r="G109" s="303">
        <v>0</v>
      </c>
      <c r="H109" s="4"/>
      <c r="I109" s="4"/>
      <c r="J109" s="4"/>
      <c r="K109" s="4"/>
    </row>
    <row r="110" spans="1:11" ht="14.1" customHeight="1">
      <c r="A110" s="4"/>
      <c r="B110" s="4"/>
      <c r="C110" s="11" t="s">
        <v>463</v>
      </c>
      <c r="D110" s="303">
        <v>0</v>
      </c>
      <c r="E110" s="303">
        <v>0</v>
      </c>
      <c r="F110" s="303">
        <v>0</v>
      </c>
      <c r="G110" s="303">
        <v>0</v>
      </c>
      <c r="H110" s="4"/>
      <c r="I110" s="4"/>
      <c r="J110" s="4"/>
      <c r="K110" s="4"/>
    </row>
    <row r="111" spans="1:11" ht="14.1" customHeight="1">
      <c r="A111" s="4"/>
      <c r="B111" s="4"/>
      <c r="C111" s="11" t="s">
        <v>464</v>
      </c>
      <c r="D111" s="303">
        <v>0</v>
      </c>
      <c r="E111" s="303">
        <v>0</v>
      </c>
      <c r="F111" s="303">
        <v>0</v>
      </c>
      <c r="G111" s="303">
        <v>0</v>
      </c>
      <c r="H111" s="4"/>
      <c r="I111" s="4"/>
      <c r="J111" s="4"/>
      <c r="K111" s="4"/>
    </row>
    <row r="112" spans="1:11" ht="14.1" customHeight="1">
      <c r="A112" s="4"/>
      <c r="B112" s="4"/>
      <c r="C112" s="11" t="s">
        <v>459</v>
      </c>
      <c r="D112" s="303">
        <v>0</v>
      </c>
      <c r="E112" s="303">
        <v>0</v>
      </c>
      <c r="F112" s="303">
        <v>0</v>
      </c>
      <c r="G112" s="303">
        <v>0</v>
      </c>
      <c r="H112" s="4"/>
      <c r="I112" s="4"/>
      <c r="J112" s="4"/>
      <c r="K112" s="4"/>
    </row>
    <row r="113" spans="1:11" ht="14.1" customHeight="1">
      <c r="A113" s="4"/>
      <c r="B113" s="4"/>
      <c r="C113" s="11" t="s">
        <v>463</v>
      </c>
      <c r="D113" s="303">
        <v>0</v>
      </c>
      <c r="E113" s="303">
        <v>0</v>
      </c>
      <c r="F113" s="303">
        <v>0</v>
      </c>
      <c r="G113" s="303">
        <v>0</v>
      </c>
      <c r="H113" s="4"/>
      <c r="I113" s="4"/>
      <c r="J113" s="4"/>
      <c r="K113" s="4"/>
    </row>
    <row r="114" spans="1:11" ht="14.1" customHeight="1">
      <c r="A114" s="4"/>
      <c r="B114" s="4"/>
      <c r="C114" s="11" t="s">
        <v>462</v>
      </c>
      <c r="D114" s="303">
        <v>0</v>
      </c>
      <c r="E114" s="303">
        <v>0</v>
      </c>
      <c r="F114" s="303">
        <v>0</v>
      </c>
      <c r="G114" s="303">
        <v>0</v>
      </c>
      <c r="H114" s="4"/>
      <c r="I114" s="4"/>
      <c r="J114" s="4"/>
      <c r="K114" s="4"/>
    </row>
    <row r="115" spans="1:11" ht="14.1" customHeight="1">
      <c r="A115" s="4"/>
      <c r="B115" s="4"/>
      <c r="C115" s="11" t="s">
        <v>459</v>
      </c>
      <c r="D115" s="303">
        <v>0</v>
      </c>
      <c r="E115" s="303">
        <v>0</v>
      </c>
      <c r="F115" s="303">
        <v>0</v>
      </c>
      <c r="G115" s="303">
        <v>0</v>
      </c>
      <c r="H115" s="4"/>
      <c r="I115" s="4"/>
      <c r="J115" s="4"/>
      <c r="K115" s="4"/>
    </row>
    <row r="116" spans="1:11" ht="14.1" customHeight="1">
      <c r="A116" s="4"/>
      <c r="B116" s="4"/>
      <c r="C116" s="11" t="s">
        <v>458</v>
      </c>
      <c r="D116" s="303">
        <v>0</v>
      </c>
      <c r="E116" s="303">
        <v>0</v>
      </c>
      <c r="F116" s="303">
        <v>0</v>
      </c>
      <c r="G116" s="303">
        <v>0</v>
      </c>
      <c r="H116" s="4"/>
      <c r="I116" s="4"/>
      <c r="J116" s="4"/>
      <c r="K116" s="4"/>
    </row>
    <row r="117" spans="1:11" ht="14.1" customHeight="1">
      <c r="A117" s="4"/>
      <c r="B117" s="4"/>
      <c r="C117" s="11" t="s">
        <v>457</v>
      </c>
      <c r="D117" s="303">
        <v>0</v>
      </c>
      <c r="E117" s="303">
        <v>0</v>
      </c>
      <c r="F117" s="303">
        <v>0</v>
      </c>
      <c r="G117" s="303">
        <v>0</v>
      </c>
      <c r="H117" s="4"/>
      <c r="I117" s="4"/>
      <c r="J117" s="4"/>
      <c r="K117" s="4"/>
    </row>
    <row r="118" spans="1:11" ht="14.1" customHeight="1">
      <c r="A118" s="4"/>
      <c r="B118" s="4"/>
      <c r="C118" s="11" t="s">
        <v>456</v>
      </c>
      <c r="D118" s="303">
        <v>0</v>
      </c>
      <c r="E118" s="303">
        <v>0</v>
      </c>
      <c r="F118" s="303">
        <v>0</v>
      </c>
      <c r="G118" s="303">
        <v>0</v>
      </c>
      <c r="H118" s="4"/>
      <c r="I118" s="4"/>
      <c r="J118" s="4"/>
      <c r="K118" s="4"/>
    </row>
    <row r="119" spans="1:11" ht="14.1" customHeight="1">
      <c r="A119" s="4"/>
      <c r="B119" s="4"/>
      <c r="C119" s="11" t="s">
        <v>455</v>
      </c>
      <c r="D119" s="303">
        <v>0</v>
      </c>
      <c r="E119" s="303">
        <v>0</v>
      </c>
      <c r="F119" s="303">
        <v>0</v>
      </c>
      <c r="G119" s="303">
        <v>0</v>
      </c>
      <c r="H119" s="4"/>
      <c r="I119" s="4"/>
      <c r="J119" s="4"/>
      <c r="K119" s="4"/>
    </row>
    <row r="120" spans="1:11" ht="14.1" customHeight="1">
      <c r="A120" s="4"/>
      <c r="B120" s="4"/>
      <c r="C120" s="11" t="s">
        <v>461</v>
      </c>
      <c r="D120" s="303">
        <v>1000000</v>
      </c>
      <c r="E120" s="303">
        <v>3000000</v>
      </c>
      <c r="F120" s="303">
        <v>3000000</v>
      </c>
      <c r="G120" s="303">
        <v>3000000</v>
      </c>
      <c r="H120" s="4"/>
      <c r="I120" s="4"/>
      <c r="J120" s="4"/>
      <c r="K120" s="4"/>
    </row>
    <row r="121" spans="1:11" ht="14.1" customHeight="1">
      <c r="A121" s="4"/>
      <c r="B121" s="4"/>
      <c r="C121" s="11" t="s">
        <v>459</v>
      </c>
      <c r="D121" s="303">
        <v>1000000</v>
      </c>
      <c r="E121" s="303">
        <v>3000000</v>
      </c>
      <c r="F121" s="303">
        <v>3000000</v>
      </c>
      <c r="G121" s="303">
        <v>3000000</v>
      </c>
      <c r="H121" s="4"/>
      <c r="I121" s="4"/>
      <c r="J121" s="4"/>
      <c r="K121" s="4"/>
    </row>
    <row r="122" spans="1:11" ht="14.1" customHeight="1">
      <c r="A122" s="4"/>
      <c r="B122" s="4"/>
      <c r="C122" s="11" t="s">
        <v>458</v>
      </c>
      <c r="D122" s="303">
        <v>0</v>
      </c>
      <c r="E122" s="303">
        <v>0</v>
      </c>
      <c r="F122" s="303">
        <v>0</v>
      </c>
      <c r="G122" s="303">
        <v>0</v>
      </c>
      <c r="H122" s="4"/>
      <c r="I122" s="4"/>
      <c r="J122" s="4"/>
      <c r="K122" s="4"/>
    </row>
    <row r="123" spans="1:11" ht="14.1" customHeight="1">
      <c r="A123" s="4"/>
      <c r="B123" s="4"/>
      <c r="C123" s="11" t="s">
        <v>457</v>
      </c>
      <c r="D123" s="303">
        <v>0</v>
      </c>
      <c r="E123" s="303">
        <v>0</v>
      </c>
      <c r="F123" s="303">
        <v>0</v>
      </c>
      <c r="G123" s="303">
        <v>0</v>
      </c>
      <c r="H123" s="4"/>
      <c r="I123" s="4"/>
      <c r="J123" s="4"/>
      <c r="K123" s="4"/>
    </row>
    <row r="124" spans="1:11" ht="14.1" customHeight="1">
      <c r="A124" s="4"/>
      <c r="B124" s="4"/>
      <c r="C124" s="11" t="s">
        <v>456</v>
      </c>
      <c r="D124" s="303">
        <v>0</v>
      </c>
      <c r="E124" s="303">
        <v>0</v>
      </c>
      <c r="F124" s="303">
        <v>0</v>
      </c>
      <c r="G124" s="303">
        <v>0</v>
      </c>
      <c r="H124" s="4"/>
      <c r="I124" s="4"/>
      <c r="J124" s="4"/>
      <c r="K124" s="4"/>
    </row>
    <row r="125" spans="1:11" ht="14.1" customHeight="1">
      <c r="A125" s="4"/>
      <c r="B125" s="4"/>
      <c r="C125" s="11" t="s">
        <v>455</v>
      </c>
      <c r="D125" s="303">
        <v>0</v>
      </c>
      <c r="E125" s="303">
        <v>0</v>
      </c>
      <c r="F125" s="303">
        <v>0</v>
      </c>
      <c r="G125" s="303">
        <v>0</v>
      </c>
      <c r="H125" s="4"/>
      <c r="I125" s="4"/>
      <c r="J125" s="4"/>
      <c r="K125" s="4"/>
    </row>
    <row r="126" spans="1:11" ht="14.1" customHeight="1">
      <c r="A126" s="4"/>
      <c r="B126" s="4"/>
      <c r="C126" s="11" t="s">
        <v>460</v>
      </c>
      <c r="D126" s="303">
        <v>0</v>
      </c>
      <c r="E126" s="303">
        <v>0</v>
      </c>
      <c r="F126" s="303">
        <v>0</v>
      </c>
      <c r="G126" s="303">
        <v>0</v>
      </c>
      <c r="H126" s="4"/>
      <c r="I126" s="4"/>
      <c r="J126" s="4"/>
      <c r="K126" s="4"/>
    </row>
    <row r="127" spans="1:11" ht="14.1" customHeight="1">
      <c r="A127" s="4"/>
      <c r="B127" s="4"/>
      <c r="C127" s="11" t="s">
        <v>459</v>
      </c>
      <c r="D127" s="303">
        <v>0</v>
      </c>
      <c r="E127" s="303">
        <v>0</v>
      </c>
      <c r="F127" s="303">
        <v>0</v>
      </c>
      <c r="G127" s="303">
        <v>0</v>
      </c>
      <c r="H127" s="4"/>
      <c r="I127" s="4"/>
      <c r="J127" s="4"/>
      <c r="K127" s="4"/>
    </row>
    <row r="128" spans="1:11" ht="14.1" customHeight="1">
      <c r="A128" s="4"/>
      <c r="B128" s="4"/>
      <c r="C128" s="11" t="s">
        <v>458</v>
      </c>
      <c r="D128" s="303">
        <v>0</v>
      </c>
      <c r="E128" s="303">
        <v>0</v>
      </c>
      <c r="F128" s="303">
        <v>0</v>
      </c>
      <c r="G128" s="303">
        <v>0</v>
      </c>
      <c r="H128" s="4"/>
      <c r="I128" s="4"/>
      <c r="J128" s="4"/>
      <c r="K128" s="4"/>
    </row>
    <row r="129" spans="1:11" ht="14.1" customHeight="1">
      <c r="A129" s="4"/>
      <c r="B129" s="4"/>
      <c r="C129" s="11" t="s">
        <v>457</v>
      </c>
      <c r="D129" s="303">
        <v>0</v>
      </c>
      <c r="E129" s="303">
        <v>0</v>
      </c>
      <c r="F129" s="303">
        <v>0</v>
      </c>
      <c r="G129" s="303">
        <v>0</v>
      </c>
      <c r="H129" s="4"/>
      <c r="I129" s="4"/>
      <c r="J129" s="4"/>
      <c r="K129" s="4"/>
    </row>
    <row r="130" spans="1:11" ht="14.1" customHeight="1">
      <c r="A130" s="4"/>
      <c r="B130" s="4"/>
      <c r="C130" s="11" t="s">
        <v>456</v>
      </c>
      <c r="D130" s="303">
        <v>0</v>
      </c>
      <c r="E130" s="303">
        <v>0</v>
      </c>
      <c r="F130" s="303">
        <v>0</v>
      </c>
      <c r="G130" s="303">
        <v>0</v>
      </c>
      <c r="H130" s="4"/>
      <c r="I130" s="4"/>
      <c r="J130" s="4"/>
      <c r="K130" s="4"/>
    </row>
    <row r="131" spans="1:11" ht="14.1" customHeight="1">
      <c r="A131" s="4"/>
      <c r="B131" s="4"/>
      <c r="C131" s="11" t="s">
        <v>455</v>
      </c>
      <c r="D131" s="303">
        <v>0</v>
      </c>
      <c r="E131" s="303">
        <v>0</v>
      </c>
      <c r="F131" s="303">
        <v>0</v>
      </c>
      <c r="G131" s="303">
        <v>0</v>
      </c>
      <c r="H131" s="4"/>
      <c r="I131" s="4"/>
      <c r="J131" s="4"/>
      <c r="K131" s="4"/>
    </row>
    <row r="132" spans="1:11" ht="14.1" customHeight="1">
      <c r="A132" s="4"/>
      <c r="B132" s="4"/>
      <c r="C132" s="11" t="s">
        <v>454</v>
      </c>
      <c r="D132" s="303">
        <v>0</v>
      </c>
      <c r="E132" s="303">
        <v>0</v>
      </c>
      <c r="F132" s="303">
        <v>0</v>
      </c>
      <c r="G132" s="303">
        <v>0</v>
      </c>
      <c r="H132" s="4"/>
      <c r="I132" s="4"/>
      <c r="J132" s="4"/>
      <c r="K132" s="4"/>
    </row>
    <row r="133" spans="1:11" ht="14.1" customHeight="1">
      <c r="A133" s="4"/>
      <c r="B133" s="4"/>
      <c r="C133" s="11" t="s">
        <v>453</v>
      </c>
      <c r="D133" s="303">
        <v>0</v>
      </c>
      <c r="E133" s="303">
        <v>0</v>
      </c>
      <c r="F133" s="303">
        <v>0</v>
      </c>
      <c r="G133" s="303">
        <v>0</v>
      </c>
      <c r="H133" s="4"/>
      <c r="I133" s="4"/>
      <c r="J133" s="4"/>
      <c r="K133" s="4"/>
    </row>
    <row r="134" spans="1:11" ht="14.1" customHeight="1">
      <c r="A134" s="4"/>
      <c r="B134" s="4"/>
      <c r="C134" s="10" t="s">
        <v>165</v>
      </c>
      <c r="D134" s="303">
        <v>1000000</v>
      </c>
      <c r="E134" s="303">
        <v>3000000</v>
      </c>
      <c r="F134" s="303">
        <v>3000000</v>
      </c>
      <c r="G134" s="303">
        <v>3000000</v>
      </c>
      <c r="H134" s="4"/>
      <c r="I134" s="4"/>
      <c r="J134" s="4"/>
      <c r="K134" s="4"/>
    </row>
    <row r="135" spans="1:11" ht="14.1" customHeight="1">
      <c r="A135" s="4"/>
      <c r="B135" s="4"/>
      <c r="C135" s="14" t="s">
        <v>484</v>
      </c>
      <c r="D135" s="825" t="s">
        <v>2944</v>
      </c>
      <c r="E135" s="826"/>
      <c r="F135" s="826"/>
      <c r="G135" s="826"/>
      <c r="H135" s="4"/>
      <c r="I135" s="4"/>
      <c r="J135" s="4"/>
      <c r="K135" s="4"/>
    </row>
    <row r="136" spans="1:11" ht="14.1" customHeight="1">
      <c r="A136" s="4"/>
      <c r="B136" s="4"/>
      <c r="C136" s="308" t="s">
        <v>482</v>
      </c>
      <c r="D136" s="821" t="s">
        <v>2945</v>
      </c>
      <c r="E136" s="822"/>
      <c r="F136" s="822"/>
      <c r="G136" s="822"/>
      <c r="H136" s="4"/>
      <c r="I136" s="4"/>
      <c r="J136" s="4"/>
      <c r="K136" s="4"/>
    </row>
    <row r="137" spans="1:11" ht="14.1" customHeight="1">
      <c r="A137" s="4"/>
      <c r="B137" s="4"/>
      <c r="C137" s="308" t="s">
        <v>15</v>
      </c>
      <c r="D137" s="821" t="s">
        <v>158</v>
      </c>
      <c r="E137" s="822"/>
      <c r="F137" s="822"/>
      <c r="G137" s="822"/>
      <c r="H137" s="4"/>
      <c r="I137" s="4"/>
      <c r="J137" s="4"/>
      <c r="K137" s="4"/>
    </row>
    <row r="138" spans="1:11" ht="15" customHeight="1">
      <c r="A138" s="4"/>
      <c r="B138" s="4"/>
      <c r="C138" s="13"/>
      <c r="D138" s="301">
        <v>2021</v>
      </c>
      <c r="E138" s="301">
        <v>2022</v>
      </c>
      <c r="F138" s="301">
        <v>2023</v>
      </c>
      <c r="G138" s="301">
        <v>2024</v>
      </c>
      <c r="H138" s="4"/>
      <c r="I138" s="4"/>
      <c r="J138" s="4"/>
      <c r="K138" s="4"/>
    </row>
    <row r="139" spans="1:11" ht="15" customHeight="1">
      <c r="A139" s="4"/>
      <c r="B139" s="4"/>
      <c r="C139" s="12"/>
      <c r="D139" s="302" t="s">
        <v>7</v>
      </c>
      <c r="E139" s="302" t="s">
        <v>8</v>
      </c>
      <c r="F139" s="302" t="s">
        <v>8</v>
      </c>
      <c r="G139" s="302" t="s">
        <v>8</v>
      </c>
      <c r="H139" s="4"/>
      <c r="I139" s="4"/>
      <c r="J139" s="4"/>
      <c r="K139" s="4"/>
    </row>
    <row r="140" spans="1:11" ht="14.1" customHeight="1">
      <c r="A140" s="4"/>
      <c r="B140" s="4"/>
      <c r="C140" s="7" t="s">
        <v>16</v>
      </c>
      <c r="D140" s="300" t="s">
        <v>505</v>
      </c>
      <c r="E140" s="300" t="s">
        <v>1029</v>
      </c>
      <c r="F140" s="300" t="s">
        <v>1029</v>
      </c>
      <c r="G140" s="300" t="s">
        <v>1029</v>
      </c>
      <c r="H140" s="4"/>
      <c r="I140" s="4"/>
      <c r="J140" s="4"/>
      <c r="K140" s="4"/>
    </row>
    <row r="141" spans="1:11" ht="14.1" customHeight="1">
      <c r="A141" s="4"/>
      <c r="B141" s="4"/>
      <c r="C141" s="7" t="s">
        <v>680</v>
      </c>
      <c r="D141" s="300" t="s">
        <v>1388</v>
      </c>
      <c r="E141" s="300" t="s">
        <v>959</v>
      </c>
      <c r="F141" s="300" t="s">
        <v>959</v>
      </c>
      <c r="G141" s="300" t="s">
        <v>959</v>
      </c>
      <c r="H141" s="4"/>
      <c r="I141" s="4"/>
      <c r="J141" s="4"/>
      <c r="K141" s="4"/>
    </row>
    <row r="142" spans="1:11" ht="14.1" customHeight="1">
      <c r="A142" s="4"/>
      <c r="B142" s="4"/>
      <c r="C142" s="7" t="s">
        <v>676</v>
      </c>
      <c r="D142" s="300" t="s">
        <v>857</v>
      </c>
      <c r="E142" s="300" t="s">
        <v>597</v>
      </c>
      <c r="F142" s="300" t="s">
        <v>597</v>
      </c>
      <c r="G142" s="300" t="s">
        <v>597</v>
      </c>
      <c r="H142" s="4"/>
      <c r="I142" s="4"/>
      <c r="J142" s="4"/>
      <c r="K142" s="4"/>
    </row>
    <row r="143" spans="1:11" ht="14.1" customHeight="1">
      <c r="A143" s="4"/>
      <c r="B143" s="4"/>
      <c r="C143" s="7" t="s">
        <v>477</v>
      </c>
      <c r="D143" s="300" t="s">
        <v>450</v>
      </c>
      <c r="E143" s="300" t="s">
        <v>491</v>
      </c>
      <c r="F143" s="300" t="s">
        <v>474</v>
      </c>
      <c r="G143" s="300" t="s">
        <v>474</v>
      </c>
      <c r="H143" s="4"/>
      <c r="I143" s="4"/>
      <c r="J143" s="4"/>
      <c r="K143" s="4"/>
    </row>
    <row r="144" spans="1:11" ht="14.1" customHeight="1">
      <c r="A144" s="4"/>
      <c r="B144" s="4"/>
      <c r="C144" s="7" t="s">
        <v>476</v>
      </c>
      <c r="D144" s="300" t="s">
        <v>450</v>
      </c>
      <c r="E144" s="300" t="s">
        <v>1466</v>
      </c>
      <c r="F144" s="300" t="s">
        <v>474</v>
      </c>
      <c r="G144" s="300" t="s">
        <v>474</v>
      </c>
      <c r="H144" s="4"/>
      <c r="I144" s="4"/>
      <c r="J144" s="4"/>
      <c r="K144" s="4"/>
    </row>
    <row r="145" spans="1:11" ht="14.1" customHeight="1">
      <c r="A145" s="4"/>
      <c r="B145" s="4"/>
      <c r="C145" s="7" t="s">
        <v>22</v>
      </c>
      <c r="D145" s="300" t="s">
        <v>450</v>
      </c>
      <c r="E145" s="300" t="s">
        <v>2388</v>
      </c>
      <c r="F145" s="300" t="s">
        <v>474</v>
      </c>
      <c r="G145" s="300" t="s">
        <v>474</v>
      </c>
      <c r="H145" s="4"/>
      <c r="I145" s="4"/>
      <c r="J145" s="4"/>
      <c r="K145" s="4"/>
    </row>
    <row r="146" spans="1:11" ht="14.1" customHeight="1">
      <c r="A146" s="4"/>
      <c r="B146" s="4"/>
      <c r="C146" s="823" t="s">
        <v>473</v>
      </c>
      <c r="D146" s="824"/>
      <c r="E146" s="824"/>
      <c r="F146" s="824"/>
      <c r="G146" s="824"/>
      <c r="H146" s="4"/>
      <c r="I146" s="4"/>
      <c r="J146" s="4"/>
      <c r="K146" s="4"/>
    </row>
    <row r="147" spans="1:11" ht="14.1" customHeight="1">
      <c r="A147" s="4"/>
      <c r="B147" s="4"/>
      <c r="C147" s="13"/>
      <c r="D147" s="301">
        <v>2021</v>
      </c>
      <c r="E147" s="301">
        <v>2022</v>
      </c>
      <c r="F147" s="301">
        <v>2023</v>
      </c>
      <c r="G147" s="301">
        <v>2024</v>
      </c>
      <c r="H147" s="4"/>
      <c r="I147" s="4"/>
      <c r="J147" s="4"/>
      <c r="K147" s="4"/>
    </row>
    <row r="148" spans="1:11" ht="14.1" customHeight="1">
      <c r="A148" s="4"/>
      <c r="B148" s="4"/>
      <c r="C148" s="12"/>
      <c r="D148" s="302" t="s">
        <v>7</v>
      </c>
      <c r="E148" s="302" t="s">
        <v>8</v>
      </c>
      <c r="F148" s="302" t="s">
        <v>8</v>
      </c>
      <c r="G148" s="302" t="s">
        <v>8</v>
      </c>
      <c r="H148" s="4"/>
      <c r="I148" s="4"/>
      <c r="J148" s="4"/>
      <c r="K148" s="4"/>
    </row>
    <row r="149" spans="1:11" ht="14.1" customHeight="1">
      <c r="A149" s="4"/>
      <c r="B149" s="4"/>
      <c r="C149" s="11" t="s">
        <v>470</v>
      </c>
      <c r="D149" s="303">
        <v>0</v>
      </c>
      <c r="E149" s="303">
        <v>0</v>
      </c>
      <c r="F149" s="303">
        <v>0</v>
      </c>
      <c r="G149" s="303">
        <v>0</v>
      </c>
      <c r="H149" s="4"/>
      <c r="I149" s="4"/>
      <c r="J149" s="4"/>
      <c r="K149" s="4"/>
    </row>
    <row r="150" spans="1:11" ht="14.1" customHeight="1">
      <c r="A150" s="4"/>
      <c r="B150" s="4"/>
      <c r="C150" s="11" t="s">
        <v>459</v>
      </c>
      <c r="D150" s="303">
        <v>0</v>
      </c>
      <c r="E150" s="303">
        <v>0</v>
      </c>
      <c r="F150" s="303">
        <v>0</v>
      </c>
      <c r="G150" s="303">
        <v>0</v>
      </c>
      <c r="H150" s="4"/>
      <c r="I150" s="4"/>
      <c r="J150" s="4"/>
      <c r="K150" s="4"/>
    </row>
    <row r="151" spans="1:11" ht="14.1" customHeight="1">
      <c r="A151" s="4"/>
      <c r="B151" s="4"/>
      <c r="C151" s="11" t="s">
        <v>463</v>
      </c>
      <c r="D151" s="303">
        <v>0</v>
      </c>
      <c r="E151" s="303">
        <v>0</v>
      </c>
      <c r="F151" s="303">
        <v>0</v>
      </c>
      <c r="G151" s="303">
        <v>0</v>
      </c>
      <c r="H151" s="4"/>
      <c r="I151" s="4"/>
      <c r="J151" s="4"/>
      <c r="K151" s="4"/>
    </row>
    <row r="152" spans="1:11" ht="14.1" customHeight="1">
      <c r="A152" s="4"/>
      <c r="B152" s="4"/>
      <c r="C152" s="11" t="s">
        <v>469</v>
      </c>
      <c r="D152" s="303">
        <v>0</v>
      </c>
      <c r="E152" s="303">
        <v>0</v>
      </c>
      <c r="F152" s="303">
        <v>0</v>
      </c>
      <c r="G152" s="303">
        <v>0</v>
      </c>
      <c r="H152" s="4"/>
      <c r="I152" s="4"/>
      <c r="J152" s="4"/>
      <c r="K152" s="4"/>
    </row>
    <row r="153" spans="1:11" ht="14.1" customHeight="1">
      <c r="A153" s="4"/>
      <c r="B153" s="4"/>
      <c r="C153" s="11" t="s">
        <v>459</v>
      </c>
      <c r="D153" s="303">
        <v>0</v>
      </c>
      <c r="E153" s="303">
        <v>0</v>
      </c>
      <c r="F153" s="303">
        <v>0</v>
      </c>
      <c r="G153" s="303">
        <v>0</v>
      </c>
      <c r="H153" s="4"/>
      <c r="I153" s="4"/>
      <c r="J153" s="4"/>
      <c r="K153" s="4"/>
    </row>
    <row r="154" spans="1:11" ht="14.1" customHeight="1">
      <c r="A154" s="4"/>
      <c r="B154" s="4"/>
      <c r="C154" s="11" t="s">
        <v>463</v>
      </c>
      <c r="D154" s="303">
        <v>0</v>
      </c>
      <c r="E154" s="303">
        <v>0</v>
      </c>
      <c r="F154" s="303">
        <v>0</v>
      </c>
      <c r="G154" s="303">
        <v>0</v>
      </c>
      <c r="H154" s="4"/>
      <c r="I154" s="4"/>
      <c r="J154" s="4"/>
      <c r="K154" s="4"/>
    </row>
    <row r="155" spans="1:11" ht="14.1" customHeight="1">
      <c r="A155" s="4"/>
      <c r="B155" s="4"/>
      <c r="C155" s="11" t="s">
        <v>468</v>
      </c>
      <c r="D155" s="303">
        <v>0</v>
      </c>
      <c r="E155" s="303">
        <v>0</v>
      </c>
      <c r="F155" s="303">
        <v>0</v>
      </c>
      <c r="G155" s="303">
        <v>0</v>
      </c>
      <c r="H155" s="4"/>
      <c r="I155" s="4"/>
      <c r="J155" s="4"/>
      <c r="K155" s="4"/>
    </row>
    <row r="156" spans="1:11" ht="14.1" customHeight="1">
      <c r="A156" s="4"/>
      <c r="B156" s="4"/>
      <c r="C156" s="11" t="s">
        <v>459</v>
      </c>
      <c r="D156" s="303">
        <v>0</v>
      </c>
      <c r="E156" s="303">
        <v>0</v>
      </c>
      <c r="F156" s="303">
        <v>0</v>
      </c>
      <c r="G156" s="303">
        <v>0</v>
      </c>
      <c r="H156" s="4"/>
      <c r="I156" s="4"/>
      <c r="J156" s="4"/>
      <c r="K156" s="4"/>
    </row>
    <row r="157" spans="1:11" ht="14.1" customHeight="1">
      <c r="A157" s="4"/>
      <c r="B157" s="4"/>
      <c r="C157" s="11" t="s">
        <v>463</v>
      </c>
      <c r="D157" s="303">
        <v>0</v>
      </c>
      <c r="E157" s="303">
        <v>0</v>
      </c>
      <c r="F157" s="303">
        <v>0</v>
      </c>
      <c r="G157" s="303">
        <v>0</v>
      </c>
      <c r="H157" s="4"/>
      <c r="I157" s="4"/>
      <c r="J157" s="4"/>
      <c r="K157" s="4"/>
    </row>
    <row r="158" spans="1:11" ht="14.1" customHeight="1">
      <c r="A158" s="4"/>
      <c r="B158" s="4"/>
      <c r="C158" s="11" t="s">
        <v>467</v>
      </c>
      <c r="D158" s="303">
        <v>0</v>
      </c>
      <c r="E158" s="303">
        <v>0</v>
      </c>
      <c r="F158" s="303">
        <v>0</v>
      </c>
      <c r="G158" s="303">
        <v>0</v>
      </c>
      <c r="H158" s="4"/>
      <c r="I158" s="4"/>
      <c r="J158" s="4"/>
      <c r="K158" s="4"/>
    </row>
    <row r="159" spans="1:11" ht="14.1" customHeight="1">
      <c r="A159" s="4"/>
      <c r="B159" s="4"/>
      <c r="C159" s="11" t="s">
        <v>459</v>
      </c>
      <c r="D159" s="303">
        <v>0</v>
      </c>
      <c r="E159" s="303">
        <v>0</v>
      </c>
      <c r="F159" s="303">
        <v>0</v>
      </c>
      <c r="G159" s="303">
        <v>0</v>
      </c>
      <c r="H159" s="4"/>
      <c r="I159" s="4"/>
      <c r="J159" s="4"/>
      <c r="K159" s="4"/>
    </row>
    <row r="160" spans="1:11" ht="14.1" customHeight="1">
      <c r="A160" s="4"/>
      <c r="B160" s="4"/>
      <c r="C160" s="11" t="s">
        <v>463</v>
      </c>
      <c r="D160" s="303">
        <v>0</v>
      </c>
      <c r="E160" s="303">
        <v>0</v>
      </c>
      <c r="F160" s="303">
        <v>0</v>
      </c>
      <c r="G160" s="303">
        <v>0</v>
      </c>
      <c r="H160" s="4"/>
      <c r="I160" s="4"/>
      <c r="J160" s="4"/>
      <c r="K160" s="4"/>
    </row>
    <row r="161" spans="1:11" ht="14.1" customHeight="1">
      <c r="A161" s="4"/>
      <c r="B161" s="4"/>
      <c r="C161" s="11" t="s">
        <v>472</v>
      </c>
      <c r="D161" s="303">
        <v>0</v>
      </c>
      <c r="E161" s="303">
        <v>0</v>
      </c>
      <c r="F161" s="303">
        <v>0</v>
      </c>
      <c r="G161" s="303">
        <v>0</v>
      </c>
      <c r="H161" s="4"/>
      <c r="I161" s="4"/>
      <c r="J161" s="4"/>
      <c r="K161" s="4"/>
    </row>
    <row r="162" spans="1:11" ht="14.1" customHeight="1">
      <c r="A162" s="4"/>
      <c r="B162" s="4"/>
      <c r="C162" s="11" t="s">
        <v>459</v>
      </c>
      <c r="D162" s="303">
        <v>0</v>
      </c>
      <c r="E162" s="303">
        <v>0</v>
      </c>
      <c r="F162" s="303">
        <v>0</v>
      </c>
      <c r="G162" s="303">
        <v>0</v>
      </c>
      <c r="H162" s="4"/>
      <c r="I162" s="4"/>
      <c r="J162" s="4"/>
      <c r="K162" s="4"/>
    </row>
    <row r="163" spans="1:11" ht="14.1" customHeight="1">
      <c r="A163" s="4"/>
      <c r="B163" s="4"/>
      <c r="C163" s="11" t="s">
        <v>463</v>
      </c>
      <c r="D163" s="303">
        <v>0</v>
      </c>
      <c r="E163" s="303">
        <v>0</v>
      </c>
      <c r="F163" s="303">
        <v>0</v>
      </c>
      <c r="G163" s="303">
        <v>0</v>
      </c>
      <c r="H163" s="4"/>
      <c r="I163" s="4"/>
      <c r="J163" s="4"/>
      <c r="K163" s="4"/>
    </row>
    <row r="164" spans="1:11" ht="14.1" customHeight="1">
      <c r="A164" s="4"/>
      <c r="B164" s="4"/>
      <c r="C164" s="11" t="s">
        <v>465</v>
      </c>
      <c r="D164" s="303">
        <v>0</v>
      </c>
      <c r="E164" s="303">
        <v>0</v>
      </c>
      <c r="F164" s="303">
        <v>0</v>
      </c>
      <c r="G164" s="303">
        <v>0</v>
      </c>
      <c r="H164" s="4"/>
      <c r="I164" s="4"/>
      <c r="J164" s="4"/>
      <c r="K164" s="4"/>
    </row>
    <row r="165" spans="1:11" ht="14.1" customHeight="1">
      <c r="A165" s="4"/>
      <c r="B165" s="4"/>
      <c r="C165" s="11" t="s">
        <v>459</v>
      </c>
      <c r="D165" s="303">
        <v>0</v>
      </c>
      <c r="E165" s="303">
        <v>0</v>
      </c>
      <c r="F165" s="303">
        <v>0</v>
      </c>
      <c r="G165" s="303">
        <v>0</v>
      </c>
      <c r="H165" s="4"/>
      <c r="I165" s="4"/>
      <c r="J165" s="4"/>
      <c r="K165" s="4"/>
    </row>
    <row r="166" spans="1:11" ht="14.1" customHeight="1">
      <c r="A166" s="4"/>
      <c r="B166" s="4"/>
      <c r="C166" s="11" t="s">
        <v>463</v>
      </c>
      <c r="D166" s="303">
        <v>0</v>
      </c>
      <c r="E166" s="303">
        <v>0</v>
      </c>
      <c r="F166" s="303">
        <v>0</v>
      </c>
      <c r="G166" s="303">
        <v>0</v>
      </c>
      <c r="H166" s="4"/>
      <c r="I166" s="4"/>
      <c r="J166" s="4"/>
      <c r="K166" s="4"/>
    </row>
    <row r="167" spans="1:11" ht="14.1" customHeight="1">
      <c r="A167" s="4"/>
      <c r="B167" s="4"/>
      <c r="C167" s="11" t="s">
        <v>464</v>
      </c>
      <c r="D167" s="303">
        <v>0</v>
      </c>
      <c r="E167" s="303">
        <v>0</v>
      </c>
      <c r="F167" s="303">
        <v>0</v>
      </c>
      <c r="G167" s="303">
        <v>0</v>
      </c>
      <c r="H167" s="4"/>
      <c r="I167" s="4"/>
      <c r="J167" s="4"/>
      <c r="K167" s="4"/>
    </row>
    <row r="168" spans="1:11" ht="14.1" customHeight="1">
      <c r="A168" s="4"/>
      <c r="B168" s="4"/>
      <c r="C168" s="11" t="s">
        <v>459</v>
      </c>
      <c r="D168" s="303">
        <v>0</v>
      </c>
      <c r="E168" s="303">
        <v>0</v>
      </c>
      <c r="F168" s="303">
        <v>0</v>
      </c>
      <c r="G168" s="303">
        <v>0</v>
      </c>
      <c r="H168" s="4"/>
      <c r="I168" s="4"/>
      <c r="J168" s="4"/>
      <c r="K168" s="4"/>
    </row>
    <row r="169" spans="1:11" ht="14.1" customHeight="1">
      <c r="A169" s="4"/>
      <c r="B169" s="4"/>
      <c r="C169" s="11" t="s">
        <v>463</v>
      </c>
      <c r="D169" s="303">
        <v>0</v>
      </c>
      <c r="E169" s="303">
        <v>0</v>
      </c>
      <c r="F169" s="303">
        <v>0</v>
      </c>
      <c r="G169" s="303">
        <v>0</v>
      </c>
      <c r="H169" s="4"/>
      <c r="I169" s="4"/>
      <c r="J169" s="4"/>
      <c r="K169" s="4"/>
    </row>
    <row r="170" spans="1:11" ht="14.1" customHeight="1">
      <c r="A170" s="4"/>
      <c r="B170" s="4"/>
      <c r="C170" s="11" t="s">
        <v>462</v>
      </c>
      <c r="D170" s="303">
        <v>0</v>
      </c>
      <c r="E170" s="303">
        <v>0</v>
      </c>
      <c r="F170" s="303">
        <v>0</v>
      </c>
      <c r="G170" s="303">
        <v>0</v>
      </c>
      <c r="H170" s="4"/>
      <c r="I170" s="4"/>
      <c r="J170" s="4"/>
      <c r="K170" s="4"/>
    </row>
    <row r="171" spans="1:11" ht="14.1" customHeight="1">
      <c r="A171" s="4"/>
      <c r="B171" s="4"/>
      <c r="C171" s="11" t="s">
        <v>459</v>
      </c>
      <c r="D171" s="303">
        <v>0</v>
      </c>
      <c r="E171" s="303">
        <v>0</v>
      </c>
      <c r="F171" s="303">
        <v>0</v>
      </c>
      <c r="G171" s="303">
        <v>0</v>
      </c>
      <c r="H171" s="4"/>
      <c r="I171" s="4"/>
      <c r="J171" s="4"/>
      <c r="K171" s="4"/>
    </row>
    <row r="172" spans="1:11" ht="14.1" customHeight="1">
      <c r="A172" s="4"/>
      <c r="B172" s="4"/>
      <c r="C172" s="11" t="s">
        <v>458</v>
      </c>
      <c r="D172" s="303">
        <v>0</v>
      </c>
      <c r="E172" s="303">
        <v>0</v>
      </c>
      <c r="F172" s="303">
        <v>0</v>
      </c>
      <c r="G172" s="303">
        <v>0</v>
      </c>
      <c r="H172" s="4"/>
      <c r="I172" s="4"/>
      <c r="J172" s="4"/>
      <c r="K172" s="4"/>
    </row>
    <row r="173" spans="1:11" ht="14.1" customHeight="1">
      <c r="A173" s="4"/>
      <c r="B173" s="4"/>
      <c r="C173" s="11" t="s">
        <v>457</v>
      </c>
      <c r="D173" s="303">
        <v>0</v>
      </c>
      <c r="E173" s="303">
        <v>0</v>
      </c>
      <c r="F173" s="303">
        <v>0</v>
      </c>
      <c r="G173" s="303">
        <v>0</v>
      </c>
      <c r="H173" s="4"/>
      <c r="I173" s="4"/>
      <c r="J173" s="4"/>
      <c r="K173" s="4"/>
    </row>
    <row r="174" spans="1:11" ht="14.1" customHeight="1">
      <c r="A174" s="4"/>
      <c r="B174" s="4"/>
      <c r="C174" s="11" t="s">
        <v>456</v>
      </c>
      <c r="D174" s="303">
        <v>0</v>
      </c>
      <c r="E174" s="303">
        <v>0</v>
      </c>
      <c r="F174" s="303">
        <v>0</v>
      </c>
      <c r="G174" s="303">
        <v>0</v>
      </c>
      <c r="H174" s="4"/>
      <c r="I174" s="4"/>
      <c r="J174" s="4"/>
      <c r="K174" s="4"/>
    </row>
    <row r="175" spans="1:11" ht="14.1" customHeight="1">
      <c r="A175" s="4"/>
      <c r="B175" s="4"/>
      <c r="C175" s="11" t="s">
        <v>455</v>
      </c>
      <c r="D175" s="303">
        <v>0</v>
      </c>
      <c r="E175" s="303">
        <v>0</v>
      </c>
      <c r="F175" s="303">
        <v>0</v>
      </c>
      <c r="G175" s="303">
        <v>0</v>
      </c>
      <c r="H175" s="4"/>
      <c r="I175" s="4"/>
      <c r="J175" s="4"/>
      <c r="K175" s="4"/>
    </row>
    <row r="176" spans="1:11" ht="14.1" customHeight="1">
      <c r="A176" s="4"/>
      <c r="B176" s="4"/>
      <c r="C176" s="11" t="s">
        <v>461</v>
      </c>
      <c r="D176" s="303">
        <v>5000000</v>
      </c>
      <c r="E176" s="303">
        <v>3000000</v>
      </c>
      <c r="F176" s="303">
        <v>3000000</v>
      </c>
      <c r="G176" s="303">
        <v>3000000</v>
      </c>
      <c r="H176" s="4"/>
      <c r="I176" s="4"/>
      <c r="J176" s="4"/>
      <c r="K176" s="4"/>
    </row>
    <row r="177" spans="1:11" ht="14.1" customHeight="1">
      <c r="A177" s="4"/>
      <c r="B177" s="4"/>
      <c r="C177" s="11" t="s">
        <v>459</v>
      </c>
      <c r="D177" s="303">
        <v>5000000</v>
      </c>
      <c r="E177" s="303">
        <v>3000000</v>
      </c>
      <c r="F177" s="303">
        <v>3000000</v>
      </c>
      <c r="G177" s="303">
        <v>3000000</v>
      </c>
      <c r="H177" s="4"/>
      <c r="I177" s="4"/>
      <c r="J177" s="4"/>
      <c r="K177" s="4"/>
    </row>
    <row r="178" spans="1:11" ht="14.1" customHeight="1">
      <c r="A178" s="4"/>
      <c r="B178" s="4"/>
      <c r="C178" s="11" t="s">
        <v>458</v>
      </c>
      <c r="D178" s="303">
        <v>0</v>
      </c>
      <c r="E178" s="303">
        <v>0</v>
      </c>
      <c r="F178" s="303">
        <v>0</v>
      </c>
      <c r="G178" s="303">
        <v>0</v>
      </c>
      <c r="H178" s="4"/>
      <c r="I178" s="4"/>
      <c r="J178" s="4"/>
      <c r="K178" s="4"/>
    </row>
    <row r="179" spans="1:11" ht="14.1" customHeight="1">
      <c r="A179" s="4"/>
      <c r="B179" s="4"/>
      <c r="C179" s="11" t="s">
        <v>457</v>
      </c>
      <c r="D179" s="303">
        <v>0</v>
      </c>
      <c r="E179" s="303">
        <v>0</v>
      </c>
      <c r="F179" s="303">
        <v>0</v>
      </c>
      <c r="G179" s="303">
        <v>0</v>
      </c>
      <c r="H179" s="4"/>
      <c r="I179" s="4"/>
      <c r="J179" s="4"/>
      <c r="K179" s="4"/>
    </row>
    <row r="180" spans="1:11" ht="14.1" customHeight="1">
      <c r="A180" s="4"/>
      <c r="B180" s="4"/>
      <c r="C180" s="11" t="s">
        <v>456</v>
      </c>
      <c r="D180" s="303">
        <v>0</v>
      </c>
      <c r="E180" s="303">
        <v>0</v>
      </c>
      <c r="F180" s="303">
        <v>0</v>
      </c>
      <c r="G180" s="303">
        <v>0</v>
      </c>
      <c r="H180" s="4"/>
      <c r="I180" s="4"/>
      <c r="J180" s="4"/>
      <c r="K180" s="4"/>
    </row>
    <row r="181" spans="1:11" ht="14.1" customHeight="1">
      <c r="A181" s="4"/>
      <c r="B181" s="4"/>
      <c r="C181" s="11" t="s">
        <v>455</v>
      </c>
      <c r="D181" s="303">
        <v>0</v>
      </c>
      <c r="E181" s="303">
        <v>0</v>
      </c>
      <c r="F181" s="303">
        <v>0</v>
      </c>
      <c r="G181" s="303">
        <v>0</v>
      </c>
      <c r="H181" s="4"/>
      <c r="I181" s="4"/>
      <c r="J181" s="4"/>
      <c r="K181" s="4"/>
    </row>
    <row r="182" spans="1:11" ht="14.1" customHeight="1">
      <c r="A182" s="4"/>
      <c r="B182" s="4"/>
      <c r="C182" s="11" t="s">
        <v>460</v>
      </c>
      <c r="D182" s="303">
        <v>0</v>
      </c>
      <c r="E182" s="303">
        <v>0</v>
      </c>
      <c r="F182" s="303">
        <v>0</v>
      </c>
      <c r="G182" s="303">
        <v>0</v>
      </c>
      <c r="H182" s="4"/>
      <c r="I182" s="4"/>
      <c r="J182" s="4"/>
      <c r="K182" s="4"/>
    </row>
    <row r="183" spans="1:11" ht="14.1" customHeight="1">
      <c r="A183" s="4"/>
      <c r="B183" s="4"/>
      <c r="C183" s="11" t="s">
        <v>459</v>
      </c>
      <c r="D183" s="303">
        <v>0</v>
      </c>
      <c r="E183" s="303">
        <v>0</v>
      </c>
      <c r="F183" s="303">
        <v>0</v>
      </c>
      <c r="G183" s="303">
        <v>0</v>
      </c>
      <c r="H183" s="4"/>
      <c r="I183" s="4"/>
      <c r="J183" s="4"/>
      <c r="K183" s="4"/>
    </row>
    <row r="184" spans="1:11" ht="14.1" customHeight="1">
      <c r="A184" s="4"/>
      <c r="B184" s="4"/>
      <c r="C184" s="11" t="s">
        <v>458</v>
      </c>
      <c r="D184" s="303">
        <v>0</v>
      </c>
      <c r="E184" s="303">
        <v>0</v>
      </c>
      <c r="F184" s="303">
        <v>0</v>
      </c>
      <c r="G184" s="303">
        <v>0</v>
      </c>
      <c r="H184" s="4"/>
      <c r="I184" s="4"/>
      <c r="J184" s="4"/>
      <c r="K184" s="4"/>
    </row>
    <row r="185" spans="1:11" ht="14.1" customHeight="1">
      <c r="A185" s="4"/>
      <c r="B185" s="4"/>
      <c r="C185" s="11" t="s">
        <v>457</v>
      </c>
      <c r="D185" s="303">
        <v>0</v>
      </c>
      <c r="E185" s="303">
        <v>0</v>
      </c>
      <c r="F185" s="303">
        <v>0</v>
      </c>
      <c r="G185" s="303">
        <v>0</v>
      </c>
      <c r="H185" s="4"/>
      <c r="I185" s="4"/>
      <c r="J185" s="4"/>
      <c r="K185" s="4"/>
    </row>
    <row r="186" spans="1:11" ht="14.1" customHeight="1">
      <c r="A186" s="4"/>
      <c r="B186" s="4"/>
      <c r="C186" s="11" t="s">
        <v>456</v>
      </c>
      <c r="D186" s="303">
        <v>0</v>
      </c>
      <c r="E186" s="303">
        <v>0</v>
      </c>
      <c r="F186" s="303">
        <v>0</v>
      </c>
      <c r="G186" s="303">
        <v>0</v>
      </c>
      <c r="H186" s="4"/>
      <c r="I186" s="4"/>
      <c r="J186" s="4"/>
      <c r="K186" s="4"/>
    </row>
    <row r="187" spans="1:11" ht="14.1" customHeight="1">
      <c r="A187" s="4"/>
      <c r="B187" s="4"/>
      <c r="C187" s="11" t="s">
        <v>455</v>
      </c>
      <c r="D187" s="303">
        <v>0</v>
      </c>
      <c r="E187" s="303">
        <v>0</v>
      </c>
      <c r="F187" s="303">
        <v>0</v>
      </c>
      <c r="G187" s="303">
        <v>0</v>
      </c>
      <c r="H187" s="4"/>
      <c r="I187" s="4"/>
      <c r="J187" s="4"/>
      <c r="K187" s="4"/>
    </row>
    <row r="188" spans="1:11" ht="14.1" customHeight="1">
      <c r="A188" s="4"/>
      <c r="B188" s="4"/>
      <c r="C188" s="11" t="s">
        <v>454</v>
      </c>
      <c r="D188" s="303">
        <v>0</v>
      </c>
      <c r="E188" s="303">
        <v>0</v>
      </c>
      <c r="F188" s="303">
        <v>0</v>
      </c>
      <c r="G188" s="303">
        <v>0</v>
      </c>
      <c r="H188" s="4"/>
      <c r="I188" s="4"/>
      <c r="J188" s="4"/>
      <c r="K188" s="4"/>
    </row>
    <row r="189" spans="1:11" ht="14.1" customHeight="1">
      <c r="A189" s="4"/>
      <c r="B189" s="4"/>
      <c r="C189" s="11" t="s">
        <v>453</v>
      </c>
      <c r="D189" s="303">
        <v>0</v>
      </c>
      <c r="E189" s="303">
        <v>0</v>
      </c>
      <c r="F189" s="303">
        <v>0</v>
      </c>
      <c r="G189" s="303">
        <v>0</v>
      </c>
      <c r="H189" s="4"/>
      <c r="I189" s="4"/>
      <c r="J189" s="4"/>
      <c r="K189" s="4"/>
    </row>
    <row r="190" spans="1:11" ht="14.1" customHeight="1">
      <c r="A190" s="4"/>
      <c r="B190" s="4"/>
      <c r="C190" s="10" t="s">
        <v>165</v>
      </c>
      <c r="D190" s="303">
        <v>5000000</v>
      </c>
      <c r="E190" s="303">
        <v>3000000</v>
      </c>
      <c r="F190" s="303">
        <v>3000000</v>
      </c>
      <c r="G190" s="303">
        <v>3000000</v>
      </c>
      <c r="H190" s="4"/>
      <c r="I190" s="4"/>
      <c r="J190" s="4"/>
      <c r="K190" s="4"/>
    </row>
    <row r="191" spans="1:11" ht="28.5" customHeight="1">
      <c r="A191" s="4"/>
      <c r="B191" s="4"/>
      <c r="C191" s="8" t="s">
        <v>303</v>
      </c>
      <c r="D191" s="829" t="s">
        <v>2946</v>
      </c>
      <c r="E191" s="830"/>
      <c r="F191" s="830"/>
      <c r="G191" s="830"/>
      <c r="H191" s="4"/>
      <c r="I191" s="4"/>
      <c r="J191" s="4"/>
      <c r="K191" s="4"/>
    </row>
    <row r="192" spans="1:11" ht="27.95" customHeight="1">
      <c r="A192" s="4"/>
      <c r="B192" s="4"/>
      <c r="C192" s="7" t="s">
        <v>511</v>
      </c>
      <c r="D192" s="298">
        <v>2021</v>
      </c>
      <c r="E192" s="298">
        <v>2022</v>
      </c>
      <c r="F192" s="298">
        <v>2023</v>
      </c>
      <c r="G192" s="298">
        <v>2024</v>
      </c>
      <c r="H192" s="4"/>
      <c r="I192" s="4"/>
      <c r="J192" s="4"/>
      <c r="K192" s="4"/>
    </row>
    <row r="193" spans="1:11" ht="14.1" customHeight="1">
      <c r="A193" s="4"/>
      <c r="B193" s="4"/>
      <c r="C193" s="15"/>
      <c r="D193" s="299" t="s">
        <v>7</v>
      </c>
      <c r="E193" s="299" t="s">
        <v>8</v>
      </c>
      <c r="F193" s="299" t="s">
        <v>8</v>
      </c>
      <c r="G193" s="299" t="s">
        <v>8</v>
      </c>
      <c r="H193" s="4"/>
      <c r="I193" s="4"/>
      <c r="J193" s="4"/>
      <c r="K193" s="4"/>
    </row>
    <row r="194" spans="1:11" ht="14.1" customHeight="1">
      <c r="A194" s="4"/>
      <c r="B194" s="4"/>
      <c r="C194" s="7" t="s">
        <v>2947</v>
      </c>
      <c r="D194" s="300">
        <v>5</v>
      </c>
      <c r="E194" s="300" t="s">
        <v>569</v>
      </c>
      <c r="F194" s="300" t="s">
        <v>569</v>
      </c>
      <c r="G194" s="300" t="s">
        <v>569</v>
      </c>
      <c r="H194" s="4"/>
      <c r="I194" s="4"/>
      <c r="J194" s="4"/>
      <c r="K194" s="4"/>
    </row>
    <row r="195" spans="1:11" ht="20.100000000000001" customHeight="1">
      <c r="A195" s="4"/>
      <c r="B195" s="4"/>
      <c r="C195" s="7" t="s">
        <v>2948</v>
      </c>
      <c r="D195" s="300">
        <v>330</v>
      </c>
      <c r="E195" s="300" t="s">
        <v>521</v>
      </c>
      <c r="F195" s="300" t="s">
        <v>1552</v>
      </c>
      <c r="G195" s="300" t="s">
        <v>521</v>
      </c>
      <c r="H195" s="4"/>
      <c r="I195" s="4"/>
      <c r="J195" s="4"/>
      <c r="K195" s="4"/>
    </row>
    <row r="196" spans="1:11" ht="14.1" customHeight="1">
      <c r="A196" s="4"/>
      <c r="B196" s="4"/>
      <c r="C196" s="827" t="s">
        <v>347</v>
      </c>
      <c r="D196" s="828"/>
      <c r="E196" s="828"/>
      <c r="F196" s="828"/>
      <c r="G196" s="828"/>
      <c r="H196" s="4"/>
      <c r="I196" s="4"/>
      <c r="J196" s="4"/>
      <c r="K196" s="4"/>
    </row>
    <row r="197" spans="1:11" ht="14.1" customHeight="1">
      <c r="A197" s="4"/>
      <c r="B197" s="4"/>
      <c r="C197" s="297" t="s">
        <v>2923</v>
      </c>
      <c r="D197" s="827" t="s">
        <v>2924</v>
      </c>
      <c r="E197" s="828"/>
      <c r="F197" s="828"/>
      <c r="G197" s="828"/>
      <c r="H197" s="4"/>
      <c r="I197" s="4"/>
      <c r="J197" s="4"/>
      <c r="K197" s="4"/>
    </row>
    <row r="198" spans="1:11" ht="18" customHeight="1">
      <c r="A198" s="4"/>
      <c r="B198" s="4"/>
      <c r="C198" s="14" t="s">
        <v>484</v>
      </c>
      <c r="D198" s="825" t="s">
        <v>2949</v>
      </c>
      <c r="E198" s="826"/>
      <c r="F198" s="826"/>
      <c r="G198" s="826"/>
      <c r="H198" s="4"/>
      <c r="I198" s="4"/>
      <c r="J198" s="4"/>
      <c r="K198" s="4"/>
    </row>
    <row r="199" spans="1:11" ht="18" customHeight="1">
      <c r="A199" s="4"/>
      <c r="B199" s="4"/>
      <c r="C199" s="308" t="s">
        <v>482</v>
      </c>
      <c r="D199" s="821" t="s">
        <v>2950</v>
      </c>
      <c r="E199" s="822"/>
      <c r="F199" s="822"/>
      <c r="G199" s="822"/>
      <c r="H199" s="4"/>
      <c r="I199" s="4"/>
      <c r="J199" s="4"/>
      <c r="K199" s="4"/>
    </row>
    <row r="200" spans="1:11" ht="18" customHeight="1">
      <c r="A200" s="4"/>
      <c r="B200" s="4"/>
      <c r="C200" s="308" t="s">
        <v>15</v>
      </c>
      <c r="D200" s="821" t="s">
        <v>2951</v>
      </c>
      <c r="E200" s="822"/>
      <c r="F200" s="822"/>
      <c r="G200" s="822"/>
      <c r="H200" s="4"/>
      <c r="I200" s="4"/>
      <c r="J200" s="4"/>
      <c r="K200" s="4"/>
    </row>
    <row r="201" spans="1:11" ht="15" customHeight="1">
      <c r="A201" s="4"/>
      <c r="B201" s="4"/>
      <c r="C201" s="13"/>
      <c r="D201" s="301">
        <v>2021</v>
      </c>
      <c r="E201" s="301">
        <v>2022</v>
      </c>
      <c r="F201" s="301">
        <v>2023</v>
      </c>
      <c r="G201" s="301">
        <v>2024</v>
      </c>
      <c r="H201" s="4"/>
      <c r="I201" s="4"/>
      <c r="J201" s="4"/>
      <c r="K201" s="4"/>
    </row>
    <row r="202" spans="1:11" ht="15" customHeight="1">
      <c r="A202" s="4"/>
      <c r="B202" s="4"/>
      <c r="C202" s="12"/>
      <c r="D202" s="302" t="s">
        <v>7</v>
      </c>
      <c r="E202" s="302" t="s">
        <v>8</v>
      </c>
      <c r="F202" s="302" t="s">
        <v>8</v>
      </c>
      <c r="G202" s="302" t="s">
        <v>8</v>
      </c>
      <c r="H202" s="4"/>
      <c r="I202" s="4"/>
      <c r="J202" s="4"/>
      <c r="K202" s="4"/>
    </row>
    <row r="203" spans="1:11" ht="14.1" customHeight="1">
      <c r="A203" s="4"/>
      <c r="B203" s="4"/>
      <c r="C203" s="7" t="s">
        <v>16</v>
      </c>
      <c r="D203" s="300" t="s">
        <v>2650</v>
      </c>
      <c r="E203" s="300" t="s">
        <v>569</v>
      </c>
      <c r="F203" s="300" t="s">
        <v>569</v>
      </c>
      <c r="G203" s="300" t="s">
        <v>569</v>
      </c>
      <c r="H203" s="4"/>
      <c r="I203" s="4"/>
      <c r="J203" s="4"/>
      <c r="K203" s="4"/>
    </row>
    <row r="204" spans="1:11" ht="14.1" customHeight="1">
      <c r="A204" s="4"/>
      <c r="B204" s="4"/>
      <c r="C204" s="7" t="s">
        <v>680</v>
      </c>
      <c r="D204" s="300" t="s">
        <v>1069</v>
      </c>
      <c r="E204" s="300" t="s">
        <v>1069</v>
      </c>
      <c r="F204" s="300" t="s">
        <v>1296</v>
      </c>
      <c r="G204" s="300" t="s">
        <v>1296</v>
      </c>
      <c r="H204" s="4"/>
      <c r="I204" s="4"/>
      <c r="J204" s="4"/>
      <c r="K204" s="4"/>
    </row>
    <row r="205" spans="1:11" ht="14.1" customHeight="1">
      <c r="A205" s="4"/>
      <c r="B205" s="4"/>
      <c r="C205" s="7" t="s">
        <v>676</v>
      </c>
      <c r="D205" s="300" t="s">
        <v>2952</v>
      </c>
      <c r="E205" s="300" t="s">
        <v>1428</v>
      </c>
      <c r="F205" s="300" t="s">
        <v>827</v>
      </c>
      <c r="G205" s="300" t="s">
        <v>827</v>
      </c>
      <c r="H205" s="4"/>
      <c r="I205" s="4"/>
      <c r="J205" s="4"/>
      <c r="K205" s="4"/>
    </row>
    <row r="206" spans="1:11" ht="14.1" customHeight="1">
      <c r="A206" s="4"/>
      <c r="B206" s="4"/>
      <c r="C206" s="7" t="s">
        <v>477</v>
      </c>
      <c r="D206" s="300" t="s">
        <v>450</v>
      </c>
      <c r="E206" s="300" t="s">
        <v>623</v>
      </c>
      <c r="F206" s="300" t="s">
        <v>474</v>
      </c>
      <c r="G206" s="300" t="s">
        <v>474</v>
      </c>
      <c r="H206" s="4"/>
      <c r="I206" s="4"/>
      <c r="J206" s="4"/>
      <c r="K206" s="4"/>
    </row>
    <row r="207" spans="1:11" ht="14.1" customHeight="1">
      <c r="A207" s="4"/>
      <c r="B207" s="4"/>
      <c r="C207" s="7" t="s">
        <v>476</v>
      </c>
      <c r="D207" s="300" t="s">
        <v>450</v>
      </c>
      <c r="E207" s="300" t="s">
        <v>474</v>
      </c>
      <c r="F207" s="300" t="s">
        <v>1153</v>
      </c>
      <c r="G207" s="300" t="s">
        <v>474</v>
      </c>
      <c r="H207" s="4"/>
      <c r="I207" s="4"/>
      <c r="J207" s="4"/>
      <c r="K207" s="4"/>
    </row>
    <row r="208" spans="1:11" ht="14.1" customHeight="1">
      <c r="A208" s="4"/>
      <c r="B208" s="4"/>
      <c r="C208" s="7" t="s">
        <v>22</v>
      </c>
      <c r="D208" s="300" t="s">
        <v>450</v>
      </c>
      <c r="E208" s="300" t="s">
        <v>620</v>
      </c>
      <c r="F208" s="300" t="s">
        <v>1153</v>
      </c>
      <c r="G208" s="300" t="s">
        <v>474</v>
      </c>
      <c r="H208" s="4"/>
      <c r="I208" s="4"/>
      <c r="J208" s="4"/>
      <c r="K208" s="4"/>
    </row>
    <row r="209" spans="1:11" ht="14.1" customHeight="1">
      <c r="A209" s="4"/>
      <c r="B209" s="4"/>
      <c r="C209" s="823" t="s">
        <v>473</v>
      </c>
      <c r="D209" s="824"/>
      <c r="E209" s="824"/>
      <c r="F209" s="824"/>
      <c r="G209" s="824"/>
      <c r="H209" s="4"/>
      <c r="I209" s="4"/>
      <c r="J209" s="4"/>
      <c r="K209" s="4"/>
    </row>
    <row r="210" spans="1:11" ht="14.1" customHeight="1">
      <c r="A210" s="4"/>
      <c r="B210" s="4"/>
      <c r="C210" s="13"/>
      <c r="D210" s="301">
        <v>2021</v>
      </c>
      <c r="E210" s="301">
        <v>2022</v>
      </c>
      <c r="F210" s="301">
        <v>2023</v>
      </c>
      <c r="G210" s="301">
        <v>2024</v>
      </c>
      <c r="H210" s="4"/>
      <c r="I210" s="4"/>
      <c r="J210" s="4"/>
      <c r="K210" s="4"/>
    </row>
    <row r="211" spans="1:11" ht="14.1" customHeight="1">
      <c r="A211" s="4"/>
      <c r="B211" s="4"/>
      <c r="C211" s="12"/>
      <c r="D211" s="302" t="s">
        <v>7</v>
      </c>
      <c r="E211" s="302" t="s">
        <v>8</v>
      </c>
      <c r="F211" s="302" t="s">
        <v>8</v>
      </c>
      <c r="G211" s="302" t="s">
        <v>8</v>
      </c>
      <c r="H211" s="4"/>
      <c r="I211" s="4"/>
      <c r="J211" s="4"/>
      <c r="K211" s="4"/>
    </row>
    <row r="212" spans="1:11" ht="14.1" customHeight="1">
      <c r="A212" s="4"/>
      <c r="B212" s="4"/>
      <c r="C212" s="11" t="s">
        <v>470</v>
      </c>
      <c r="D212" s="303">
        <v>0</v>
      </c>
      <c r="E212" s="303">
        <v>0</v>
      </c>
      <c r="F212" s="303">
        <v>0</v>
      </c>
      <c r="G212" s="303">
        <v>0</v>
      </c>
      <c r="H212" s="4"/>
      <c r="I212" s="4"/>
      <c r="J212" s="4"/>
      <c r="K212" s="4"/>
    </row>
    <row r="213" spans="1:11" ht="14.1" customHeight="1">
      <c r="A213" s="4"/>
      <c r="B213" s="4"/>
      <c r="C213" s="11" t="s">
        <v>459</v>
      </c>
      <c r="D213" s="303">
        <v>0</v>
      </c>
      <c r="E213" s="303">
        <v>0</v>
      </c>
      <c r="F213" s="303">
        <v>0</v>
      </c>
      <c r="G213" s="303">
        <v>0</v>
      </c>
      <c r="H213" s="4"/>
      <c r="I213" s="4"/>
      <c r="J213" s="4"/>
      <c r="K213" s="4"/>
    </row>
    <row r="214" spans="1:11" ht="14.1" customHeight="1">
      <c r="A214" s="4"/>
      <c r="B214" s="4"/>
      <c r="C214" s="11" t="s">
        <v>463</v>
      </c>
      <c r="D214" s="303">
        <v>0</v>
      </c>
      <c r="E214" s="303">
        <v>0</v>
      </c>
      <c r="F214" s="303">
        <v>0</v>
      </c>
      <c r="G214" s="303">
        <v>0</v>
      </c>
      <c r="H214" s="4"/>
      <c r="I214" s="4"/>
      <c r="J214" s="4"/>
      <c r="K214" s="4"/>
    </row>
    <row r="215" spans="1:11" ht="14.1" customHeight="1">
      <c r="A215" s="4"/>
      <c r="B215" s="4"/>
      <c r="C215" s="11" t="s">
        <v>469</v>
      </c>
      <c r="D215" s="303">
        <v>0</v>
      </c>
      <c r="E215" s="303">
        <v>0</v>
      </c>
      <c r="F215" s="303">
        <v>0</v>
      </c>
      <c r="G215" s="303">
        <v>0</v>
      </c>
      <c r="H215" s="4"/>
      <c r="I215" s="4"/>
      <c r="J215" s="4"/>
      <c r="K215" s="4"/>
    </row>
    <row r="216" spans="1:11" ht="14.1" customHeight="1">
      <c r="A216" s="4"/>
      <c r="B216" s="4"/>
      <c r="C216" s="11" t="s">
        <v>459</v>
      </c>
      <c r="D216" s="303">
        <v>0</v>
      </c>
      <c r="E216" s="303">
        <v>0</v>
      </c>
      <c r="F216" s="303">
        <v>0</v>
      </c>
      <c r="G216" s="303">
        <v>0</v>
      </c>
      <c r="H216" s="4"/>
      <c r="I216" s="4"/>
      <c r="J216" s="4"/>
      <c r="K216" s="4"/>
    </row>
    <row r="217" spans="1:11" ht="14.1" customHeight="1">
      <c r="A217" s="4"/>
      <c r="B217" s="4"/>
      <c r="C217" s="11" t="s">
        <v>463</v>
      </c>
      <c r="D217" s="303">
        <v>0</v>
      </c>
      <c r="E217" s="303">
        <v>0</v>
      </c>
      <c r="F217" s="303">
        <v>0</v>
      </c>
      <c r="G217" s="303">
        <v>0</v>
      </c>
      <c r="H217" s="4"/>
      <c r="I217" s="4"/>
      <c r="J217" s="4"/>
      <c r="K217" s="4"/>
    </row>
    <row r="218" spans="1:11" ht="14.1" customHeight="1">
      <c r="A218" s="4"/>
      <c r="B218" s="4"/>
      <c r="C218" s="11" t="s">
        <v>468</v>
      </c>
      <c r="D218" s="303">
        <v>30000000</v>
      </c>
      <c r="E218" s="303">
        <v>30000000</v>
      </c>
      <c r="F218" s="303">
        <v>40000000</v>
      </c>
      <c r="G218" s="303">
        <v>40000000</v>
      </c>
      <c r="H218" s="4"/>
      <c r="I218" s="4"/>
      <c r="J218" s="4"/>
      <c r="K218" s="4"/>
    </row>
    <row r="219" spans="1:11" ht="14.1" customHeight="1">
      <c r="A219" s="4"/>
      <c r="B219" s="4"/>
      <c r="C219" s="11" t="s">
        <v>459</v>
      </c>
      <c r="D219" s="303">
        <v>30000000</v>
      </c>
      <c r="E219" s="303">
        <v>30000000</v>
      </c>
      <c r="F219" s="303">
        <v>40000000</v>
      </c>
      <c r="G219" s="303">
        <v>40000000</v>
      </c>
      <c r="H219" s="4"/>
      <c r="I219" s="4"/>
      <c r="J219" s="4"/>
      <c r="K219" s="4"/>
    </row>
    <row r="220" spans="1:11" ht="14.1" customHeight="1">
      <c r="A220" s="4"/>
      <c r="B220" s="4"/>
      <c r="C220" s="11" t="s">
        <v>463</v>
      </c>
      <c r="D220" s="303">
        <v>0</v>
      </c>
      <c r="E220" s="303">
        <v>0</v>
      </c>
      <c r="F220" s="303">
        <v>0</v>
      </c>
      <c r="G220" s="303">
        <v>0</v>
      </c>
      <c r="H220" s="4"/>
      <c r="I220" s="4"/>
      <c r="J220" s="4"/>
      <c r="K220" s="4"/>
    </row>
    <row r="221" spans="1:11" ht="14.1" customHeight="1">
      <c r="A221" s="4"/>
      <c r="B221" s="4"/>
      <c r="C221" s="11" t="s">
        <v>467</v>
      </c>
      <c r="D221" s="303">
        <v>0</v>
      </c>
      <c r="E221" s="303">
        <v>0</v>
      </c>
      <c r="F221" s="303">
        <v>0</v>
      </c>
      <c r="G221" s="303">
        <v>0</v>
      </c>
      <c r="H221" s="4"/>
      <c r="I221" s="4"/>
      <c r="J221" s="4"/>
      <c r="K221" s="4"/>
    </row>
    <row r="222" spans="1:11" ht="14.1" customHeight="1">
      <c r="A222" s="4"/>
      <c r="B222" s="4"/>
      <c r="C222" s="11" t="s">
        <v>459</v>
      </c>
      <c r="D222" s="303">
        <v>0</v>
      </c>
      <c r="E222" s="303">
        <v>0</v>
      </c>
      <c r="F222" s="303">
        <v>0</v>
      </c>
      <c r="G222" s="303">
        <v>0</v>
      </c>
      <c r="H222" s="4"/>
      <c r="I222" s="4"/>
      <c r="J222" s="4"/>
      <c r="K222" s="4"/>
    </row>
    <row r="223" spans="1:11" ht="14.1" customHeight="1">
      <c r="A223" s="4"/>
      <c r="B223" s="4"/>
      <c r="C223" s="11" t="s">
        <v>463</v>
      </c>
      <c r="D223" s="303">
        <v>0</v>
      </c>
      <c r="E223" s="303">
        <v>0</v>
      </c>
      <c r="F223" s="303">
        <v>0</v>
      </c>
      <c r="G223" s="303">
        <v>0</v>
      </c>
      <c r="H223" s="4"/>
      <c r="I223" s="4"/>
      <c r="J223" s="4"/>
      <c r="K223" s="4"/>
    </row>
    <row r="224" spans="1:11" ht="14.1" customHeight="1">
      <c r="A224" s="4"/>
      <c r="B224" s="4"/>
      <c r="C224" s="11" t="s">
        <v>472</v>
      </c>
      <c r="D224" s="303">
        <v>0</v>
      </c>
      <c r="E224" s="303">
        <v>0</v>
      </c>
      <c r="F224" s="303">
        <v>0</v>
      </c>
      <c r="G224" s="303">
        <v>0</v>
      </c>
      <c r="H224" s="4"/>
      <c r="I224" s="4"/>
      <c r="J224" s="4"/>
      <c r="K224" s="4"/>
    </row>
    <row r="225" spans="1:11" ht="14.1" customHeight="1">
      <c r="A225" s="4"/>
      <c r="B225" s="4"/>
      <c r="C225" s="11" t="s">
        <v>459</v>
      </c>
      <c r="D225" s="303">
        <v>0</v>
      </c>
      <c r="E225" s="303">
        <v>0</v>
      </c>
      <c r="F225" s="303">
        <v>0</v>
      </c>
      <c r="G225" s="303">
        <v>0</v>
      </c>
      <c r="H225" s="4"/>
      <c r="I225" s="4"/>
      <c r="J225" s="4"/>
      <c r="K225" s="4"/>
    </row>
    <row r="226" spans="1:11" ht="14.1" customHeight="1">
      <c r="A226" s="4"/>
      <c r="B226" s="4"/>
      <c r="C226" s="11" t="s">
        <v>463</v>
      </c>
      <c r="D226" s="303">
        <v>0</v>
      </c>
      <c r="E226" s="303">
        <v>0</v>
      </c>
      <c r="F226" s="303">
        <v>0</v>
      </c>
      <c r="G226" s="303">
        <v>0</v>
      </c>
      <c r="H226" s="4"/>
      <c r="I226" s="4"/>
      <c r="J226" s="4"/>
      <c r="K226" s="4"/>
    </row>
    <row r="227" spans="1:11" ht="14.1" customHeight="1">
      <c r="A227" s="4"/>
      <c r="B227" s="4"/>
      <c r="C227" s="11" t="s">
        <v>465</v>
      </c>
      <c r="D227" s="303">
        <v>0</v>
      </c>
      <c r="E227" s="303">
        <v>0</v>
      </c>
      <c r="F227" s="303">
        <v>0</v>
      </c>
      <c r="G227" s="303">
        <v>0</v>
      </c>
      <c r="H227" s="4"/>
      <c r="I227" s="4"/>
      <c r="J227" s="4"/>
      <c r="K227" s="4"/>
    </row>
    <row r="228" spans="1:11" ht="14.1" customHeight="1">
      <c r="A228" s="4"/>
      <c r="B228" s="4"/>
      <c r="C228" s="11" t="s">
        <v>459</v>
      </c>
      <c r="D228" s="303">
        <v>0</v>
      </c>
      <c r="E228" s="303">
        <v>0</v>
      </c>
      <c r="F228" s="303">
        <v>0</v>
      </c>
      <c r="G228" s="303">
        <v>0</v>
      </c>
      <c r="H228" s="4"/>
      <c r="I228" s="4"/>
      <c r="J228" s="4"/>
      <c r="K228" s="4"/>
    </row>
    <row r="229" spans="1:11" ht="14.1" customHeight="1">
      <c r="A229" s="4"/>
      <c r="B229" s="4"/>
      <c r="C229" s="11" t="s">
        <v>463</v>
      </c>
      <c r="D229" s="303">
        <v>0</v>
      </c>
      <c r="E229" s="303">
        <v>0</v>
      </c>
      <c r="F229" s="303">
        <v>0</v>
      </c>
      <c r="G229" s="303">
        <v>0</v>
      </c>
      <c r="H229" s="4"/>
      <c r="I229" s="4"/>
      <c r="J229" s="4"/>
      <c r="K229" s="4"/>
    </row>
    <row r="230" spans="1:11" ht="14.1" customHeight="1">
      <c r="A230" s="4"/>
      <c r="B230" s="4"/>
      <c r="C230" s="11" t="s">
        <v>464</v>
      </c>
      <c r="D230" s="303">
        <v>0</v>
      </c>
      <c r="E230" s="303">
        <v>0</v>
      </c>
      <c r="F230" s="303">
        <v>0</v>
      </c>
      <c r="G230" s="303">
        <v>0</v>
      </c>
      <c r="H230" s="4"/>
      <c r="I230" s="4"/>
      <c r="J230" s="4"/>
      <c r="K230" s="4"/>
    </row>
    <row r="231" spans="1:11" ht="14.1" customHeight="1">
      <c r="A231" s="4"/>
      <c r="B231" s="4"/>
      <c r="C231" s="11" t="s">
        <v>459</v>
      </c>
      <c r="D231" s="303">
        <v>0</v>
      </c>
      <c r="E231" s="303">
        <v>0</v>
      </c>
      <c r="F231" s="303">
        <v>0</v>
      </c>
      <c r="G231" s="303">
        <v>0</v>
      </c>
      <c r="H231" s="4"/>
      <c r="I231" s="4"/>
      <c r="J231" s="4"/>
      <c r="K231" s="4"/>
    </row>
    <row r="232" spans="1:11" ht="14.1" customHeight="1">
      <c r="A232" s="4"/>
      <c r="B232" s="4"/>
      <c r="C232" s="11" t="s">
        <v>463</v>
      </c>
      <c r="D232" s="303">
        <v>0</v>
      </c>
      <c r="E232" s="303">
        <v>0</v>
      </c>
      <c r="F232" s="303">
        <v>0</v>
      </c>
      <c r="G232" s="303">
        <v>0</v>
      </c>
      <c r="H232" s="4"/>
      <c r="I232" s="4"/>
      <c r="J232" s="4"/>
      <c r="K232" s="4"/>
    </row>
    <row r="233" spans="1:11" ht="14.1" customHeight="1">
      <c r="A233" s="4"/>
      <c r="B233" s="4"/>
      <c r="C233" s="11" t="s">
        <v>462</v>
      </c>
      <c r="D233" s="303">
        <v>0</v>
      </c>
      <c r="E233" s="303">
        <v>0</v>
      </c>
      <c r="F233" s="303">
        <v>0</v>
      </c>
      <c r="G233" s="303">
        <v>0</v>
      </c>
      <c r="H233" s="4"/>
      <c r="I233" s="4"/>
      <c r="J233" s="4"/>
      <c r="K233" s="4"/>
    </row>
    <row r="234" spans="1:11" ht="14.1" customHeight="1">
      <c r="A234" s="4"/>
      <c r="B234" s="4"/>
      <c r="C234" s="11" t="s">
        <v>459</v>
      </c>
      <c r="D234" s="303">
        <v>0</v>
      </c>
      <c r="E234" s="303">
        <v>0</v>
      </c>
      <c r="F234" s="303">
        <v>0</v>
      </c>
      <c r="G234" s="303">
        <v>0</v>
      </c>
      <c r="H234" s="4"/>
      <c r="I234" s="4"/>
      <c r="J234" s="4"/>
      <c r="K234" s="4"/>
    </row>
    <row r="235" spans="1:11" ht="14.1" customHeight="1">
      <c r="A235" s="4"/>
      <c r="B235" s="4"/>
      <c r="C235" s="11" t="s">
        <v>458</v>
      </c>
      <c r="D235" s="303">
        <v>0</v>
      </c>
      <c r="E235" s="303">
        <v>0</v>
      </c>
      <c r="F235" s="303">
        <v>0</v>
      </c>
      <c r="G235" s="303">
        <v>0</v>
      </c>
      <c r="H235" s="4"/>
      <c r="I235" s="4"/>
      <c r="J235" s="4"/>
      <c r="K235" s="4"/>
    </row>
    <row r="236" spans="1:11" ht="14.1" customHeight="1">
      <c r="A236" s="4"/>
      <c r="B236" s="4"/>
      <c r="C236" s="11" t="s">
        <v>457</v>
      </c>
      <c r="D236" s="303">
        <v>0</v>
      </c>
      <c r="E236" s="303">
        <v>0</v>
      </c>
      <c r="F236" s="303">
        <v>0</v>
      </c>
      <c r="G236" s="303">
        <v>0</v>
      </c>
      <c r="H236" s="4"/>
      <c r="I236" s="4"/>
      <c r="J236" s="4"/>
      <c r="K236" s="4"/>
    </row>
    <row r="237" spans="1:11" ht="14.1" customHeight="1">
      <c r="A237" s="4"/>
      <c r="B237" s="4"/>
      <c r="C237" s="11" t="s">
        <v>456</v>
      </c>
      <c r="D237" s="303">
        <v>0</v>
      </c>
      <c r="E237" s="303">
        <v>0</v>
      </c>
      <c r="F237" s="303">
        <v>0</v>
      </c>
      <c r="G237" s="303">
        <v>0</v>
      </c>
      <c r="H237" s="4"/>
      <c r="I237" s="4"/>
      <c r="J237" s="4"/>
      <c r="K237" s="4"/>
    </row>
    <row r="238" spans="1:11" ht="14.1" customHeight="1">
      <c r="A238" s="4"/>
      <c r="B238" s="4"/>
      <c r="C238" s="11" t="s">
        <v>455</v>
      </c>
      <c r="D238" s="303">
        <v>0</v>
      </c>
      <c r="E238" s="303">
        <v>0</v>
      </c>
      <c r="F238" s="303">
        <v>0</v>
      </c>
      <c r="G238" s="303">
        <v>0</v>
      </c>
      <c r="H238" s="4"/>
      <c r="I238" s="4"/>
      <c r="J238" s="4"/>
      <c r="K238" s="4"/>
    </row>
    <row r="239" spans="1:11" ht="14.1" customHeight="1">
      <c r="A239" s="4"/>
      <c r="B239" s="4"/>
      <c r="C239" s="11" t="s">
        <v>461</v>
      </c>
      <c r="D239" s="303">
        <v>0</v>
      </c>
      <c r="E239" s="303">
        <v>0</v>
      </c>
      <c r="F239" s="303">
        <v>0</v>
      </c>
      <c r="G239" s="303">
        <v>0</v>
      </c>
      <c r="H239" s="4"/>
      <c r="I239" s="4"/>
      <c r="J239" s="4"/>
      <c r="K239" s="4"/>
    </row>
    <row r="240" spans="1:11" ht="14.1" customHeight="1">
      <c r="A240" s="4"/>
      <c r="B240" s="4"/>
      <c r="C240" s="11" t="s">
        <v>459</v>
      </c>
      <c r="D240" s="303">
        <v>0</v>
      </c>
      <c r="E240" s="303">
        <v>0</v>
      </c>
      <c r="F240" s="303">
        <v>0</v>
      </c>
      <c r="G240" s="303">
        <v>0</v>
      </c>
      <c r="H240" s="4"/>
      <c r="I240" s="4"/>
      <c r="J240" s="4"/>
      <c r="K240" s="4"/>
    </row>
    <row r="241" spans="1:11" ht="14.1" customHeight="1">
      <c r="A241" s="4"/>
      <c r="B241" s="4"/>
      <c r="C241" s="11" t="s">
        <v>458</v>
      </c>
      <c r="D241" s="303">
        <v>0</v>
      </c>
      <c r="E241" s="303">
        <v>0</v>
      </c>
      <c r="F241" s="303">
        <v>0</v>
      </c>
      <c r="G241" s="303">
        <v>0</v>
      </c>
      <c r="H241" s="4"/>
      <c r="I241" s="4"/>
      <c r="J241" s="4"/>
      <c r="K241" s="4"/>
    </row>
    <row r="242" spans="1:11" ht="14.1" customHeight="1">
      <c r="A242" s="4"/>
      <c r="B242" s="4"/>
      <c r="C242" s="11" t="s">
        <v>457</v>
      </c>
      <c r="D242" s="303">
        <v>0</v>
      </c>
      <c r="E242" s="303">
        <v>0</v>
      </c>
      <c r="F242" s="303">
        <v>0</v>
      </c>
      <c r="G242" s="303">
        <v>0</v>
      </c>
      <c r="H242" s="4"/>
      <c r="I242" s="4"/>
      <c r="J242" s="4"/>
      <c r="K242" s="4"/>
    </row>
    <row r="243" spans="1:11" ht="14.1" customHeight="1">
      <c r="A243" s="4"/>
      <c r="B243" s="4"/>
      <c r="C243" s="11" t="s">
        <v>456</v>
      </c>
      <c r="D243" s="303">
        <v>0</v>
      </c>
      <c r="E243" s="303">
        <v>0</v>
      </c>
      <c r="F243" s="303">
        <v>0</v>
      </c>
      <c r="G243" s="303">
        <v>0</v>
      </c>
      <c r="H243" s="4"/>
      <c r="I243" s="4"/>
      <c r="J243" s="4"/>
      <c r="K243" s="4"/>
    </row>
    <row r="244" spans="1:11" ht="14.1" customHeight="1">
      <c r="A244" s="4"/>
      <c r="B244" s="4"/>
      <c r="C244" s="11" t="s">
        <v>455</v>
      </c>
      <c r="D244" s="303">
        <v>0</v>
      </c>
      <c r="E244" s="303">
        <v>0</v>
      </c>
      <c r="F244" s="303">
        <v>0</v>
      </c>
      <c r="G244" s="303">
        <v>0</v>
      </c>
      <c r="H244" s="4"/>
      <c r="I244" s="4"/>
      <c r="J244" s="4"/>
      <c r="K244" s="4"/>
    </row>
    <row r="245" spans="1:11" ht="14.1" customHeight="1">
      <c r="A245" s="4"/>
      <c r="B245" s="4"/>
      <c r="C245" s="11" t="s">
        <v>460</v>
      </c>
      <c r="D245" s="303">
        <v>0</v>
      </c>
      <c r="E245" s="303">
        <v>0</v>
      </c>
      <c r="F245" s="303">
        <v>0</v>
      </c>
      <c r="G245" s="303">
        <v>0</v>
      </c>
      <c r="H245" s="4"/>
      <c r="I245" s="4"/>
      <c r="J245" s="4"/>
      <c r="K245" s="4"/>
    </row>
    <row r="246" spans="1:11" ht="14.1" customHeight="1">
      <c r="A246" s="4"/>
      <c r="B246" s="4"/>
      <c r="C246" s="11" t="s">
        <v>459</v>
      </c>
      <c r="D246" s="303">
        <v>0</v>
      </c>
      <c r="E246" s="303">
        <v>0</v>
      </c>
      <c r="F246" s="303">
        <v>0</v>
      </c>
      <c r="G246" s="303">
        <v>0</v>
      </c>
      <c r="H246" s="4"/>
      <c r="I246" s="4"/>
      <c r="J246" s="4"/>
      <c r="K246" s="4"/>
    </row>
    <row r="247" spans="1:11" ht="14.1" customHeight="1">
      <c r="A247" s="4"/>
      <c r="B247" s="4"/>
      <c r="C247" s="11" t="s">
        <v>458</v>
      </c>
      <c r="D247" s="303">
        <v>0</v>
      </c>
      <c r="E247" s="303">
        <v>0</v>
      </c>
      <c r="F247" s="303">
        <v>0</v>
      </c>
      <c r="G247" s="303">
        <v>0</v>
      </c>
      <c r="H247" s="4"/>
      <c r="I247" s="4"/>
      <c r="J247" s="4"/>
      <c r="K247" s="4"/>
    </row>
    <row r="248" spans="1:11" ht="14.1" customHeight="1">
      <c r="A248" s="4"/>
      <c r="B248" s="4"/>
      <c r="C248" s="11" t="s">
        <v>457</v>
      </c>
      <c r="D248" s="303">
        <v>0</v>
      </c>
      <c r="E248" s="303">
        <v>0</v>
      </c>
      <c r="F248" s="303">
        <v>0</v>
      </c>
      <c r="G248" s="303">
        <v>0</v>
      </c>
      <c r="H248" s="4"/>
      <c r="I248" s="4"/>
      <c r="J248" s="4"/>
      <c r="K248" s="4"/>
    </row>
    <row r="249" spans="1:11" ht="14.1" customHeight="1">
      <c r="A249" s="4"/>
      <c r="B249" s="4"/>
      <c r="C249" s="11" t="s">
        <v>456</v>
      </c>
      <c r="D249" s="303">
        <v>0</v>
      </c>
      <c r="E249" s="303">
        <v>0</v>
      </c>
      <c r="F249" s="303">
        <v>0</v>
      </c>
      <c r="G249" s="303">
        <v>0</v>
      </c>
      <c r="H249" s="4"/>
      <c r="I249" s="4"/>
      <c r="J249" s="4"/>
      <c r="K249" s="4"/>
    </row>
    <row r="250" spans="1:11" ht="14.1" customHeight="1">
      <c r="A250" s="4"/>
      <c r="B250" s="4"/>
      <c r="C250" s="11" t="s">
        <v>455</v>
      </c>
      <c r="D250" s="303">
        <v>0</v>
      </c>
      <c r="E250" s="303">
        <v>0</v>
      </c>
      <c r="F250" s="303">
        <v>0</v>
      </c>
      <c r="G250" s="303">
        <v>0</v>
      </c>
      <c r="H250" s="4"/>
      <c r="I250" s="4"/>
      <c r="J250" s="4"/>
      <c r="K250" s="4"/>
    </row>
    <row r="251" spans="1:11" ht="14.1" customHeight="1">
      <c r="A251" s="4"/>
      <c r="B251" s="4"/>
      <c r="C251" s="11" t="s">
        <v>454</v>
      </c>
      <c r="D251" s="303">
        <v>0</v>
      </c>
      <c r="E251" s="303">
        <v>0</v>
      </c>
      <c r="F251" s="303">
        <v>0</v>
      </c>
      <c r="G251" s="303">
        <v>0</v>
      </c>
      <c r="H251" s="4"/>
      <c r="I251" s="4"/>
      <c r="J251" s="4"/>
      <c r="K251" s="4"/>
    </row>
    <row r="252" spans="1:11" ht="14.1" customHeight="1">
      <c r="A252" s="4"/>
      <c r="B252" s="4"/>
      <c r="C252" s="11" t="s">
        <v>453</v>
      </c>
      <c r="D252" s="303">
        <v>0</v>
      </c>
      <c r="E252" s="303">
        <v>0</v>
      </c>
      <c r="F252" s="303">
        <v>0</v>
      </c>
      <c r="G252" s="303">
        <v>0</v>
      </c>
      <c r="H252" s="4"/>
      <c r="I252" s="4"/>
      <c r="J252" s="4"/>
      <c r="K252" s="4"/>
    </row>
    <row r="253" spans="1:11" ht="14.1" customHeight="1">
      <c r="A253" s="4"/>
      <c r="B253" s="4"/>
      <c r="C253" s="10" t="s">
        <v>165</v>
      </c>
      <c r="D253" s="303">
        <v>30000000</v>
      </c>
      <c r="E253" s="303">
        <v>30000000</v>
      </c>
      <c r="F253" s="303">
        <v>40000000</v>
      </c>
      <c r="G253" s="303">
        <v>40000000</v>
      </c>
      <c r="H253" s="4"/>
      <c r="I253" s="4"/>
      <c r="J253" s="4"/>
      <c r="K253" s="4"/>
    </row>
    <row r="254" spans="1:11" ht="14.1" customHeight="1">
      <c r="A254" s="4"/>
      <c r="B254" s="4"/>
      <c r="C254" s="14" t="s">
        <v>484</v>
      </c>
      <c r="D254" s="825" t="s">
        <v>2953</v>
      </c>
      <c r="E254" s="826"/>
      <c r="F254" s="826"/>
      <c r="G254" s="826"/>
      <c r="H254" s="4"/>
      <c r="I254" s="4"/>
      <c r="J254" s="4"/>
      <c r="K254" s="4"/>
    </row>
    <row r="255" spans="1:11" ht="14.1" customHeight="1">
      <c r="A255" s="4"/>
      <c r="B255" s="4"/>
      <c r="C255" s="308" t="s">
        <v>482</v>
      </c>
      <c r="D255" s="821" t="s">
        <v>2954</v>
      </c>
      <c r="E255" s="822"/>
      <c r="F255" s="822"/>
      <c r="G255" s="822"/>
      <c r="H255" s="4"/>
      <c r="I255" s="4"/>
      <c r="J255" s="4"/>
      <c r="K255" s="4"/>
    </row>
    <row r="256" spans="1:11" ht="14.1" customHeight="1">
      <c r="A256" s="4"/>
      <c r="B256" s="4"/>
      <c r="C256" s="308" t="s">
        <v>15</v>
      </c>
      <c r="D256" s="821" t="s">
        <v>2951</v>
      </c>
      <c r="E256" s="822"/>
      <c r="F256" s="822"/>
      <c r="G256" s="822"/>
      <c r="H256" s="4"/>
      <c r="I256" s="4"/>
      <c r="J256" s="4"/>
      <c r="K256" s="4"/>
    </row>
    <row r="257" spans="1:11" ht="15" customHeight="1">
      <c r="A257" s="4"/>
      <c r="B257" s="4"/>
      <c r="C257" s="13"/>
      <c r="D257" s="301">
        <v>2021</v>
      </c>
      <c r="E257" s="301">
        <v>2022</v>
      </c>
      <c r="F257" s="301">
        <v>2023</v>
      </c>
      <c r="G257" s="301">
        <v>2024</v>
      </c>
      <c r="H257" s="4"/>
      <c r="I257" s="4"/>
      <c r="J257" s="4"/>
      <c r="K257" s="4"/>
    </row>
    <row r="258" spans="1:11" ht="15" customHeight="1">
      <c r="A258" s="4"/>
      <c r="B258" s="4"/>
      <c r="C258" s="12"/>
      <c r="D258" s="302" t="s">
        <v>7</v>
      </c>
      <c r="E258" s="302" t="s">
        <v>8</v>
      </c>
      <c r="F258" s="302" t="s">
        <v>8</v>
      </c>
      <c r="G258" s="302" t="s">
        <v>8</v>
      </c>
      <c r="H258" s="4"/>
      <c r="I258" s="4"/>
      <c r="J258" s="4"/>
      <c r="K258" s="4"/>
    </row>
    <row r="259" spans="1:11" ht="14.1" customHeight="1">
      <c r="A259" s="4"/>
      <c r="B259" s="4"/>
      <c r="C259" s="7" t="s">
        <v>16</v>
      </c>
      <c r="D259" s="300" t="s">
        <v>2955</v>
      </c>
      <c r="E259" s="300" t="s">
        <v>521</v>
      </c>
      <c r="F259" s="300" t="s">
        <v>1552</v>
      </c>
      <c r="G259" s="300" t="s">
        <v>521</v>
      </c>
      <c r="H259" s="4"/>
      <c r="I259" s="4"/>
      <c r="J259" s="4"/>
      <c r="K259" s="4"/>
    </row>
    <row r="260" spans="1:11" ht="14.1" customHeight="1">
      <c r="A260" s="4"/>
      <c r="B260" s="4"/>
      <c r="C260" s="7" t="s">
        <v>680</v>
      </c>
      <c r="D260" s="300" t="s">
        <v>1568</v>
      </c>
      <c r="E260" s="300" t="s">
        <v>2956</v>
      </c>
      <c r="F260" s="300" t="s">
        <v>2957</v>
      </c>
      <c r="G260" s="300" t="s">
        <v>2958</v>
      </c>
      <c r="H260" s="4"/>
      <c r="I260" s="4"/>
      <c r="J260" s="4"/>
      <c r="K260" s="4"/>
    </row>
    <row r="261" spans="1:11" ht="14.1" customHeight="1">
      <c r="A261" s="4"/>
      <c r="B261" s="4"/>
      <c r="C261" s="7" t="s">
        <v>676</v>
      </c>
      <c r="D261" s="300" t="s">
        <v>2959</v>
      </c>
      <c r="E261" s="300" t="s">
        <v>2584</v>
      </c>
      <c r="F261" s="300" t="s">
        <v>2960</v>
      </c>
      <c r="G261" s="300" t="s">
        <v>2961</v>
      </c>
      <c r="H261" s="4"/>
      <c r="I261" s="4"/>
      <c r="J261" s="4"/>
      <c r="K261" s="4"/>
    </row>
    <row r="262" spans="1:11" ht="14.1" customHeight="1">
      <c r="A262" s="4"/>
      <c r="B262" s="4"/>
      <c r="C262" s="7" t="s">
        <v>477</v>
      </c>
      <c r="D262" s="300" t="s">
        <v>450</v>
      </c>
      <c r="E262" s="300" t="s">
        <v>1289</v>
      </c>
      <c r="F262" s="300" t="s">
        <v>2962</v>
      </c>
      <c r="G262" s="300" t="s">
        <v>2963</v>
      </c>
      <c r="H262" s="4"/>
      <c r="I262" s="4"/>
      <c r="J262" s="4"/>
      <c r="K262" s="4"/>
    </row>
    <row r="263" spans="1:11" ht="14.1" customHeight="1">
      <c r="A263" s="4"/>
      <c r="B263" s="4"/>
      <c r="C263" s="7" t="s">
        <v>476</v>
      </c>
      <c r="D263" s="300" t="s">
        <v>450</v>
      </c>
      <c r="E263" s="300" t="s">
        <v>2964</v>
      </c>
      <c r="F263" s="300" t="s">
        <v>2965</v>
      </c>
      <c r="G263" s="300" t="s">
        <v>2966</v>
      </c>
      <c r="H263" s="4"/>
      <c r="I263" s="4"/>
      <c r="J263" s="4"/>
      <c r="K263" s="4"/>
    </row>
    <row r="264" spans="1:11" ht="14.1" customHeight="1">
      <c r="A264" s="4"/>
      <c r="B264" s="4"/>
      <c r="C264" s="7" t="s">
        <v>22</v>
      </c>
      <c r="D264" s="300" t="s">
        <v>450</v>
      </c>
      <c r="E264" s="300" t="s">
        <v>2967</v>
      </c>
      <c r="F264" s="300" t="s">
        <v>2968</v>
      </c>
      <c r="G264" s="300" t="s">
        <v>2969</v>
      </c>
      <c r="H264" s="4"/>
      <c r="I264" s="4"/>
      <c r="J264" s="4"/>
      <c r="K264" s="4"/>
    </row>
    <row r="265" spans="1:11" ht="14.1" customHeight="1">
      <c r="A265" s="4"/>
      <c r="B265" s="4"/>
      <c r="C265" s="823" t="s">
        <v>473</v>
      </c>
      <c r="D265" s="824"/>
      <c r="E265" s="824"/>
      <c r="F265" s="824"/>
      <c r="G265" s="824"/>
      <c r="H265" s="4"/>
      <c r="I265" s="4"/>
      <c r="J265" s="4"/>
      <c r="K265" s="4"/>
    </row>
    <row r="266" spans="1:11" ht="14.1" customHeight="1">
      <c r="A266" s="4"/>
      <c r="B266" s="4"/>
      <c r="C266" s="13"/>
      <c r="D266" s="301">
        <v>2021</v>
      </c>
      <c r="E266" s="301">
        <v>2022</v>
      </c>
      <c r="F266" s="301">
        <v>2023</v>
      </c>
      <c r="G266" s="301">
        <v>2024</v>
      </c>
      <c r="H266" s="4"/>
      <c r="I266" s="4"/>
      <c r="J266" s="4"/>
      <c r="K266" s="4"/>
    </row>
    <row r="267" spans="1:11" ht="14.1" customHeight="1">
      <c r="A267" s="4"/>
      <c r="B267" s="4"/>
      <c r="C267" s="12"/>
      <c r="D267" s="302" t="s">
        <v>7</v>
      </c>
      <c r="E267" s="302" t="s">
        <v>8</v>
      </c>
      <c r="F267" s="302" t="s">
        <v>8</v>
      </c>
      <c r="G267" s="302" t="s">
        <v>8</v>
      </c>
      <c r="H267" s="4"/>
      <c r="I267" s="4"/>
      <c r="J267" s="4"/>
      <c r="K267" s="4"/>
    </row>
    <row r="268" spans="1:11" ht="14.1" customHeight="1">
      <c r="A268" s="4"/>
      <c r="B268" s="4"/>
      <c r="C268" s="11" t="s">
        <v>470</v>
      </c>
      <c r="D268" s="303">
        <v>0</v>
      </c>
      <c r="E268" s="303">
        <v>0</v>
      </c>
      <c r="F268" s="303">
        <v>0</v>
      </c>
      <c r="G268" s="303">
        <v>0</v>
      </c>
      <c r="H268" s="4"/>
      <c r="I268" s="4"/>
      <c r="J268" s="4"/>
      <c r="K268" s="4"/>
    </row>
    <row r="269" spans="1:11" ht="14.1" customHeight="1">
      <c r="A269" s="4"/>
      <c r="B269" s="4"/>
      <c r="C269" s="11" t="s">
        <v>459</v>
      </c>
      <c r="D269" s="303">
        <v>0</v>
      </c>
      <c r="E269" s="303">
        <v>0</v>
      </c>
      <c r="F269" s="303">
        <v>0</v>
      </c>
      <c r="G269" s="303">
        <v>0</v>
      </c>
      <c r="H269" s="4"/>
      <c r="I269" s="4"/>
      <c r="J269" s="4"/>
      <c r="K269" s="4"/>
    </row>
    <row r="270" spans="1:11" ht="14.1" customHeight="1">
      <c r="A270" s="4"/>
      <c r="B270" s="4"/>
      <c r="C270" s="11" t="s">
        <v>463</v>
      </c>
      <c r="D270" s="303">
        <v>0</v>
      </c>
      <c r="E270" s="303">
        <v>0</v>
      </c>
      <c r="F270" s="303">
        <v>0</v>
      </c>
      <c r="G270" s="303">
        <v>0</v>
      </c>
      <c r="H270" s="4"/>
      <c r="I270" s="4"/>
      <c r="J270" s="4"/>
      <c r="K270" s="4"/>
    </row>
    <row r="271" spans="1:11" ht="14.1" customHeight="1">
      <c r="A271" s="4"/>
      <c r="B271" s="4"/>
      <c r="C271" s="11" t="s">
        <v>469</v>
      </c>
      <c r="D271" s="303">
        <v>0</v>
      </c>
      <c r="E271" s="303">
        <v>0</v>
      </c>
      <c r="F271" s="303">
        <v>0</v>
      </c>
      <c r="G271" s="303">
        <v>0</v>
      </c>
      <c r="H271" s="4"/>
      <c r="I271" s="4"/>
      <c r="J271" s="4"/>
      <c r="K271" s="4"/>
    </row>
    <row r="272" spans="1:11" ht="14.1" customHeight="1">
      <c r="A272" s="4"/>
      <c r="B272" s="4"/>
      <c r="C272" s="11" t="s">
        <v>459</v>
      </c>
      <c r="D272" s="303">
        <v>0</v>
      </c>
      <c r="E272" s="303">
        <v>0</v>
      </c>
      <c r="F272" s="303">
        <v>0</v>
      </c>
      <c r="G272" s="303">
        <v>0</v>
      </c>
      <c r="H272" s="4"/>
      <c r="I272" s="4"/>
      <c r="J272" s="4"/>
      <c r="K272" s="4"/>
    </row>
    <row r="273" spans="1:11" ht="14.1" customHeight="1">
      <c r="A273" s="4"/>
      <c r="B273" s="4"/>
      <c r="C273" s="11" t="s">
        <v>463</v>
      </c>
      <c r="D273" s="303">
        <v>0</v>
      </c>
      <c r="E273" s="303">
        <v>0</v>
      </c>
      <c r="F273" s="303">
        <v>0</v>
      </c>
      <c r="G273" s="303">
        <v>0</v>
      </c>
      <c r="H273" s="4"/>
      <c r="I273" s="4"/>
      <c r="J273" s="4"/>
      <c r="K273" s="4"/>
    </row>
    <row r="274" spans="1:11" ht="14.1" customHeight="1">
      <c r="A274" s="4"/>
      <c r="B274" s="4"/>
      <c r="C274" s="11" t="s">
        <v>468</v>
      </c>
      <c r="D274" s="303">
        <v>45000000</v>
      </c>
      <c r="E274" s="303">
        <v>44000000</v>
      </c>
      <c r="F274" s="303">
        <v>50440000</v>
      </c>
      <c r="G274" s="303">
        <v>55138000</v>
      </c>
      <c r="H274" s="4"/>
      <c r="I274" s="4"/>
      <c r="J274" s="4"/>
      <c r="K274" s="4"/>
    </row>
    <row r="275" spans="1:11" ht="14.1" customHeight="1">
      <c r="A275" s="4"/>
      <c r="B275" s="4"/>
      <c r="C275" s="11" t="s">
        <v>459</v>
      </c>
      <c r="D275" s="303">
        <v>45000000</v>
      </c>
      <c r="E275" s="303">
        <v>44000000</v>
      </c>
      <c r="F275" s="303">
        <v>50440000</v>
      </c>
      <c r="G275" s="303">
        <v>55138000</v>
      </c>
      <c r="H275" s="4"/>
      <c r="I275" s="4"/>
      <c r="J275" s="4"/>
      <c r="K275" s="4"/>
    </row>
    <row r="276" spans="1:11" ht="14.1" customHeight="1">
      <c r="A276" s="4"/>
      <c r="B276" s="4"/>
      <c r="C276" s="11" t="s">
        <v>463</v>
      </c>
      <c r="D276" s="303">
        <v>0</v>
      </c>
      <c r="E276" s="303">
        <v>0</v>
      </c>
      <c r="F276" s="303">
        <v>0</v>
      </c>
      <c r="G276" s="303">
        <v>0</v>
      </c>
      <c r="H276" s="4"/>
      <c r="I276" s="4"/>
      <c r="J276" s="4"/>
      <c r="K276" s="4"/>
    </row>
    <row r="277" spans="1:11" ht="14.1" customHeight="1">
      <c r="A277" s="4"/>
      <c r="B277" s="4"/>
      <c r="C277" s="11" t="s">
        <v>467</v>
      </c>
      <c r="D277" s="303">
        <v>0</v>
      </c>
      <c r="E277" s="303">
        <v>0</v>
      </c>
      <c r="F277" s="303">
        <v>0</v>
      </c>
      <c r="G277" s="303">
        <v>0</v>
      </c>
      <c r="H277" s="4"/>
      <c r="I277" s="4"/>
      <c r="J277" s="4"/>
      <c r="K277" s="4"/>
    </row>
    <row r="278" spans="1:11" ht="14.1" customHeight="1">
      <c r="A278" s="4"/>
      <c r="B278" s="4"/>
      <c r="C278" s="11" t="s">
        <v>459</v>
      </c>
      <c r="D278" s="303">
        <v>0</v>
      </c>
      <c r="E278" s="303">
        <v>0</v>
      </c>
      <c r="F278" s="303">
        <v>0</v>
      </c>
      <c r="G278" s="303">
        <v>0</v>
      </c>
      <c r="H278" s="4"/>
      <c r="I278" s="4"/>
      <c r="J278" s="4"/>
      <c r="K278" s="4"/>
    </row>
    <row r="279" spans="1:11" ht="14.1" customHeight="1">
      <c r="A279" s="4"/>
      <c r="B279" s="4"/>
      <c r="C279" s="11" t="s">
        <v>463</v>
      </c>
      <c r="D279" s="303">
        <v>0</v>
      </c>
      <c r="E279" s="303">
        <v>0</v>
      </c>
      <c r="F279" s="303">
        <v>0</v>
      </c>
      <c r="G279" s="303">
        <v>0</v>
      </c>
      <c r="H279" s="4"/>
      <c r="I279" s="4"/>
      <c r="J279" s="4"/>
      <c r="K279" s="4"/>
    </row>
    <row r="280" spans="1:11" ht="14.1" customHeight="1">
      <c r="A280" s="4"/>
      <c r="B280" s="4"/>
      <c r="C280" s="11" t="s">
        <v>472</v>
      </c>
      <c r="D280" s="303">
        <v>0</v>
      </c>
      <c r="E280" s="303">
        <v>0</v>
      </c>
      <c r="F280" s="303">
        <v>0</v>
      </c>
      <c r="G280" s="303">
        <v>0</v>
      </c>
      <c r="H280" s="4"/>
      <c r="I280" s="4"/>
      <c r="J280" s="4"/>
      <c r="K280" s="4"/>
    </row>
    <row r="281" spans="1:11" ht="14.1" customHeight="1">
      <c r="A281" s="4"/>
      <c r="B281" s="4"/>
      <c r="C281" s="11" t="s">
        <v>459</v>
      </c>
      <c r="D281" s="303">
        <v>0</v>
      </c>
      <c r="E281" s="303">
        <v>0</v>
      </c>
      <c r="F281" s="303">
        <v>0</v>
      </c>
      <c r="G281" s="303">
        <v>0</v>
      </c>
      <c r="H281" s="4"/>
      <c r="I281" s="4"/>
      <c r="J281" s="4"/>
      <c r="K281" s="4"/>
    </row>
    <row r="282" spans="1:11" ht="14.1" customHeight="1">
      <c r="A282" s="4"/>
      <c r="B282" s="4"/>
      <c r="C282" s="11" t="s">
        <v>463</v>
      </c>
      <c r="D282" s="303">
        <v>0</v>
      </c>
      <c r="E282" s="303">
        <v>0</v>
      </c>
      <c r="F282" s="303">
        <v>0</v>
      </c>
      <c r="G282" s="303">
        <v>0</v>
      </c>
      <c r="H282" s="4"/>
      <c r="I282" s="4"/>
      <c r="J282" s="4"/>
      <c r="K282" s="4"/>
    </row>
    <row r="283" spans="1:11" ht="14.1" customHeight="1">
      <c r="A283" s="4"/>
      <c r="B283" s="4"/>
      <c r="C283" s="11" t="s">
        <v>465</v>
      </c>
      <c r="D283" s="303">
        <v>0</v>
      </c>
      <c r="E283" s="303">
        <v>0</v>
      </c>
      <c r="F283" s="303">
        <v>0</v>
      </c>
      <c r="G283" s="303">
        <v>0</v>
      </c>
      <c r="H283" s="4"/>
      <c r="I283" s="4"/>
      <c r="J283" s="4"/>
      <c r="K283" s="4"/>
    </row>
    <row r="284" spans="1:11" ht="14.1" customHeight="1">
      <c r="A284" s="4"/>
      <c r="B284" s="4"/>
      <c r="C284" s="11" t="s">
        <v>459</v>
      </c>
      <c r="D284" s="303">
        <v>0</v>
      </c>
      <c r="E284" s="303">
        <v>0</v>
      </c>
      <c r="F284" s="303">
        <v>0</v>
      </c>
      <c r="G284" s="303">
        <v>0</v>
      </c>
      <c r="H284" s="4"/>
      <c r="I284" s="4"/>
      <c r="J284" s="4"/>
      <c r="K284" s="4"/>
    </row>
    <row r="285" spans="1:11" ht="14.1" customHeight="1">
      <c r="A285" s="4"/>
      <c r="B285" s="4"/>
      <c r="C285" s="11" t="s">
        <v>463</v>
      </c>
      <c r="D285" s="303">
        <v>0</v>
      </c>
      <c r="E285" s="303">
        <v>0</v>
      </c>
      <c r="F285" s="303">
        <v>0</v>
      </c>
      <c r="G285" s="303">
        <v>0</v>
      </c>
      <c r="H285" s="4"/>
      <c r="I285" s="4"/>
      <c r="J285" s="4"/>
      <c r="K285" s="4"/>
    </row>
    <row r="286" spans="1:11" ht="14.1" customHeight="1">
      <c r="A286" s="4"/>
      <c r="B286" s="4"/>
      <c r="C286" s="11" t="s">
        <v>464</v>
      </c>
      <c r="D286" s="303">
        <v>0</v>
      </c>
      <c r="E286" s="303">
        <v>0</v>
      </c>
      <c r="F286" s="303">
        <v>0</v>
      </c>
      <c r="G286" s="303">
        <v>0</v>
      </c>
      <c r="H286" s="4"/>
      <c r="I286" s="4"/>
      <c r="J286" s="4"/>
      <c r="K286" s="4"/>
    </row>
    <row r="287" spans="1:11" ht="14.1" customHeight="1">
      <c r="A287" s="4"/>
      <c r="B287" s="4"/>
      <c r="C287" s="11" t="s">
        <v>459</v>
      </c>
      <c r="D287" s="303">
        <v>0</v>
      </c>
      <c r="E287" s="303">
        <v>0</v>
      </c>
      <c r="F287" s="303">
        <v>0</v>
      </c>
      <c r="G287" s="303">
        <v>0</v>
      </c>
      <c r="H287" s="4"/>
      <c r="I287" s="4"/>
      <c r="J287" s="4"/>
      <c r="K287" s="4"/>
    </row>
    <row r="288" spans="1:11" ht="14.1" customHeight="1">
      <c r="A288" s="4"/>
      <c r="B288" s="4"/>
      <c r="C288" s="11" t="s">
        <v>463</v>
      </c>
      <c r="D288" s="303">
        <v>0</v>
      </c>
      <c r="E288" s="303">
        <v>0</v>
      </c>
      <c r="F288" s="303">
        <v>0</v>
      </c>
      <c r="G288" s="303">
        <v>0</v>
      </c>
      <c r="H288" s="4"/>
      <c r="I288" s="4"/>
      <c r="J288" s="4"/>
      <c r="K288" s="4"/>
    </row>
    <row r="289" spans="1:11" ht="14.1" customHeight="1">
      <c r="A289" s="4"/>
      <c r="B289" s="4"/>
      <c r="C289" s="11" t="s">
        <v>462</v>
      </c>
      <c r="D289" s="303">
        <v>0</v>
      </c>
      <c r="E289" s="303">
        <v>0</v>
      </c>
      <c r="F289" s="303">
        <v>0</v>
      </c>
      <c r="G289" s="303">
        <v>0</v>
      </c>
      <c r="H289" s="4"/>
      <c r="I289" s="4"/>
      <c r="J289" s="4"/>
      <c r="K289" s="4"/>
    </row>
    <row r="290" spans="1:11" ht="14.1" customHeight="1">
      <c r="A290" s="4"/>
      <c r="B290" s="4"/>
      <c r="C290" s="11" t="s">
        <v>459</v>
      </c>
      <c r="D290" s="303">
        <v>0</v>
      </c>
      <c r="E290" s="303">
        <v>0</v>
      </c>
      <c r="F290" s="303">
        <v>0</v>
      </c>
      <c r="G290" s="303">
        <v>0</v>
      </c>
      <c r="H290" s="4"/>
      <c r="I290" s="4"/>
      <c r="J290" s="4"/>
      <c r="K290" s="4"/>
    </row>
    <row r="291" spans="1:11" ht="14.1" customHeight="1">
      <c r="A291" s="4"/>
      <c r="B291" s="4"/>
      <c r="C291" s="11" t="s">
        <v>458</v>
      </c>
      <c r="D291" s="303">
        <v>0</v>
      </c>
      <c r="E291" s="303">
        <v>0</v>
      </c>
      <c r="F291" s="303">
        <v>0</v>
      </c>
      <c r="G291" s="303">
        <v>0</v>
      </c>
      <c r="H291" s="4"/>
      <c r="I291" s="4"/>
      <c r="J291" s="4"/>
      <c r="K291" s="4"/>
    </row>
    <row r="292" spans="1:11" ht="14.1" customHeight="1">
      <c r="A292" s="4"/>
      <c r="B292" s="4"/>
      <c r="C292" s="11" t="s">
        <v>457</v>
      </c>
      <c r="D292" s="303">
        <v>0</v>
      </c>
      <c r="E292" s="303">
        <v>0</v>
      </c>
      <c r="F292" s="303">
        <v>0</v>
      </c>
      <c r="G292" s="303">
        <v>0</v>
      </c>
      <c r="H292" s="4"/>
      <c r="I292" s="4"/>
      <c r="J292" s="4"/>
      <c r="K292" s="4"/>
    </row>
    <row r="293" spans="1:11" ht="14.1" customHeight="1">
      <c r="A293" s="4"/>
      <c r="B293" s="4"/>
      <c r="C293" s="11" t="s">
        <v>456</v>
      </c>
      <c r="D293" s="303">
        <v>0</v>
      </c>
      <c r="E293" s="303">
        <v>0</v>
      </c>
      <c r="F293" s="303">
        <v>0</v>
      </c>
      <c r="G293" s="303">
        <v>0</v>
      </c>
      <c r="H293" s="4"/>
      <c r="I293" s="4"/>
      <c r="J293" s="4"/>
      <c r="K293" s="4"/>
    </row>
    <row r="294" spans="1:11" ht="14.1" customHeight="1">
      <c r="A294" s="4"/>
      <c r="B294" s="4"/>
      <c r="C294" s="11" t="s">
        <v>455</v>
      </c>
      <c r="D294" s="303">
        <v>0</v>
      </c>
      <c r="E294" s="303">
        <v>0</v>
      </c>
      <c r="F294" s="303">
        <v>0</v>
      </c>
      <c r="G294" s="303">
        <v>0</v>
      </c>
      <c r="H294" s="4"/>
      <c r="I294" s="4"/>
      <c r="J294" s="4"/>
      <c r="K294" s="4"/>
    </row>
    <row r="295" spans="1:11" ht="14.1" customHeight="1">
      <c r="A295" s="4"/>
      <c r="B295" s="4"/>
      <c r="C295" s="11" t="s">
        <v>461</v>
      </c>
      <c r="D295" s="303">
        <v>0</v>
      </c>
      <c r="E295" s="303">
        <v>0</v>
      </c>
      <c r="F295" s="303">
        <v>0</v>
      </c>
      <c r="G295" s="303">
        <v>0</v>
      </c>
      <c r="H295" s="4"/>
      <c r="I295" s="4"/>
      <c r="J295" s="4"/>
      <c r="K295" s="4"/>
    </row>
    <row r="296" spans="1:11" ht="14.1" customHeight="1">
      <c r="A296" s="4"/>
      <c r="B296" s="4"/>
      <c r="C296" s="11" t="s">
        <v>459</v>
      </c>
      <c r="D296" s="303">
        <v>0</v>
      </c>
      <c r="E296" s="303">
        <v>0</v>
      </c>
      <c r="F296" s="303">
        <v>0</v>
      </c>
      <c r="G296" s="303">
        <v>0</v>
      </c>
      <c r="H296" s="4"/>
      <c r="I296" s="4"/>
      <c r="J296" s="4"/>
      <c r="K296" s="4"/>
    </row>
    <row r="297" spans="1:11" ht="14.1" customHeight="1">
      <c r="A297" s="4"/>
      <c r="B297" s="4"/>
      <c r="C297" s="11" t="s">
        <v>458</v>
      </c>
      <c r="D297" s="303">
        <v>0</v>
      </c>
      <c r="E297" s="303">
        <v>0</v>
      </c>
      <c r="F297" s="303">
        <v>0</v>
      </c>
      <c r="G297" s="303">
        <v>0</v>
      </c>
      <c r="H297" s="4"/>
      <c r="I297" s="4"/>
      <c r="J297" s="4"/>
      <c r="K297" s="4"/>
    </row>
    <row r="298" spans="1:11" ht="14.1" customHeight="1">
      <c r="A298" s="4"/>
      <c r="B298" s="4"/>
      <c r="C298" s="11" t="s">
        <v>457</v>
      </c>
      <c r="D298" s="303">
        <v>0</v>
      </c>
      <c r="E298" s="303">
        <v>0</v>
      </c>
      <c r="F298" s="303">
        <v>0</v>
      </c>
      <c r="G298" s="303">
        <v>0</v>
      </c>
      <c r="H298" s="4"/>
      <c r="I298" s="4"/>
      <c r="J298" s="4"/>
      <c r="K298" s="4"/>
    </row>
    <row r="299" spans="1:11" ht="14.1" customHeight="1">
      <c r="A299" s="4"/>
      <c r="B299" s="4"/>
      <c r="C299" s="11" t="s">
        <v>456</v>
      </c>
      <c r="D299" s="303">
        <v>0</v>
      </c>
      <c r="E299" s="303">
        <v>0</v>
      </c>
      <c r="F299" s="303">
        <v>0</v>
      </c>
      <c r="G299" s="303">
        <v>0</v>
      </c>
      <c r="H299" s="4"/>
      <c r="I299" s="4"/>
      <c r="J299" s="4"/>
      <c r="K299" s="4"/>
    </row>
    <row r="300" spans="1:11" ht="14.1" customHeight="1">
      <c r="A300" s="4"/>
      <c r="B300" s="4"/>
      <c r="C300" s="11" t="s">
        <v>455</v>
      </c>
      <c r="D300" s="303">
        <v>0</v>
      </c>
      <c r="E300" s="303">
        <v>0</v>
      </c>
      <c r="F300" s="303">
        <v>0</v>
      </c>
      <c r="G300" s="303">
        <v>0</v>
      </c>
      <c r="H300" s="4"/>
      <c r="I300" s="4"/>
      <c r="J300" s="4"/>
      <c r="K300" s="4"/>
    </row>
    <row r="301" spans="1:11" ht="14.1" customHeight="1">
      <c r="A301" s="4"/>
      <c r="B301" s="4"/>
      <c r="C301" s="11" t="s">
        <v>460</v>
      </c>
      <c r="D301" s="303">
        <v>0</v>
      </c>
      <c r="E301" s="303">
        <v>0</v>
      </c>
      <c r="F301" s="303">
        <v>0</v>
      </c>
      <c r="G301" s="303">
        <v>0</v>
      </c>
      <c r="H301" s="4"/>
      <c r="I301" s="4"/>
      <c r="J301" s="4"/>
      <c r="K301" s="4"/>
    </row>
    <row r="302" spans="1:11" ht="14.1" customHeight="1">
      <c r="A302" s="4"/>
      <c r="B302" s="4"/>
      <c r="C302" s="11" t="s">
        <v>459</v>
      </c>
      <c r="D302" s="303">
        <v>0</v>
      </c>
      <c r="E302" s="303">
        <v>0</v>
      </c>
      <c r="F302" s="303">
        <v>0</v>
      </c>
      <c r="G302" s="303">
        <v>0</v>
      </c>
      <c r="H302" s="4"/>
      <c r="I302" s="4"/>
      <c r="J302" s="4"/>
      <c r="K302" s="4"/>
    </row>
    <row r="303" spans="1:11" ht="14.1" customHeight="1">
      <c r="A303" s="4"/>
      <c r="B303" s="4"/>
      <c r="C303" s="11" t="s">
        <v>458</v>
      </c>
      <c r="D303" s="303">
        <v>0</v>
      </c>
      <c r="E303" s="303">
        <v>0</v>
      </c>
      <c r="F303" s="303">
        <v>0</v>
      </c>
      <c r="G303" s="303">
        <v>0</v>
      </c>
      <c r="H303" s="4"/>
      <c r="I303" s="4"/>
      <c r="J303" s="4"/>
      <c r="K303" s="4"/>
    </row>
    <row r="304" spans="1:11" ht="14.1" customHeight="1">
      <c r="A304" s="4"/>
      <c r="B304" s="4"/>
      <c r="C304" s="11" t="s">
        <v>457</v>
      </c>
      <c r="D304" s="303">
        <v>0</v>
      </c>
      <c r="E304" s="303">
        <v>0</v>
      </c>
      <c r="F304" s="303">
        <v>0</v>
      </c>
      <c r="G304" s="303">
        <v>0</v>
      </c>
      <c r="H304" s="4"/>
      <c r="I304" s="4"/>
      <c r="J304" s="4"/>
      <c r="K304" s="4"/>
    </row>
    <row r="305" spans="1:11" ht="14.1" customHeight="1">
      <c r="A305" s="4"/>
      <c r="B305" s="4"/>
      <c r="C305" s="11" t="s">
        <v>456</v>
      </c>
      <c r="D305" s="303">
        <v>0</v>
      </c>
      <c r="E305" s="303">
        <v>0</v>
      </c>
      <c r="F305" s="303">
        <v>0</v>
      </c>
      <c r="G305" s="303">
        <v>0</v>
      </c>
      <c r="H305" s="4"/>
      <c r="I305" s="4"/>
      <c r="J305" s="4"/>
      <c r="K305" s="4"/>
    </row>
    <row r="306" spans="1:11" ht="14.1" customHeight="1">
      <c r="A306" s="4"/>
      <c r="B306" s="4"/>
      <c r="C306" s="11" t="s">
        <v>455</v>
      </c>
      <c r="D306" s="303">
        <v>0</v>
      </c>
      <c r="E306" s="303">
        <v>0</v>
      </c>
      <c r="F306" s="303">
        <v>0</v>
      </c>
      <c r="G306" s="303">
        <v>0</v>
      </c>
      <c r="H306" s="4"/>
      <c r="I306" s="4"/>
      <c r="J306" s="4"/>
      <c r="K306" s="4"/>
    </row>
    <row r="307" spans="1:11" ht="14.1" customHeight="1">
      <c r="A307" s="4"/>
      <c r="B307" s="4"/>
      <c r="C307" s="11" t="s">
        <v>454</v>
      </c>
      <c r="D307" s="303">
        <v>0</v>
      </c>
      <c r="E307" s="303">
        <v>0</v>
      </c>
      <c r="F307" s="303">
        <v>0</v>
      </c>
      <c r="G307" s="303">
        <v>0</v>
      </c>
      <c r="H307" s="4"/>
      <c r="I307" s="4"/>
      <c r="J307" s="4"/>
      <c r="K307" s="4"/>
    </row>
    <row r="308" spans="1:11" ht="14.1" customHeight="1">
      <c r="A308" s="4"/>
      <c r="B308" s="4"/>
      <c r="C308" s="11" t="s">
        <v>453</v>
      </c>
      <c r="D308" s="303">
        <v>0</v>
      </c>
      <c r="E308" s="303">
        <v>0</v>
      </c>
      <c r="F308" s="303">
        <v>0</v>
      </c>
      <c r="G308" s="303">
        <v>0</v>
      </c>
      <c r="H308" s="4"/>
      <c r="I308" s="4"/>
      <c r="J308" s="4"/>
      <c r="K308" s="4"/>
    </row>
    <row r="309" spans="1:11" ht="14.1" customHeight="1">
      <c r="A309" s="4"/>
      <c r="B309" s="4"/>
      <c r="C309" s="10" t="s">
        <v>165</v>
      </c>
      <c r="D309" s="303">
        <v>45000000</v>
      </c>
      <c r="E309" s="303">
        <v>44000000</v>
      </c>
      <c r="F309" s="303">
        <v>50440000</v>
      </c>
      <c r="G309" s="303">
        <v>55138000</v>
      </c>
      <c r="H309" s="4"/>
      <c r="I309" s="4"/>
      <c r="J309" s="4"/>
      <c r="K309" s="4"/>
    </row>
    <row r="310" spans="1:11" ht="15" customHeight="1">
      <c r="A310" s="4"/>
      <c r="B310" s="4"/>
      <c r="C310" s="9" t="s">
        <v>450</v>
      </c>
      <c r="D310" s="305" t="s">
        <v>450</v>
      </c>
      <c r="E310" s="305" t="s">
        <v>450</v>
      </c>
      <c r="F310" s="305" t="s">
        <v>450</v>
      </c>
      <c r="G310" s="305" t="s">
        <v>450</v>
      </c>
      <c r="H310" s="4"/>
      <c r="I310" s="4"/>
      <c r="J310" s="4"/>
      <c r="K310" s="4"/>
    </row>
    <row r="311" spans="1:11" ht="15" customHeight="1">
      <c r="A311" s="4"/>
      <c r="B311" s="4"/>
      <c r="C311" s="8" t="s">
        <v>471</v>
      </c>
      <c r="D311" s="306">
        <v>249413200</v>
      </c>
      <c r="E311" s="306">
        <v>248920000</v>
      </c>
      <c r="F311" s="306">
        <v>264440000</v>
      </c>
      <c r="G311" s="306">
        <v>273138000</v>
      </c>
      <c r="H311" s="4"/>
      <c r="I311" s="4"/>
      <c r="J311" s="4"/>
      <c r="K311" s="4"/>
    </row>
    <row r="312" spans="1:11" ht="15" customHeight="1">
      <c r="A312" s="4"/>
      <c r="B312" s="4"/>
      <c r="C312" s="7" t="s">
        <v>470</v>
      </c>
      <c r="D312" s="304">
        <v>105300000</v>
      </c>
      <c r="E312" s="304">
        <v>106000000</v>
      </c>
      <c r="F312" s="304">
        <v>106000000</v>
      </c>
      <c r="G312" s="304">
        <v>106000000</v>
      </c>
      <c r="H312" s="4"/>
      <c r="I312" s="4"/>
      <c r="J312" s="4"/>
      <c r="K312" s="4"/>
    </row>
    <row r="313" spans="1:11" ht="15" customHeight="1">
      <c r="A313" s="4"/>
      <c r="B313" s="4"/>
      <c r="C313" s="7" t="s">
        <v>459</v>
      </c>
      <c r="D313" s="304">
        <v>105300000</v>
      </c>
      <c r="E313" s="304">
        <v>106000000</v>
      </c>
      <c r="F313" s="304">
        <v>106000000</v>
      </c>
      <c r="G313" s="304">
        <v>106000000</v>
      </c>
      <c r="H313" s="4"/>
      <c r="I313" s="4"/>
      <c r="J313" s="4"/>
      <c r="K313" s="4"/>
    </row>
    <row r="314" spans="1:11" ht="15" customHeight="1">
      <c r="A314" s="4"/>
      <c r="B314" s="4"/>
      <c r="C314" s="7" t="s">
        <v>463</v>
      </c>
      <c r="D314" s="304">
        <v>0</v>
      </c>
      <c r="E314" s="304">
        <v>0</v>
      </c>
      <c r="F314" s="304">
        <v>0</v>
      </c>
      <c r="G314" s="304">
        <v>0</v>
      </c>
      <c r="H314" s="4"/>
      <c r="I314" s="4"/>
      <c r="J314" s="4"/>
      <c r="K314" s="4"/>
    </row>
    <row r="315" spans="1:11" ht="15" customHeight="1">
      <c r="A315" s="4"/>
      <c r="B315" s="4"/>
      <c r="C315" s="7" t="s">
        <v>469</v>
      </c>
      <c r="D315" s="304">
        <v>16000000</v>
      </c>
      <c r="E315" s="304">
        <v>16000000</v>
      </c>
      <c r="F315" s="304">
        <v>16000000</v>
      </c>
      <c r="G315" s="304">
        <v>16000000</v>
      </c>
      <c r="H315" s="4"/>
      <c r="I315" s="4"/>
      <c r="J315" s="4"/>
      <c r="K315" s="4"/>
    </row>
    <row r="316" spans="1:11" ht="15" customHeight="1">
      <c r="A316" s="4"/>
      <c r="B316" s="4"/>
      <c r="C316" s="7" t="s">
        <v>459</v>
      </c>
      <c r="D316" s="304">
        <v>16000000</v>
      </c>
      <c r="E316" s="304">
        <v>16000000</v>
      </c>
      <c r="F316" s="304">
        <v>16000000</v>
      </c>
      <c r="G316" s="304">
        <v>16000000</v>
      </c>
      <c r="H316" s="4"/>
      <c r="I316" s="4"/>
      <c r="J316" s="4"/>
      <c r="K316" s="4"/>
    </row>
    <row r="317" spans="1:11" ht="15" customHeight="1">
      <c r="A317" s="4"/>
      <c r="B317" s="4"/>
      <c r="C317" s="7" t="s">
        <v>463</v>
      </c>
      <c r="D317" s="304">
        <v>0</v>
      </c>
      <c r="E317" s="304">
        <v>0</v>
      </c>
      <c r="F317" s="304">
        <v>0</v>
      </c>
      <c r="G317" s="304">
        <v>0</v>
      </c>
      <c r="H317" s="4"/>
      <c r="I317" s="4"/>
      <c r="J317" s="4"/>
      <c r="K317" s="4"/>
    </row>
    <row r="318" spans="1:11" ht="15" customHeight="1">
      <c r="A318" s="4"/>
      <c r="B318" s="4"/>
      <c r="C318" s="7" t="s">
        <v>468</v>
      </c>
      <c r="D318" s="304">
        <v>118800000</v>
      </c>
      <c r="E318" s="304">
        <v>120920000</v>
      </c>
      <c r="F318" s="304">
        <v>136440000</v>
      </c>
      <c r="G318" s="304">
        <v>145138000</v>
      </c>
      <c r="H318" s="4"/>
      <c r="I318" s="4"/>
      <c r="J318" s="4"/>
      <c r="K318" s="4"/>
    </row>
    <row r="319" spans="1:11" ht="15" customHeight="1">
      <c r="A319" s="4"/>
      <c r="B319" s="4"/>
      <c r="C319" s="7" t="s">
        <v>459</v>
      </c>
      <c r="D319" s="304">
        <v>118800000</v>
      </c>
      <c r="E319" s="304">
        <v>120920000</v>
      </c>
      <c r="F319" s="304">
        <v>136440000</v>
      </c>
      <c r="G319" s="304">
        <v>145138000</v>
      </c>
      <c r="H319" s="4"/>
      <c r="I319" s="4"/>
      <c r="J319" s="4"/>
      <c r="K319" s="4"/>
    </row>
    <row r="320" spans="1:11" ht="15" customHeight="1">
      <c r="A320" s="4"/>
      <c r="B320" s="4"/>
      <c r="C320" s="7" t="s">
        <v>463</v>
      </c>
      <c r="D320" s="304">
        <v>0</v>
      </c>
      <c r="E320" s="304">
        <v>0</v>
      </c>
      <c r="F320" s="304">
        <v>0</v>
      </c>
      <c r="G320" s="304">
        <v>0</v>
      </c>
      <c r="H320" s="4"/>
      <c r="I320" s="4"/>
      <c r="J320" s="4"/>
      <c r="K320" s="4"/>
    </row>
    <row r="321" spans="1:11" ht="15" customHeight="1">
      <c r="A321" s="4"/>
      <c r="B321" s="4"/>
      <c r="C321" s="7" t="s">
        <v>467</v>
      </c>
      <c r="D321" s="304">
        <v>0</v>
      </c>
      <c r="E321" s="304">
        <v>0</v>
      </c>
      <c r="F321" s="304">
        <v>0</v>
      </c>
      <c r="G321" s="304">
        <v>0</v>
      </c>
      <c r="H321" s="4"/>
      <c r="I321" s="4"/>
      <c r="J321" s="4"/>
      <c r="K321" s="4"/>
    </row>
    <row r="322" spans="1:11" ht="15" customHeight="1">
      <c r="A322" s="4"/>
      <c r="B322" s="4"/>
      <c r="C322" s="7" t="s">
        <v>459</v>
      </c>
      <c r="D322" s="304">
        <v>0</v>
      </c>
      <c r="E322" s="304">
        <v>0</v>
      </c>
      <c r="F322" s="304">
        <v>0</v>
      </c>
      <c r="G322" s="304">
        <v>0</v>
      </c>
      <c r="H322" s="4"/>
      <c r="I322" s="4"/>
      <c r="J322" s="4"/>
      <c r="K322" s="4"/>
    </row>
    <row r="323" spans="1:11" ht="15" customHeight="1">
      <c r="A323" s="4"/>
      <c r="B323" s="4"/>
      <c r="C323" s="7" t="s">
        <v>463</v>
      </c>
      <c r="D323" s="304">
        <v>0</v>
      </c>
      <c r="E323" s="304">
        <v>0</v>
      </c>
      <c r="F323" s="304">
        <v>0</v>
      </c>
      <c r="G323" s="304">
        <v>0</v>
      </c>
      <c r="H323" s="4"/>
      <c r="I323" s="4"/>
      <c r="J323" s="4"/>
      <c r="K323" s="4"/>
    </row>
    <row r="324" spans="1:11" ht="20.100000000000001" customHeight="1">
      <c r="A324" s="4"/>
      <c r="B324" s="4"/>
      <c r="C324" s="7" t="s">
        <v>466</v>
      </c>
      <c r="D324" s="307">
        <v>0</v>
      </c>
      <c r="E324" s="307">
        <v>0</v>
      </c>
      <c r="F324" s="307">
        <v>0</v>
      </c>
      <c r="G324" s="307">
        <v>0</v>
      </c>
      <c r="H324" s="4"/>
      <c r="I324" s="4"/>
      <c r="J324" s="4"/>
      <c r="K324" s="4"/>
    </row>
    <row r="325" spans="1:11" ht="15" customHeight="1">
      <c r="A325" s="4"/>
      <c r="B325" s="4"/>
      <c r="C325" s="7" t="s">
        <v>459</v>
      </c>
      <c r="D325" s="304">
        <v>0</v>
      </c>
      <c r="E325" s="304">
        <v>0</v>
      </c>
      <c r="F325" s="304">
        <v>0</v>
      </c>
      <c r="G325" s="304">
        <v>0</v>
      </c>
      <c r="H325" s="4"/>
      <c r="I325" s="4"/>
      <c r="J325" s="4"/>
      <c r="K325" s="4"/>
    </row>
    <row r="326" spans="1:11" ht="15" customHeight="1">
      <c r="A326" s="4"/>
      <c r="B326" s="4"/>
      <c r="C326" s="7" t="s">
        <v>463</v>
      </c>
      <c r="D326" s="304">
        <v>0</v>
      </c>
      <c r="E326" s="304">
        <v>0</v>
      </c>
      <c r="F326" s="304">
        <v>0</v>
      </c>
      <c r="G326" s="304">
        <v>0</v>
      </c>
      <c r="H326" s="4"/>
      <c r="I326" s="4"/>
      <c r="J326" s="4"/>
      <c r="K326" s="4"/>
    </row>
    <row r="327" spans="1:11" ht="15" customHeight="1">
      <c r="A327" s="4"/>
      <c r="B327" s="4"/>
      <c r="C327" s="7" t="s">
        <v>465</v>
      </c>
      <c r="D327" s="304">
        <v>0</v>
      </c>
      <c r="E327" s="304">
        <v>0</v>
      </c>
      <c r="F327" s="304">
        <v>0</v>
      </c>
      <c r="G327" s="304">
        <v>0</v>
      </c>
      <c r="H327" s="4"/>
      <c r="I327" s="4"/>
      <c r="J327" s="4"/>
      <c r="K327" s="4"/>
    </row>
    <row r="328" spans="1:11" ht="15" customHeight="1">
      <c r="A328" s="4"/>
      <c r="B328" s="4"/>
      <c r="C328" s="7" t="s">
        <v>459</v>
      </c>
      <c r="D328" s="304">
        <v>0</v>
      </c>
      <c r="E328" s="304">
        <v>0</v>
      </c>
      <c r="F328" s="304">
        <v>0</v>
      </c>
      <c r="G328" s="304">
        <v>0</v>
      </c>
      <c r="H328" s="4"/>
      <c r="I328" s="4"/>
      <c r="J328" s="4"/>
      <c r="K328" s="4"/>
    </row>
    <row r="329" spans="1:11" ht="15" customHeight="1">
      <c r="A329" s="4"/>
      <c r="B329" s="4"/>
      <c r="C329" s="7" t="s">
        <v>463</v>
      </c>
      <c r="D329" s="304">
        <v>0</v>
      </c>
      <c r="E329" s="304">
        <v>0</v>
      </c>
      <c r="F329" s="304">
        <v>0</v>
      </c>
      <c r="G329" s="304">
        <v>0</v>
      </c>
      <c r="H329" s="4"/>
      <c r="I329" s="4"/>
      <c r="J329" s="4"/>
      <c r="K329" s="4"/>
    </row>
    <row r="330" spans="1:11" ht="15" customHeight="1">
      <c r="A330" s="4"/>
      <c r="B330" s="4"/>
      <c r="C330" s="7" t="s">
        <v>464</v>
      </c>
      <c r="D330" s="304">
        <v>3313200</v>
      </c>
      <c r="E330" s="304">
        <v>0</v>
      </c>
      <c r="F330" s="304">
        <v>0</v>
      </c>
      <c r="G330" s="304">
        <v>0</v>
      </c>
      <c r="H330" s="4"/>
      <c r="I330" s="4"/>
      <c r="J330" s="4"/>
      <c r="K330" s="4"/>
    </row>
    <row r="331" spans="1:11" ht="15" customHeight="1">
      <c r="A331" s="4"/>
      <c r="B331" s="4"/>
      <c r="C331" s="7" t="s">
        <v>459</v>
      </c>
      <c r="D331" s="304">
        <v>3313200</v>
      </c>
      <c r="E331" s="304">
        <v>0</v>
      </c>
      <c r="F331" s="304">
        <v>0</v>
      </c>
      <c r="G331" s="304">
        <v>0</v>
      </c>
      <c r="H331" s="4"/>
      <c r="I331" s="4"/>
      <c r="J331" s="4"/>
      <c r="K331" s="4"/>
    </row>
    <row r="332" spans="1:11" ht="15" customHeight="1">
      <c r="A332" s="4"/>
      <c r="B332" s="4"/>
      <c r="C332" s="7" t="s">
        <v>463</v>
      </c>
      <c r="D332" s="304">
        <v>0</v>
      </c>
      <c r="E332" s="304">
        <v>0</v>
      </c>
      <c r="F332" s="304">
        <v>0</v>
      </c>
      <c r="G332" s="304">
        <v>0</v>
      </c>
      <c r="H332" s="4"/>
      <c r="I332" s="4"/>
      <c r="J332" s="4"/>
      <c r="K332" s="4"/>
    </row>
    <row r="333" spans="1:11" ht="15" customHeight="1">
      <c r="A333" s="4"/>
      <c r="B333" s="4"/>
      <c r="C333" s="7" t="s">
        <v>462</v>
      </c>
      <c r="D333" s="304">
        <v>0</v>
      </c>
      <c r="E333" s="304">
        <v>0</v>
      </c>
      <c r="F333" s="304">
        <v>0</v>
      </c>
      <c r="G333" s="304">
        <v>0</v>
      </c>
      <c r="H333" s="4"/>
      <c r="I333" s="4"/>
      <c r="J333" s="4"/>
      <c r="K333" s="4"/>
    </row>
    <row r="334" spans="1:11" ht="15" customHeight="1">
      <c r="A334" s="4"/>
      <c r="B334" s="4"/>
      <c r="C334" s="7" t="s">
        <v>459</v>
      </c>
      <c r="D334" s="304">
        <v>0</v>
      </c>
      <c r="E334" s="304">
        <v>0</v>
      </c>
      <c r="F334" s="304">
        <v>0</v>
      </c>
      <c r="G334" s="304">
        <v>0</v>
      </c>
      <c r="H334" s="4"/>
      <c r="I334" s="4"/>
      <c r="J334" s="4"/>
      <c r="K334" s="4"/>
    </row>
    <row r="335" spans="1:11" ht="15" customHeight="1">
      <c r="A335" s="4"/>
      <c r="B335" s="4"/>
      <c r="C335" s="7" t="s">
        <v>458</v>
      </c>
      <c r="D335" s="304">
        <v>0</v>
      </c>
      <c r="E335" s="304">
        <v>0</v>
      </c>
      <c r="F335" s="304">
        <v>0</v>
      </c>
      <c r="G335" s="304">
        <v>0</v>
      </c>
      <c r="H335" s="4"/>
      <c r="I335" s="4"/>
      <c r="J335" s="4"/>
      <c r="K335" s="4"/>
    </row>
    <row r="336" spans="1:11" ht="15" customHeight="1">
      <c r="A336" s="4"/>
      <c r="B336" s="4"/>
      <c r="C336" s="7" t="s">
        <v>457</v>
      </c>
      <c r="D336" s="304">
        <v>0</v>
      </c>
      <c r="E336" s="304">
        <v>0</v>
      </c>
      <c r="F336" s="304">
        <v>0</v>
      </c>
      <c r="G336" s="304">
        <v>0</v>
      </c>
      <c r="H336" s="4"/>
      <c r="I336" s="4"/>
      <c r="J336" s="4"/>
      <c r="K336" s="4"/>
    </row>
    <row r="337" spans="1:11" ht="15" customHeight="1">
      <c r="A337" s="4"/>
      <c r="B337" s="4"/>
      <c r="C337" s="7" t="s">
        <v>456</v>
      </c>
      <c r="D337" s="304">
        <v>0</v>
      </c>
      <c r="E337" s="304">
        <v>0</v>
      </c>
      <c r="F337" s="304">
        <v>0</v>
      </c>
      <c r="G337" s="304">
        <v>0</v>
      </c>
      <c r="H337" s="4"/>
      <c r="I337" s="4"/>
      <c r="J337" s="4"/>
      <c r="K337" s="4"/>
    </row>
    <row r="338" spans="1:11" ht="15" customHeight="1">
      <c r="A338" s="4"/>
      <c r="B338" s="4"/>
      <c r="C338" s="7" t="s">
        <v>455</v>
      </c>
      <c r="D338" s="304">
        <v>0</v>
      </c>
      <c r="E338" s="304">
        <v>0</v>
      </c>
      <c r="F338" s="304">
        <v>0</v>
      </c>
      <c r="G338" s="304">
        <v>0</v>
      </c>
      <c r="H338" s="4"/>
      <c r="I338" s="4"/>
      <c r="J338" s="4"/>
      <c r="K338" s="4"/>
    </row>
    <row r="339" spans="1:11" ht="15" customHeight="1">
      <c r="A339" s="4"/>
      <c r="B339" s="4"/>
      <c r="C339" s="7" t="s">
        <v>461</v>
      </c>
      <c r="D339" s="304">
        <v>6000000</v>
      </c>
      <c r="E339" s="304">
        <v>6000000</v>
      </c>
      <c r="F339" s="304">
        <v>6000000</v>
      </c>
      <c r="G339" s="304">
        <v>6000000</v>
      </c>
      <c r="H339" s="4"/>
      <c r="I339" s="4"/>
      <c r="J339" s="4"/>
      <c r="K339" s="4"/>
    </row>
    <row r="340" spans="1:11" ht="15" customHeight="1">
      <c r="A340" s="4"/>
      <c r="B340" s="4"/>
      <c r="C340" s="7" t="s">
        <v>459</v>
      </c>
      <c r="D340" s="304">
        <v>6000000</v>
      </c>
      <c r="E340" s="304">
        <v>6000000</v>
      </c>
      <c r="F340" s="304">
        <v>6000000</v>
      </c>
      <c r="G340" s="304">
        <v>6000000</v>
      </c>
      <c r="H340" s="4"/>
      <c r="I340" s="4"/>
      <c r="J340" s="4"/>
      <c r="K340" s="4"/>
    </row>
    <row r="341" spans="1:11" ht="15" customHeight="1">
      <c r="A341" s="4"/>
      <c r="B341" s="4"/>
      <c r="C341" s="7" t="s">
        <v>458</v>
      </c>
      <c r="D341" s="304">
        <v>0</v>
      </c>
      <c r="E341" s="304">
        <v>0</v>
      </c>
      <c r="F341" s="304">
        <v>0</v>
      </c>
      <c r="G341" s="304">
        <v>0</v>
      </c>
      <c r="H341" s="4"/>
      <c r="I341" s="4"/>
      <c r="J341" s="4"/>
      <c r="K341" s="4"/>
    </row>
    <row r="342" spans="1:11" ht="15" customHeight="1">
      <c r="A342" s="4"/>
      <c r="B342" s="4"/>
      <c r="C342" s="7" t="s">
        <v>457</v>
      </c>
      <c r="D342" s="304">
        <v>0</v>
      </c>
      <c r="E342" s="304">
        <v>0</v>
      </c>
      <c r="F342" s="304">
        <v>0</v>
      </c>
      <c r="G342" s="304">
        <v>0</v>
      </c>
      <c r="H342" s="4"/>
      <c r="I342" s="4"/>
      <c r="J342" s="4"/>
      <c r="K342" s="4"/>
    </row>
    <row r="343" spans="1:11" ht="15" customHeight="1">
      <c r="A343" s="4"/>
      <c r="B343" s="4"/>
      <c r="C343" s="7" t="s">
        <v>456</v>
      </c>
      <c r="D343" s="304">
        <v>0</v>
      </c>
      <c r="E343" s="304">
        <v>0</v>
      </c>
      <c r="F343" s="304">
        <v>0</v>
      </c>
      <c r="G343" s="304">
        <v>0</v>
      </c>
      <c r="H343" s="4"/>
      <c r="I343" s="4"/>
      <c r="J343" s="4"/>
      <c r="K343" s="4"/>
    </row>
    <row r="344" spans="1:11" ht="15" customHeight="1">
      <c r="A344" s="4"/>
      <c r="B344" s="4"/>
      <c r="C344" s="7" t="s">
        <v>455</v>
      </c>
      <c r="D344" s="304">
        <v>0</v>
      </c>
      <c r="E344" s="304">
        <v>0</v>
      </c>
      <c r="F344" s="304">
        <v>0</v>
      </c>
      <c r="G344" s="304">
        <v>0</v>
      </c>
      <c r="H344" s="4"/>
      <c r="I344" s="4"/>
      <c r="J344" s="4"/>
      <c r="K344" s="4"/>
    </row>
    <row r="345" spans="1:11" ht="15" customHeight="1">
      <c r="A345" s="4"/>
      <c r="B345" s="4"/>
      <c r="C345" s="7" t="s">
        <v>460</v>
      </c>
      <c r="D345" s="304">
        <v>0</v>
      </c>
      <c r="E345" s="304">
        <v>0</v>
      </c>
      <c r="F345" s="304">
        <v>0</v>
      </c>
      <c r="G345" s="304">
        <v>0</v>
      </c>
      <c r="H345" s="4"/>
      <c r="I345" s="4"/>
      <c r="J345" s="4"/>
      <c r="K345" s="4"/>
    </row>
    <row r="346" spans="1:11" ht="15" customHeight="1">
      <c r="A346" s="4"/>
      <c r="B346" s="4"/>
      <c r="C346" s="7" t="s">
        <v>459</v>
      </c>
      <c r="D346" s="304">
        <v>0</v>
      </c>
      <c r="E346" s="304">
        <v>0</v>
      </c>
      <c r="F346" s="304">
        <v>0</v>
      </c>
      <c r="G346" s="304">
        <v>0</v>
      </c>
      <c r="H346" s="4"/>
      <c r="I346" s="4"/>
      <c r="J346" s="4"/>
      <c r="K346" s="4"/>
    </row>
    <row r="347" spans="1:11" ht="15" customHeight="1">
      <c r="A347" s="4"/>
      <c r="B347" s="4"/>
      <c r="C347" s="7" t="s">
        <v>458</v>
      </c>
      <c r="D347" s="304">
        <v>0</v>
      </c>
      <c r="E347" s="304">
        <v>0</v>
      </c>
      <c r="F347" s="304">
        <v>0</v>
      </c>
      <c r="G347" s="304">
        <v>0</v>
      </c>
      <c r="H347" s="4"/>
      <c r="I347" s="4"/>
      <c r="J347" s="4"/>
      <c r="K347" s="4"/>
    </row>
    <row r="348" spans="1:11" ht="15" customHeight="1">
      <c r="A348" s="4"/>
      <c r="B348" s="4"/>
      <c r="C348" s="7" t="s">
        <v>457</v>
      </c>
      <c r="D348" s="304">
        <v>0</v>
      </c>
      <c r="E348" s="304">
        <v>0</v>
      </c>
      <c r="F348" s="304">
        <v>0</v>
      </c>
      <c r="G348" s="304">
        <v>0</v>
      </c>
      <c r="H348" s="4"/>
      <c r="I348" s="4"/>
      <c r="J348" s="4"/>
      <c r="K348" s="4"/>
    </row>
    <row r="349" spans="1:11" ht="15" customHeight="1">
      <c r="A349" s="4"/>
      <c r="B349" s="4"/>
      <c r="C349" s="7" t="s">
        <v>456</v>
      </c>
      <c r="D349" s="304">
        <v>0</v>
      </c>
      <c r="E349" s="304">
        <v>0</v>
      </c>
      <c r="F349" s="304">
        <v>0</v>
      </c>
      <c r="G349" s="304">
        <v>0</v>
      </c>
      <c r="H349" s="4"/>
      <c r="I349" s="4"/>
      <c r="J349" s="4"/>
      <c r="K349" s="4"/>
    </row>
    <row r="350" spans="1:11" ht="15" customHeight="1">
      <c r="A350" s="4"/>
      <c r="B350" s="4"/>
      <c r="C350" s="7" t="s">
        <v>455</v>
      </c>
      <c r="D350" s="304">
        <v>0</v>
      </c>
      <c r="E350" s="304">
        <v>0</v>
      </c>
      <c r="F350" s="304">
        <v>0</v>
      </c>
      <c r="G350" s="304">
        <v>0</v>
      </c>
      <c r="H350" s="4"/>
      <c r="I350" s="4"/>
      <c r="J350" s="4"/>
      <c r="K350" s="4"/>
    </row>
    <row r="351" spans="1:11" ht="15" customHeight="1">
      <c r="A351" s="4"/>
      <c r="B351" s="4"/>
      <c r="C351" s="7" t="s">
        <v>454</v>
      </c>
      <c r="D351" s="304">
        <v>0</v>
      </c>
      <c r="E351" s="304">
        <v>0</v>
      </c>
      <c r="F351" s="304">
        <v>0</v>
      </c>
      <c r="G351" s="304">
        <v>0</v>
      </c>
      <c r="H351" s="4"/>
      <c r="I351" s="4"/>
      <c r="J351" s="4"/>
      <c r="K351" s="4"/>
    </row>
    <row r="352" spans="1:11" ht="15" customHeight="1">
      <c r="A352" s="4"/>
      <c r="B352" s="4"/>
      <c r="C352" s="7" t="s">
        <v>453</v>
      </c>
      <c r="D352" s="304">
        <v>0</v>
      </c>
      <c r="E352" s="304">
        <v>0</v>
      </c>
      <c r="F352" s="304">
        <v>0</v>
      </c>
      <c r="G352" s="304">
        <v>0</v>
      </c>
      <c r="H352" s="4"/>
      <c r="I352" s="4"/>
      <c r="J352" s="4"/>
      <c r="K352" s="4"/>
    </row>
    <row r="353" spans="1:11" ht="20.100000000000001" customHeight="1">
      <c r="A353" s="4"/>
      <c r="B353" s="4"/>
      <c r="C353" s="6" t="s">
        <v>450</v>
      </c>
      <c r="D353" s="4"/>
      <c r="E353" s="4"/>
      <c r="F353" s="4"/>
      <c r="G353" s="4"/>
      <c r="H353" s="4"/>
      <c r="I353" s="4"/>
      <c r="J353" s="4"/>
      <c r="K353" s="4"/>
    </row>
    <row r="354" spans="1:11" ht="20.100000000000001" customHeight="1">
      <c r="A354" s="17" t="s">
        <v>582</v>
      </c>
      <c r="B354" s="308" t="s">
        <v>338</v>
      </c>
      <c r="C354" s="308" t="s">
        <v>450</v>
      </c>
      <c r="D354" s="4"/>
      <c r="E354" s="3" t="s">
        <v>450</v>
      </c>
      <c r="F354" s="308" t="s">
        <v>338</v>
      </c>
      <c r="G354" s="308" t="s">
        <v>450</v>
      </c>
      <c r="H354" s="5" t="s">
        <v>450</v>
      </c>
      <c r="I354" s="3" t="s">
        <v>450</v>
      </c>
      <c r="J354" s="308" t="s">
        <v>338</v>
      </c>
      <c r="K354" s="308" t="s">
        <v>450</v>
      </c>
    </row>
    <row r="355" spans="1:11" ht="20.100000000000001" customHeight="1">
      <c r="A355" s="2" t="s">
        <v>578</v>
      </c>
      <c r="B355" s="308" t="s">
        <v>451</v>
      </c>
      <c r="C355" s="308" t="s">
        <v>450</v>
      </c>
      <c r="D355" s="4"/>
      <c r="E355" s="2" t="s">
        <v>577</v>
      </c>
      <c r="F355" s="308" t="s">
        <v>451</v>
      </c>
      <c r="G355" s="308" t="s">
        <v>450</v>
      </c>
      <c r="H355" s="4"/>
      <c r="I355" s="2" t="s">
        <v>452</v>
      </c>
      <c r="J355" s="308" t="s">
        <v>451</v>
      </c>
      <c r="K355" s="308" t="s">
        <v>450</v>
      </c>
    </row>
    <row r="356" spans="1:11" ht="20.100000000000001" customHeight="1">
      <c r="A356" s="1" t="s">
        <v>450</v>
      </c>
      <c r="B356" s="308" t="s">
        <v>336</v>
      </c>
      <c r="C356" s="308" t="s">
        <v>450</v>
      </c>
      <c r="D356" s="4"/>
      <c r="E356" s="1" t="s">
        <v>450</v>
      </c>
      <c r="F356" s="308" t="s">
        <v>336</v>
      </c>
      <c r="G356" s="308" t="s">
        <v>450</v>
      </c>
      <c r="H356" s="4"/>
      <c r="I356" s="1" t="s">
        <v>450</v>
      </c>
      <c r="J356" s="308" t="s">
        <v>336</v>
      </c>
      <c r="K356" s="308" t="s">
        <v>450</v>
      </c>
    </row>
  </sheetData>
  <mergeCells count="38">
    <mergeCell ref="D256:G256"/>
    <mergeCell ref="C265:G265"/>
    <mergeCell ref="D198:G198"/>
    <mergeCell ref="D199:G199"/>
    <mergeCell ref="D200:G200"/>
    <mergeCell ref="C209:G209"/>
    <mergeCell ref="D254:G254"/>
    <mergeCell ref="D255:G255"/>
    <mergeCell ref="D136:G136"/>
    <mergeCell ref="D137:G137"/>
    <mergeCell ref="C146:G146"/>
    <mergeCell ref="D191:G191"/>
    <mergeCell ref="C196:G196"/>
    <mergeCell ref="D197:G197"/>
    <mergeCell ref="D78:G78"/>
    <mergeCell ref="D79:G79"/>
    <mergeCell ref="D80:G80"/>
    <mergeCell ref="D81:G81"/>
    <mergeCell ref="C90:G90"/>
    <mergeCell ref="D135:G135"/>
    <mergeCell ref="D20:G20"/>
    <mergeCell ref="D21:G21"/>
    <mergeCell ref="D22:G22"/>
    <mergeCell ref="D23:G23"/>
    <mergeCell ref="C32:G32"/>
    <mergeCell ref="C77:G77"/>
    <mergeCell ref="D7:G7"/>
    <mergeCell ref="C8:G8"/>
    <mergeCell ref="C9:G9"/>
    <mergeCell ref="D10:G10"/>
    <mergeCell ref="D14:G14"/>
    <mergeCell ref="C19:G19"/>
    <mergeCell ref="C1:G1"/>
    <mergeCell ref="C2:G2"/>
    <mergeCell ref="D3:G3"/>
    <mergeCell ref="D4:G4"/>
    <mergeCell ref="D5:G5"/>
    <mergeCell ref="D6:G6"/>
  </mergeCells>
  <pageMargins left="0" right="0" top="0" bottom="0"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823"/>
  <sheetViews>
    <sheetView topLeftCell="A802" workbookViewId="0">
      <selection activeCell="D841" sqref="D84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1333</v>
      </c>
      <c r="E3" s="842"/>
      <c r="F3" s="842"/>
      <c r="G3" s="842"/>
      <c r="H3" s="4"/>
      <c r="I3" s="4"/>
      <c r="J3" s="4"/>
      <c r="K3" s="4"/>
    </row>
    <row r="4" spans="1:11" ht="14.1" customHeight="1">
      <c r="A4" s="4"/>
      <c r="B4" s="4"/>
      <c r="C4" s="16" t="s">
        <v>573</v>
      </c>
      <c r="D4" s="841" t="s">
        <v>1332</v>
      </c>
      <c r="E4" s="842"/>
      <c r="F4" s="842"/>
      <c r="G4" s="842"/>
      <c r="H4" s="4"/>
      <c r="I4" s="4"/>
      <c r="J4" s="4"/>
      <c r="K4" s="4"/>
    </row>
    <row r="5" spans="1:11" ht="14.1" customHeight="1">
      <c r="A5" s="4"/>
      <c r="B5" s="4"/>
      <c r="C5" s="16" t="s">
        <v>0</v>
      </c>
      <c r="D5" s="841" t="s">
        <v>66</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20.100000000000001" customHeight="1">
      <c r="A9" s="4"/>
      <c r="B9" s="4"/>
      <c r="C9" s="835" t="s">
        <v>1387</v>
      </c>
      <c r="D9" s="836"/>
      <c r="E9" s="836"/>
      <c r="F9" s="836"/>
      <c r="G9" s="836"/>
      <c r="H9" s="4"/>
      <c r="I9" s="4"/>
      <c r="J9" s="4"/>
      <c r="K9" s="4"/>
    </row>
    <row r="10" spans="1:11" ht="78.95" customHeight="1">
      <c r="A10" s="4"/>
      <c r="B10" s="4"/>
      <c r="C10" s="8" t="s">
        <v>5</v>
      </c>
      <c r="D10" s="829" t="s">
        <v>1386</v>
      </c>
      <c r="E10" s="830"/>
      <c r="F10" s="830"/>
      <c r="G10" s="830"/>
      <c r="H10" s="4"/>
      <c r="I10" s="4"/>
      <c r="J10" s="4"/>
      <c r="K10" s="4"/>
    </row>
    <row r="11" spans="1:11" ht="27.95" customHeight="1">
      <c r="A11" s="4"/>
      <c r="B11" s="4"/>
      <c r="C11" s="7" t="s">
        <v>6</v>
      </c>
      <c r="D11" s="112">
        <v>2021</v>
      </c>
      <c r="E11" s="112">
        <v>2022</v>
      </c>
      <c r="F11" s="112">
        <v>2023</v>
      </c>
      <c r="G11" s="112">
        <v>2024</v>
      </c>
      <c r="H11" s="4"/>
      <c r="I11" s="4"/>
      <c r="J11" s="4"/>
      <c r="K11" s="4"/>
    </row>
    <row r="12" spans="1:11" ht="14.1" customHeight="1">
      <c r="A12" s="4"/>
      <c r="B12" s="4"/>
      <c r="C12" s="15"/>
      <c r="D12" s="113" t="s">
        <v>7</v>
      </c>
      <c r="E12" s="113" t="s">
        <v>8</v>
      </c>
      <c r="F12" s="113" t="s">
        <v>8</v>
      </c>
      <c r="G12" s="113" t="s">
        <v>8</v>
      </c>
      <c r="H12" s="4"/>
      <c r="I12" s="4"/>
      <c r="J12" s="4"/>
      <c r="K12" s="4"/>
    </row>
    <row r="13" spans="1:11" ht="62.1" customHeight="1">
      <c r="A13" s="4"/>
      <c r="B13" s="4"/>
      <c r="C13" s="7" t="s">
        <v>1385</v>
      </c>
      <c r="D13" s="114" t="s">
        <v>945</v>
      </c>
      <c r="E13" s="114" t="s">
        <v>1384</v>
      </c>
      <c r="F13" s="114" t="s">
        <v>1383</v>
      </c>
      <c r="G13" s="114" t="s">
        <v>1380</v>
      </c>
      <c r="H13" s="4"/>
      <c r="I13" s="4"/>
      <c r="J13" s="4"/>
      <c r="K13" s="4"/>
    </row>
    <row r="14" spans="1:11" ht="162.94999999999999" customHeight="1">
      <c r="A14" s="4"/>
      <c r="B14" s="4"/>
      <c r="C14" s="8" t="s">
        <v>303</v>
      </c>
      <c r="D14" s="829" t="s">
        <v>1382</v>
      </c>
      <c r="E14" s="830"/>
      <c r="F14" s="830"/>
      <c r="G14" s="830"/>
      <c r="H14" s="4"/>
      <c r="I14" s="4"/>
      <c r="J14" s="4"/>
      <c r="K14" s="4"/>
    </row>
    <row r="15" spans="1:11" ht="27.95" customHeight="1">
      <c r="A15" s="4"/>
      <c r="B15" s="4"/>
      <c r="C15" s="7" t="s">
        <v>511</v>
      </c>
      <c r="D15" s="112">
        <v>2021</v>
      </c>
      <c r="E15" s="112">
        <v>2022</v>
      </c>
      <c r="F15" s="112">
        <v>2023</v>
      </c>
      <c r="G15" s="112">
        <v>2024</v>
      </c>
      <c r="H15" s="4"/>
      <c r="I15" s="4"/>
      <c r="J15" s="4"/>
      <c r="K15" s="4"/>
    </row>
    <row r="16" spans="1:11" ht="14.1" customHeight="1">
      <c r="A16" s="4"/>
      <c r="B16" s="4"/>
      <c r="C16" s="15"/>
      <c r="D16" s="113" t="s">
        <v>7</v>
      </c>
      <c r="E16" s="113" t="s">
        <v>8</v>
      </c>
      <c r="F16" s="113" t="s">
        <v>8</v>
      </c>
      <c r="G16" s="113" t="s">
        <v>8</v>
      </c>
      <c r="H16" s="4"/>
      <c r="I16" s="4"/>
      <c r="J16" s="4"/>
      <c r="K16" s="4"/>
    </row>
    <row r="17" spans="1:11" ht="30.95" customHeight="1">
      <c r="A17" s="4"/>
      <c r="B17" s="4"/>
      <c r="C17" s="7" t="s">
        <v>1381</v>
      </c>
      <c r="D17" s="114" t="s">
        <v>567</v>
      </c>
      <c r="E17" s="114" t="s">
        <v>567</v>
      </c>
      <c r="F17" s="114" t="s">
        <v>566</v>
      </c>
      <c r="G17" s="114" t="s">
        <v>1380</v>
      </c>
      <c r="H17" s="4"/>
      <c r="I17" s="4"/>
      <c r="J17" s="4"/>
      <c r="K17" s="4"/>
    </row>
    <row r="18" spans="1:11" ht="20.100000000000001" customHeight="1">
      <c r="A18" s="4"/>
      <c r="B18" s="4"/>
      <c r="C18" s="7" t="s">
        <v>439</v>
      </c>
      <c r="D18" s="114" t="s">
        <v>510</v>
      </c>
      <c r="E18" s="114" t="s">
        <v>508</v>
      </c>
      <c r="F18" s="114" t="s">
        <v>1178</v>
      </c>
      <c r="G18" s="114" t="s">
        <v>1179</v>
      </c>
      <c r="H18" s="4"/>
      <c r="I18" s="4"/>
      <c r="J18" s="4"/>
      <c r="K18" s="4"/>
    </row>
    <row r="19" spans="1:11" ht="20.100000000000001" customHeight="1">
      <c r="A19" s="4"/>
      <c r="B19" s="4"/>
      <c r="C19" s="7" t="s">
        <v>1379</v>
      </c>
      <c r="D19" s="114" t="s">
        <v>510</v>
      </c>
      <c r="E19" s="114" t="s">
        <v>566</v>
      </c>
      <c r="F19" s="114" t="s">
        <v>526</v>
      </c>
      <c r="G19" s="114" t="s">
        <v>570</v>
      </c>
      <c r="H19" s="4"/>
      <c r="I19" s="4"/>
      <c r="J19" s="4"/>
      <c r="K19" s="4"/>
    </row>
    <row r="20" spans="1:11" ht="20.100000000000001" customHeight="1">
      <c r="A20" s="4"/>
      <c r="B20" s="4"/>
      <c r="C20" s="7" t="s">
        <v>440</v>
      </c>
      <c r="D20" s="114" t="s">
        <v>1029</v>
      </c>
      <c r="E20" s="114" t="s">
        <v>1179</v>
      </c>
      <c r="F20" s="114" t="s">
        <v>566</v>
      </c>
      <c r="G20" s="114" t="s">
        <v>526</v>
      </c>
      <c r="H20" s="4"/>
      <c r="I20" s="4"/>
      <c r="J20" s="4"/>
      <c r="K20" s="4"/>
    </row>
    <row r="21" spans="1:11" ht="41.1" customHeight="1">
      <c r="A21" s="4"/>
      <c r="B21" s="4"/>
      <c r="C21" s="7" t="s">
        <v>1378</v>
      </c>
      <c r="D21" s="114" t="s">
        <v>876</v>
      </c>
      <c r="E21" s="114" t="s">
        <v>508</v>
      </c>
      <c r="F21" s="114" t="s">
        <v>566</v>
      </c>
      <c r="G21" s="114" t="s">
        <v>526</v>
      </c>
      <c r="H21" s="4"/>
      <c r="I21" s="4"/>
      <c r="J21" s="4"/>
      <c r="K21" s="4"/>
    </row>
    <row r="22" spans="1:11" ht="14.1" customHeight="1">
      <c r="A22" s="4"/>
      <c r="B22" s="4"/>
      <c r="C22" s="7" t="s">
        <v>441</v>
      </c>
      <c r="D22" s="114" t="s">
        <v>1091</v>
      </c>
      <c r="E22" s="114" t="s">
        <v>566</v>
      </c>
      <c r="F22" s="114" t="s">
        <v>526</v>
      </c>
      <c r="G22" s="114" t="s">
        <v>570</v>
      </c>
      <c r="H22" s="4"/>
      <c r="I22" s="4"/>
      <c r="J22" s="4"/>
      <c r="K22" s="4"/>
    </row>
    <row r="23" spans="1:11" ht="14.1" customHeight="1">
      <c r="A23" s="4"/>
      <c r="B23" s="4"/>
      <c r="C23" s="827" t="s">
        <v>347</v>
      </c>
      <c r="D23" s="828"/>
      <c r="E23" s="828"/>
      <c r="F23" s="828"/>
      <c r="G23" s="828"/>
      <c r="H23" s="4"/>
      <c r="I23" s="4"/>
      <c r="J23" s="4"/>
      <c r="K23" s="4"/>
    </row>
    <row r="24" spans="1:11" ht="14.1" customHeight="1">
      <c r="A24" s="4"/>
      <c r="B24" s="4"/>
      <c r="C24" s="111" t="s">
        <v>1377</v>
      </c>
      <c r="D24" s="827" t="s">
        <v>1376</v>
      </c>
      <c r="E24" s="828"/>
      <c r="F24" s="828"/>
      <c r="G24" s="828"/>
      <c r="H24" s="4"/>
      <c r="I24" s="4"/>
      <c r="J24" s="4"/>
      <c r="K24" s="4"/>
    </row>
    <row r="25" spans="1:11" ht="18" customHeight="1">
      <c r="A25" s="4"/>
      <c r="B25" s="4"/>
      <c r="C25" s="14" t="s">
        <v>484</v>
      </c>
      <c r="D25" s="825" t="s">
        <v>1375</v>
      </c>
      <c r="E25" s="826"/>
      <c r="F25" s="826"/>
      <c r="G25" s="826"/>
      <c r="H25" s="4"/>
      <c r="I25" s="4"/>
      <c r="J25" s="4"/>
      <c r="K25" s="4"/>
    </row>
    <row r="26" spans="1:11" ht="18" customHeight="1">
      <c r="A26" s="4"/>
      <c r="B26" s="4"/>
      <c r="C26" s="122" t="s">
        <v>482</v>
      </c>
      <c r="D26" s="821" t="s">
        <v>1374</v>
      </c>
      <c r="E26" s="822"/>
      <c r="F26" s="822"/>
      <c r="G26" s="822"/>
      <c r="H26" s="4"/>
      <c r="I26" s="4"/>
      <c r="J26" s="4"/>
      <c r="K26" s="4"/>
    </row>
    <row r="27" spans="1:11" ht="18" customHeight="1">
      <c r="A27" s="4"/>
      <c r="B27" s="4"/>
      <c r="C27" s="122" t="s">
        <v>15</v>
      </c>
      <c r="D27" s="821" t="s">
        <v>40</v>
      </c>
      <c r="E27" s="822"/>
      <c r="F27" s="822"/>
      <c r="G27" s="822"/>
      <c r="H27" s="4"/>
      <c r="I27" s="4"/>
      <c r="J27" s="4"/>
      <c r="K27" s="4"/>
    </row>
    <row r="28" spans="1:11" ht="15" customHeight="1">
      <c r="A28" s="4"/>
      <c r="B28" s="4"/>
      <c r="C28" s="13"/>
      <c r="D28" s="116">
        <v>2021</v>
      </c>
      <c r="E28" s="116">
        <v>2022</v>
      </c>
      <c r="F28" s="116">
        <v>2023</v>
      </c>
      <c r="G28" s="116">
        <v>2024</v>
      </c>
      <c r="H28" s="4"/>
      <c r="I28" s="4"/>
      <c r="J28" s="4"/>
      <c r="K28" s="4"/>
    </row>
    <row r="29" spans="1:11" ht="15" customHeight="1">
      <c r="A29" s="4"/>
      <c r="B29" s="4"/>
      <c r="C29" s="12"/>
      <c r="D29" s="117" t="s">
        <v>7</v>
      </c>
      <c r="E29" s="117" t="s">
        <v>8</v>
      </c>
      <c r="F29" s="117" t="s">
        <v>8</v>
      </c>
      <c r="G29" s="117" t="s">
        <v>8</v>
      </c>
      <c r="H29" s="4"/>
      <c r="I29" s="4"/>
      <c r="J29" s="4"/>
      <c r="K29" s="4"/>
    </row>
    <row r="30" spans="1:11" ht="14.1" customHeight="1">
      <c r="A30" s="4"/>
      <c r="B30" s="4"/>
      <c r="C30" s="7" t="s">
        <v>16</v>
      </c>
      <c r="D30" s="114" t="s">
        <v>1172</v>
      </c>
      <c r="E30" s="114" t="s">
        <v>1373</v>
      </c>
      <c r="F30" s="114" t="s">
        <v>1373</v>
      </c>
      <c r="G30" s="114" t="s">
        <v>1373</v>
      </c>
      <c r="H30" s="4"/>
      <c r="I30" s="4"/>
      <c r="J30" s="4"/>
      <c r="K30" s="4"/>
    </row>
    <row r="31" spans="1:11" ht="14.1" customHeight="1">
      <c r="A31" s="4"/>
      <c r="B31" s="4"/>
      <c r="C31" s="7" t="s">
        <v>680</v>
      </c>
      <c r="D31" s="114" t="s">
        <v>1372</v>
      </c>
      <c r="E31" s="114" t="s">
        <v>1371</v>
      </c>
      <c r="F31" s="114" t="s">
        <v>1370</v>
      </c>
      <c r="G31" s="114" t="s">
        <v>1369</v>
      </c>
      <c r="H31" s="4"/>
      <c r="I31" s="4"/>
      <c r="J31" s="4"/>
      <c r="K31" s="4"/>
    </row>
    <row r="32" spans="1:11" ht="14.1" customHeight="1">
      <c r="A32" s="4"/>
      <c r="B32" s="4"/>
      <c r="C32" s="7" t="s">
        <v>676</v>
      </c>
      <c r="D32" s="114" t="s">
        <v>1368</v>
      </c>
      <c r="E32" s="114" t="s">
        <v>1367</v>
      </c>
      <c r="F32" s="114" t="s">
        <v>1366</v>
      </c>
      <c r="G32" s="114" t="s">
        <v>1365</v>
      </c>
      <c r="H32" s="4"/>
      <c r="I32" s="4"/>
      <c r="J32" s="4"/>
      <c r="K32" s="4"/>
    </row>
    <row r="33" spans="1:11" ht="14.1" customHeight="1">
      <c r="A33" s="4"/>
      <c r="B33" s="4"/>
      <c r="C33" s="7" t="s">
        <v>477</v>
      </c>
      <c r="D33" s="114" t="s">
        <v>450</v>
      </c>
      <c r="E33" s="114" t="s">
        <v>1364</v>
      </c>
      <c r="F33" s="114" t="s">
        <v>474</v>
      </c>
      <c r="G33" s="114" t="s">
        <v>474</v>
      </c>
      <c r="H33" s="4"/>
      <c r="I33" s="4"/>
      <c r="J33" s="4"/>
      <c r="K33" s="4"/>
    </row>
    <row r="34" spans="1:11" ht="14.1" customHeight="1">
      <c r="A34" s="4"/>
      <c r="B34" s="4"/>
      <c r="C34" s="7" t="s">
        <v>476</v>
      </c>
      <c r="D34" s="114" t="s">
        <v>450</v>
      </c>
      <c r="E34" s="114" t="s">
        <v>1363</v>
      </c>
      <c r="F34" s="114" t="s">
        <v>1361</v>
      </c>
      <c r="G34" s="114" t="s">
        <v>619</v>
      </c>
      <c r="H34" s="4"/>
      <c r="I34" s="4"/>
      <c r="J34" s="4"/>
      <c r="K34" s="4"/>
    </row>
    <row r="35" spans="1:11" ht="14.1" customHeight="1">
      <c r="A35" s="4"/>
      <c r="B35" s="4"/>
      <c r="C35" s="7" t="s">
        <v>22</v>
      </c>
      <c r="D35" s="114" t="s">
        <v>450</v>
      </c>
      <c r="E35" s="114" t="s">
        <v>1362</v>
      </c>
      <c r="F35" s="114" t="s">
        <v>1361</v>
      </c>
      <c r="G35" s="114" t="s">
        <v>619</v>
      </c>
      <c r="H35" s="4"/>
      <c r="I35" s="4"/>
      <c r="J35" s="4"/>
      <c r="K35" s="4"/>
    </row>
    <row r="36" spans="1:11" ht="14.1" customHeight="1">
      <c r="A36" s="4"/>
      <c r="B36" s="4"/>
      <c r="C36" s="823" t="s">
        <v>473</v>
      </c>
      <c r="D36" s="824"/>
      <c r="E36" s="824"/>
      <c r="F36" s="824"/>
      <c r="G36" s="824"/>
      <c r="H36" s="4"/>
      <c r="I36" s="4"/>
      <c r="J36" s="4"/>
      <c r="K36" s="4"/>
    </row>
    <row r="37" spans="1:11" ht="14.1" customHeight="1">
      <c r="A37" s="4"/>
      <c r="B37" s="4"/>
      <c r="C37" s="13"/>
      <c r="D37" s="116">
        <v>2021</v>
      </c>
      <c r="E37" s="116">
        <v>2022</v>
      </c>
      <c r="F37" s="116">
        <v>2023</v>
      </c>
      <c r="G37" s="116">
        <v>2024</v>
      </c>
      <c r="H37" s="4"/>
      <c r="I37" s="4"/>
      <c r="J37" s="4"/>
      <c r="K37" s="4"/>
    </row>
    <row r="38" spans="1:11" ht="14.1" customHeight="1">
      <c r="A38" s="4"/>
      <c r="B38" s="4"/>
      <c r="C38" s="12"/>
      <c r="D38" s="117" t="s">
        <v>7</v>
      </c>
      <c r="E38" s="117" t="s">
        <v>8</v>
      </c>
      <c r="F38" s="117" t="s">
        <v>8</v>
      </c>
      <c r="G38" s="117" t="s">
        <v>8</v>
      </c>
      <c r="H38" s="4"/>
      <c r="I38" s="4"/>
      <c r="J38" s="4"/>
      <c r="K38" s="4"/>
    </row>
    <row r="39" spans="1:11" ht="14.1" customHeight="1">
      <c r="A39" s="4"/>
      <c r="B39" s="4"/>
      <c r="C39" s="11" t="s">
        <v>470</v>
      </c>
      <c r="D39" s="115">
        <v>188000000</v>
      </c>
      <c r="E39" s="115">
        <v>191000000</v>
      </c>
      <c r="F39" s="115">
        <v>192000000</v>
      </c>
      <c r="G39" s="115">
        <v>195500000</v>
      </c>
      <c r="H39" s="4"/>
      <c r="I39" s="4"/>
      <c r="J39" s="4"/>
      <c r="K39" s="4"/>
    </row>
    <row r="40" spans="1:11" ht="14.1" customHeight="1">
      <c r="A40" s="4"/>
      <c r="B40" s="4"/>
      <c r="C40" s="11" t="s">
        <v>459</v>
      </c>
      <c r="D40" s="115">
        <v>188000000</v>
      </c>
      <c r="E40" s="115">
        <v>191000000</v>
      </c>
      <c r="F40" s="115">
        <v>192000000</v>
      </c>
      <c r="G40" s="115">
        <v>195500000</v>
      </c>
      <c r="H40" s="4"/>
      <c r="I40" s="4"/>
      <c r="J40" s="4"/>
      <c r="K40" s="4"/>
    </row>
    <row r="41" spans="1:11" ht="14.1" customHeight="1">
      <c r="A41" s="4"/>
      <c r="B41" s="4"/>
      <c r="C41" s="11" t="s">
        <v>463</v>
      </c>
      <c r="D41" s="115">
        <v>0</v>
      </c>
      <c r="E41" s="115">
        <v>0</v>
      </c>
      <c r="F41" s="115">
        <v>0</v>
      </c>
      <c r="G41" s="115">
        <v>0</v>
      </c>
      <c r="H41" s="4"/>
      <c r="I41" s="4"/>
      <c r="J41" s="4"/>
      <c r="K41" s="4"/>
    </row>
    <row r="42" spans="1:11" ht="14.1" customHeight="1">
      <c r="A42" s="4"/>
      <c r="B42" s="4"/>
      <c r="C42" s="11" t="s">
        <v>469</v>
      </c>
      <c r="D42" s="115">
        <v>27000000</v>
      </c>
      <c r="E42" s="115">
        <v>25000000</v>
      </c>
      <c r="F42" s="115">
        <v>27000000</v>
      </c>
      <c r="G42" s="115">
        <v>28500000</v>
      </c>
      <c r="H42" s="4"/>
      <c r="I42" s="4"/>
      <c r="J42" s="4"/>
      <c r="K42" s="4"/>
    </row>
    <row r="43" spans="1:11" ht="14.1" customHeight="1">
      <c r="A43" s="4"/>
      <c r="B43" s="4"/>
      <c r="C43" s="11" t="s">
        <v>459</v>
      </c>
      <c r="D43" s="115">
        <v>27000000</v>
      </c>
      <c r="E43" s="115">
        <v>25000000</v>
      </c>
      <c r="F43" s="115">
        <v>27000000</v>
      </c>
      <c r="G43" s="115">
        <v>28500000</v>
      </c>
      <c r="H43" s="4"/>
      <c r="I43" s="4"/>
      <c r="J43" s="4"/>
      <c r="K43" s="4"/>
    </row>
    <row r="44" spans="1:11" ht="14.1" customHeight="1">
      <c r="A44" s="4"/>
      <c r="B44" s="4"/>
      <c r="C44" s="11" t="s">
        <v>463</v>
      </c>
      <c r="D44" s="115">
        <v>0</v>
      </c>
      <c r="E44" s="115">
        <v>0</v>
      </c>
      <c r="F44" s="115">
        <v>0</v>
      </c>
      <c r="G44" s="115">
        <v>0</v>
      </c>
      <c r="H44" s="4"/>
      <c r="I44" s="4"/>
      <c r="J44" s="4"/>
      <c r="K44" s="4"/>
    </row>
    <row r="45" spans="1:11" ht="14.1" customHeight="1">
      <c r="A45" s="4"/>
      <c r="B45" s="4"/>
      <c r="C45" s="11" t="s">
        <v>468</v>
      </c>
      <c r="D45" s="115">
        <v>59000000</v>
      </c>
      <c r="E45" s="115">
        <v>68808000</v>
      </c>
      <c r="F45" s="115">
        <v>88636000</v>
      </c>
      <c r="G45" s="115">
        <v>94036000</v>
      </c>
      <c r="H45" s="4"/>
      <c r="I45" s="4"/>
      <c r="J45" s="4"/>
      <c r="K45" s="4"/>
    </row>
    <row r="46" spans="1:11" ht="14.1" customHeight="1">
      <c r="A46" s="4"/>
      <c r="B46" s="4"/>
      <c r="C46" s="11" t="s">
        <v>459</v>
      </c>
      <c r="D46" s="115">
        <v>59000000</v>
      </c>
      <c r="E46" s="115">
        <v>68808000</v>
      </c>
      <c r="F46" s="115">
        <v>88636000</v>
      </c>
      <c r="G46" s="115">
        <v>94036000</v>
      </c>
      <c r="H46" s="4"/>
      <c r="I46" s="4"/>
      <c r="J46" s="4"/>
      <c r="K46" s="4"/>
    </row>
    <row r="47" spans="1:11" ht="14.1" customHeight="1">
      <c r="A47" s="4"/>
      <c r="B47" s="4"/>
      <c r="C47" s="11" t="s">
        <v>463</v>
      </c>
      <c r="D47" s="115">
        <v>0</v>
      </c>
      <c r="E47" s="115">
        <v>0</v>
      </c>
      <c r="F47" s="115">
        <v>0</v>
      </c>
      <c r="G47" s="115">
        <v>0</v>
      </c>
      <c r="H47" s="4"/>
      <c r="I47" s="4"/>
      <c r="J47" s="4"/>
      <c r="K47" s="4"/>
    </row>
    <row r="48" spans="1:11" ht="14.1" customHeight="1">
      <c r="A48" s="4"/>
      <c r="B48" s="4"/>
      <c r="C48" s="11" t="s">
        <v>467</v>
      </c>
      <c r="D48" s="115">
        <v>0</v>
      </c>
      <c r="E48" s="115">
        <v>0</v>
      </c>
      <c r="F48" s="115">
        <v>0</v>
      </c>
      <c r="G48" s="115">
        <v>0</v>
      </c>
      <c r="H48" s="4"/>
      <c r="I48" s="4"/>
      <c r="J48" s="4"/>
      <c r="K48" s="4"/>
    </row>
    <row r="49" spans="1:11" ht="14.1" customHeight="1">
      <c r="A49" s="4"/>
      <c r="B49" s="4"/>
      <c r="C49" s="11" t="s">
        <v>459</v>
      </c>
      <c r="D49" s="115">
        <v>0</v>
      </c>
      <c r="E49" s="115">
        <v>0</v>
      </c>
      <c r="F49" s="115">
        <v>0</v>
      </c>
      <c r="G49" s="115">
        <v>0</v>
      </c>
      <c r="H49" s="4"/>
      <c r="I49" s="4"/>
      <c r="J49" s="4"/>
      <c r="K49" s="4"/>
    </row>
    <row r="50" spans="1:11" ht="14.1" customHeight="1">
      <c r="A50" s="4"/>
      <c r="B50" s="4"/>
      <c r="C50" s="11" t="s">
        <v>463</v>
      </c>
      <c r="D50" s="115">
        <v>0</v>
      </c>
      <c r="E50" s="115">
        <v>0</v>
      </c>
      <c r="F50" s="115">
        <v>0</v>
      </c>
      <c r="G50" s="115">
        <v>0</v>
      </c>
      <c r="H50" s="4"/>
      <c r="I50" s="4"/>
      <c r="J50" s="4"/>
      <c r="K50" s="4"/>
    </row>
    <row r="51" spans="1:11" ht="14.1" customHeight="1">
      <c r="A51" s="4"/>
      <c r="B51" s="4"/>
      <c r="C51" s="11" t="s">
        <v>472</v>
      </c>
      <c r="D51" s="115">
        <v>0</v>
      </c>
      <c r="E51" s="115">
        <v>0</v>
      </c>
      <c r="F51" s="115">
        <v>0</v>
      </c>
      <c r="G51" s="115">
        <v>0</v>
      </c>
      <c r="H51" s="4"/>
      <c r="I51" s="4"/>
      <c r="J51" s="4"/>
      <c r="K51" s="4"/>
    </row>
    <row r="52" spans="1:11" ht="14.1" customHeight="1">
      <c r="A52" s="4"/>
      <c r="B52" s="4"/>
      <c r="C52" s="11" t="s">
        <v>459</v>
      </c>
      <c r="D52" s="115">
        <v>0</v>
      </c>
      <c r="E52" s="115">
        <v>0</v>
      </c>
      <c r="F52" s="115">
        <v>0</v>
      </c>
      <c r="G52" s="115">
        <v>0</v>
      </c>
      <c r="H52" s="4"/>
      <c r="I52" s="4"/>
      <c r="J52" s="4"/>
      <c r="K52" s="4"/>
    </row>
    <row r="53" spans="1:11" ht="14.1" customHeight="1">
      <c r="A53" s="4"/>
      <c r="B53" s="4"/>
      <c r="C53" s="11" t="s">
        <v>463</v>
      </c>
      <c r="D53" s="115">
        <v>0</v>
      </c>
      <c r="E53" s="115">
        <v>0</v>
      </c>
      <c r="F53" s="115">
        <v>0</v>
      </c>
      <c r="G53" s="115">
        <v>0</v>
      </c>
      <c r="H53" s="4"/>
      <c r="I53" s="4"/>
      <c r="J53" s="4"/>
      <c r="K53" s="4"/>
    </row>
    <row r="54" spans="1:11" ht="14.1" customHeight="1">
      <c r="A54" s="4"/>
      <c r="B54" s="4"/>
      <c r="C54" s="11" t="s">
        <v>465</v>
      </c>
      <c r="D54" s="115">
        <v>0</v>
      </c>
      <c r="E54" s="115">
        <v>0</v>
      </c>
      <c r="F54" s="115">
        <v>0</v>
      </c>
      <c r="G54" s="115">
        <v>0</v>
      </c>
      <c r="H54" s="4"/>
      <c r="I54" s="4"/>
      <c r="J54" s="4"/>
      <c r="K54" s="4"/>
    </row>
    <row r="55" spans="1:11" ht="14.1" customHeight="1">
      <c r="A55" s="4"/>
      <c r="B55" s="4"/>
      <c r="C55" s="11" t="s">
        <v>459</v>
      </c>
      <c r="D55" s="115">
        <v>0</v>
      </c>
      <c r="E55" s="115">
        <v>0</v>
      </c>
      <c r="F55" s="115">
        <v>0</v>
      </c>
      <c r="G55" s="115">
        <v>0</v>
      </c>
      <c r="H55" s="4"/>
      <c r="I55" s="4"/>
      <c r="J55" s="4"/>
      <c r="K55" s="4"/>
    </row>
    <row r="56" spans="1:11" ht="14.1" customHeight="1">
      <c r="A56" s="4"/>
      <c r="B56" s="4"/>
      <c r="C56" s="11" t="s">
        <v>463</v>
      </c>
      <c r="D56" s="115">
        <v>0</v>
      </c>
      <c r="E56" s="115">
        <v>0</v>
      </c>
      <c r="F56" s="115">
        <v>0</v>
      </c>
      <c r="G56" s="115">
        <v>0</v>
      </c>
      <c r="H56" s="4"/>
      <c r="I56" s="4"/>
      <c r="J56" s="4"/>
      <c r="K56" s="4"/>
    </row>
    <row r="57" spans="1:11" ht="14.1" customHeight="1">
      <c r="A57" s="4"/>
      <c r="B57" s="4"/>
      <c r="C57" s="11" t="s">
        <v>464</v>
      </c>
      <c r="D57" s="115">
        <v>2400000</v>
      </c>
      <c r="E57" s="115">
        <v>1400000</v>
      </c>
      <c r="F57" s="115">
        <v>1400000</v>
      </c>
      <c r="G57" s="115">
        <v>1400000</v>
      </c>
      <c r="H57" s="4"/>
      <c r="I57" s="4"/>
      <c r="J57" s="4"/>
      <c r="K57" s="4"/>
    </row>
    <row r="58" spans="1:11" ht="14.1" customHeight="1">
      <c r="A58" s="4"/>
      <c r="B58" s="4"/>
      <c r="C58" s="11" t="s">
        <v>459</v>
      </c>
      <c r="D58" s="115">
        <v>2400000</v>
      </c>
      <c r="E58" s="115">
        <v>1400000</v>
      </c>
      <c r="F58" s="115">
        <v>1400000</v>
      </c>
      <c r="G58" s="115">
        <v>1400000</v>
      </c>
      <c r="H58" s="4"/>
      <c r="I58" s="4"/>
      <c r="J58" s="4"/>
      <c r="K58" s="4"/>
    </row>
    <row r="59" spans="1:11" ht="14.1" customHeight="1">
      <c r="A59" s="4"/>
      <c r="B59" s="4"/>
      <c r="C59" s="11" t="s">
        <v>463</v>
      </c>
      <c r="D59" s="115">
        <v>0</v>
      </c>
      <c r="E59" s="115">
        <v>0</v>
      </c>
      <c r="F59" s="115">
        <v>0</v>
      </c>
      <c r="G59" s="115">
        <v>0</v>
      </c>
      <c r="H59" s="4"/>
      <c r="I59" s="4"/>
      <c r="J59" s="4"/>
      <c r="K59" s="4"/>
    </row>
    <row r="60" spans="1:11" ht="14.1" customHeight="1">
      <c r="A60" s="4"/>
      <c r="B60" s="4"/>
      <c r="C60" s="11" t="s">
        <v>462</v>
      </c>
      <c r="D60" s="115">
        <v>0</v>
      </c>
      <c r="E60" s="115">
        <v>0</v>
      </c>
      <c r="F60" s="115">
        <v>0</v>
      </c>
      <c r="G60" s="115">
        <v>0</v>
      </c>
      <c r="H60" s="4"/>
      <c r="I60" s="4"/>
      <c r="J60" s="4"/>
      <c r="K60" s="4"/>
    </row>
    <row r="61" spans="1:11" ht="14.1" customHeight="1">
      <c r="A61" s="4"/>
      <c r="B61" s="4"/>
      <c r="C61" s="11" t="s">
        <v>459</v>
      </c>
      <c r="D61" s="115">
        <v>0</v>
      </c>
      <c r="E61" s="115">
        <v>0</v>
      </c>
      <c r="F61" s="115">
        <v>0</v>
      </c>
      <c r="G61" s="115">
        <v>0</v>
      </c>
      <c r="H61" s="4"/>
      <c r="I61" s="4"/>
      <c r="J61" s="4"/>
      <c r="K61" s="4"/>
    </row>
    <row r="62" spans="1:11" ht="14.1" customHeight="1">
      <c r="A62" s="4"/>
      <c r="B62" s="4"/>
      <c r="C62" s="11" t="s">
        <v>458</v>
      </c>
      <c r="D62" s="115">
        <v>0</v>
      </c>
      <c r="E62" s="115">
        <v>0</v>
      </c>
      <c r="F62" s="115">
        <v>0</v>
      </c>
      <c r="G62" s="115">
        <v>0</v>
      </c>
      <c r="H62" s="4"/>
      <c r="I62" s="4"/>
      <c r="J62" s="4"/>
      <c r="K62" s="4"/>
    </row>
    <row r="63" spans="1:11" ht="14.1" customHeight="1">
      <c r="A63" s="4"/>
      <c r="B63" s="4"/>
      <c r="C63" s="11" t="s">
        <v>457</v>
      </c>
      <c r="D63" s="115">
        <v>0</v>
      </c>
      <c r="E63" s="115">
        <v>0</v>
      </c>
      <c r="F63" s="115">
        <v>0</v>
      </c>
      <c r="G63" s="115">
        <v>0</v>
      </c>
      <c r="H63" s="4"/>
      <c r="I63" s="4"/>
      <c r="J63" s="4"/>
      <c r="K63" s="4"/>
    </row>
    <row r="64" spans="1:11" ht="14.1" customHeight="1">
      <c r="A64" s="4"/>
      <c r="B64" s="4"/>
      <c r="C64" s="11" t="s">
        <v>456</v>
      </c>
      <c r="D64" s="115">
        <v>0</v>
      </c>
      <c r="E64" s="115">
        <v>0</v>
      </c>
      <c r="F64" s="115">
        <v>0</v>
      </c>
      <c r="G64" s="115">
        <v>0</v>
      </c>
      <c r="H64" s="4"/>
      <c r="I64" s="4"/>
      <c r="J64" s="4"/>
      <c r="K64" s="4"/>
    </row>
    <row r="65" spans="1:11" ht="14.1" customHeight="1">
      <c r="A65" s="4"/>
      <c r="B65" s="4"/>
      <c r="C65" s="11" t="s">
        <v>455</v>
      </c>
      <c r="D65" s="115">
        <v>0</v>
      </c>
      <c r="E65" s="115">
        <v>0</v>
      </c>
      <c r="F65" s="115">
        <v>0</v>
      </c>
      <c r="G65" s="115">
        <v>0</v>
      </c>
      <c r="H65" s="4"/>
      <c r="I65" s="4"/>
      <c r="J65" s="4"/>
      <c r="K65" s="4"/>
    </row>
    <row r="66" spans="1:11" ht="14.1" customHeight="1">
      <c r="A66" s="4"/>
      <c r="B66" s="4"/>
      <c r="C66" s="11" t="s">
        <v>461</v>
      </c>
      <c r="D66" s="115">
        <v>0</v>
      </c>
      <c r="E66" s="115">
        <v>0</v>
      </c>
      <c r="F66" s="115">
        <v>0</v>
      </c>
      <c r="G66" s="115">
        <v>0</v>
      </c>
      <c r="H66" s="4"/>
      <c r="I66" s="4"/>
      <c r="J66" s="4"/>
      <c r="K66" s="4"/>
    </row>
    <row r="67" spans="1:11" ht="14.1" customHeight="1">
      <c r="A67" s="4"/>
      <c r="B67" s="4"/>
      <c r="C67" s="11" t="s">
        <v>459</v>
      </c>
      <c r="D67" s="115">
        <v>0</v>
      </c>
      <c r="E67" s="115">
        <v>0</v>
      </c>
      <c r="F67" s="115">
        <v>0</v>
      </c>
      <c r="G67" s="115">
        <v>0</v>
      </c>
      <c r="H67" s="4"/>
      <c r="I67" s="4"/>
      <c r="J67" s="4"/>
      <c r="K67" s="4"/>
    </row>
    <row r="68" spans="1:11" ht="14.1" customHeight="1">
      <c r="A68" s="4"/>
      <c r="B68" s="4"/>
      <c r="C68" s="11" t="s">
        <v>458</v>
      </c>
      <c r="D68" s="115">
        <v>0</v>
      </c>
      <c r="E68" s="115">
        <v>0</v>
      </c>
      <c r="F68" s="115">
        <v>0</v>
      </c>
      <c r="G68" s="115">
        <v>0</v>
      </c>
      <c r="H68" s="4"/>
      <c r="I68" s="4"/>
      <c r="J68" s="4"/>
      <c r="K68" s="4"/>
    </row>
    <row r="69" spans="1:11" ht="14.1" customHeight="1">
      <c r="A69" s="4"/>
      <c r="B69" s="4"/>
      <c r="C69" s="11" t="s">
        <v>457</v>
      </c>
      <c r="D69" s="115">
        <v>0</v>
      </c>
      <c r="E69" s="115">
        <v>0</v>
      </c>
      <c r="F69" s="115">
        <v>0</v>
      </c>
      <c r="G69" s="115">
        <v>0</v>
      </c>
      <c r="H69" s="4"/>
      <c r="I69" s="4"/>
      <c r="J69" s="4"/>
      <c r="K69" s="4"/>
    </row>
    <row r="70" spans="1:11" ht="14.1" customHeight="1">
      <c r="A70" s="4"/>
      <c r="B70" s="4"/>
      <c r="C70" s="11" t="s">
        <v>456</v>
      </c>
      <c r="D70" s="115">
        <v>0</v>
      </c>
      <c r="E70" s="115">
        <v>0</v>
      </c>
      <c r="F70" s="115">
        <v>0</v>
      </c>
      <c r="G70" s="115">
        <v>0</v>
      </c>
      <c r="H70" s="4"/>
      <c r="I70" s="4"/>
      <c r="J70" s="4"/>
      <c r="K70" s="4"/>
    </row>
    <row r="71" spans="1:11" ht="14.1" customHeight="1">
      <c r="A71" s="4"/>
      <c r="B71" s="4"/>
      <c r="C71" s="11" t="s">
        <v>455</v>
      </c>
      <c r="D71" s="115">
        <v>0</v>
      </c>
      <c r="E71" s="115">
        <v>0</v>
      </c>
      <c r="F71" s="115">
        <v>0</v>
      </c>
      <c r="G71" s="115">
        <v>0</v>
      </c>
      <c r="H71" s="4"/>
      <c r="I71" s="4"/>
      <c r="J71" s="4"/>
      <c r="K71" s="4"/>
    </row>
    <row r="72" spans="1:11" ht="14.1" customHeight="1">
      <c r="A72" s="4"/>
      <c r="B72" s="4"/>
      <c r="C72" s="11" t="s">
        <v>460</v>
      </c>
      <c r="D72" s="115">
        <v>0</v>
      </c>
      <c r="E72" s="115">
        <v>0</v>
      </c>
      <c r="F72" s="115">
        <v>0</v>
      </c>
      <c r="G72" s="115">
        <v>0</v>
      </c>
      <c r="H72" s="4"/>
      <c r="I72" s="4"/>
      <c r="J72" s="4"/>
      <c r="K72" s="4"/>
    </row>
    <row r="73" spans="1:11" ht="14.1" customHeight="1">
      <c r="A73" s="4"/>
      <c r="B73" s="4"/>
      <c r="C73" s="11" t="s">
        <v>459</v>
      </c>
      <c r="D73" s="115">
        <v>0</v>
      </c>
      <c r="E73" s="115">
        <v>0</v>
      </c>
      <c r="F73" s="115">
        <v>0</v>
      </c>
      <c r="G73" s="115">
        <v>0</v>
      </c>
      <c r="H73" s="4"/>
      <c r="I73" s="4"/>
      <c r="J73" s="4"/>
      <c r="K73" s="4"/>
    </row>
    <row r="74" spans="1:11" ht="14.1" customHeight="1">
      <c r="A74" s="4"/>
      <c r="B74" s="4"/>
      <c r="C74" s="11" t="s">
        <v>458</v>
      </c>
      <c r="D74" s="115">
        <v>0</v>
      </c>
      <c r="E74" s="115">
        <v>0</v>
      </c>
      <c r="F74" s="115">
        <v>0</v>
      </c>
      <c r="G74" s="115">
        <v>0</v>
      </c>
      <c r="H74" s="4"/>
      <c r="I74" s="4"/>
      <c r="J74" s="4"/>
      <c r="K74" s="4"/>
    </row>
    <row r="75" spans="1:11" ht="14.1" customHeight="1">
      <c r="A75" s="4"/>
      <c r="B75" s="4"/>
      <c r="C75" s="11" t="s">
        <v>457</v>
      </c>
      <c r="D75" s="115">
        <v>0</v>
      </c>
      <c r="E75" s="115">
        <v>0</v>
      </c>
      <c r="F75" s="115">
        <v>0</v>
      </c>
      <c r="G75" s="115">
        <v>0</v>
      </c>
      <c r="H75" s="4"/>
      <c r="I75" s="4"/>
      <c r="J75" s="4"/>
      <c r="K75" s="4"/>
    </row>
    <row r="76" spans="1:11" ht="14.1" customHeight="1">
      <c r="A76" s="4"/>
      <c r="B76" s="4"/>
      <c r="C76" s="11" t="s">
        <v>456</v>
      </c>
      <c r="D76" s="115">
        <v>0</v>
      </c>
      <c r="E76" s="115">
        <v>0</v>
      </c>
      <c r="F76" s="115">
        <v>0</v>
      </c>
      <c r="G76" s="115">
        <v>0</v>
      </c>
      <c r="H76" s="4"/>
      <c r="I76" s="4"/>
      <c r="J76" s="4"/>
      <c r="K76" s="4"/>
    </row>
    <row r="77" spans="1:11" ht="14.1" customHeight="1">
      <c r="A77" s="4"/>
      <c r="B77" s="4"/>
      <c r="C77" s="11" t="s">
        <v>455</v>
      </c>
      <c r="D77" s="115">
        <v>0</v>
      </c>
      <c r="E77" s="115">
        <v>0</v>
      </c>
      <c r="F77" s="115">
        <v>0</v>
      </c>
      <c r="G77" s="115">
        <v>0</v>
      </c>
      <c r="H77" s="4"/>
      <c r="I77" s="4"/>
      <c r="J77" s="4"/>
      <c r="K77" s="4"/>
    </row>
    <row r="78" spans="1:11" ht="14.1" customHeight="1">
      <c r="A78" s="4"/>
      <c r="B78" s="4"/>
      <c r="C78" s="11" t="s">
        <v>454</v>
      </c>
      <c r="D78" s="115">
        <v>0</v>
      </c>
      <c r="E78" s="115">
        <v>0</v>
      </c>
      <c r="F78" s="115">
        <v>0</v>
      </c>
      <c r="G78" s="115">
        <v>0</v>
      </c>
      <c r="H78" s="4"/>
      <c r="I78" s="4"/>
      <c r="J78" s="4"/>
      <c r="K78" s="4"/>
    </row>
    <row r="79" spans="1:11" ht="14.1" customHeight="1">
      <c r="A79" s="4"/>
      <c r="B79" s="4"/>
      <c r="C79" s="11" t="s">
        <v>453</v>
      </c>
      <c r="D79" s="115">
        <v>0</v>
      </c>
      <c r="E79" s="115">
        <v>0</v>
      </c>
      <c r="F79" s="115">
        <v>0</v>
      </c>
      <c r="G79" s="115">
        <v>0</v>
      </c>
      <c r="H79" s="4"/>
      <c r="I79" s="4"/>
      <c r="J79" s="4"/>
      <c r="K79" s="4"/>
    </row>
    <row r="80" spans="1:11" ht="14.1" customHeight="1">
      <c r="A80" s="4"/>
      <c r="B80" s="4"/>
      <c r="C80" s="10" t="s">
        <v>165</v>
      </c>
      <c r="D80" s="115">
        <v>276400000</v>
      </c>
      <c r="E80" s="115">
        <v>286208000</v>
      </c>
      <c r="F80" s="115">
        <v>309036000</v>
      </c>
      <c r="G80" s="115">
        <v>319436000</v>
      </c>
      <c r="H80" s="4"/>
      <c r="I80" s="4"/>
      <c r="J80" s="4"/>
      <c r="K80" s="4"/>
    </row>
    <row r="81" spans="1:11" ht="14.1" customHeight="1">
      <c r="A81" s="4"/>
      <c r="B81" s="4"/>
      <c r="C81" s="827" t="s">
        <v>44</v>
      </c>
      <c r="D81" s="828"/>
      <c r="E81" s="828"/>
      <c r="F81" s="828"/>
      <c r="G81" s="828"/>
      <c r="H81" s="4"/>
      <c r="I81" s="4"/>
      <c r="J81" s="4"/>
      <c r="K81" s="4"/>
    </row>
    <row r="82" spans="1:11" ht="14.1" customHeight="1">
      <c r="A82" s="4"/>
      <c r="B82" s="4"/>
      <c r="C82" s="111" t="s">
        <v>1360</v>
      </c>
      <c r="D82" s="827" t="s">
        <v>1359</v>
      </c>
      <c r="E82" s="828"/>
      <c r="F82" s="828"/>
      <c r="G82" s="828"/>
      <c r="H82" s="4"/>
      <c r="I82" s="4"/>
      <c r="J82" s="4"/>
      <c r="K82" s="4"/>
    </row>
    <row r="83" spans="1:11" ht="14.1" customHeight="1">
      <c r="A83" s="4"/>
      <c r="B83" s="4"/>
      <c r="C83" s="14" t="s">
        <v>484</v>
      </c>
      <c r="D83" s="825" t="s">
        <v>1358</v>
      </c>
      <c r="E83" s="826"/>
      <c r="F83" s="826"/>
      <c r="G83" s="826"/>
      <c r="H83" s="4"/>
      <c r="I83" s="4"/>
      <c r="J83" s="4"/>
      <c r="K83" s="4"/>
    </row>
    <row r="84" spans="1:11" ht="14.1" customHeight="1">
      <c r="A84" s="4"/>
      <c r="B84" s="4"/>
      <c r="C84" s="122" t="s">
        <v>482</v>
      </c>
      <c r="D84" s="821" t="s">
        <v>1357</v>
      </c>
      <c r="E84" s="822"/>
      <c r="F84" s="822"/>
      <c r="G84" s="822"/>
      <c r="H84" s="4"/>
      <c r="I84" s="4"/>
      <c r="J84" s="4"/>
      <c r="K84" s="4"/>
    </row>
    <row r="85" spans="1:11" ht="14.1" customHeight="1">
      <c r="A85" s="4"/>
      <c r="B85" s="4"/>
      <c r="C85" s="122" t="s">
        <v>15</v>
      </c>
      <c r="D85" s="821" t="s">
        <v>1356</v>
      </c>
      <c r="E85" s="822"/>
      <c r="F85" s="822"/>
      <c r="G85" s="822"/>
      <c r="H85" s="4"/>
      <c r="I85" s="4"/>
      <c r="J85" s="4"/>
      <c r="K85" s="4"/>
    </row>
    <row r="86" spans="1:11" ht="15" customHeight="1">
      <c r="A86" s="4"/>
      <c r="B86" s="4"/>
      <c r="C86" s="13"/>
      <c r="D86" s="116">
        <v>2021</v>
      </c>
      <c r="E86" s="116">
        <v>2022</v>
      </c>
      <c r="F86" s="116">
        <v>2023</v>
      </c>
      <c r="G86" s="116">
        <v>2024</v>
      </c>
      <c r="H86" s="4"/>
      <c r="I86" s="4"/>
      <c r="J86" s="4"/>
      <c r="K86" s="4"/>
    </row>
    <row r="87" spans="1:11" ht="15" customHeight="1">
      <c r="A87" s="4"/>
      <c r="B87" s="4"/>
      <c r="C87" s="12"/>
      <c r="D87" s="117" t="s">
        <v>7</v>
      </c>
      <c r="E87" s="117" t="s">
        <v>8</v>
      </c>
      <c r="F87" s="117" t="s">
        <v>8</v>
      </c>
      <c r="G87" s="117" t="s">
        <v>8</v>
      </c>
      <c r="H87" s="4"/>
      <c r="I87" s="4"/>
      <c r="J87" s="4"/>
      <c r="K87" s="4"/>
    </row>
    <row r="88" spans="1:11" ht="14.1" customHeight="1">
      <c r="A88" s="4"/>
      <c r="B88" s="4"/>
      <c r="C88" s="7" t="s">
        <v>16</v>
      </c>
      <c r="D88" s="114" t="s">
        <v>531</v>
      </c>
      <c r="E88" s="114" t="s">
        <v>531</v>
      </c>
      <c r="F88" s="114" t="s">
        <v>531</v>
      </c>
      <c r="G88" s="114" t="s">
        <v>531</v>
      </c>
      <c r="H88" s="4"/>
      <c r="I88" s="4"/>
      <c r="J88" s="4"/>
      <c r="K88" s="4"/>
    </row>
    <row r="89" spans="1:11" ht="14.1" customHeight="1">
      <c r="A89" s="4"/>
      <c r="B89" s="4"/>
      <c r="C89" s="7" t="s">
        <v>680</v>
      </c>
      <c r="D89" s="114" t="s">
        <v>1355</v>
      </c>
      <c r="E89" s="114" t="s">
        <v>1354</v>
      </c>
      <c r="F89" s="114" t="s">
        <v>1353</v>
      </c>
      <c r="G89" s="114" t="s">
        <v>1353</v>
      </c>
      <c r="H89" s="4"/>
      <c r="I89" s="4"/>
      <c r="J89" s="4"/>
      <c r="K89" s="4"/>
    </row>
    <row r="90" spans="1:11" ht="14.1" customHeight="1">
      <c r="A90" s="4"/>
      <c r="B90" s="4"/>
      <c r="C90" s="7" t="s">
        <v>676</v>
      </c>
      <c r="D90" s="114" t="s">
        <v>1355</v>
      </c>
      <c r="E90" s="114" t="s">
        <v>1354</v>
      </c>
      <c r="F90" s="114" t="s">
        <v>1353</v>
      </c>
      <c r="G90" s="114" t="s">
        <v>1353</v>
      </c>
      <c r="H90" s="4"/>
      <c r="I90" s="4"/>
      <c r="J90" s="4"/>
      <c r="K90" s="4"/>
    </row>
    <row r="91" spans="1:11" ht="14.1" customHeight="1">
      <c r="A91" s="4"/>
      <c r="B91" s="4"/>
      <c r="C91" s="7" t="s">
        <v>477</v>
      </c>
      <c r="D91" s="114" t="s">
        <v>450</v>
      </c>
      <c r="E91" s="114" t="s">
        <v>474</v>
      </c>
      <c r="F91" s="114" t="s">
        <v>474</v>
      </c>
      <c r="G91" s="114" t="s">
        <v>474</v>
      </c>
      <c r="H91" s="4"/>
      <c r="I91" s="4"/>
      <c r="J91" s="4"/>
      <c r="K91" s="4"/>
    </row>
    <row r="92" spans="1:11" ht="14.1" customHeight="1">
      <c r="A92" s="4"/>
      <c r="B92" s="4"/>
      <c r="C92" s="7" t="s">
        <v>476</v>
      </c>
      <c r="D92" s="114" t="s">
        <v>450</v>
      </c>
      <c r="E92" s="114" t="s">
        <v>1352</v>
      </c>
      <c r="F92" s="114" t="s">
        <v>1351</v>
      </c>
      <c r="G92" s="114" t="s">
        <v>474</v>
      </c>
      <c r="H92" s="4"/>
      <c r="I92" s="4"/>
      <c r="J92" s="4"/>
      <c r="K92" s="4"/>
    </row>
    <row r="93" spans="1:11" ht="14.1" customHeight="1">
      <c r="A93" s="4"/>
      <c r="B93" s="4"/>
      <c r="C93" s="7" t="s">
        <v>22</v>
      </c>
      <c r="D93" s="114" t="s">
        <v>450</v>
      </c>
      <c r="E93" s="114" t="s">
        <v>1352</v>
      </c>
      <c r="F93" s="114" t="s">
        <v>1351</v>
      </c>
      <c r="G93" s="114" t="s">
        <v>474</v>
      </c>
      <c r="H93" s="4"/>
      <c r="I93" s="4"/>
      <c r="J93" s="4"/>
      <c r="K93" s="4"/>
    </row>
    <row r="94" spans="1:11" ht="14.1" customHeight="1">
      <c r="A94" s="4"/>
      <c r="B94" s="4"/>
      <c r="C94" s="823" t="s">
        <v>473</v>
      </c>
      <c r="D94" s="824"/>
      <c r="E94" s="824"/>
      <c r="F94" s="824"/>
      <c r="G94" s="824"/>
      <c r="H94" s="4"/>
      <c r="I94" s="4"/>
      <c r="J94" s="4"/>
      <c r="K94" s="4"/>
    </row>
    <row r="95" spans="1:11" ht="14.1" customHeight="1">
      <c r="A95" s="4"/>
      <c r="B95" s="4"/>
      <c r="C95" s="13"/>
      <c r="D95" s="116">
        <v>2021</v>
      </c>
      <c r="E95" s="116">
        <v>2022</v>
      </c>
      <c r="F95" s="116">
        <v>2023</v>
      </c>
      <c r="G95" s="116">
        <v>2024</v>
      </c>
      <c r="H95" s="4"/>
      <c r="I95" s="4"/>
      <c r="J95" s="4"/>
      <c r="K95" s="4"/>
    </row>
    <row r="96" spans="1:11" ht="14.1" customHeight="1">
      <c r="A96" s="4"/>
      <c r="B96" s="4"/>
      <c r="C96" s="12"/>
      <c r="D96" s="117" t="s">
        <v>7</v>
      </c>
      <c r="E96" s="117" t="s">
        <v>8</v>
      </c>
      <c r="F96" s="117" t="s">
        <v>8</v>
      </c>
      <c r="G96" s="117" t="s">
        <v>8</v>
      </c>
      <c r="H96" s="4"/>
      <c r="I96" s="4"/>
      <c r="J96" s="4"/>
      <c r="K96" s="4"/>
    </row>
    <row r="97" spans="1:11" ht="14.1" customHeight="1">
      <c r="A97" s="4"/>
      <c r="B97" s="4"/>
      <c r="C97" s="11" t="s">
        <v>470</v>
      </c>
      <c r="D97" s="115">
        <v>0</v>
      </c>
      <c r="E97" s="115">
        <v>0</v>
      </c>
      <c r="F97" s="115">
        <v>0</v>
      </c>
      <c r="G97" s="115">
        <v>0</v>
      </c>
      <c r="H97" s="4"/>
      <c r="I97" s="4"/>
      <c r="J97" s="4"/>
      <c r="K97" s="4"/>
    </row>
    <row r="98" spans="1:11" ht="14.1" customHeight="1">
      <c r="A98" s="4"/>
      <c r="B98" s="4"/>
      <c r="C98" s="11" t="s">
        <v>459</v>
      </c>
      <c r="D98" s="115">
        <v>0</v>
      </c>
      <c r="E98" s="115">
        <v>0</v>
      </c>
      <c r="F98" s="115">
        <v>0</v>
      </c>
      <c r="G98" s="115">
        <v>0</v>
      </c>
      <c r="H98" s="4"/>
      <c r="I98" s="4"/>
      <c r="J98" s="4"/>
      <c r="K98" s="4"/>
    </row>
    <row r="99" spans="1:11" ht="14.1" customHeight="1">
      <c r="A99" s="4"/>
      <c r="B99" s="4"/>
      <c r="C99" s="11" t="s">
        <v>463</v>
      </c>
      <c r="D99" s="115">
        <v>0</v>
      </c>
      <c r="E99" s="115">
        <v>0</v>
      </c>
      <c r="F99" s="115">
        <v>0</v>
      </c>
      <c r="G99" s="115">
        <v>0</v>
      </c>
      <c r="H99" s="4"/>
      <c r="I99" s="4"/>
      <c r="J99" s="4"/>
      <c r="K99" s="4"/>
    </row>
    <row r="100" spans="1:11" ht="14.1" customHeight="1">
      <c r="A100" s="4"/>
      <c r="B100" s="4"/>
      <c r="C100" s="11" t="s">
        <v>469</v>
      </c>
      <c r="D100" s="115">
        <v>0</v>
      </c>
      <c r="E100" s="115">
        <v>0</v>
      </c>
      <c r="F100" s="115">
        <v>0</v>
      </c>
      <c r="G100" s="115">
        <v>0</v>
      </c>
      <c r="H100" s="4"/>
      <c r="I100" s="4"/>
      <c r="J100" s="4"/>
      <c r="K100" s="4"/>
    </row>
    <row r="101" spans="1:11" ht="14.1" customHeight="1">
      <c r="A101" s="4"/>
      <c r="B101" s="4"/>
      <c r="C101" s="11" t="s">
        <v>459</v>
      </c>
      <c r="D101" s="115">
        <v>0</v>
      </c>
      <c r="E101" s="115">
        <v>0</v>
      </c>
      <c r="F101" s="115">
        <v>0</v>
      </c>
      <c r="G101" s="115">
        <v>0</v>
      </c>
      <c r="H101" s="4"/>
      <c r="I101" s="4"/>
      <c r="J101" s="4"/>
      <c r="K101" s="4"/>
    </row>
    <row r="102" spans="1:11" ht="14.1" customHeight="1">
      <c r="A102" s="4"/>
      <c r="B102" s="4"/>
      <c r="C102" s="11" t="s">
        <v>463</v>
      </c>
      <c r="D102" s="115">
        <v>0</v>
      </c>
      <c r="E102" s="115">
        <v>0</v>
      </c>
      <c r="F102" s="115">
        <v>0</v>
      </c>
      <c r="G102" s="115">
        <v>0</v>
      </c>
      <c r="H102" s="4"/>
      <c r="I102" s="4"/>
      <c r="J102" s="4"/>
      <c r="K102" s="4"/>
    </row>
    <row r="103" spans="1:11" ht="14.1" customHeight="1">
      <c r="A103" s="4"/>
      <c r="B103" s="4"/>
      <c r="C103" s="11" t="s">
        <v>468</v>
      </c>
      <c r="D103" s="115">
        <v>0</v>
      </c>
      <c r="E103" s="115">
        <v>0</v>
      </c>
      <c r="F103" s="115">
        <v>0</v>
      </c>
      <c r="G103" s="115">
        <v>0</v>
      </c>
      <c r="H103" s="4"/>
      <c r="I103" s="4"/>
      <c r="J103" s="4"/>
      <c r="K103" s="4"/>
    </row>
    <row r="104" spans="1:11" ht="14.1" customHeight="1">
      <c r="A104" s="4"/>
      <c r="B104" s="4"/>
      <c r="C104" s="11" t="s">
        <v>459</v>
      </c>
      <c r="D104" s="115">
        <v>0</v>
      </c>
      <c r="E104" s="115">
        <v>0</v>
      </c>
      <c r="F104" s="115">
        <v>0</v>
      </c>
      <c r="G104" s="115">
        <v>0</v>
      </c>
      <c r="H104" s="4"/>
      <c r="I104" s="4"/>
      <c r="J104" s="4"/>
      <c r="K104" s="4"/>
    </row>
    <row r="105" spans="1:11" ht="14.1" customHeight="1">
      <c r="A105" s="4"/>
      <c r="B105" s="4"/>
      <c r="C105" s="11" t="s">
        <v>463</v>
      </c>
      <c r="D105" s="115">
        <v>0</v>
      </c>
      <c r="E105" s="115">
        <v>0</v>
      </c>
      <c r="F105" s="115">
        <v>0</v>
      </c>
      <c r="G105" s="115">
        <v>0</v>
      </c>
      <c r="H105" s="4"/>
      <c r="I105" s="4"/>
      <c r="J105" s="4"/>
      <c r="K105" s="4"/>
    </row>
    <row r="106" spans="1:11" ht="14.1" customHeight="1">
      <c r="A106" s="4"/>
      <c r="B106" s="4"/>
      <c r="C106" s="11" t="s">
        <v>467</v>
      </c>
      <c r="D106" s="115">
        <v>0</v>
      </c>
      <c r="E106" s="115">
        <v>0</v>
      </c>
      <c r="F106" s="115">
        <v>0</v>
      </c>
      <c r="G106" s="115">
        <v>0</v>
      </c>
      <c r="H106" s="4"/>
      <c r="I106" s="4"/>
      <c r="J106" s="4"/>
      <c r="K106" s="4"/>
    </row>
    <row r="107" spans="1:11" ht="14.1" customHeight="1">
      <c r="A107" s="4"/>
      <c r="B107" s="4"/>
      <c r="C107" s="11" t="s">
        <v>459</v>
      </c>
      <c r="D107" s="115">
        <v>0</v>
      </c>
      <c r="E107" s="115">
        <v>0</v>
      </c>
      <c r="F107" s="115">
        <v>0</v>
      </c>
      <c r="G107" s="115">
        <v>0</v>
      </c>
      <c r="H107" s="4"/>
      <c r="I107" s="4"/>
      <c r="J107" s="4"/>
      <c r="K107" s="4"/>
    </row>
    <row r="108" spans="1:11" ht="14.1" customHeight="1">
      <c r="A108" s="4"/>
      <c r="B108" s="4"/>
      <c r="C108" s="11" t="s">
        <v>463</v>
      </c>
      <c r="D108" s="115">
        <v>0</v>
      </c>
      <c r="E108" s="115">
        <v>0</v>
      </c>
      <c r="F108" s="115">
        <v>0</v>
      </c>
      <c r="G108" s="115">
        <v>0</v>
      </c>
      <c r="H108" s="4"/>
      <c r="I108" s="4"/>
      <c r="J108" s="4"/>
      <c r="K108" s="4"/>
    </row>
    <row r="109" spans="1:11" ht="14.1" customHeight="1">
      <c r="A109" s="4"/>
      <c r="B109" s="4"/>
      <c r="C109" s="11" t="s">
        <v>472</v>
      </c>
      <c r="D109" s="115">
        <v>0</v>
      </c>
      <c r="E109" s="115">
        <v>0</v>
      </c>
      <c r="F109" s="115">
        <v>0</v>
      </c>
      <c r="G109" s="115">
        <v>0</v>
      </c>
      <c r="H109" s="4"/>
      <c r="I109" s="4"/>
      <c r="J109" s="4"/>
      <c r="K109" s="4"/>
    </row>
    <row r="110" spans="1:11" ht="14.1" customHeight="1">
      <c r="A110" s="4"/>
      <c r="B110" s="4"/>
      <c r="C110" s="11" t="s">
        <v>459</v>
      </c>
      <c r="D110" s="115">
        <v>0</v>
      </c>
      <c r="E110" s="115">
        <v>0</v>
      </c>
      <c r="F110" s="115">
        <v>0</v>
      </c>
      <c r="G110" s="115">
        <v>0</v>
      </c>
      <c r="H110" s="4"/>
      <c r="I110" s="4"/>
      <c r="J110" s="4"/>
      <c r="K110" s="4"/>
    </row>
    <row r="111" spans="1:11" ht="14.1" customHeight="1">
      <c r="A111" s="4"/>
      <c r="B111" s="4"/>
      <c r="C111" s="11" t="s">
        <v>463</v>
      </c>
      <c r="D111" s="115">
        <v>0</v>
      </c>
      <c r="E111" s="115">
        <v>0</v>
      </c>
      <c r="F111" s="115">
        <v>0</v>
      </c>
      <c r="G111" s="115">
        <v>0</v>
      </c>
      <c r="H111" s="4"/>
      <c r="I111" s="4"/>
      <c r="J111" s="4"/>
      <c r="K111" s="4"/>
    </row>
    <row r="112" spans="1:11" ht="14.1" customHeight="1">
      <c r="A112" s="4"/>
      <c r="B112" s="4"/>
      <c r="C112" s="11" t="s">
        <v>465</v>
      </c>
      <c r="D112" s="115">
        <v>0</v>
      </c>
      <c r="E112" s="115">
        <v>0</v>
      </c>
      <c r="F112" s="115">
        <v>0</v>
      </c>
      <c r="G112" s="115">
        <v>0</v>
      </c>
      <c r="H112" s="4"/>
      <c r="I112" s="4"/>
      <c r="J112" s="4"/>
      <c r="K112" s="4"/>
    </row>
    <row r="113" spans="1:11" ht="14.1" customHeight="1">
      <c r="A113" s="4"/>
      <c r="B113" s="4"/>
      <c r="C113" s="11" t="s">
        <v>459</v>
      </c>
      <c r="D113" s="115">
        <v>0</v>
      </c>
      <c r="E113" s="115">
        <v>0</v>
      </c>
      <c r="F113" s="115">
        <v>0</v>
      </c>
      <c r="G113" s="115">
        <v>0</v>
      </c>
      <c r="H113" s="4"/>
      <c r="I113" s="4"/>
      <c r="J113" s="4"/>
      <c r="K113" s="4"/>
    </row>
    <row r="114" spans="1:11" ht="14.1" customHeight="1">
      <c r="A114" s="4"/>
      <c r="B114" s="4"/>
      <c r="C114" s="11" t="s">
        <v>463</v>
      </c>
      <c r="D114" s="115">
        <v>0</v>
      </c>
      <c r="E114" s="115">
        <v>0</v>
      </c>
      <c r="F114" s="115">
        <v>0</v>
      </c>
      <c r="G114" s="115">
        <v>0</v>
      </c>
      <c r="H114" s="4"/>
      <c r="I114" s="4"/>
      <c r="J114" s="4"/>
      <c r="K114" s="4"/>
    </row>
    <row r="115" spans="1:11" ht="14.1" customHeight="1">
      <c r="A115" s="4"/>
      <c r="B115" s="4"/>
      <c r="C115" s="11" t="s">
        <v>464</v>
      </c>
      <c r="D115" s="115">
        <v>0</v>
      </c>
      <c r="E115" s="115">
        <v>0</v>
      </c>
      <c r="F115" s="115">
        <v>0</v>
      </c>
      <c r="G115" s="115">
        <v>0</v>
      </c>
      <c r="H115" s="4"/>
      <c r="I115" s="4"/>
      <c r="J115" s="4"/>
      <c r="K115" s="4"/>
    </row>
    <row r="116" spans="1:11" ht="14.1" customHeight="1">
      <c r="A116" s="4"/>
      <c r="B116" s="4"/>
      <c r="C116" s="11" t="s">
        <v>459</v>
      </c>
      <c r="D116" s="115">
        <v>0</v>
      </c>
      <c r="E116" s="115">
        <v>0</v>
      </c>
      <c r="F116" s="115">
        <v>0</v>
      </c>
      <c r="G116" s="115">
        <v>0</v>
      </c>
      <c r="H116" s="4"/>
      <c r="I116" s="4"/>
      <c r="J116" s="4"/>
      <c r="K116" s="4"/>
    </row>
    <row r="117" spans="1:11" ht="14.1" customHeight="1">
      <c r="A117" s="4"/>
      <c r="B117" s="4"/>
      <c r="C117" s="11" t="s">
        <v>463</v>
      </c>
      <c r="D117" s="115">
        <v>0</v>
      </c>
      <c r="E117" s="115">
        <v>0</v>
      </c>
      <c r="F117" s="115">
        <v>0</v>
      </c>
      <c r="G117" s="115">
        <v>0</v>
      </c>
      <c r="H117" s="4"/>
      <c r="I117" s="4"/>
      <c r="J117" s="4"/>
      <c r="K117" s="4"/>
    </row>
    <row r="118" spans="1:11" ht="14.1" customHeight="1">
      <c r="A118" s="4"/>
      <c r="B118" s="4"/>
      <c r="C118" s="11" t="s">
        <v>462</v>
      </c>
      <c r="D118" s="115">
        <v>0</v>
      </c>
      <c r="E118" s="115">
        <v>0</v>
      </c>
      <c r="F118" s="115">
        <v>0</v>
      </c>
      <c r="G118" s="115">
        <v>0</v>
      </c>
      <c r="H118" s="4"/>
      <c r="I118" s="4"/>
      <c r="J118" s="4"/>
      <c r="K118" s="4"/>
    </row>
    <row r="119" spans="1:11" ht="14.1" customHeight="1">
      <c r="A119" s="4"/>
      <c r="B119" s="4"/>
      <c r="C119" s="11" t="s">
        <v>459</v>
      </c>
      <c r="D119" s="115">
        <v>0</v>
      </c>
      <c r="E119" s="115">
        <v>0</v>
      </c>
      <c r="F119" s="115">
        <v>0</v>
      </c>
      <c r="G119" s="115">
        <v>0</v>
      </c>
      <c r="H119" s="4"/>
      <c r="I119" s="4"/>
      <c r="J119" s="4"/>
      <c r="K119" s="4"/>
    </row>
    <row r="120" spans="1:11" ht="14.1" customHeight="1">
      <c r="A120" s="4"/>
      <c r="B120" s="4"/>
      <c r="C120" s="11" t="s">
        <v>458</v>
      </c>
      <c r="D120" s="115">
        <v>0</v>
      </c>
      <c r="E120" s="115">
        <v>0</v>
      </c>
      <c r="F120" s="115">
        <v>0</v>
      </c>
      <c r="G120" s="115">
        <v>0</v>
      </c>
      <c r="H120" s="4"/>
      <c r="I120" s="4"/>
      <c r="J120" s="4"/>
      <c r="K120" s="4"/>
    </row>
    <row r="121" spans="1:11" ht="14.1" customHeight="1">
      <c r="A121" s="4"/>
      <c r="B121" s="4"/>
      <c r="C121" s="11" t="s">
        <v>457</v>
      </c>
      <c r="D121" s="115">
        <v>0</v>
      </c>
      <c r="E121" s="115">
        <v>0</v>
      </c>
      <c r="F121" s="115">
        <v>0</v>
      </c>
      <c r="G121" s="115">
        <v>0</v>
      </c>
      <c r="H121" s="4"/>
      <c r="I121" s="4"/>
      <c r="J121" s="4"/>
      <c r="K121" s="4"/>
    </row>
    <row r="122" spans="1:11" ht="14.1" customHeight="1">
      <c r="A122" s="4"/>
      <c r="B122" s="4"/>
      <c r="C122" s="11" t="s">
        <v>456</v>
      </c>
      <c r="D122" s="115">
        <v>0</v>
      </c>
      <c r="E122" s="115">
        <v>0</v>
      </c>
      <c r="F122" s="115">
        <v>0</v>
      </c>
      <c r="G122" s="115">
        <v>0</v>
      </c>
      <c r="H122" s="4"/>
      <c r="I122" s="4"/>
      <c r="J122" s="4"/>
      <c r="K122" s="4"/>
    </row>
    <row r="123" spans="1:11" ht="14.1" customHeight="1">
      <c r="A123" s="4"/>
      <c r="B123" s="4"/>
      <c r="C123" s="11" t="s">
        <v>455</v>
      </c>
      <c r="D123" s="115">
        <v>0</v>
      </c>
      <c r="E123" s="115">
        <v>0</v>
      </c>
      <c r="F123" s="115">
        <v>0</v>
      </c>
      <c r="G123" s="115">
        <v>0</v>
      </c>
      <c r="H123" s="4"/>
      <c r="I123" s="4"/>
      <c r="J123" s="4"/>
      <c r="K123" s="4"/>
    </row>
    <row r="124" spans="1:11" ht="14.1" customHeight="1">
      <c r="A124" s="4"/>
      <c r="B124" s="4"/>
      <c r="C124" s="11" t="s">
        <v>461</v>
      </c>
      <c r="D124" s="115">
        <v>19000000</v>
      </c>
      <c r="E124" s="115">
        <v>14160000</v>
      </c>
      <c r="F124" s="115">
        <v>15000000</v>
      </c>
      <c r="G124" s="115">
        <v>15000000</v>
      </c>
      <c r="H124" s="4"/>
      <c r="I124" s="4"/>
      <c r="J124" s="4"/>
      <c r="K124" s="4"/>
    </row>
    <row r="125" spans="1:11" ht="14.1" customHeight="1">
      <c r="A125" s="4"/>
      <c r="B125" s="4"/>
      <c r="C125" s="11" t="s">
        <v>459</v>
      </c>
      <c r="D125" s="115">
        <v>19000000</v>
      </c>
      <c r="E125" s="115">
        <v>14160000</v>
      </c>
      <c r="F125" s="115">
        <v>15000000</v>
      </c>
      <c r="G125" s="115">
        <v>15000000</v>
      </c>
      <c r="H125" s="4"/>
      <c r="I125" s="4"/>
      <c r="J125" s="4"/>
      <c r="K125" s="4"/>
    </row>
    <row r="126" spans="1:11" ht="14.1" customHeight="1">
      <c r="A126" s="4"/>
      <c r="B126" s="4"/>
      <c r="C126" s="11" t="s">
        <v>458</v>
      </c>
      <c r="D126" s="115">
        <v>0</v>
      </c>
      <c r="E126" s="115">
        <v>0</v>
      </c>
      <c r="F126" s="115">
        <v>0</v>
      </c>
      <c r="G126" s="115">
        <v>0</v>
      </c>
      <c r="H126" s="4"/>
      <c r="I126" s="4"/>
      <c r="J126" s="4"/>
      <c r="K126" s="4"/>
    </row>
    <row r="127" spans="1:11" ht="14.1" customHeight="1">
      <c r="A127" s="4"/>
      <c r="B127" s="4"/>
      <c r="C127" s="11" t="s">
        <v>457</v>
      </c>
      <c r="D127" s="115">
        <v>0</v>
      </c>
      <c r="E127" s="115">
        <v>0</v>
      </c>
      <c r="F127" s="115">
        <v>0</v>
      </c>
      <c r="G127" s="115">
        <v>0</v>
      </c>
      <c r="H127" s="4"/>
      <c r="I127" s="4"/>
      <c r="J127" s="4"/>
      <c r="K127" s="4"/>
    </row>
    <row r="128" spans="1:11" ht="14.1" customHeight="1">
      <c r="A128" s="4"/>
      <c r="B128" s="4"/>
      <c r="C128" s="11" t="s">
        <v>456</v>
      </c>
      <c r="D128" s="115">
        <v>0</v>
      </c>
      <c r="E128" s="115">
        <v>0</v>
      </c>
      <c r="F128" s="115">
        <v>0</v>
      </c>
      <c r="G128" s="115">
        <v>0</v>
      </c>
      <c r="H128" s="4"/>
      <c r="I128" s="4"/>
      <c r="J128" s="4"/>
      <c r="K128" s="4"/>
    </row>
    <row r="129" spans="1:11" ht="14.1" customHeight="1">
      <c r="A129" s="4"/>
      <c r="B129" s="4"/>
      <c r="C129" s="11" t="s">
        <v>455</v>
      </c>
      <c r="D129" s="115">
        <v>0</v>
      </c>
      <c r="E129" s="115">
        <v>0</v>
      </c>
      <c r="F129" s="115">
        <v>0</v>
      </c>
      <c r="G129" s="115">
        <v>0</v>
      </c>
      <c r="H129" s="4"/>
      <c r="I129" s="4"/>
      <c r="J129" s="4"/>
      <c r="K129" s="4"/>
    </row>
    <row r="130" spans="1:11" ht="14.1" customHeight="1">
      <c r="A130" s="4"/>
      <c r="B130" s="4"/>
      <c r="C130" s="11" t="s">
        <v>460</v>
      </c>
      <c r="D130" s="115">
        <v>0</v>
      </c>
      <c r="E130" s="115">
        <v>0</v>
      </c>
      <c r="F130" s="115">
        <v>0</v>
      </c>
      <c r="G130" s="115">
        <v>0</v>
      </c>
      <c r="H130" s="4"/>
      <c r="I130" s="4"/>
      <c r="J130" s="4"/>
      <c r="K130" s="4"/>
    </row>
    <row r="131" spans="1:11" ht="14.1" customHeight="1">
      <c r="A131" s="4"/>
      <c r="B131" s="4"/>
      <c r="C131" s="11" t="s">
        <v>459</v>
      </c>
      <c r="D131" s="115">
        <v>0</v>
      </c>
      <c r="E131" s="115">
        <v>0</v>
      </c>
      <c r="F131" s="115">
        <v>0</v>
      </c>
      <c r="G131" s="115">
        <v>0</v>
      </c>
      <c r="H131" s="4"/>
      <c r="I131" s="4"/>
      <c r="J131" s="4"/>
      <c r="K131" s="4"/>
    </row>
    <row r="132" spans="1:11" ht="14.1" customHeight="1">
      <c r="A132" s="4"/>
      <c r="B132" s="4"/>
      <c r="C132" s="11" t="s">
        <v>458</v>
      </c>
      <c r="D132" s="115">
        <v>0</v>
      </c>
      <c r="E132" s="115">
        <v>0</v>
      </c>
      <c r="F132" s="115">
        <v>0</v>
      </c>
      <c r="G132" s="115">
        <v>0</v>
      </c>
      <c r="H132" s="4"/>
      <c r="I132" s="4"/>
      <c r="J132" s="4"/>
      <c r="K132" s="4"/>
    </row>
    <row r="133" spans="1:11" ht="14.1" customHeight="1">
      <c r="A133" s="4"/>
      <c r="B133" s="4"/>
      <c r="C133" s="11" t="s">
        <v>457</v>
      </c>
      <c r="D133" s="115">
        <v>0</v>
      </c>
      <c r="E133" s="115">
        <v>0</v>
      </c>
      <c r="F133" s="115">
        <v>0</v>
      </c>
      <c r="G133" s="115">
        <v>0</v>
      </c>
      <c r="H133" s="4"/>
      <c r="I133" s="4"/>
      <c r="J133" s="4"/>
      <c r="K133" s="4"/>
    </row>
    <row r="134" spans="1:11" ht="14.1" customHeight="1">
      <c r="A134" s="4"/>
      <c r="B134" s="4"/>
      <c r="C134" s="11" t="s">
        <v>456</v>
      </c>
      <c r="D134" s="115">
        <v>0</v>
      </c>
      <c r="E134" s="115">
        <v>0</v>
      </c>
      <c r="F134" s="115">
        <v>0</v>
      </c>
      <c r="G134" s="115">
        <v>0</v>
      </c>
      <c r="H134" s="4"/>
      <c r="I134" s="4"/>
      <c r="J134" s="4"/>
      <c r="K134" s="4"/>
    </row>
    <row r="135" spans="1:11" ht="14.1" customHeight="1">
      <c r="A135" s="4"/>
      <c r="B135" s="4"/>
      <c r="C135" s="11" t="s">
        <v>455</v>
      </c>
      <c r="D135" s="115">
        <v>0</v>
      </c>
      <c r="E135" s="115">
        <v>0</v>
      </c>
      <c r="F135" s="115">
        <v>0</v>
      </c>
      <c r="G135" s="115">
        <v>0</v>
      </c>
      <c r="H135" s="4"/>
      <c r="I135" s="4"/>
      <c r="J135" s="4"/>
      <c r="K135" s="4"/>
    </row>
    <row r="136" spans="1:11" ht="14.1" customHeight="1">
      <c r="A136" s="4"/>
      <c r="B136" s="4"/>
      <c r="C136" s="11" t="s">
        <v>454</v>
      </c>
      <c r="D136" s="115">
        <v>0</v>
      </c>
      <c r="E136" s="115">
        <v>0</v>
      </c>
      <c r="F136" s="115">
        <v>0</v>
      </c>
      <c r="G136" s="115">
        <v>0</v>
      </c>
      <c r="H136" s="4"/>
      <c r="I136" s="4"/>
      <c r="J136" s="4"/>
      <c r="K136" s="4"/>
    </row>
    <row r="137" spans="1:11" ht="14.1" customHeight="1">
      <c r="A137" s="4"/>
      <c r="B137" s="4"/>
      <c r="C137" s="11" t="s">
        <v>453</v>
      </c>
      <c r="D137" s="115">
        <v>0</v>
      </c>
      <c r="E137" s="115">
        <v>0</v>
      </c>
      <c r="F137" s="115">
        <v>0</v>
      </c>
      <c r="G137" s="115">
        <v>0</v>
      </c>
      <c r="H137" s="4"/>
      <c r="I137" s="4"/>
      <c r="J137" s="4"/>
      <c r="K137" s="4"/>
    </row>
    <row r="138" spans="1:11" ht="14.1" customHeight="1">
      <c r="A138" s="4"/>
      <c r="B138" s="4"/>
      <c r="C138" s="10" t="s">
        <v>165</v>
      </c>
      <c r="D138" s="115">
        <v>19000000</v>
      </c>
      <c r="E138" s="115">
        <v>14160000</v>
      </c>
      <c r="F138" s="115">
        <v>15000000</v>
      </c>
      <c r="G138" s="115">
        <v>15000000</v>
      </c>
      <c r="H138" s="4"/>
      <c r="I138" s="4"/>
      <c r="J138" s="4"/>
      <c r="K138" s="4"/>
    </row>
    <row r="139" spans="1:11" ht="14.1" customHeight="1">
      <c r="A139" s="4"/>
      <c r="B139" s="4"/>
      <c r="C139" s="111" t="s">
        <v>450</v>
      </c>
      <c r="D139" s="827" t="s">
        <v>1350</v>
      </c>
      <c r="E139" s="828"/>
      <c r="F139" s="828"/>
      <c r="G139" s="828"/>
      <c r="H139" s="4"/>
      <c r="I139" s="4"/>
      <c r="J139" s="4"/>
      <c r="K139" s="4"/>
    </row>
    <row r="140" spans="1:11" ht="14.1" customHeight="1">
      <c r="A140" s="4"/>
      <c r="B140" s="4"/>
      <c r="C140" s="14" t="s">
        <v>484</v>
      </c>
      <c r="D140" s="825" t="s">
        <v>1349</v>
      </c>
      <c r="E140" s="826"/>
      <c r="F140" s="826"/>
      <c r="G140" s="826"/>
      <c r="H140" s="4"/>
      <c r="I140" s="4"/>
      <c r="J140" s="4"/>
      <c r="K140" s="4"/>
    </row>
    <row r="141" spans="1:11" ht="14.1" customHeight="1">
      <c r="A141" s="4"/>
      <c r="B141" s="4"/>
      <c r="C141" s="122" t="s">
        <v>482</v>
      </c>
      <c r="D141" s="821" t="s">
        <v>1261</v>
      </c>
      <c r="E141" s="822"/>
      <c r="F141" s="822"/>
      <c r="G141" s="822"/>
      <c r="H141" s="4"/>
      <c r="I141" s="4"/>
      <c r="J141" s="4"/>
      <c r="K141" s="4"/>
    </row>
    <row r="142" spans="1:11" ht="14.1" customHeight="1">
      <c r="A142" s="4"/>
      <c r="B142" s="4"/>
      <c r="C142" s="122" t="s">
        <v>15</v>
      </c>
      <c r="D142" s="821" t="s">
        <v>1348</v>
      </c>
      <c r="E142" s="822"/>
      <c r="F142" s="822"/>
      <c r="G142" s="822"/>
      <c r="H142" s="4"/>
      <c r="I142" s="4"/>
      <c r="J142" s="4"/>
      <c r="K142" s="4"/>
    </row>
    <row r="143" spans="1:11" ht="15" customHeight="1">
      <c r="A143" s="4"/>
      <c r="B143" s="4"/>
      <c r="C143" s="13"/>
      <c r="D143" s="116">
        <v>2021</v>
      </c>
      <c r="E143" s="116">
        <v>2022</v>
      </c>
      <c r="F143" s="116">
        <v>2023</v>
      </c>
      <c r="G143" s="116">
        <v>2024</v>
      </c>
      <c r="H143" s="4"/>
      <c r="I143" s="4"/>
      <c r="J143" s="4"/>
      <c r="K143" s="4"/>
    </row>
    <row r="144" spans="1:11" ht="15" customHeight="1">
      <c r="A144" s="4"/>
      <c r="B144" s="4"/>
      <c r="C144" s="12"/>
      <c r="D144" s="117" t="s">
        <v>7</v>
      </c>
      <c r="E144" s="117" t="s">
        <v>8</v>
      </c>
      <c r="F144" s="117" t="s">
        <v>8</v>
      </c>
      <c r="G144" s="117" t="s">
        <v>8</v>
      </c>
      <c r="H144" s="4"/>
      <c r="I144" s="4"/>
      <c r="J144" s="4"/>
      <c r="K144" s="4"/>
    </row>
    <row r="145" spans="1:11" ht="14.1" customHeight="1">
      <c r="A145" s="4"/>
      <c r="B145" s="4"/>
      <c r="C145" s="7" t="s">
        <v>16</v>
      </c>
      <c r="D145" s="114" t="s">
        <v>450</v>
      </c>
      <c r="E145" s="114" t="s">
        <v>531</v>
      </c>
      <c r="F145" s="114" t="s">
        <v>531</v>
      </c>
      <c r="G145" s="114" t="s">
        <v>531</v>
      </c>
      <c r="H145" s="4"/>
      <c r="I145" s="4"/>
      <c r="J145" s="4"/>
      <c r="K145" s="4"/>
    </row>
    <row r="146" spans="1:11" ht="14.1" customHeight="1">
      <c r="A146" s="4"/>
      <c r="B146" s="4"/>
      <c r="C146" s="7" t="s">
        <v>680</v>
      </c>
      <c r="D146" s="114" t="s">
        <v>450</v>
      </c>
      <c r="E146" s="114" t="s">
        <v>1347</v>
      </c>
      <c r="F146" s="114" t="s">
        <v>474</v>
      </c>
      <c r="G146" s="114" t="s">
        <v>474</v>
      </c>
      <c r="H146" s="4"/>
      <c r="I146" s="4"/>
      <c r="J146" s="4"/>
      <c r="K146" s="4"/>
    </row>
    <row r="147" spans="1:11" ht="14.1" customHeight="1">
      <c r="A147" s="4"/>
      <c r="B147" s="4"/>
      <c r="C147" s="7" t="s">
        <v>676</v>
      </c>
      <c r="D147" s="114" t="s">
        <v>474</v>
      </c>
      <c r="E147" s="114" t="s">
        <v>1347</v>
      </c>
      <c r="F147" s="114" t="s">
        <v>474</v>
      </c>
      <c r="G147" s="114" t="s">
        <v>474</v>
      </c>
      <c r="H147" s="4"/>
      <c r="I147" s="4"/>
      <c r="J147" s="4"/>
      <c r="K147" s="4"/>
    </row>
    <row r="148" spans="1:11" ht="14.1" customHeight="1">
      <c r="A148" s="4"/>
      <c r="B148" s="4"/>
      <c r="C148" s="7" t="s">
        <v>477</v>
      </c>
      <c r="D148" s="114" t="s">
        <v>450</v>
      </c>
      <c r="E148" s="114" t="s">
        <v>450</v>
      </c>
      <c r="F148" s="114" t="s">
        <v>474</v>
      </c>
      <c r="G148" s="114" t="s">
        <v>474</v>
      </c>
      <c r="H148" s="4"/>
      <c r="I148" s="4"/>
      <c r="J148" s="4"/>
      <c r="K148" s="4"/>
    </row>
    <row r="149" spans="1:11" ht="14.1" customHeight="1">
      <c r="A149" s="4"/>
      <c r="B149" s="4"/>
      <c r="C149" s="7" t="s">
        <v>476</v>
      </c>
      <c r="D149" s="114" t="s">
        <v>450</v>
      </c>
      <c r="E149" s="114" t="s">
        <v>450</v>
      </c>
      <c r="F149" s="114" t="s">
        <v>583</v>
      </c>
      <c r="G149" s="114" t="s">
        <v>450</v>
      </c>
      <c r="H149" s="4"/>
      <c r="I149" s="4"/>
      <c r="J149" s="4"/>
      <c r="K149" s="4"/>
    </row>
    <row r="150" spans="1:11" ht="14.1" customHeight="1">
      <c r="A150" s="4"/>
      <c r="B150" s="4"/>
      <c r="C150" s="7" t="s">
        <v>22</v>
      </c>
      <c r="D150" s="114" t="s">
        <v>450</v>
      </c>
      <c r="E150" s="114" t="s">
        <v>450</v>
      </c>
      <c r="F150" s="114" t="s">
        <v>583</v>
      </c>
      <c r="G150" s="114" t="s">
        <v>450</v>
      </c>
      <c r="H150" s="4"/>
      <c r="I150" s="4"/>
      <c r="J150" s="4"/>
      <c r="K150" s="4"/>
    </row>
    <row r="151" spans="1:11" ht="14.1" customHeight="1">
      <c r="A151" s="4"/>
      <c r="B151" s="4"/>
      <c r="C151" s="823" t="s">
        <v>473</v>
      </c>
      <c r="D151" s="824"/>
      <c r="E151" s="824"/>
      <c r="F151" s="824"/>
      <c r="G151" s="824"/>
      <c r="H151" s="4"/>
      <c r="I151" s="4"/>
      <c r="J151" s="4"/>
      <c r="K151" s="4"/>
    </row>
    <row r="152" spans="1:11" ht="14.1" customHeight="1">
      <c r="A152" s="4"/>
      <c r="B152" s="4"/>
      <c r="C152" s="13"/>
      <c r="D152" s="116">
        <v>2021</v>
      </c>
      <c r="E152" s="116">
        <v>2022</v>
      </c>
      <c r="F152" s="116">
        <v>2023</v>
      </c>
      <c r="G152" s="116">
        <v>2024</v>
      </c>
      <c r="H152" s="4"/>
      <c r="I152" s="4"/>
      <c r="J152" s="4"/>
      <c r="K152" s="4"/>
    </row>
    <row r="153" spans="1:11" ht="14.1" customHeight="1">
      <c r="A153" s="4"/>
      <c r="B153" s="4"/>
      <c r="C153" s="12"/>
      <c r="D153" s="117" t="s">
        <v>7</v>
      </c>
      <c r="E153" s="117" t="s">
        <v>8</v>
      </c>
      <c r="F153" s="117" t="s">
        <v>8</v>
      </c>
      <c r="G153" s="117" t="s">
        <v>8</v>
      </c>
      <c r="H153" s="4"/>
      <c r="I153" s="4"/>
      <c r="J153" s="4"/>
      <c r="K153" s="4"/>
    </row>
    <row r="154" spans="1:11" ht="14.1" customHeight="1">
      <c r="A154" s="4"/>
      <c r="B154" s="4"/>
      <c r="C154" s="11" t="s">
        <v>470</v>
      </c>
      <c r="D154" s="21" t="s">
        <v>450</v>
      </c>
      <c r="E154" s="115">
        <v>0</v>
      </c>
      <c r="F154" s="115">
        <v>0</v>
      </c>
      <c r="G154" s="115">
        <v>0</v>
      </c>
      <c r="H154" s="4"/>
      <c r="I154" s="4"/>
      <c r="J154" s="4"/>
      <c r="K154" s="4"/>
    </row>
    <row r="155" spans="1:11" ht="14.1" customHeight="1">
      <c r="A155" s="4"/>
      <c r="B155" s="4"/>
      <c r="C155" s="11" t="s">
        <v>459</v>
      </c>
      <c r="D155" s="21" t="s">
        <v>450</v>
      </c>
      <c r="E155" s="115">
        <v>0</v>
      </c>
      <c r="F155" s="115">
        <v>0</v>
      </c>
      <c r="G155" s="115">
        <v>0</v>
      </c>
      <c r="H155" s="4"/>
      <c r="I155" s="4"/>
      <c r="J155" s="4"/>
      <c r="K155" s="4"/>
    </row>
    <row r="156" spans="1:11" ht="14.1" customHeight="1">
      <c r="A156" s="4"/>
      <c r="B156" s="4"/>
      <c r="C156" s="11" t="s">
        <v>463</v>
      </c>
      <c r="D156" s="21" t="s">
        <v>450</v>
      </c>
      <c r="E156" s="115">
        <v>0</v>
      </c>
      <c r="F156" s="115">
        <v>0</v>
      </c>
      <c r="G156" s="115">
        <v>0</v>
      </c>
      <c r="H156" s="4"/>
      <c r="I156" s="4"/>
      <c r="J156" s="4"/>
      <c r="K156" s="4"/>
    </row>
    <row r="157" spans="1:11" ht="14.1" customHeight="1">
      <c r="A157" s="4"/>
      <c r="B157" s="4"/>
      <c r="C157" s="11" t="s">
        <v>469</v>
      </c>
      <c r="D157" s="21" t="s">
        <v>450</v>
      </c>
      <c r="E157" s="115">
        <v>0</v>
      </c>
      <c r="F157" s="115">
        <v>0</v>
      </c>
      <c r="G157" s="115">
        <v>0</v>
      </c>
      <c r="H157" s="4"/>
      <c r="I157" s="4"/>
      <c r="J157" s="4"/>
      <c r="K157" s="4"/>
    </row>
    <row r="158" spans="1:11" ht="14.1" customHeight="1">
      <c r="A158" s="4"/>
      <c r="B158" s="4"/>
      <c r="C158" s="11" t="s">
        <v>459</v>
      </c>
      <c r="D158" s="21" t="s">
        <v>450</v>
      </c>
      <c r="E158" s="115">
        <v>0</v>
      </c>
      <c r="F158" s="115">
        <v>0</v>
      </c>
      <c r="G158" s="115">
        <v>0</v>
      </c>
      <c r="H158" s="4"/>
      <c r="I158" s="4"/>
      <c r="J158" s="4"/>
      <c r="K158" s="4"/>
    </row>
    <row r="159" spans="1:11" ht="14.1" customHeight="1">
      <c r="A159" s="4"/>
      <c r="B159" s="4"/>
      <c r="C159" s="11" t="s">
        <v>463</v>
      </c>
      <c r="D159" s="21" t="s">
        <v>450</v>
      </c>
      <c r="E159" s="115">
        <v>0</v>
      </c>
      <c r="F159" s="115">
        <v>0</v>
      </c>
      <c r="G159" s="115">
        <v>0</v>
      </c>
      <c r="H159" s="4"/>
      <c r="I159" s="4"/>
      <c r="J159" s="4"/>
      <c r="K159" s="4"/>
    </row>
    <row r="160" spans="1:11" ht="14.1" customHeight="1">
      <c r="A160" s="4"/>
      <c r="B160" s="4"/>
      <c r="C160" s="11" t="s">
        <v>468</v>
      </c>
      <c r="D160" s="21" t="s">
        <v>450</v>
      </c>
      <c r="E160" s="115">
        <v>0</v>
      </c>
      <c r="F160" s="115">
        <v>0</v>
      </c>
      <c r="G160" s="115">
        <v>0</v>
      </c>
      <c r="H160" s="4"/>
      <c r="I160" s="4"/>
      <c r="J160" s="4"/>
      <c r="K160" s="4"/>
    </row>
    <row r="161" spans="1:11" ht="14.1" customHeight="1">
      <c r="A161" s="4"/>
      <c r="B161" s="4"/>
      <c r="C161" s="11" t="s">
        <v>459</v>
      </c>
      <c r="D161" s="21" t="s">
        <v>450</v>
      </c>
      <c r="E161" s="115">
        <v>0</v>
      </c>
      <c r="F161" s="115">
        <v>0</v>
      </c>
      <c r="G161" s="115">
        <v>0</v>
      </c>
      <c r="H161" s="4"/>
      <c r="I161" s="4"/>
      <c r="J161" s="4"/>
      <c r="K161" s="4"/>
    </row>
    <row r="162" spans="1:11" ht="14.1" customHeight="1">
      <c r="A162" s="4"/>
      <c r="B162" s="4"/>
      <c r="C162" s="11" t="s">
        <v>463</v>
      </c>
      <c r="D162" s="21" t="s">
        <v>450</v>
      </c>
      <c r="E162" s="115">
        <v>0</v>
      </c>
      <c r="F162" s="115">
        <v>0</v>
      </c>
      <c r="G162" s="115">
        <v>0</v>
      </c>
      <c r="H162" s="4"/>
      <c r="I162" s="4"/>
      <c r="J162" s="4"/>
      <c r="K162" s="4"/>
    </row>
    <row r="163" spans="1:11" ht="14.1" customHeight="1">
      <c r="A163" s="4"/>
      <c r="B163" s="4"/>
      <c r="C163" s="11" t="s">
        <v>467</v>
      </c>
      <c r="D163" s="21" t="s">
        <v>450</v>
      </c>
      <c r="E163" s="115">
        <v>0</v>
      </c>
      <c r="F163" s="115">
        <v>0</v>
      </c>
      <c r="G163" s="115">
        <v>0</v>
      </c>
      <c r="H163" s="4"/>
      <c r="I163" s="4"/>
      <c r="J163" s="4"/>
      <c r="K163" s="4"/>
    </row>
    <row r="164" spans="1:11" ht="14.1" customHeight="1">
      <c r="A164" s="4"/>
      <c r="B164" s="4"/>
      <c r="C164" s="11" t="s">
        <v>459</v>
      </c>
      <c r="D164" s="21" t="s">
        <v>450</v>
      </c>
      <c r="E164" s="115">
        <v>0</v>
      </c>
      <c r="F164" s="115">
        <v>0</v>
      </c>
      <c r="G164" s="115">
        <v>0</v>
      </c>
      <c r="H164" s="4"/>
      <c r="I164" s="4"/>
      <c r="J164" s="4"/>
      <c r="K164" s="4"/>
    </row>
    <row r="165" spans="1:11" ht="14.1" customHeight="1">
      <c r="A165" s="4"/>
      <c r="B165" s="4"/>
      <c r="C165" s="11" t="s">
        <v>463</v>
      </c>
      <c r="D165" s="21" t="s">
        <v>450</v>
      </c>
      <c r="E165" s="115">
        <v>0</v>
      </c>
      <c r="F165" s="115">
        <v>0</v>
      </c>
      <c r="G165" s="115">
        <v>0</v>
      </c>
      <c r="H165" s="4"/>
      <c r="I165" s="4"/>
      <c r="J165" s="4"/>
      <c r="K165" s="4"/>
    </row>
    <row r="166" spans="1:11" ht="14.1" customHeight="1">
      <c r="A166" s="4"/>
      <c r="B166" s="4"/>
      <c r="C166" s="11" t="s">
        <v>472</v>
      </c>
      <c r="D166" s="21" t="s">
        <v>450</v>
      </c>
      <c r="E166" s="115">
        <v>0</v>
      </c>
      <c r="F166" s="115">
        <v>0</v>
      </c>
      <c r="G166" s="115">
        <v>0</v>
      </c>
      <c r="H166" s="4"/>
      <c r="I166" s="4"/>
      <c r="J166" s="4"/>
      <c r="K166" s="4"/>
    </row>
    <row r="167" spans="1:11" ht="14.1" customHeight="1">
      <c r="A167" s="4"/>
      <c r="B167" s="4"/>
      <c r="C167" s="11" t="s">
        <v>459</v>
      </c>
      <c r="D167" s="21" t="s">
        <v>450</v>
      </c>
      <c r="E167" s="115">
        <v>0</v>
      </c>
      <c r="F167" s="115">
        <v>0</v>
      </c>
      <c r="G167" s="115">
        <v>0</v>
      </c>
      <c r="H167" s="4"/>
      <c r="I167" s="4"/>
      <c r="J167" s="4"/>
      <c r="K167" s="4"/>
    </row>
    <row r="168" spans="1:11" ht="14.1" customHeight="1">
      <c r="A168" s="4"/>
      <c r="B168" s="4"/>
      <c r="C168" s="11" t="s">
        <v>463</v>
      </c>
      <c r="D168" s="21" t="s">
        <v>450</v>
      </c>
      <c r="E168" s="115">
        <v>0</v>
      </c>
      <c r="F168" s="115">
        <v>0</v>
      </c>
      <c r="G168" s="115">
        <v>0</v>
      </c>
      <c r="H168" s="4"/>
      <c r="I168" s="4"/>
      <c r="J168" s="4"/>
      <c r="K168" s="4"/>
    </row>
    <row r="169" spans="1:11" ht="14.1" customHeight="1">
      <c r="A169" s="4"/>
      <c r="B169" s="4"/>
      <c r="C169" s="11" t="s">
        <v>465</v>
      </c>
      <c r="D169" s="21" t="s">
        <v>450</v>
      </c>
      <c r="E169" s="115">
        <v>0</v>
      </c>
      <c r="F169" s="115">
        <v>0</v>
      </c>
      <c r="G169" s="115">
        <v>0</v>
      </c>
      <c r="H169" s="4"/>
      <c r="I169" s="4"/>
      <c r="J169" s="4"/>
      <c r="K169" s="4"/>
    </row>
    <row r="170" spans="1:11" ht="14.1" customHeight="1">
      <c r="A170" s="4"/>
      <c r="B170" s="4"/>
      <c r="C170" s="11" t="s">
        <v>459</v>
      </c>
      <c r="D170" s="21" t="s">
        <v>450</v>
      </c>
      <c r="E170" s="115">
        <v>0</v>
      </c>
      <c r="F170" s="115">
        <v>0</v>
      </c>
      <c r="G170" s="115">
        <v>0</v>
      </c>
      <c r="H170" s="4"/>
      <c r="I170" s="4"/>
      <c r="J170" s="4"/>
      <c r="K170" s="4"/>
    </row>
    <row r="171" spans="1:11" ht="14.1" customHeight="1">
      <c r="A171" s="4"/>
      <c r="B171" s="4"/>
      <c r="C171" s="11" t="s">
        <v>463</v>
      </c>
      <c r="D171" s="21" t="s">
        <v>450</v>
      </c>
      <c r="E171" s="115">
        <v>0</v>
      </c>
      <c r="F171" s="115">
        <v>0</v>
      </c>
      <c r="G171" s="115">
        <v>0</v>
      </c>
      <c r="H171" s="4"/>
      <c r="I171" s="4"/>
      <c r="J171" s="4"/>
      <c r="K171" s="4"/>
    </row>
    <row r="172" spans="1:11" ht="14.1" customHeight="1">
      <c r="A172" s="4"/>
      <c r="B172" s="4"/>
      <c r="C172" s="11" t="s">
        <v>464</v>
      </c>
      <c r="D172" s="21" t="s">
        <v>450</v>
      </c>
      <c r="E172" s="115">
        <v>0</v>
      </c>
      <c r="F172" s="115">
        <v>0</v>
      </c>
      <c r="G172" s="115">
        <v>0</v>
      </c>
      <c r="H172" s="4"/>
      <c r="I172" s="4"/>
      <c r="J172" s="4"/>
      <c r="K172" s="4"/>
    </row>
    <row r="173" spans="1:11" ht="14.1" customHeight="1">
      <c r="A173" s="4"/>
      <c r="B173" s="4"/>
      <c r="C173" s="11" t="s">
        <v>459</v>
      </c>
      <c r="D173" s="21" t="s">
        <v>450</v>
      </c>
      <c r="E173" s="115">
        <v>0</v>
      </c>
      <c r="F173" s="115">
        <v>0</v>
      </c>
      <c r="G173" s="115">
        <v>0</v>
      </c>
      <c r="H173" s="4"/>
      <c r="I173" s="4"/>
      <c r="J173" s="4"/>
      <c r="K173" s="4"/>
    </row>
    <row r="174" spans="1:11" ht="14.1" customHeight="1">
      <c r="A174" s="4"/>
      <c r="B174" s="4"/>
      <c r="C174" s="11" t="s">
        <v>463</v>
      </c>
      <c r="D174" s="21" t="s">
        <v>450</v>
      </c>
      <c r="E174" s="115">
        <v>0</v>
      </c>
      <c r="F174" s="115">
        <v>0</v>
      </c>
      <c r="G174" s="115">
        <v>0</v>
      </c>
      <c r="H174" s="4"/>
      <c r="I174" s="4"/>
      <c r="J174" s="4"/>
      <c r="K174" s="4"/>
    </row>
    <row r="175" spans="1:11" ht="14.1" customHeight="1">
      <c r="A175" s="4"/>
      <c r="B175" s="4"/>
      <c r="C175" s="11" t="s">
        <v>462</v>
      </c>
      <c r="D175" s="21" t="s">
        <v>450</v>
      </c>
      <c r="E175" s="115">
        <v>0</v>
      </c>
      <c r="F175" s="115">
        <v>0</v>
      </c>
      <c r="G175" s="115">
        <v>0</v>
      </c>
      <c r="H175" s="4"/>
      <c r="I175" s="4"/>
      <c r="J175" s="4"/>
      <c r="K175" s="4"/>
    </row>
    <row r="176" spans="1:11" ht="14.1" customHeight="1">
      <c r="A176" s="4"/>
      <c r="B176" s="4"/>
      <c r="C176" s="11" t="s">
        <v>459</v>
      </c>
      <c r="D176" s="21" t="s">
        <v>450</v>
      </c>
      <c r="E176" s="115">
        <v>0</v>
      </c>
      <c r="F176" s="115">
        <v>0</v>
      </c>
      <c r="G176" s="115">
        <v>0</v>
      </c>
      <c r="H176" s="4"/>
      <c r="I176" s="4"/>
      <c r="J176" s="4"/>
      <c r="K176" s="4"/>
    </row>
    <row r="177" spans="1:11" ht="14.1" customHeight="1">
      <c r="A177" s="4"/>
      <c r="B177" s="4"/>
      <c r="C177" s="11" t="s">
        <v>458</v>
      </c>
      <c r="D177" s="21" t="s">
        <v>450</v>
      </c>
      <c r="E177" s="115">
        <v>0</v>
      </c>
      <c r="F177" s="115">
        <v>0</v>
      </c>
      <c r="G177" s="115">
        <v>0</v>
      </c>
      <c r="H177" s="4"/>
      <c r="I177" s="4"/>
      <c r="J177" s="4"/>
      <c r="K177" s="4"/>
    </row>
    <row r="178" spans="1:11" ht="14.1" customHeight="1">
      <c r="A178" s="4"/>
      <c r="B178" s="4"/>
      <c r="C178" s="11" t="s">
        <v>457</v>
      </c>
      <c r="D178" s="21" t="s">
        <v>450</v>
      </c>
      <c r="E178" s="115">
        <v>0</v>
      </c>
      <c r="F178" s="115">
        <v>0</v>
      </c>
      <c r="G178" s="115">
        <v>0</v>
      </c>
      <c r="H178" s="4"/>
      <c r="I178" s="4"/>
      <c r="J178" s="4"/>
      <c r="K178" s="4"/>
    </row>
    <row r="179" spans="1:11" ht="14.1" customHeight="1">
      <c r="A179" s="4"/>
      <c r="B179" s="4"/>
      <c r="C179" s="11" t="s">
        <v>456</v>
      </c>
      <c r="D179" s="21" t="s">
        <v>450</v>
      </c>
      <c r="E179" s="115">
        <v>0</v>
      </c>
      <c r="F179" s="115">
        <v>0</v>
      </c>
      <c r="G179" s="115">
        <v>0</v>
      </c>
      <c r="H179" s="4"/>
      <c r="I179" s="4"/>
      <c r="J179" s="4"/>
      <c r="K179" s="4"/>
    </row>
    <row r="180" spans="1:11" ht="14.1" customHeight="1">
      <c r="A180" s="4"/>
      <c r="B180" s="4"/>
      <c r="C180" s="11" t="s">
        <v>455</v>
      </c>
      <c r="D180" s="21" t="s">
        <v>450</v>
      </c>
      <c r="E180" s="115">
        <v>0</v>
      </c>
      <c r="F180" s="115">
        <v>0</v>
      </c>
      <c r="G180" s="115">
        <v>0</v>
      </c>
      <c r="H180" s="4"/>
      <c r="I180" s="4"/>
      <c r="J180" s="4"/>
      <c r="K180" s="4"/>
    </row>
    <row r="181" spans="1:11" ht="14.1" customHeight="1">
      <c r="A181" s="4"/>
      <c r="B181" s="4"/>
      <c r="C181" s="11" t="s">
        <v>461</v>
      </c>
      <c r="D181" s="21" t="s">
        <v>450</v>
      </c>
      <c r="E181" s="115">
        <v>840000</v>
      </c>
      <c r="F181" s="115">
        <v>0</v>
      </c>
      <c r="G181" s="115">
        <v>0</v>
      </c>
      <c r="H181" s="4"/>
      <c r="I181" s="4"/>
      <c r="J181" s="4"/>
      <c r="K181" s="4"/>
    </row>
    <row r="182" spans="1:11" ht="14.1" customHeight="1">
      <c r="A182" s="4"/>
      <c r="B182" s="4"/>
      <c r="C182" s="11" t="s">
        <v>459</v>
      </c>
      <c r="D182" s="21" t="s">
        <v>450</v>
      </c>
      <c r="E182" s="115">
        <v>840000</v>
      </c>
      <c r="F182" s="115">
        <v>0</v>
      </c>
      <c r="G182" s="115">
        <v>0</v>
      </c>
      <c r="H182" s="4"/>
      <c r="I182" s="4"/>
      <c r="J182" s="4"/>
      <c r="K182" s="4"/>
    </row>
    <row r="183" spans="1:11" ht="14.1" customHeight="1">
      <c r="A183" s="4"/>
      <c r="B183" s="4"/>
      <c r="C183" s="11" t="s">
        <v>458</v>
      </c>
      <c r="D183" s="21" t="s">
        <v>450</v>
      </c>
      <c r="E183" s="115">
        <v>0</v>
      </c>
      <c r="F183" s="115">
        <v>0</v>
      </c>
      <c r="G183" s="115">
        <v>0</v>
      </c>
      <c r="H183" s="4"/>
      <c r="I183" s="4"/>
      <c r="J183" s="4"/>
      <c r="K183" s="4"/>
    </row>
    <row r="184" spans="1:11" ht="14.1" customHeight="1">
      <c r="A184" s="4"/>
      <c r="B184" s="4"/>
      <c r="C184" s="11" t="s">
        <v>457</v>
      </c>
      <c r="D184" s="21" t="s">
        <v>450</v>
      </c>
      <c r="E184" s="115">
        <v>0</v>
      </c>
      <c r="F184" s="115">
        <v>0</v>
      </c>
      <c r="G184" s="115">
        <v>0</v>
      </c>
      <c r="H184" s="4"/>
      <c r="I184" s="4"/>
      <c r="J184" s="4"/>
      <c r="K184" s="4"/>
    </row>
    <row r="185" spans="1:11" ht="14.1" customHeight="1">
      <c r="A185" s="4"/>
      <c r="B185" s="4"/>
      <c r="C185" s="11" t="s">
        <v>456</v>
      </c>
      <c r="D185" s="21" t="s">
        <v>450</v>
      </c>
      <c r="E185" s="115">
        <v>0</v>
      </c>
      <c r="F185" s="115">
        <v>0</v>
      </c>
      <c r="G185" s="115">
        <v>0</v>
      </c>
      <c r="H185" s="4"/>
      <c r="I185" s="4"/>
      <c r="J185" s="4"/>
      <c r="K185" s="4"/>
    </row>
    <row r="186" spans="1:11" ht="14.1" customHeight="1">
      <c r="A186" s="4"/>
      <c r="B186" s="4"/>
      <c r="C186" s="11" t="s">
        <v>455</v>
      </c>
      <c r="D186" s="21" t="s">
        <v>450</v>
      </c>
      <c r="E186" s="115">
        <v>0</v>
      </c>
      <c r="F186" s="115">
        <v>0</v>
      </c>
      <c r="G186" s="115">
        <v>0</v>
      </c>
      <c r="H186" s="4"/>
      <c r="I186" s="4"/>
      <c r="J186" s="4"/>
      <c r="K186" s="4"/>
    </row>
    <row r="187" spans="1:11" ht="14.1" customHeight="1">
      <c r="A187" s="4"/>
      <c r="B187" s="4"/>
      <c r="C187" s="11" t="s">
        <v>460</v>
      </c>
      <c r="D187" s="21" t="s">
        <v>450</v>
      </c>
      <c r="E187" s="115">
        <v>0</v>
      </c>
      <c r="F187" s="115">
        <v>0</v>
      </c>
      <c r="G187" s="115">
        <v>0</v>
      </c>
      <c r="H187" s="4"/>
      <c r="I187" s="4"/>
      <c r="J187" s="4"/>
      <c r="K187" s="4"/>
    </row>
    <row r="188" spans="1:11" ht="14.1" customHeight="1">
      <c r="A188" s="4"/>
      <c r="B188" s="4"/>
      <c r="C188" s="11" t="s">
        <v>459</v>
      </c>
      <c r="D188" s="21" t="s">
        <v>450</v>
      </c>
      <c r="E188" s="115">
        <v>0</v>
      </c>
      <c r="F188" s="115">
        <v>0</v>
      </c>
      <c r="G188" s="115">
        <v>0</v>
      </c>
      <c r="H188" s="4"/>
      <c r="I188" s="4"/>
      <c r="J188" s="4"/>
      <c r="K188" s="4"/>
    </row>
    <row r="189" spans="1:11" ht="14.1" customHeight="1">
      <c r="A189" s="4"/>
      <c r="B189" s="4"/>
      <c r="C189" s="11" t="s">
        <v>458</v>
      </c>
      <c r="D189" s="21" t="s">
        <v>450</v>
      </c>
      <c r="E189" s="115">
        <v>0</v>
      </c>
      <c r="F189" s="115">
        <v>0</v>
      </c>
      <c r="G189" s="115">
        <v>0</v>
      </c>
      <c r="H189" s="4"/>
      <c r="I189" s="4"/>
      <c r="J189" s="4"/>
      <c r="K189" s="4"/>
    </row>
    <row r="190" spans="1:11" ht="14.1" customHeight="1">
      <c r="A190" s="4"/>
      <c r="B190" s="4"/>
      <c r="C190" s="11" t="s">
        <v>457</v>
      </c>
      <c r="D190" s="21" t="s">
        <v>450</v>
      </c>
      <c r="E190" s="115">
        <v>0</v>
      </c>
      <c r="F190" s="115">
        <v>0</v>
      </c>
      <c r="G190" s="115">
        <v>0</v>
      </c>
      <c r="H190" s="4"/>
      <c r="I190" s="4"/>
      <c r="J190" s="4"/>
      <c r="K190" s="4"/>
    </row>
    <row r="191" spans="1:11" ht="14.1" customHeight="1">
      <c r="A191" s="4"/>
      <c r="B191" s="4"/>
      <c r="C191" s="11" t="s">
        <v>456</v>
      </c>
      <c r="D191" s="21" t="s">
        <v>450</v>
      </c>
      <c r="E191" s="115">
        <v>0</v>
      </c>
      <c r="F191" s="115">
        <v>0</v>
      </c>
      <c r="G191" s="115">
        <v>0</v>
      </c>
      <c r="H191" s="4"/>
      <c r="I191" s="4"/>
      <c r="J191" s="4"/>
      <c r="K191" s="4"/>
    </row>
    <row r="192" spans="1:11" ht="14.1" customHeight="1">
      <c r="A192" s="4"/>
      <c r="B192" s="4"/>
      <c r="C192" s="11" t="s">
        <v>455</v>
      </c>
      <c r="D192" s="21" t="s">
        <v>450</v>
      </c>
      <c r="E192" s="115">
        <v>0</v>
      </c>
      <c r="F192" s="115">
        <v>0</v>
      </c>
      <c r="G192" s="115">
        <v>0</v>
      </c>
      <c r="H192" s="4"/>
      <c r="I192" s="4"/>
      <c r="J192" s="4"/>
      <c r="K192" s="4"/>
    </row>
    <row r="193" spans="1:11" ht="14.1" customHeight="1">
      <c r="A193" s="4"/>
      <c r="B193" s="4"/>
      <c r="C193" s="11" t="s">
        <v>454</v>
      </c>
      <c r="D193" s="21" t="s">
        <v>450</v>
      </c>
      <c r="E193" s="115">
        <v>0</v>
      </c>
      <c r="F193" s="115">
        <v>0</v>
      </c>
      <c r="G193" s="115">
        <v>0</v>
      </c>
      <c r="H193" s="4"/>
      <c r="I193" s="4"/>
      <c r="J193" s="4"/>
      <c r="K193" s="4"/>
    </row>
    <row r="194" spans="1:11" ht="14.1" customHeight="1">
      <c r="A194" s="4"/>
      <c r="B194" s="4"/>
      <c r="C194" s="11" t="s">
        <v>453</v>
      </c>
      <c r="D194" s="21" t="s">
        <v>450</v>
      </c>
      <c r="E194" s="115">
        <v>0</v>
      </c>
      <c r="F194" s="115">
        <v>0</v>
      </c>
      <c r="G194" s="115">
        <v>0</v>
      </c>
      <c r="H194" s="4"/>
      <c r="I194" s="4"/>
      <c r="J194" s="4"/>
      <c r="K194" s="4"/>
    </row>
    <row r="195" spans="1:11" ht="14.1" customHeight="1">
      <c r="A195" s="4"/>
      <c r="B195" s="4"/>
      <c r="C195" s="10" t="s">
        <v>165</v>
      </c>
      <c r="D195" s="115">
        <v>0</v>
      </c>
      <c r="E195" s="115">
        <v>840000</v>
      </c>
      <c r="F195" s="115">
        <v>0</v>
      </c>
      <c r="G195" s="115">
        <v>0</v>
      </c>
      <c r="H195" s="4"/>
      <c r="I195" s="4"/>
      <c r="J195" s="4"/>
      <c r="K195" s="4"/>
    </row>
    <row r="196" spans="1:11" ht="15" customHeight="1">
      <c r="A196" s="4"/>
      <c r="B196" s="4"/>
      <c r="C196" s="9" t="s">
        <v>450</v>
      </c>
      <c r="D196" s="119" t="s">
        <v>450</v>
      </c>
      <c r="E196" s="119" t="s">
        <v>450</v>
      </c>
      <c r="F196" s="119" t="s">
        <v>450</v>
      </c>
      <c r="G196" s="119" t="s">
        <v>450</v>
      </c>
      <c r="H196" s="4"/>
      <c r="I196" s="4"/>
      <c r="J196" s="4"/>
      <c r="K196" s="4"/>
    </row>
    <row r="197" spans="1:11" ht="15" customHeight="1">
      <c r="A197" s="4"/>
      <c r="B197" s="4"/>
      <c r="C197" s="8" t="s">
        <v>471</v>
      </c>
      <c r="D197" s="120">
        <v>298400000</v>
      </c>
      <c r="E197" s="120">
        <v>301208000</v>
      </c>
      <c r="F197" s="120">
        <v>324036000</v>
      </c>
      <c r="G197" s="120">
        <v>334436000</v>
      </c>
      <c r="H197" s="4"/>
      <c r="I197" s="4"/>
      <c r="J197" s="4"/>
      <c r="K197" s="4"/>
    </row>
    <row r="198" spans="1:11" ht="15" customHeight="1">
      <c r="A198" s="4"/>
      <c r="B198" s="4"/>
      <c r="C198" s="7" t="s">
        <v>470</v>
      </c>
      <c r="D198" s="118">
        <v>188000000</v>
      </c>
      <c r="E198" s="118">
        <v>191000000</v>
      </c>
      <c r="F198" s="118">
        <v>192000000</v>
      </c>
      <c r="G198" s="118">
        <v>195500000</v>
      </c>
      <c r="H198" s="4"/>
      <c r="I198" s="4"/>
      <c r="J198" s="4"/>
      <c r="K198" s="4"/>
    </row>
    <row r="199" spans="1:11" ht="15" customHeight="1">
      <c r="A199" s="4"/>
      <c r="B199" s="4"/>
      <c r="C199" s="7" t="s">
        <v>459</v>
      </c>
      <c r="D199" s="118">
        <v>188000000</v>
      </c>
      <c r="E199" s="118">
        <v>191000000</v>
      </c>
      <c r="F199" s="118">
        <v>192000000</v>
      </c>
      <c r="G199" s="118">
        <v>195500000</v>
      </c>
      <c r="H199" s="4"/>
      <c r="I199" s="4"/>
      <c r="J199" s="4"/>
      <c r="K199" s="4"/>
    </row>
    <row r="200" spans="1:11" ht="15" customHeight="1">
      <c r="A200" s="4"/>
      <c r="B200" s="4"/>
      <c r="C200" s="7" t="s">
        <v>463</v>
      </c>
      <c r="D200" s="118">
        <v>0</v>
      </c>
      <c r="E200" s="118">
        <v>0</v>
      </c>
      <c r="F200" s="118">
        <v>0</v>
      </c>
      <c r="G200" s="118">
        <v>0</v>
      </c>
      <c r="H200" s="4"/>
      <c r="I200" s="4"/>
      <c r="J200" s="4"/>
      <c r="K200" s="4"/>
    </row>
    <row r="201" spans="1:11" ht="15" customHeight="1">
      <c r="A201" s="4"/>
      <c r="B201" s="4"/>
      <c r="C201" s="7" t="s">
        <v>469</v>
      </c>
      <c r="D201" s="118">
        <v>27000000</v>
      </c>
      <c r="E201" s="118">
        <v>25000000</v>
      </c>
      <c r="F201" s="118">
        <v>27000000</v>
      </c>
      <c r="G201" s="118">
        <v>28500000</v>
      </c>
      <c r="H201" s="4"/>
      <c r="I201" s="4"/>
      <c r="J201" s="4"/>
      <c r="K201" s="4"/>
    </row>
    <row r="202" spans="1:11" ht="15" customHeight="1">
      <c r="A202" s="4"/>
      <c r="B202" s="4"/>
      <c r="C202" s="7" t="s">
        <v>459</v>
      </c>
      <c r="D202" s="118">
        <v>27000000</v>
      </c>
      <c r="E202" s="118">
        <v>25000000</v>
      </c>
      <c r="F202" s="118">
        <v>27000000</v>
      </c>
      <c r="G202" s="118">
        <v>28500000</v>
      </c>
      <c r="H202" s="4"/>
      <c r="I202" s="4"/>
      <c r="J202" s="4"/>
      <c r="K202" s="4"/>
    </row>
    <row r="203" spans="1:11" ht="15" customHeight="1">
      <c r="A203" s="4"/>
      <c r="B203" s="4"/>
      <c r="C203" s="7" t="s">
        <v>463</v>
      </c>
      <c r="D203" s="118">
        <v>0</v>
      </c>
      <c r="E203" s="118">
        <v>0</v>
      </c>
      <c r="F203" s="118">
        <v>0</v>
      </c>
      <c r="G203" s="118">
        <v>0</v>
      </c>
      <c r="H203" s="4"/>
      <c r="I203" s="4"/>
      <c r="J203" s="4"/>
      <c r="K203" s="4"/>
    </row>
    <row r="204" spans="1:11" ht="15" customHeight="1">
      <c r="A204" s="4"/>
      <c r="B204" s="4"/>
      <c r="C204" s="7" t="s">
        <v>468</v>
      </c>
      <c r="D204" s="118">
        <v>59000000</v>
      </c>
      <c r="E204" s="118">
        <v>68808000</v>
      </c>
      <c r="F204" s="118">
        <v>88636000</v>
      </c>
      <c r="G204" s="118">
        <v>94036000</v>
      </c>
      <c r="H204" s="4"/>
      <c r="I204" s="4"/>
      <c r="J204" s="4"/>
      <c r="K204" s="4"/>
    </row>
    <row r="205" spans="1:11" ht="15" customHeight="1">
      <c r="A205" s="4"/>
      <c r="B205" s="4"/>
      <c r="C205" s="7" t="s">
        <v>459</v>
      </c>
      <c r="D205" s="118">
        <v>59000000</v>
      </c>
      <c r="E205" s="118">
        <v>68808000</v>
      </c>
      <c r="F205" s="118">
        <v>88636000</v>
      </c>
      <c r="G205" s="118">
        <v>94036000</v>
      </c>
      <c r="H205" s="4"/>
      <c r="I205" s="4"/>
      <c r="J205" s="4"/>
      <c r="K205" s="4"/>
    </row>
    <row r="206" spans="1:11" ht="15" customHeight="1">
      <c r="A206" s="4"/>
      <c r="B206" s="4"/>
      <c r="C206" s="7" t="s">
        <v>463</v>
      </c>
      <c r="D206" s="118">
        <v>0</v>
      </c>
      <c r="E206" s="118">
        <v>0</v>
      </c>
      <c r="F206" s="118">
        <v>0</v>
      </c>
      <c r="G206" s="118">
        <v>0</v>
      </c>
      <c r="H206" s="4"/>
      <c r="I206" s="4"/>
      <c r="J206" s="4"/>
      <c r="K206" s="4"/>
    </row>
    <row r="207" spans="1:11" ht="15" customHeight="1">
      <c r="A207" s="4"/>
      <c r="B207" s="4"/>
      <c r="C207" s="7" t="s">
        <v>467</v>
      </c>
      <c r="D207" s="118">
        <v>0</v>
      </c>
      <c r="E207" s="118">
        <v>0</v>
      </c>
      <c r="F207" s="118">
        <v>0</v>
      </c>
      <c r="G207" s="118">
        <v>0</v>
      </c>
      <c r="H207" s="4"/>
      <c r="I207" s="4"/>
      <c r="J207" s="4"/>
      <c r="K207" s="4"/>
    </row>
    <row r="208" spans="1:11" ht="15" customHeight="1">
      <c r="A208" s="4"/>
      <c r="B208" s="4"/>
      <c r="C208" s="7" t="s">
        <v>459</v>
      </c>
      <c r="D208" s="118">
        <v>0</v>
      </c>
      <c r="E208" s="118">
        <v>0</v>
      </c>
      <c r="F208" s="118">
        <v>0</v>
      </c>
      <c r="G208" s="118">
        <v>0</v>
      </c>
      <c r="H208" s="4"/>
      <c r="I208" s="4"/>
      <c r="J208" s="4"/>
      <c r="K208" s="4"/>
    </row>
    <row r="209" spans="1:11" ht="15" customHeight="1">
      <c r="A209" s="4"/>
      <c r="B209" s="4"/>
      <c r="C209" s="7" t="s">
        <v>463</v>
      </c>
      <c r="D209" s="118">
        <v>0</v>
      </c>
      <c r="E209" s="118">
        <v>0</v>
      </c>
      <c r="F209" s="118">
        <v>0</v>
      </c>
      <c r="G209" s="118">
        <v>0</v>
      </c>
      <c r="H209" s="4"/>
      <c r="I209" s="4"/>
      <c r="J209" s="4"/>
      <c r="K209" s="4"/>
    </row>
    <row r="210" spans="1:11" ht="20.100000000000001" customHeight="1">
      <c r="A210" s="4"/>
      <c r="B210" s="4"/>
      <c r="C210" s="7" t="s">
        <v>466</v>
      </c>
      <c r="D210" s="121">
        <v>0</v>
      </c>
      <c r="E210" s="121">
        <v>0</v>
      </c>
      <c r="F210" s="121">
        <v>0</v>
      </c>
      <c r="G210" s="121">
        <v>0</v>
      </c>
      <c r="H210" s="4"/>
      <c r="I210" s="4"/>
      <c r="J210" s="4"/>
      <c r="K210" s="4"/>
    </row>
    <row r="211" spans="1:11" ht="15" customHeight="1">
      <c r="A211" s="4"/>
      <c r="B211" s="4"/>
      <c r="C211" s="7" t="s">
        <v>459</v>
      </c>
      <c r="D211" s="118">
        <v>0</v>
      </c>
      <c r="E211" s="118">
        <v>0</v>
      </c>
      <c r="F211" s="118">
        <v>0</v>
      </c>
      <c r="G211" s="118">
        <v>0</v>
      </c>
      <c r="H211" s="4"/>
      <c r="I211" s="4"/>
      <c r="J211" s="4"/>
      <c r="K211" s="4"/>
    </row>
    <row r="212" spans="1:11" ht="15" customHeight="1">
      <c r="A212" s="4"/>
      <c r="B212" s="4"/>
      <c r="C212" s="7" t="s">
        <v>463</v>
      </c>
      <c r="D212" s="118">
        <v>0</v>
      </c>
      <c r="E212" s="118">
        <v>0</v>
      </c>
      <c r="F212" s="118">
        <v>0</v>
      </c>
      <c r="G212" s="118">
        <v>0</v>
      </c>
      <c r="H212" s="4"/>
      <c r="I212" s="4"/>
      <c r="J212" s="4"/>
      <c r="K212" s="4"/>
    </row>
    <row r="213" spans="1:11" ht="15" customHeight="1">
      <c r="A213" s="4"/>
      <c r="B213" s="4"/>
      <c r="C213" s="7" t="s">
        <v>465</v>
      </c>
      <c r="D213" s="118">
        <v>0</v>
      </c>
      <c r="E213" s="118">
        <v>0</v>
      </c>
      <c r="F213" s="118">
        <v>0</v>
      </c>
      <c r="G213" s="118">
        <v>0</v>
      </c>
      <c r="H213" s="4"/>
      <c r="I213" s="4"/>
      <c r="J213" s="4"/>
      <c r="K213" s="4"/>
    </row>
    <row r="214" spans="1:11" ht="15" customHeight="1">
      <c r="A214" s="4"/>
      <c r="B214" s="4"/>
      <c r="C214" s="7" t="s">
        <v>459</v>
      </c>
      <c r="D214" s="118">
        <v>0</v>
      </c>
      <c r="E214" s="118">
        <v>0</v>
      </c>
      <c r="F214" s="118">
        <v>0</v>
      </c>
      <c r="G214" s="118">
        <v>0</v>
      </c>
      <c r="H214" s="4"/>
      <c r="I214" s="4"/>
      <c r="J214" s="4"/>
      <c r="K214" s="4"/>
    </row>
    <row r="215" spans="1:11" ht="15" customHeight="1">
      <c r="A215" s="4"/>
      <c r="B215" s="4"/>
      <c r="C215" s="7" t="s">
        <v>463</v>
      </c>
      <c r="D215" s="118">
        <v>0</v>
      </c>
      <c r="E215" s="118">
        <v>0</v>
      </c>
      <c r="F215" s="118">
        <v>0</v>
      </c>
      <c r="G215" s="118">
        <v>0</v>
      </c>
      <c r="H215" s="4"/>
      <c r="I215" s="4"/>
      <c r="J215" s="4"/>
      <c r="K215" s="4"/>
    </row>
    <row r="216" spans="1:11" ht="15" customHeight="1">
      <c r="A216" s="4"/>
      <c r="B216" s="4"/>
      <c r="C216" s="7" t="s">
        <v>464</v>
      </c>
      <c r="D216" s="118">
        <v>2400000</v>
      </c>
      <c r="E216" s="118">
        <v>1400000</v>
      </c>
      <c r="F216" s="118">
        <v>1400000</v>
      </c>
      <c r="G216" s="118">
        <v>1400000</v>
      </c>
      <c r="H216" s="4"/>
      <c r="I216" s="4"/>
      <c r="J216" s="4"/>
      <c r="K216" s="4"/>
    </row>
    <row r="217" spans="1:11" ht="15" customHeight="1">
      <c r="A217" s="4"/>
      <c r="B217" s="4"/>
      <c r="C217" s="7" t="s">
        <v>459</v>
      </c>
      <c r="D217" s="118">
        <v>2400000</v>
      </c>
      <c r="E217" s="118">
        <v>1400000</v>
      </c>
      <c r="F217" s="118">
        <v>1400000</v>
      </c>
      <c r="G217" s="118">
        <v>1400000</v>
      </c>
      <c r="H217" s="4"/>
      <c r="I217" s="4"/>
      <c r="J217" s="4"/>
      <c r="K217" s="4"/>
    </row>
    <row r="218" spans="1:11" ht="15" customHeight="1">
      <c r="A218" s="4"/>
      <c r="B218" s="4"/>
      <c r="C218" s="7" t="s">
        <v>463</v>
      </c>
      <c r="D218" s="118">
        <v>0</v>
      </c>
      <c r="E218" s="118">
        <v>0</v>
      </c>
      <c r="F218" s="118">
        <v>0</v>
      </c>
      <c r="G218" s="118">
        <v>0</v>
      </c>
      <c r="H218" s="4"/>
      <c r="I218" s="4"/>
      <c r="J218" s="4"/>
      <c r="K218" s="4"/>
    </row>
    <row r="219" spans="1:11" ht="15" customHeight="1">
      <c r="A219" s="4"/>
      <c r="B219" s="4"/>
      <c r="C219" s="7" t="s">
        <v>462</v>
      </c>
      <c r="D219" s="118">
        <v>0</v>
      </c>
      <c r="E219" s="118">
        <v>0</v>
      </c>
      <c r="F219" s="118">
        <v>0</v>
      </c>
      <c r="G219" s="118">
        <v>0</v>
      </c>
      <c r="H219" s="4"/>
      <c r="I219" s="4"/>
      <c r="J219" s="4"/>
      <c r="K219" s="4"/>
    </row>
    <row r="220" spans="1:11" ht="15" customHeight="1">
      <c r="A220" s="4"/>
      <c r="B220" s="4"/>
      <c r="C220" s="7" t="s">
        <v>459</v>
      </c>
      <c r="D220" s="118">
        <v>0</v>
      </c>
      <c r="E220" s="118">
        <v>0</v>
      </c>
      <c r="F220" s="118">
        <v>0</v>
      </c>
      <c r="G220" s="118">
        <v>0</v>
      </c>
      <c r="H220" s="4"/>
      <c r="I220" s="4"/>
      <c r="J220" s="4"/>
      <c r="K220" s="4"/>
    </row>
    <row r="221" spans="1:11" ht="15" customHeight="1">
      <c r="A221" s="4"/>
      <c r="B221" s="4"/>
      <c r="C221" s="7" t="s">
        <v>458</v>
      </c>
      <c r="D221" s="118">
        <v>0</v>
      </c>
      <c r="E221" s="118">
        <v>0</v>
      </c>
      <c r="F221" s="118">
        <v>0</v>
      </c>
      <c r="G221" s="118">
        <v>0</v>
      </c>
      <c r="H221" s="4"/>
      <c r="I221" s="4"/>
      <c r="J221" s="4"/>
      <c r="K221" s="4"/>
    </row>
    <row r="222" spans="1:11" ht="15" customHeight="1">
      <c r="A222" s="4"/>
      <c r="B222" s="4"/>
      <c r="C222" s="7" t="s">
        <v>457</v>
      </c>
      <c r="D222" s="118">
        <v>0</v>
      </c>
      <c r="E222" s="118">
        <v>0</v>
      </c>
      <c r="F222" s="118">
        <v>0</v>
      </c>
      <c r="G222" s="118">
        <v>0</v>
      </c>
      <c r="H222" s="4"/>
      <c r="I222" s="4"/>
      <c r="J222" s="4"/>
      <c r="K222" s="4"/>
    </row>
    <row r="223" spans="1:11" ht="15" customHeight="1">
      <c r="A223" s="4"/>
      <c r="B223" s="4"/>
      <c r="C223" s="7" t="s">
        <v>456</v>
      </c>
      <c r="D223" s="118">
        <v>0</v>
      </c>
      <c r="E223" s="118">
        <v>0</v>
      </c>
      <c r="F223" s="118">
        <v>0</v>
      </c>
      <c r="G223" s="118">
        <v>0</v>
      </c>
      <c r="H223" s="4"/>
      <c r="I223" s="4"/>
      <c r="J223" s="4"/>
      <c r="K223" s="4"/>
    </row>
    <row r="224" spans="1:11" ht="15" customHeight="1">
      <c r="A224" s="4"/>
      <c r="B224" s="4"/>
      <c r="C224" s="7" t="s">
        <v>455</v>
      </c>
      <c r="D224" s="118">
        <v>0</v>
      </c>
      <c r="E224" s="118">
        <v>0</v>
      </c>
      <c r="F224" s="118">
        <v>0</v>
      </c>
      <c r="G224" s="118">
        <v>0</v>
      </c>
      <c r="H224" s="4"/>
      <c r="I224" s="4"/>
      <c r="J224" s="4"/>
      <c r="K224" s="4"/>
    </row>
    <row r="225" spans="1:11" ht="15" customHeight="1">
      <c r="A225" s="4"/>
      <c r="B225" s="4"/>
      <c r="C225" s="7" t="s">
        <v>461</v>
      </c>
      <c r="D225" s="118">
        <v>22000000</v>
      </c>
      <c r="E225" s="118">
        <v>15000000</v>
      </c>
      <c r="F225" s="118">
        <v>15000000</v>
      </c>
      <c r="G225" s="118">
        <v>15000000</v>
      </c>
      <c r="H225" s="4"/>
      <c r="I225" s="4"/>
      <c r="J225" s="4"/>
      <c r="K225" s="4"/>
    </row>
    <row r="226" spans="1:11" ht="15" customHeight="1">
      <c r="A226" s="4"/>
      <c r="B226" s="4"/>
      <c r="C226" s="7" t="s">
        <v>459</v>
      </c>
      <c r="D226" s="118">
        <v>22000000</v>
      </c>
      <c r="E226" s="118">
        <v>15000000</v>
      </c>
      <c r="F226" s="118">
        <v>15000000</v>
      </c>
      <c r="G226" s="118">
        <v>15000000</v>
      </c>
      <c r="H226" s="4"/>
      <c r="I226" s="4"/>
      <c r="J226" s="4"/>
      <c r="K226" s="4"/>
    </row>
    <row r="227" spans="1:11" ht="15" customHeight="1">
      <c r="A227" s="4"/>
      <c r="B227" s="4"/>
      <c r="C227" s="7" t="s">
        <v>458</v>
      </c>
      <c r="D227" s="118">
        <v>0</v>
      </c>
      <c r="E227" s="118">
        <v>0</v>
      </c>
      <c r="F227" s="118">
        <v>0</v>
      </c>
      <c r="G227" s="118">
        <v>0</v>
      </c>
      <c r="H227" s="4"/>
      <c r="I227" s="4"/>
      <c r="J227" s="4"/>
      <c r="K227" s="4"/>
    </row>
    <row r="228" spans="1:11" ht="15" customHeight="1">
      <c r="A228" s="4"/>
      <c r="B228" s="4"/>
      <c r="C228" s="7" t="s">
        <v>457</v>
      </c>
      <c r="D228" s="118">
        <v>0</v>
      </c>
      <c r="E228" s="118">
        <v>0</v>
      </c>
      <c r="F228" s="118">
        <v>0</v>
      </c>
      <c r="G228" s="118">
        <v>0</v>
      </c>
      <c r="H228" s="4"/>
      <c r="I228" s="4"/>
      <c r="J228" s="4"/>
      <c r="K228" s="4"/>
    </row>
    <row r="229" spans="1:11" ht="15" customHeight="1">
      <c r="A229" s="4"/>
      <c r="B229" s="4"/>
      <c r="C229" s="7" t="s">
        <v>456</v>
      </c>
      <c r="D229" s="118">
        <v>0</v>
      </c>
      <c r="E229" s="118">
        <v>0</v>
      </c>
      <c r="F229" s="118">
        <v>0</v>
      </c>
      <c r="G229" s="118">
        <v>0</v>
      </c>
      <c r="H229" s="4"/>
      <c r="I229" s="4"/>
      <c r="J229" s="4"/>
      <c r="K229" s="4"/>
    </row>
    <row r="230" spans="1:11" ht="15" customHeight="1">
      <c r="A230" s="4"/>
      <c r="B230" s="4"/>
      <c r="C230" s="7" t="s">
        <v>455</v>
      </c>
      <c r="D230" s="118">
        <v>0</v>
      </c>
      <c r="E230" s="118">
        <v>0</v>
      </c>
      <c r="F230" s="118">
        <v>0</v>
      </c>
      <c r="G230" s="118">
        <v>0</v>
      </c>
      <c r="H230" s="4"/>
      <c r="I230" s="4"/>
      <c r="J230" s="4"/>
      <c r="K230" s="4"/>
    </row>
    <row r="231" spans="1:11" ht="15" customHeight="1">
      <c r="A231" s="4"/>
      <c r="B231" s="4"/>
      <c r="C231" s="7" t="s">
        <v>460</v>
      </c>
      <c r="D231" s="118">
        <v>0</v>
      </c>
      <c r="E231" s="118">
        <v>0</v>
      </c>
      <c r="F231" s="118">
        <v>0</v>
      </c>
      <c r="G231" s="118">
        <v>0</v>
      </c>
      <c r="H231" s="4"/>
      <c r="I231" s="4"/>
      <c r="J231" s="4"/>
      <c r="K231" s="4"/>
    </row>
    <row r="232" spans="1:11" ht="15" customHeight="1">
      <c r="A232" s="4"/>
      <c r="B232" s="4"/>
      <c r="C232" s="7" t="s">
        <v>459</v>
      </c>
      <c r="D232" s="118">
        <v>0</v>
      </c>
      <c r="E232" s="118">
        <v>0</v>
      </c>
      <c r="F232" s="118">
        <v>0</v>
      </c>
      <c r="G232" s="118">
        <v>0</v>
      </c>
      <c r="H232" s="4"/>
      <c r="I232" s="4"/>
      <c r="J232" s="4"/>
      <c r="K232" s="4"/>
    </row>
    <row r="233" spans="1:11" ht="15" customHeight="1">
      <c r="A233" s="4"/>
      <c r="B233" s="4"/>
      <c r="C233" s="7" t="s">
        <v>458</v>
      </c>
      <c r="D233" s="118">
        <v>0</v>
      </c>
      <c r="E233" s="118">
        <v>0</v>
      </c>
      <c r="F233" s="118">
        <v>0</v>
      </c>
      <c r="G233" s="118">
        <v>0</v>
      </c>
      <c r="H233" s="4"/>
      <c r="I233" s="4"/>
      <c r="J233" s="4"/>
      <c r="K233" s="4"/>
    </row>
    <row r="234" spans="1:11" ht="15" customHeight="1">
      <c r="A234" s="4"/>
      <c r="B234" s="4"/>
      <c r="C234" s="7" t="s">
        <v>457</v>
      </c>
      <c r="D234" s="118">
        <v>0</v>
      </c>
      <c r="E234" s="118">
        <v>0</v>
      </c>
      <c r="F234" s="118">
        <v>0</v>
      </c>
      <c r="G234" s="118">
        <v>0</v>
      </c>
      <c r="H234" s="4"/>
      <c r="I234" s="4"/>
      <c r="J234" s="4"/>
      <c r="K234" s="4"/>
    </row>
    <row r="235" spans="1:11" ht="15" customHeight="1">
      <c r="A235" s="4"/>
      <c r="B235" s="4"/>
      <c r="C235" s="7" t="s">
        <v>456</v>
      </c>
      <c r="D235" s="118">
        <v>0</v>
      </c>
      <c r="E235" s="118">
        <v>0</v>
      </c>
      <c r="F235" s="118">
        <v>0</v>
      </c>
      <c r="G235" s="118">
        <v>0</v>
      </c>
      <c r="H235" s="4"/>
      <c r="I235" s="4"/>
      <c r="J235" s="4"/>
      <c r="K235" s="4"/>
    </row>
    <row r="236" spans="1:11" ht="15" customHeight="1">
      <c r="A236" s="4"/>
      <c r="B236" s="4"/>
      <c r="C236" s="7" t="s">
        <v>455</v>
      </c>
      <c r="D236" s="118">
        <v>0</v>
      </c>
      <c r="E236" s="118">
        <v>0</v>
      </c>
      <c r="F236" s="118">
        <v>0</v>
      </c>
      <c r="G236" s="118">
        <v>0</v>
      </c>
      <c r="H236" s="4"/>
      <c r="I236" s="4"/>
      <c r="J236" s="4"/>
      <c r="K236" s="4"/>
    </row>
    <row r="237" spans="1:11" ht="15" customHeight="1">
      <c r="A237" s="4"/>
      <c r="B237" s="4"/>
      <c r="C237" s="7" t="s">
        <v>454</v>
      </c>
      <c r="D237" s="118">
        <v>0</v>
      </c>
      <c r="E237" s="118">
        <v>0</v>
      </c>
      <c r="F237" s="118">
        <v>0</v>
      </c>
      <c r="G237" s="118">
        <v>0</v>
      </c>
      <c r="H237" s="4"/>
      <c r="I237" s="4"/>
      <c r="J237" s="4"/>
      <c r="K237" s="4"/>
    </row>
    <row r="238" spans="1:11" ht="15" customHeight="1">
      <c r="A238" s="4"/>
      <c r="B238" s="4"/>
      <c r="C238" s="7" t="s">
        <v>453</v>
      </c>
      <c r="D238" s="118">
        <v>0</v>
      </c>
      <c r="E238" s="118">
        <v>0</v>
      </c>
      <c r="F238" s="118">
        <v>0</v>
      </c>
      <c r="G238" s="118">
        <v>0</v>
      </c>
      <c r="H238" s="4"/>
      <c r="I238" s="4"/>
      <c r="J238" s="4"/>
      <c r="K238" s="4"/>
    </row>
    <row r="239" spans="1:11" ht="20.100000000000001" customHeight="1">
      <c r="A239" s="4"/>
      <c r="B239" s="4"/>
      <c r="C239" s="6" t="s">
        <v>450</v>
      </c>
      <c r="D239" s="4"/>
      <c r="E239" s="4"/>
      <c r="F239" s="4"/>
      <c r="G239" s="4"/>
      <c r="H239" s="4"/>
      <c r="I239" s="4"/>
      <c r="J239" s="4"/>
      <c r="K239" s="4"/>
    </row>
    <row r="240" spans="1:11" ht="20.100000000000001" customHeight="1">
      <c r="A240" s="17" t="s">
        <v>582</v>
      </c>
      <c r="B240" s="122" t="s">
        <v>338</v>
      </c>
      <c r="C240" s="122" t="s">
        <v>450</v>
      </c>
      <c r="D240" s="4"/>
      <c r="E240" s="3" t="s">
        <v>450</v>
      </c>
      <c r="F240" s="122" t="s">
        <v>338</v>
      </c>
      <c r="G240" s="122" t="s">
        <v>450</v>
      </c>
      <c r="H240" s="5" t="s">
        <v>450</v>
      </c>
      <c r="I240" s="3" t="s">
        <v>450</v>
      </c>
      <c r="J240" s="122" t="s">
        <v>338</v>
      </c>
      <c r="K240" s="122" t="s">
        <v>450</v>
      </c>
    </row>
    <row r="241" spans="1:11" ht="20.100000000000001" customHeight="1">
      <c r="A241" s="2" t="s">
        <v>578</v>
      </c>
      <c r="B241" s="122" t="s">
        <v>451</v>
      </c>
      <c r="C241" s="122" t="s">
        <v>450</v>
      </c>
      <c r="D241" s="4"/>
      <c r="E241" s="2" t="s">
        <v>577</v>
      </c>
      <c r="F241" s="122" t="s">
        <v>451</v>
      </c>
      <c r="G241" s="122" t="s">
        <v>450</v>
      </c>
      <c r="H241" s="4"/>
      <c r="I241" s="2" t="s">
        <v>452</v>
      </c>
      <c r="J241" s="122" t="s">
        <v>451</v>
      </c>
      <c r="K241" s="122" t="s">
        <v>450</v>
      </c>
    </row>
    <row r="242" spans="1:11" ht="20.100000000000001" customHeight="1">
      <c r="A242" s="1" t="s">
        <v>450</v>
      </c>
      <c r="B242" s="122" t="s">
        <v>336</v>
      </c>
      <c r="C242" s="122" t="s">
        <v>450</v>
      </c>
      <c r="D242" s="4"/>
      <c r="E242" s="1" t="s">
        <v>450</v>
      </c>
      <c r="F242" s="122" t="s">
        <v>336</v>
      </c>
      <c r="G242" s="122" t="s">
        <v>450</v>
      </c>
      <c r="H242" s="4"/>
      <c r="I242" s="1" t="s">
        <v>450</v>
      </c>
      <c r="J242" s="122" t="s">
        <v>336</v>
      </c>
      <c r="K242" s="122" t="s">
        <v>450</v>
      </c>
    </row>
    <row r="244" spans="1:11">
      <c r="A244" s="4"/>
      <c r="B244" s="4"/>
      <c r="C244" s="837" t="s">
        <v>576</v>
      </c>
      <c r="D244" s="838"/>
      <c r="E244" s="838"/>
      <c r="F244" s="838"/>
      <c r="G244" s="838"/>
    </row>
    <row r="245" spans="1:11">
      <c r="A245" s="4"/>
      <c r="B245" s="4"/>
      <c r="C245" s="839" t="s">
        <v>345</v>
      </c>
      <c r="D245" s="840"/>
      <c r="E245" s="840"/>
      <c r="F245" s="840"/>
      <c r="G245" s="840"/>
    </row>
    <row r="246" spans="1:11">
      <c r="A246" s="4"/>
      <c r="B246" s="4"/>
      <c r="C246" s="16" t="s">
        <v>575</v>
      </c>
      <c r="D246" s="841" t="s">
        <v>1333</v>
      </c>
      <c r="E246" s="842"/>
      <c r="F246" s="842"/>
      <c r="G246" s="842"/>
    </row>
    <row r="247" spans="1:11">
      <c r="A247" s="4"/>
      <c r="B247" s="4"/>
      <c r="C247" s="16" t="s">
        <v>573</v>
      </c>
      <c r="D247" s="841" t="s">
        <v>1332</v>
      </c>
      <c r="E247" s="842"/>
      <c r="F247" s="842"/>
      <c r="G247" s="842"/>
    </row>
    <row r="248" spans="1:11">
      <c r="A248" s="4"/>
      <c r="B248" s="4"/>
      <c r="C248" s="16" t="s">
        <v>0</v>
      </c>
      <c r="D248" s="841" t="s">
        <v>1346</v>
      </c>
      <c r="E248" s="842"/>
      <c r="F248" s="842"/>
      <c r="G248" s="842"/>
    </row>
    <row r="249" spans="1:11">
      <c r="A249" s="4"/>
      <c r="B249" s="4"/>
      <c r="C249" s="16" t="s">
        <v>1</v>
      </c>
      <c r="D249" s="841" t="s">
        <v>122</v>
      </c>
      <c r="E249" s="842"/>
      <c r="F249" s="842"/>
      <c r="G249" s="842"/>
    </row>
    <row r="250" spans="1:11">
      <c r="A250" s="4"/>
      <c r="B250" s="4"/>
      <c r="C250" s="16" t="s">
        <v>3</v>
      </c>
      <c r="D250" s="831" t="s">
        <v>572</v>
      </c>
      <c r="E250" s="832"/>
      <c r="F250" s="832"/>
      <c r="G250" s="832"/>
    </row>
    <row r="251" spans="1:11">
      <c r="A251" s="4"/>
      <c r="B251" s="4"/>
      <c r="C251" s="833" t="s">
        <v>4</v>
      </c>
      <c r="D251" s="834"/>
      <c r="E251" s="834"/>
      <c r="F251" s="834"/>
      <c r="G251" s="834"/>
    </row>
    <row r="252" spans="1:11">
      <c r="A252" s="4"/>
      <c r="B252" s="4"/>
      <c r="C252" s="835" t="s">
        <v>1346</v>
      </c>
      <c r="D252" s="836"/>
      <c r="E252" s="836"/>
      <c r="F252" s="836"/>
      <c r="G252" s="836"/>
    </row>
    <row r="253" spans="1:11">
      <c r="A253" s="4"/>
      <c r="B253" s="4"/>
      <c r="C253" s="8" t="s">
        <v>5</v>
      </c>
      <c r="D253" s="829" t="s">
        <v>1345</v>
      </c>
      <c r="E253" s="830"/>
      <c r="F253" s="830"/>
      <c r="G253" s="830"/>
    </row>
    <row r="254" spans="1:11" ht="22.5">
      <c r="A254" s="4"/>
      <c r="B254" s="4"/>
      <c r="C254" s="7" t="s">
        <v>6</v>
      </c>
      <c r="D254" s="112">
        <v>2021</v>
      </c>
      <c r="E254" s="112">
        <v>2022</v>
      </c>
      <c r="F254" s="112">
        <v>2023</v>
      </c>
      <c r="G254" s="112">
        <v>2024</v>
      </c>
    </row>
    <row r="255" spans="1:11">
      <c r="A255" s="4"/>
      <c r="B255" s="4"/>
      <c r="C255" s="15"/>
      <c r="D255" s="113" t="s">
        <v>7</v>
      </c>
      <c r="E255" s="113" t="s">
        <v>8</v>
      </c>
      <c r="F255" s="113" t="s">
        <v>8</v>
      </c>
      <c r="G255" s="113" t="s">
        <v>8</v>
      </c>
    </row>
    <row r="256" spans="1:11" ht="22.5">
      <c r="A256" s="4"/>
      <c r="B256" s="4"/>
      <c r="C256" s="7" t="s">
        <v>1343</v>
      </c>
      <c r="D256" s="114" t="s">
        <v>510</v>
      </c>
      <c r="E256" s="114" t="s">
        <v>1319</v>
      </c>
      <c r="F256" s="114" t="s">
        <v>1318</v>
      </c>
      <c r="G256" s="114" t="s">
        <v>567</v>
      </c>
    </row>
    <row r="257" spans="1:7">
      <c r="A257" s="4"/>
      <c r="B257" s="4"/>
      <c r="C257" s="8" t="s">
        <v>303</v>
      </c>
      <c r="D257" s="829" t="s">
        <v>1344</v>
      </c>
      <c r="E257" s="830"/>
      <c r="F257" s="830"/>
      <c r="G257" s="830"/>
    </row>
    <row r="258" spans="1:7">
      <c r="A258" s="4"/>
      <c r="B258" s="4"/>
      <c r="C258" s="7" t="s">
        <v>511</v>
      </c>
      <c r="D258" s="112">
        <v>2021</v>
      </c>
      <c r="E258" s="112">
        <v>2022</v>
      </c>
      <c r="F258" s="112">
        <v>2023</v>
      </c>
      <c r="G258" s="112">
        <v>2024</v>
      </c>
    </row>
    <row r="259" spans="1:7">
      <c r="A259" s="4"/>
      <c r="B259" s="4"/>
      <c r="C259" s="15"/>
      <c r="D259" s="113" t="s">
        <v>7</v>
      </c>
      <c r="E259" s="113" t="s">
        <v>8</v>
      </c>
      <c r="F259" s="113" t="s">
        <v>8</v>
      </c>
      <c r="G259" s="113" t="s">
        <v>8</v>
      </c>
    </row>
    <row r="260" spans="1:7" ht="22.5">
      <c r="A260" s="4"/>
      <c r="B260" s="4"/>
      <c r="C260" s="7" t="s">
        <v>1343</v>
      </c>
      <c r="D260" s="114" t="s">
        <v>510</v>
      </c>
      <c r="E260" s="114" t="s">
        <v>1319</v>
      </c>
      <c r="F260" s="114" t="s">
        <v>1318</v>
      </c>
      <c r="G260" s="114" t="s">
        <v>1342</v>
      </c>
    </row>
    <row r="261" spans="1:7">
      <c r="A261" s="4"/>
      <c r="B261" s="4"/>
      <c r="C261" s="827" t="s">
        <v>347</v>
      </c>
      <c r="D261" s="828"/>
      <c r="E261" s="828"/>
      <c r="F261" s="828"/>
      <c r="G261" s="828"/>
    </row>
    <row r="262" spans="1:7">
      <c r="A262" s="4"/>
      <c r="B262" s="4"/>
      <c r="C262" s="111" t="s">
        <v>1341</v>
      </c>
      <c r="D262" s="827" t="s">
        <v>1340</v>
      </c>
      <c r="E262" s="828"/>
      <c r="F262" s="828"/>
      <c r="G262" s="828"/>
    </row>
    <row r="263" spans="1:7">
      <c r="A263" s="4"/>
      <c r="B263" s="4"/>
      <c r="C263" s="14" t="s">
        <v>484</v>
      </c>
      <c r="D263" s="825" t="s">
        <v>1339</v>
      </c>
      <c r="E263" s="826"/>
      <c r="F263" s="826"/>
      <c r="G263" s="826"/>
    </row>
    <row r="264" spans="1:7">
      <c r="A264" s="4"/>
      <c r="B264" s="4"/>
      <c r="C264" s="122" t="s">
        <v>482</v>
      </c>
      <c r="D264" s="821" t="s">
        <v>1338</v>
      </c>
      <c r="E264" s="822"/>
      <c r="F264" s="822"/>
      <c r="G264" s="822"/>
    </row>
    <row r="265" spans="1:7">
      <c r="A265" s="4"/>
      <c r="B265" s="4"/>
      <c r="C265" s="122" t="s">
        <v>15</v>
      </c>
      <c r="D265" s="821" t="s">
        <v>1337</v>
      </c>
      <c r="E265" s="822"/>
      <c r="F265" s="822"/>
      <c r="G265" s="822"/>
    </row>
    <row r="266" spans="1:7">
      <c r="A266" s="4"/>
      <c r="B266" s="4"/>
      <c r="C266" s="13"/>
      <c r="D266" s="116">
        <v>2021</v>
      </c>
      <c r="E266" s="116">
        <v>2022</v>
      </c>
      <c r="F266" s="116">
        <v>2023</v>
      </c>
      <c r="G266" s="116">
        <v>2024</v>
      </c>
    </row>
    <row r="267" spans="1:7">
      <c r="A267" s="4"/>
      <c r="B267" s="4"/>
      <c r="C267" s="12"/>
      <c r="D267" s="117" t="s">
        <v>7</v>
      </c>
      <c r="E267" s="117" t="s">
        <v>8</v>
      </c>
      <c r="F267" s="117" t="s">
        <v>8</v>
      </c>
      <c r="G267" s="117" t="s">
        <v>8</v>
      </c>
    </row>
    <row r="268" spans="1:7">
      <c r="A268" s="4"/>
      <c r="B268" s="4"/>
      <c r="C268" s="7" t="s">
        <v>16</v>
      </c>
      <c r="D268" s="114" t="s">
        <v>531</v>
      </c>
      <c r="E268" s="114" t="s">
        <v>531</v>
      </c>
      <c r="F268" s="114" t="s">
        <v>531</v>
      </c>
      <c r="G268" s="114" t="s">
        <v>531</v>
      </c>
    </row>
    <row r="269" spans="1:7">
      <c r="A269" s="4"/>
      <c r="B269" s="4"/>
      <c r="C269" s="7" t="s">
        <v>680</v>
      </c>
      <c r="D269" s="114" t="s">
        <v>1336</v>
      </c>
      <c r="E269" s="114" t="s">
        <v>1294</v>
      </c>
      <c r="F269" s="114" t="s">
        <v>1294</v>
      </c>
      <c r="G269" s="114" t="s">
        <v>1335</v>
      </c>
    </row>
    <row r="270" spans="1:7">
      <c r="A270" s="4"/>
      <c r="B270" s="4"/>
      <c r="C270" s="7" t="s">
        <v>676</v>
      </c>
      <c r="D270" s="114" t="s">
        <v>1336</v>
      </c>
      <c r="E270" s="114" t="s">
        <v>1294</v>
      </c>
      <c r="F270" s="114" t="s">
        <v>1294</v>
      </c>
      <c r="G270" s="114" t="s">
        <v>1335</v>
      </c>
    </row>
    <row r="271" spans="1:7">
      <c r="A271" s="4"/>
      <c r="B271" s="4"/>
      <c r="C271" s="7" t="s">
        <v>477</v>
      </c>
      <c r="D271" s="114" t="s">
        <v>450</v>
      </c>
      <c r="E271" s="114" t="s">
        <v>474</v>
      </c>
      <c r="F271" s="114" t="s">
        <v>474</v>
      </c>
      <c r="G271" s="114" t="s">
        <v>474</v>
      </c>
    </row>
    <row r="272" spans="1:7">
      <c r="A272" s="4"/>
      <c r="B272" s="4"/>
      <c r="C272" s="7" t="s">
        <v>476</v>
      </c>
      <c r="D272" s="114" t="s">
        <v>450</v>
      </c>
      <c r="E272" s="114" t="s">
        <v>1334</v>
      </c>
      <c r="F272" s="114" t="s">
        <v>474</v>
      </c>
      <c r="G272" s="114" t="s">
        <v>619</v>
      </c>
    </row>
    <row r="273" spans="1:7">
      <c r="A273" s="4"/>
      <c r="B273" s="4"/>
      <c r="C273" s="7" t="s">
        <v>22</v>
      </c>
      <c r="D273" s="114" t="s">
        <v>450</v>
      </c>
      <c r="E273" s="114" t="s">
        <v>1334</v>
      </c>
      <c r="F273" s="114" t="s">
        <v>474</v>
      </c>
      <c r="G273" s="114" t="s">
        <v>619</v>
      </c>
    </row>
    <row r="274" spans="1:7">
      <c r="A274" s="4"/>
      <c r="B274" s="4"/>
      <c r="C274" s="823" t="s">
        <v>473</v>
      </c>
      <c r="D274" s="824"/>
      <c r="E274" s="824"/>
      <c r="F274" s="824"/>
      <c r="G274" s="824"/>
    </row>
    <row r="275" spans="1:7">
      <c r="A275" s="4"/>
      <c r="B275" s="4"/>
      <c r="C275" s="13"/>
      <c r="D275" s="116">
        <v>2021</v>
      </c>
      <c r="E275" s="116">
        <v>2022</v>
      </c>
      <c r="F275" s="116">
        <v>2023</v>
      </c>
      <c r="G275" s="116">
        <v>2024</v>
      </c>
    </row>
    <row r="276" spans="1:7">
      <c r="A276" s="4"/>
      <c r="B276" s="4"/>
      <c r="C276" s="12"/>
      <c r="D276" s="117" t="s">
        <v>7</v>
      </c>
      <c r="E276" s="117" t="s">
        <v>8</v>
      </c>
      <c r="F276" s="117" t="s">
        <v>8</v>
      </c>
      <c r="G276" s="117" t="s">
        <v>8</v>
      </c>
    </row>
    <row r="277" spans="1:7">
      <c r="A277" s="4"/>
      <c r="B277" s="4"/>
      <c r="C277" s="11" t="s">
        <v>470</v>
      </c>
      <c r="D277" s="115">
        <v>5000000</v>
      </c>
      <c r="E277" s="115">
        <v>5500000</v>
      </c>
      <c r="F277" s="115">
        <v>5500000</v>
      </c>
      <c r="G277" s="115">
        <v>5200000</v>
      </c>
    </row>
    <row r="278" spans="1:7">
      <c r="A278" s="4"/>
      <c r="B278" s="4"/>
      <c r="C278" s="11" t="s">
        <v>459</v>
      </c>
      <c r="D278" s="115">
        <v>5000000</v>
      </c>
      <c r="E278" s="115">
        <v>5500000</v>
      </c>
      <c r="F278" s="115">
        <v>5500000</v>
      </c>
      <c r="G278" s="115">
        <v>5200000</v>
      </c>
    </row>
    <row r="279" spans="1:7">
      <c r="A279" s="4"/>
      <c r="B279" s="4"/>
      <c r="C279" s="11" t="s">
        <v>463</v>
      </c>
      <c r="D279" s="115">
        <v>0</v>
      </c>
      <c r="E279" s="115">
        <v>0</v>
      </c>
      <c r="F279" s="115">
        <v>0</v>
      </c>
      <c r="G279" s="115">
        <v>0</v>
      </c>
    </row>
    <row r="280" spans="1:7">
      <c r="A280" s="4"/>
      <c r="B280" s="4"/>
      <c r="C280" s="11" t="s">
        <v>469</v>
      </c>
      <c r="D280" s="115">
        <v>1500000</v>
      </c>
      <c r="E280" s="115">
        <v>1000000</v>
      </c>
      <c r="F280" s="115">
        <v>1000000</v>
      </c>
      <c r="G280" s="115">
        <v>1598000</v>
      </c>
    </row>
    <row r="281" spans="1:7">
      <c r="A281" s="4"/>
      <c r="B281" s="4"/>
      <c r="C281" s="11" t="s">
        <v>459</v>
      </c>
      <c r="D281" s="115">
        <v>1500000</v>
      </c>
      <c r="E281" s="115">
        <v>1000000</v>
      </c>
      <c r="F281" s="115">
        <v>1000000</v>
      </c>
      <c r="G281" s="115">
        <v>1598000</v>
      </c>
    </row>
    <row r="282" spans="1:7">
      <c r="A282" s="4"/>
      <c r="B282" s="4"/>
      <c r="C282" s="11" t="s">
        <v>463</v>
      </c>
      <c r="D282" s="115">
        <v>0</v>
      </c>
      <c r="E282" s="115">
        <v>0</v>
      </c>
      <c r="F282" s="115">
        <v>0</v>
      </c>
      <c r="G282" s="115">
        <v>0</v>
      </c>
    </row>
    <row r="283" spans="1:7">
      <c r="A283" s="4"/>
      <c r="B283" s="4"/>
      <c r="C283" s="11" t="s">
        <v>468</v>
      </c>
      <c r="D283" s="115">
        <v>2000000</v>
      </c>
      <c r="E283" s="115">
        <v>2340000</v>
      </c>
      <c r="F283" s="115">
        <v>2340000</v>
      </c>
      <c r="G283" s="115">
        <v>2340000</v>
      </c>
    </row>
    <row r="284" spans="1:7">
      <c r="A284" s="4"/>
      <c r="B284" s="4"/>
      <c r="C284" s="11" t="s">
        <v>459</v>
      </c>
      <c r="D284" s="115">
        <v>2000000</v>
      </c>
      <c r="E284" s="115">
        <v>2340000</v>
      </c>
      <c r="F284" s="115">
        <v>2340000</v>
      </c>
      <c r="G284" s="115">
        <v>2340000</v>
      </c>
    </row>
    <row r="285" spans="1:7">
      <c r="A285" s="4"/>
      <c r="B285" s="4"/>
      <c r="C285" s="11" t="s">
        <v>463</v>
      </c>
      <c r="D285" s="115">
        <v>0</v>
      </c>
      <c r="E285" s="115">
        <v>0</v>
      </c>
      <c r="F285" s="115">
        <v>0</v>
      </c>
      <c r="G285" s="115">
        <v>0</v>
      </c>
    </row>
    <row r="286" spans="1:7">
      <c r="A286" s="4"/>
      <c r="B286" s="4"/>
      <c r="C286" s="11" t="s">
        <v>467</v>
      </c>
      <c r="D286" s="115">
        <v>0</v>
      </c>
      <c r="E286" s="115">
        <v>0</v>
      </c>
      <c r="F286" s="115">
        <v>0</v>
      </c>
      <c r="G286" s="115">
        <v>0</v>
      </c>
    </row>
    <row r="287" spans="1:7">
      <c r="A287" s="4"/>
      <c r="B287" s="4"/>
      <c r="C287" s="11" t="s">
        <v>459</v>
      </c>
      <c r="D287" s="115">
        <v>0</v>
      </c>
      <c r="E287" s="115">
        <v>0</v>
      </c>
      <c r="F287" s="115">
        <v>0</v>
      </c>
      <c r="G287" s="115">
        <v>0</v>
      </c>
    </row>
    <row r="288" spans="1:7">
      <c r="A288" s="4"/>
      <c r="B288" s="4"/>
      <c r="C288" s="11" t="s">
        <v>463</v>
      </c>
      <c r="D288" s="115">
        <v>0</v>
      </c>
      <c r="E288" s="115">
        <v>0</v>
      </c>
      <c r="F288" s="115">
        <v>0</v>
      </c>
      <c r="G288" s="115">
        <v>0</v>
      </c>
    </row>
    <row r="289" spans="1:7">
      <c r="A289" s="4"/>
      <c r="B289" s="4"/>
      <c r="C289" s="11" t="s">
        <v>472</v>
      </c>
      <c r="D289" s="115">
        <v>0</v>
      </c>
      <c r="E289" s="115">
        <v>0</v>
      </c>
      <c r="F289" s="115">
        <v>0</v>
      </c>
      <c r="G289" s="115">
        <v>0</v>
      </c>
    </row>
    <row r="290" spans="1:7">
      <c r="A290" s="4"/>
      <c r="B290" s="4"/>
      <c r="C290" s="11" t="s">
        <v>459</v>
      </c>
      <c r="D290" s="115">
        <v>0</v>
      </c>
      <c r="E290" s="115">
        <v>0</v>
      </c>
      <c r="F290" s="115">
        <v>0</v>
      </c>
      <c r="G290" s="115">
        <v>0</v>
      </c>
    </row>
    <row r="291" spans="1:7">
      <c r="A291" s="4"/>
      <c r="B291" s="4"/>
      <c r="C291" s="11" t="s">
        <v>463</v>
      </c>
      <c r="D291" s="115">
        <v>0</v>
      </c>
      <c r="E291" s="115">
        <v>0</v>
      </c>
      <c r="F291" s="115">
        <v>0</v>
      </c>
      <c r="G291" s="115">
        <v>0</v>
      </c>
    </row>
    <row r="292" spans="1:7">
      <c r="A292" s="4"/>
      <c r="B292" s="4"/>
      <c r="C292" s="11" t="s">
        <v>465</v>
      </c>
      <c r="D292" s="115">
        <v>0</v>
      </c>
      <c r="E292" s="115">
        <v>0</v>
      </c>
      <c r="F292" s="115">
        <v>0</v>
      </c>
      <c r="G292" s="115">
        <v>0</v>
      </c>
    </row>
    <row r="293" spans="1:7">
      <c r="A293" s="4"/>
      <c r="B293" s="4"/>
      <c r="C293" s="11" t="s">
        <v>459</v>
      </c>
      <c r="D293" s="115">
        <v>0</v>
      </c>
      <c r="E293" s="115">
        <v>0</v>
      </c>
      <c r="F293" s="115">
        <v>0</v>
      </c>
      <c r="G293" s="115">
        <v>0</v>
      </c>
    </row>
    <row r="294" spans="1:7">
      <c r="A294" s="4"/>
      <c r="B294" s="4"/>
      <c r="C294" s="11" t="s">
        <v>463</v>
      </c>
      <c r="D294" s="115">
        <v>0</v>
      </c>
      <c r="E294" s="115">
        <v>0</v>
      </c>
      <c r="F294" s="115">
        <v>0</v>
      </c>
      <c r="G294" s="115">
        <v>0</v>
      </c>
    </row>
    <row r="295" spans="1:7">
      <c r="A295" s="4"/>
      <c r="B295" s="4"/>
      <c r="C295" s="11" t="s">
        <v>464</v>
      </c>
      <c r="D295" s="115">
        <v>100000</v>
      </c>
      <c r="E295" s="115">
        <v>0</v>
      </c>
      <c r="F295" s="115">
        <v>0</v>
      </c>
      <c r="G295" s="115">
        <v>0</v>
      </c>
    </row>
    <row r="296" spans="1:7">
      <c r="A296" s="4"/>
      <c r="B296" s="4"/>
      <c r="C296" s="11" t="s">
        <v>459</v>
      </c>
      <c r="D296" s="115">
        <v>100000</v>
      </c>
      <c r="E296" s="115">
        <v>0</v>
      </c>
      <c r="F296" s="115">
        <v>0</v>
      </c>
      <c r="G296" s="115">
        <v>0</v>
      </c>
    </row>
    <row r="297" spans="1:7">
      <c r="A297" s="4"/>
      <c r="B297" s="4"/>
      <c r="C297" s="11" t="s">
        <v>463</v>
      </c>
      <c r="D297" s="115">
        <v>0</v>
      </c>
      <c r="E297" s="115">
        <v>0</v>
      </c>
      <c r="F297" s="115">
        <v>0</v>
      </c>
      <c r="G297" s="115">
        <v>0</v>
      </c>
    </row>
    <row r="298" spans="1:7">
      <c r="A298" s="4"/>
      <c r="B298" s="4"/>
      <c r="C298" s="11" t="s">
        <v>462</v>
      </c>
      <c r="D298" s="115">
        <v>0</v>
      </c>
      <c r="E298" s="115">
        <v>0</v>
      </c>
      <c r="F298" s="115">
        <v>0</v>
      </c>
      <c r="G298" s="115">
        <v>0</v>
      </c>
    </row>
    <row r="299" spans="1:7">
      <c r="A299" s="4"/>
      <c r="B299" s="4"/>
      <c r="C299" s="11" t="s">
        <v>459</v>
      </c>
      <c r="D299" s="115">
        <v>0</v>
      </c>
      <c r="E299" s="115">
        <v>0</v>
      </c>
      <c r="F299" s="115">
        <v>0</v>
      </c>
      <c r="G299" s="115">
        <v>0</v>
      </c>
    </row>
    <row r="300" spans="1:7">
      <c r="A300" s="4"/>
      <c r="B300" s="4"/>
      <c r="C300" s="11" t="s">
        <v>458</v>
      </c>
      <c r="D300" s="115">
        <v>0</v>
      </c>
      <c r="E300" s="115">
        <v>0</v>
      </c>
      <c r="F300" s="115">
        <v>0</v>
      </c>
      <c r="G300" s="115">
        <v>0</v>
      </c>
    </row>
    <row r="301" spans="1:7">
      <c r="A301" s="4"/>
      <c r="B301" s="4"/>
      <c r="C301" s="11" t="s">
        <v>457</v>
      </c>
      <c r="D301" s="115">
        <v>0</v>
      </c>
      <c r="E301" s="115">
        <v>0</v>
      </c>
      <c r="F301" s="115">
        <v>0</v>
      </c>
      <c r="G301" s="115">
        <v>0</v>
      </c>
    </row>
    <row r="302" spans="1:7">
      <c r="A302" s="4"/>
      <c r="B302" s="4"/>
      <c r="C302" s="11" t="s">
        <v>456</v>
      </c>
      <c r="D302" s="115">
        <v>0</v>
      </c>
      <c r="E302" s="115">
        <v>0</v>
      </c>
      <c r="F302" s="115">
        <v>0</v>
      </c>
      <c r="G302" s="115">
        <v>0</v>
      </c>
    </row>
    <row r="303" spans="1:7">
      <c r="A303" s="4"/>
      <c r="B303" s="4"/>
      <c r="C303" s="11" t="s">
        <v>455</v>
      </c>
      <c r="D303" s="115">
        <v>0</v>
      </c>
      <c r="E303" s="115">
        <v>0</v>
      </c>
      <c r="F303" s="115">
        <v>0</v>
      </c>
      <c r="G303" s="115">
        <v>0</v>
      </c>
    </row>
    <row r="304" spans="1:7">
      <c r="A304" s="4"/>
      <c r="B304" s="4"/>
      <c r="C304" s="11" t="s">
        <v>461</v>
      </c>
      <c r="D304" s="115">
        <v>0</v>
      </c>
      <c r="E304" s="115">
        <v>0</v>
      </c>
      <c r="F304" s="115">
        <v>0</v>
      </c>
      <c r="G304" s="115">
        <v>0</v>
      </c>
    </row>
    <row r="305" spans="1:7">
      <c r="A305" s="4"/>
      <c r="B305" s="4"/>
      <c r="C305" s="11" t="s">
        <v>459</v>
      </c>
      <c r="D305" s="115">
        <v>0</v>
      </c>
      <c r="E305" s="115">
        <v>0</v>
      </c>
      <c r="F305" s="115">
        <v>0</v>
      </c>
      <c r="G305" s="115">
        <v>0</v>
      </c>
    </row>
    <row r="306" spans="1:7">
      <c r="A306" s="4"/>
      <c r="B306" s="4"/>
      <c r="C306" s="11" t="s">
        <v>458</v>
      </c>
      <c r="D306" s="115">
        <v>0</v>
      </c>
      <c r="E306" s="115">
        <v>0</v>
      </c>
      <c r="F306" s="115">
        <v>0</v>
      </c>
      <c r="G306" s="115">
        <v>0</v>
      </c>
    </row>
    <row r="307" spans="1:7">
      <c r="A307" s="4"/>
      <c r="B307" s="4"/>
      <c r="C307" s="11" t="s">
        <v>457</v>
      </c>
      <c r="D307" s="115">
        <v>0</v>
      </c>
      <c r="E307" s="115">
        <v>0</v>
      </c>
      <c r="F307" s="115">
        <v>0</v>
      </c>
      <c r="G307" s="115">
        <v>0</v>
      </c>
    </row>
    <row r="308" spans="1:7">
      <c r="A308" s="4"/>
      <c r="B308" s="4"/>
      <c r="C308" s="11" t="s">
        <v>456</v>
      </c>
      <c r="D308" s="115">
        <v>0</v>
      </c>
      <c r="E308" s="115">
        <v>0</v>
      </c>
      <c r="F308" s="115">
        <v>0</v>
      </c>
      <c r="G308" s="115">
        <v>0</v>
      </c>
    </row>
    <row r="309" spans="1:7">
      <c r="A309" s="4"/>
      <c r="B309" s="4"/>
      <c r="C309" s="11" t="s">
        <v>455</v>
      </c>
      <c r="D309" s="115">
        <v>0</v>
      </c>
      <c r="E309" s="115">
        <v>0</v>
      </c>
      <c r="F309" s="115">
        <v>0</v>
      </c>
      <c r="G309" s="115">
        <v>0</v>
      </c>
    </row>
    <row r="310" spans="1:7">
      <c r="A310" s="4"/>
      <c r="B310" s="4"/>
      <c r="C310" s="11" t="s">
        <v>460</v>
      </c>
      <c r="D310" s="115">
        <v>0</v>
      </c>
      <c r="E310" s="115">
        <v>0</v>
      </c>
      <c r="F310" s="115">
        <v>0</v>
      </c>
      <c r="G310" s="115">
        <v>0</v>
      </c>
    </row>
    <row r="311" spans="1:7">
      <c r="A311" s="4"/>
      <c r="B311" s="4"/>
      <c r="C311" s="11" t="s">
        <v>459</v>
      </c>
      <c r="D311" s="115">
        <v>0</v>
      </c>
      <c r="E311" s="115">
        <v>0</v>
      </c>
      <c r="F311" s="115">
        <v>0</v>
      </c>
      <c r="G311" s="115">
        <v>0</v>
      </c>
    </row>
    <row r="312" spans="1:7">
      <c r="A312" s="4"/>
      <c r="B312" s="4"/>
      <c r="C312" s="11" t="s">
        <v>458</v>
      </c>
      <c r="D312" s="115">
        <v>0</v>
      </c>
      <c r="E312" s="115">
        <v>0</v>
      </c>
      <c r="F312" s="115">
        <v>0</v>
      </c>
      <c r="G312" s="115">
        <v>0</v>
      </c>
    </row>
    <row r="313" spans="1:7">
      <c r="A313" s="4"/>
      <c r="B313" s="4"/>
      <c r="C313" s="11" t="s">
        <v>457</v>
      </c>
      <c r="D313" s="115">
        <v>0</v>
      </c>
      <c r="E313" s="115">
        <v>0</v>
      </c>
      <c r="F313" s="115">
        <v>0</v>
      </c>
      <c r="G313" s="115">
        <v>0</v>
      </c>
    </row>
    <row r="314" spans="1:7">
      <c r="A314" s="4"/>
      <c r="B314" s="4"/>
      <c r="C314" s="11" t="s">
        <v>456</v>
      </c>
      <c r="D314" s="115">
        <v>0</v>
      </c>
      <c r="E314" s="115">
        <v>0</v>
      </c>
      <c r="F314" s="115">
        <v>0</v>
      </c>
      <c r="G314" s="115">
        <v>0</v>
      </c>
    </row>
    <row r="315" spans="1:7">
      <c r="A315" s="4"/>
      <c r="B315" s="4"/>
      <c r="C315" s="11" t="s">
        <v>455</v>
      </c>
      <c r="D315" s="115">
        <v>0</v>
      </c>
      <c r="E315" s="115">
        <v>0</v>
      </c>
      <c r="F315" s="115">
        <v>0</v>
      </c>
      <c r="G315" s="115">
        <v>0</v>
      </c>
    </row>
    <row r="316" spans="1:7">
      <c r="A316" s="4"/>
      <c r="B316" s="4"/>
      <c r="C316" s="11" t="s">
        <v>454</v>
      </c>
      <c r="D316" s="115">
        <v>0</v>
      </c>
      <c r="E316" s="115">
        <v>0</v>
      </c>
      <c r="F316" s="115">
        <v>0</v>
      </c>
      <c r="G316" s="115">
        <v>0</v>
      </c>
    </row>
    <row r="317" spans="1:7">
      <c r="A317" s="4"/>
      <c r="B317" s="4"/>
      <c r="C317" s="11" t="s">
        <v>453</v>
      </c>
      <c r="D317" s="115">
        <v>0</v>
      </c>
      <c r="E317" s="115">
        <v>0</v>
      </c>
      <c r="F317" s="115">
        <v>0</v>
      </c>
      <c r="G317" s="115">
        <v>0</v>
      </c>
    </row>
    <row r="318" spans="1:7">
      <c r="A318" s="4"/>
      <c r="B318" s="4"/>
      <c r="C318" s="10" t="s">
        <v>165</v>
      </c>
      <c r="D318" s="115">
        <v>8600000</v>
      </c>
      <c r="E318" s="115">
        <v>8840000</v>
      </c>
      <c r="F318" s="115">
        <v>8840000</v>
      </c>
      <c r="G318" s="115">
        <v>9138000</v>
      </c>
    </row>
    <row r="319" spans="1:7">
      <c r="A319" s="4"/>
      <c r="B319" s="4"/>
      <c r="C319" s="9" t="s">
        <v>450</v>
      </c>
      <c r="D319" s="119" t="s">
        <v>450</v>
      </c>
      <c r="E319" s="119" t="s">
        <v>450</v>
      </c>
      <c r="F319" s="119" t="s">
        <v>450</v>
      </c>
      <c r="G319" s="119" t="s">
        <v>450</v>
      </c>
    </row>
    <row r="320" spans="1:7">
      <c r="A320" s="4"/>
      <c r="B320" s="4"/>
      <c r="C320" s="8" t="s">
        <v>471</v>
      </c>
      <c r="D320" s="120">
        <v>8600000</v>
      </c>
      <c r="E320" s="120">
        <v>8840000</v>
      </c>
      <c r="F320" s="120">
        <v>8840000</v>
      </c>
      <c r="G320" s="120">
        <v>9138000</v>
      </c>
    </row>
    <row r="321" spans="1:7">
      <c r="A321" s="4"/>
      <c r="B321" s="4"/>
      <c r="C321" s="7" t="s">
        <v>470</v>
      </c>
      <c r="D321" s="118">
        <v>5000000</v>
      </c>
      <c r="E321" s="118">
        <v>5500000</v>
      </c>
      <c r="F321" s="118">
        <v>5500000</v>
      </c>
      <c r="G321" s="118">
        <v>5200000</v>
      </c>
    </row>
    <row r="322" spans="1:7">
      <c r="A322" s="4"/>
      <c r="B322" s="4"/>
      <c r="C322" s="7" t="s">
        <v>459</v>
      </c>
      <c r="D322" s="118">
        <v>5000000</v>
      </c>
      <c r="E322" s="118">
        <v>5500000</v>
      </c>
      <c r="F322" s="118">
        <v>5500000</v>
      </c>
      <c r="G322" s="118">
        <v>5200000</v>
      </c>
    </row>
    <row r="323" spans="1:7">
      <c r="A323" s="4"/>
      <c r="B323" s="4"/>
      <c r="C323" s="7" t="s">
        <v>463</v>
      </c>
      <c r="D323" s="118">
        <v>0</v>
      </c>
      <c r="E323" s="118">
        <v>0</v>
      </c>
      <c r="F323" s="118">
        <v>0</v>
      </c>
      <c r="G323" s="118">
        <v>0</v>
      </c>
    </row>
    <row r="324" spans="1:7">
      <c r="A324" s="4"/>
      <c r="B324" s="4"/>
      <c r="C324" s="7" t="s">
        <v>469</v>
      </c>
      <c r="D324" s="118">
        <v>1500000</v>
      </c>
      <c r="E324" s="118">
        <v>1000000</v>
      </c>
      <c r="F324" s="118">
        <v>1000000</v>
      </c>
      <c r="G324" s="118">
        <v>1598000</v>
      </c>
    </row>
    <row r="325" spans="1:7">
      <c r="A325" s="4"/>
      <c r="B325" s="4"/>
      <c r="C325" s="7" t="s">
        <v>459</v>
      </c>
      <c r="D325" s="118">
        <v>1500000</v>
      </c>
      <c r="E325" s="118">
        <v>1000000</v>
      </c>
      <c r="F325" s="118">
        <v>1000000</v>
      </c>
      <c r="G325" s="118">
        <v>1598000</v>
      </c>
    </row>
    <row r="326" spans="1:7">
      <c r="A326" s="4"/>
      <c r="B326" s="4"/>
      <c r="C326" s="7" t="s">
        <v>463</v>
      </c>
      <c r="D326" s="118">
        <v>0</v>
      </c>
      <c r="E326" s="118">
        <v>0</v>
      </c>
      <c r="F326" s="118">
        <v>0</v>
      </c>
      <c r="G326" s="118">
        <v>0</v>
      </c>
    </row>
    <row r="327" spans="1:7">
      <c r="A327" s="4"/>
      <c r="B327" s="4"/>
      <c r="C327" s="7" t="s">
        <v>468</v>
      </c>
      <c r="D327" s="118">
        <v>2000000</v>
      </c>
      <c r="E327" s="118">
        <v>2340000</v>
      </c>
      <c r="F327" s="118">
        <v>2340000</v>
      </c>
      <c r="G327" s="118">
        <v>2340000</v>
      </c>
    </row>
    <row r="328" spans="1:7">
      <c r="A328" s="4"/>
      <c r="B328" s="4"/>
      <c r="C328" s="7" t="s">
        <v>459</v>
      </c>
      <c r="D328" s="118">
        <v>2000000</v>
      </c>
      <c r="E328" s="118">
        <v>2340000</v>
      </c>
      <c r="F328" s="118">
        <v>2340000</v>
      </c>
      <c r="G328" s="118">
        <v>2340000</v>
      </c>
    </row>
    <row r="329" spans="1:7">
      <c r="A329" s="4"/>
      <c r="B329" s="4"/>
      <c r="C329" s="7" t="s">
        <v>463</v>
      </c>
      <c r="D329" s="118">
        <v>0</v>
      </c>
      <c r="E329" s="118">
        <v>0</v>
      </c>
      <c r="F329" s="118">
        <v>0</v>
      </c>
      <c r="G329" s="118">
        <v>0</v>
      </c>
    </row>
    <row r="330" spans="1:7">
      <c r="A330" s="4"/>
      <c r="B330" s="4"/>
      <c r="C330" s="7" t="s">
        <v>467</v>
      </c>
      <c r="D330" s="118">
        <v>0</v>
      </c>
      <c r="E330" s="118">
        <v>0</v>
      </c>
      <c r="F330" s="118">
        <v>0</v>
      </c>
      <c r="G330" s="118">
        <v>0</v>
      </c>
    </row>
    <row r="331" spans="1:7">
      <c r="A331" s="4"/>
      <c r="B331" s="4"/>
      <c r="C331" s="7" t="s">
        <v>459</v>
      </c>
      <c r="D331" s="118">
        <v>0</v>
      </c>
      <c r="E331" s="118">
        <v>0</v>
      </c>
      <c r="F331" s="118">
        <v>0</v>
      </c>
      <c r="G331" s="118">
        <v>0</v>
      </c>
    </row>
    <row r="332" spans="1:7">
      <c r="A332" s="4"/>
      <c r="B332" s="4"/>
      <c r="C332" s="7" t="s">
        <v>463</v>
      </c>
      <c r="D332" s="118">
        <v>0</v>
      </c>
      <c r="E332" s="118">
        <v>0</v>
      </c>
      <c r="F332" s="118">
        <v>0</v>
      </c>
      <c r="G332" s="118">
        <v>0</v>
      </c>
    </row>
    <row r="333" spans="1:7">
      <c r="A333" s="4"/>
      <c r="B333" s="4"/>
      <c r="C333" s="7" t="s">
        <v>466</v>
      </c>
      <c r="D333" s="121">
        <v>0</v>
      </c>
      <c r="E333" s="121">
        <v>0</v>
      </c>
      <c r="F333" s="121">
        <v>0</v>
      </c>
      <c r="G333" s="121">
        <v>0</v>
      </c>
    </row>
    <row r="334" spans="1:7">
      <c r="A334" s="4"/>
      <c r="B334" s="4"/>
      <c r="C334" s="7" t="s">
        <v>459</v>
      </c>
      <c r="D334" s="118">
        <v>0</v>
      </c>
      <c r="E334" s="118">
        <v>0</v>
      </c>
      <c r="F334" s="118">
        <v>0</v>
      </c>
      <c r="G334" s="118">
        <v>0</v>
      </c>
    </row>
    <row r="335" spans="1:7">
      <c r="A335" s="4"/>
      <c r="B335" s="4"/>
      <c r="C335" s="7" t="s">
        <v>463</v>
      </c>
      <c r="D335" s="118">
        <v>0</v>
      </c>
      <c r="E335" s="118">
        <v>0</v>
      </c>
      <c r="F335" s="118">
        <v>0</v>
      </c>
      <c r="G335" s="118">
        <v>0</v>
      </c>
    </row>
    <row r="336" spans="1:7">
      <c r="A336" s="4"/>
      <c r="B336" s="4"/>
      <c r="C336" s="7" t="s">
        <v>465</v>
      </c>
      <c r="D336" s="118">
        <v>0</v>
      </c>
      <c r="E336" s="118">
        <v>0</v>
      </c>
      <c r="F336" s="118">
        <v>0</v>
      </c>
      <c r="G336" s="118">
        <v>0</v>
      </c>
    </row>
    <row r="337" spans="1:7">
      <c r="A337" s="4"/>
      <c r="B337" s="4"/>
      <c r="C337" s="7" t="s">
        <v>459</v>
      </c>
      <c r="D337" s="118">
        <v>0</v>
      </c>
      <c r="E337" s="118">
        <v>0</v>
      </c>
      <c r="F337" s="118">
        <v>0</v>
      </c>
      <c r="G337" s="118">
        <v>0</v>
      </c>
    </row>
    <row r="338" spans="1:7">
      <c r="A338" s="4"/>
      <c r="B338" s="4"/>
      <c r="C338" s="7" t="s">
        <v>463</v>
      </c>
      <c r="D338" s="118">
        <v>0</v>
      </c>
      <c r="E338" s="118">
        <v>0</v>
      </c>
      <c r="F338" s="118">
        <v>0</v>
      </c>
      <c r="G338" s="118">
        <v>0</v>
      </c>
    </row>
    <row r="339" spans="1:7">
      <c r="A339" s="4"/>
      <c r="B339" s="4"/>
      <c r="C339" s="7" t="s">
        <v>464</v>
      </c>
      <c r="D339" s="118">
        <v>100000</v>
      </c>
      <c r="E339" s="118">
        <v>0</v>
      </c>
      <c r="F339" s="118">
        <v>0</v>
      </c>
      <c r="G339" s="118">
        <v>0</v>
      </c>
    </row>
    <row r="340" spans="1:7">
      <c r="A340" s="4"/>
      <c r="B340" s="4"/>
      <c r="C340" s="7" t="s">
        <v>459</v>
      </c>
      <c r="D340" s="118">
        <v>100000</v>
      </c>
      <c r="E340" s="118">
        <v>0</v>
      </c>
      <c r="F340" s="118">
        <v>0</v>
      </c>
      <c r="G340" s="118">
        <v>0</v>
      </c>
    </row>
    <row r="341" spans="1:7">
      <c r="A341" s="4"/>
      <c r="B341" s="4"/>
      <c r="C341" s="7" t="s">
        <v>463</v>
      </c>
      <c r="D341" s="118">
        <v>0</v>
      </c>
      <c r="E341" s="118">
        <v>0</v>
      </c>
      <c r="F341" s="118">
        <v>0</v>
      </c>
      <c r="G341" s="118">
        <v>0</v>
      </c>
    </row>
    <row r="342" spans="1:7">
      <c r="A342" s="4"/>
      <c r="B342" s="4"/>
      <c r="C342" s="7" t="s">
        <v>462</v>
      </c>
      <c r="D342" s="118">
        <v>0</v>
      </c>
      <c r="E342" s="118">
        <v>0</v>
      </c>
      <c r="F342" s="118">
        <v>0</v>
      </c>
      <c r="G342" s="118">
        <v>0</v>
      </c>
    </row>
    <row r="343" spans="1:7">
      <c r="A343" s="4"/>
      <c r="B343" s="4"/>
      <c r="C343" s="7" t="s">
        <v>459</v>
      </c>
      <c r="D343" s="118">
        <v>0</v>
      </c>
      <c r="E343" s="118">
        <v>0</v>
      </c>
      <c r="F343" s="118">
        <v>0</v>
      </c>
      <c r="G343" s="118">
        <v>0</v>
      </c>
    </row>
    <row r="344" spans="1:7">
      <c r="A344" s="4"/>
      <c r="B344" s="4"/>
      <c r="C344" s="7" t="s">
        <v>458</v>
      </c>
      <c r="D344" s="118">
        <v>0</v>
      </c>
      <c r="E344" s="118">
        <v>0</v>
      </c>
      <c r="F344" s="118">
        <v>0</v>
      </c>
      <c r="G344" s="118">
        <v>0</v>
      </c>
    </row>
    <row r="345" spans="1:7">
      <c r="A345" s="4"/>
      <c r="B345" s="4"/>
      <c r="C345" s="7" t="s">
        <v>457</v>
      </c>
      <c r="D345" s="118">
        <v>0</v>
      </c>
      <c r="E345" s="118">
        <v>0</v>
      </c>
      <c r="F345" s="118">
        <v>0</v>
      </c>
      <c r="G345" s="118">
        <v>0</v>
      </c>
    </row>
    <row r="346" spans="1:7">
      <c r="A346" s="4"/>
      <c r="B346" s="4"/>
      <c r="C346" s="7" t="s">
        <v>456</v>
      </c>
      <c r="D346" s="118">
        <v>0</v>
      </c>
      <c r="E346" s="118">
        <v>0</v>
      </c>
      <c r="F346" s="118">
        <v>0</v>
      </c>
      <c r="G346" s="118">
        <v>0</v>
      </c>
    </row>
    <row r="347" spans="1:7">
      <c r="A347" s="4"/>
      <c r="B347" s="4"/>
      <c r="C347" s="7" t="s">
        <v>455</v>
      </c>
      <c r="D347" s="118">
        <v>0</v>
      </c>
      <c r="E347" s="118">
        <v>0</v>
      </c>
      <c r="F347" s="118">
        <v>0</v>
      </c>
      <c r="G347" s="118">
        <v>0</v>
      </c>
    </row>
    <row r="348" spans="1:7">
      <c r="A348" s="4"/>
      <c r="B348" s="4"/>
      <c r="C348" s="7" t="s">
        <v>461</v>
      </c>
      <c r="D348" s="118">
        <v>0</v>
      </c>
      <c r="E348" s="118">
        <v>0</v>
      </c>
      <c r="F348" s="118">
        <v>0</v>
      </c>
      <c r="G348" s="118">
        <v>0</v>
      </c>
    </row>
    <row r="349" spans="1:7">
      <c r="A349" s="4"/>
      <c r="B349" s="4"/>
      <c r="C349" s="7" t="s">
        <v>459</v>
      </c>
      <c r="D349" s="118">
        <v>0</v>
      </c>
      <c r="E349" s="118">
        <v>0</v>
      </c>
      <c r="F349" s="118">
        <v>0</v>
      </c>
      <c r="G349" s="118">
        <v>0</v>
      </c>
    </row>
    <row r="350" spans="1:7">
      <c r="A350" s="4"/>
      <c r="B350" s="4"/>
      <c r="C350" s="7" t="s">
        <v>458</v>
      </c>
      <c r="D350" s="118">
        <v>0</v>
      </c>
      <c r="E350" s="118">
        <v>0</v>
      </c>
      <c r="F350" s="118">
        <v>0</v>
      </c>
      <c r="G350" s="118">
        <v>0</v>
      </c>
    </row>
    <row r="351" spans="1:7">
      <c r="A351" s="4"/>
      <c r="B351" s="4"/>
      <c r="C351" s="7" t="s">
        <v>457</v>
      </c>
      <c r="D351" s="118">
        <v>0</v>
      </c>
      <c r="E351" s="118">
        <v>0</v>
      </c>
      <c r="F351" s="118">
        <v>0</v>
      </c>
      <c r="G351" s="118">
        <v>0</v>
      </c>
    </row>
    <row r="352" spans="1:7">
      <c r="A352" s="4"/>
      <c r="B352" s="4"/>
      <c r="C352" s="7" t="s">
        <v>456</v>
      </c>
      <c r="D352" s="118">
        <v>0</v>
      </c>
      <c r="E352" s="118">
        <v>0</v>
      </c>
      <c r="F352" s="118">
        <v>0</v>
      </c>
      <c r="G352" s="118">
        <v>0</v>
      </c>
    </row>
    <row r="353" spans="1:7">
      <c r="A353" s="4"/>
      <c r="B353" s="4"/>
      <c r="C353" s="7" t="s">
        <v>455</v>
      </c>
      <c r="D353" s="118">
        <v>0</v>
      </c>
      <c r="E353" s="118">
        <v>0</v>
      </c>
      <c r="F353" s="118">
        <v>0</v>
      </c>
      <c r="G353" s="118">
        <v>0</v>
      </c>
    </row>
    <row r="354" spans="1:7">
      <c r="A354" s="4"/>
      <c r="B354" s="4"/>
      <c r="C354" s="7" t="s">
        <v>460</v>
      </c>
      <c r="D354" s="118">
        <v>0</v>
      </c>
      <c r="E354" s="118">
        <v>0</v>
      </c>
      <c r="F354" s="118">
        <v>0</v>
      </c>
      <c r="G354" s="118">
        <v>0</v>
      </c>
    </row>
    <row r="355" spans="1:7">
      <c r="A355" s="4"/>
      <c r="B355" s="4"/>
      <c r="C355" s="7" t="s">
        <v>459</v>
      </c>
      <c r="D355" s="118">
        <v>0</v>
      </c>
      <c r="E355" s="118">
        <v>0</v>
      </c>
      <c r="F355" s="118">
        <v>0</v>
      </c>
      <c r="G355" s="118">
        <v>0</v>
      </c>
    </row>
    <row r="356" spans="1:7">
      <c r="A356" s="4"/>
      <c r="B356" s="4"/>
      <c r="C356" s="7" t="s">
        <v>458</v>
      </c>
      <c r="D356" s="118">
        <v>0</v>
      </c>
      <c r="E356" s="118">
        <v>0</v>
      </c>
      <c r="F356" s="118">
        <v>0</v>
      </c>
      <c r="G356" s="118">
        <v>0</v>
      </c>
    </row>
    <row r="357" spans="1:7">
      <c r="A357" s="4"/>
      <c r="B357" s="4"/>
      <c r="C357" s="7" t="s">
        <v>457</v>
      </c>
      <c r="D357" s="118">
        <v>0</v>
      </c>
      <c r="E357" s="118">
        <v>0</v>
      </c>
      <c r="F357" s="118">
        <v>0</v>
      </c>
      <c r="G357" s="118">
        <v>0</v>
      </c>
    </row>
    <row r="358" spans="1:7">
      <c r="A358" s="4"/>
      <c r="B358" s="4"/>
      <c r="C358" s="7" t="s">
        <v>456</v>
      </c>
      <c r="D358" s="118">
        <v>0</v>
      </c>
      <c r="E358" s="118">
        <v>0</v>
      </c>
      <c r="F358" s="118">
        <v>0</v>
      </c>
      <c r="G358" s="118">
        <v>0</v>
      </c>
    </row>
    <row r="359" spans="1:7">
      <c r="A359" s="4"/>
      <c r="B359" s="4"/>
      <c r="C359" s="7" t="s">
        <v>455</v>
      </c>
      <c r="D359" s="118">
        <v>0</v>
      </c>
      <c r="E359" s="118">
        <v>0</v>
      </c>
      <c r="F359" s="118">
        <v>0</v>
      </c>
      <c r="G359" s="118">
        <v>0</v>
      </c>
    </row>
    <row r="360" spans="1:7">
      <c r="A360" s="4"/>
      <c r="B360" s="4"/>
      <c r="C360" s="7" t="s">
        <v>454</v>
      </c>
      <c r="D360" s="118">
        <v>0</v>
      </c>
      <c r="E360" s="118">
        <v>0</v>
      </c>
      <c r="F360" s="118">
        <v>0</v>
      </c>
      <c r="G360" s="118">
        <v>0</v>
      </c>
    </row>
    <row r="361" spans="1:7">
      <c r="A361" s="4"/>
      <c r="B361" s="4"/>
      <c r="C361" s="7" t="s">
        <v>453</v>
      </c>
      <c r="D361" s="118">
        <v>0</v>
      </c>
      <c r="E361" s="118">
        <v>0</v>
      </c>
      <c r="F361" s="118">
        <v>0</v>
      </c>
      <c r="G361" s="118">
        <v>0</v>
      </c>
    </row>
    <row r="363" spans="1:7">
      <c r="A363" s="4"/>
      <c r="B363" s="4"/>
      <c r="C363" s="837" t="s">
        <v>576</v>
      </c>
      <c r="D363" s="838"/>
      <c r="E363" s="838"/>
      <c r="F363" s="838"/>
      <c r="G363" s="838"/>
    </row>
    <row r="364" spans="1:7">
      <c r="A364" s="4"/>
      <c r="B364" s="4"/>
      <c r="C364" s="839" t="s">
        <v>345</v>
      </c>
      <c r="D364" s="840"/>
      <c r="E364" s="840"/>
      <c r="F364" s="840"/>
      <c r="G364" s="840"/>
    </row>
    <row r="365" spans="1:7">
      <c r="A365" s="4"/>
      <c r="B365" s="4"/>
      <c r="C365" s="16" t="s">
        <v>575</v>
      </c>
      <c r="D365" s="841" t="s">
        <v>1333</v>
      </c>
      <c r="E365" s="842"/>
      <c r="F365" s="842"/>
      <c r="G365" s="842"/>
    </row>
    <row r="366" spans="1:7">
      <c r="A366" s="4"/>
      <c r="B366" s="4"/>
      <c r="C366" s="16" t="s">
        <v>573</v>
      </c>
      <c r="D366" s="841" t="s">
        <v>1332</v>
      </c>
      <c r="E366" s="842"/>
      <c r="F366" s="842"/>
      <c r="G366" s="842"/>
    </row>
    <row r="367" spans="1:7">
      <c r="A367" s="4"/>
      <c r="B367" s="4"/>
      <c r="C367" s="16" t="s">
        <v>0</v>
      </c>
      <c r="D367" s="841" t="s">
        <v>1331</v>
      </c>
      <c r="E367" s="842"/>
      <c r="F367" s="842"/>
      <c r="G367" s="842"/>
    </row>
    <row r="368" spans="1:7">
      <c r="A368" s="4"/>
      <c r="B368" s="4"/>
      <c r="C368" s="16" t="s">
        <v>1</v>
      </c>
      <c r="D368" s="841" t="s">
        <v>80</v>
      </c>
      <c r="E368" s="842"/>
      <c r="F368" s="842"/>
      <c r="G368" s="842"/>
    </row>
    <row r="369" spans="1:7">
      <c r="A369" s="4"/>
      <c r="B369" s="4"/>
      <c r="C369" s="16" t="s">
        <v>3</v>
      </c>
      <c r="D369" s="831" t="s">
        <v>572</v>
      </c>
      <c r="E369" s="832"/>
      <c r="F369" s="832"/>
      <c r="G369" s="832"/>
    </row>
    <row r="370" spans="1:7">
      <c r="A370" s="4"/>
      <c r="B370" s="4"/>
      <c r="C370" s="833" t="s">
        <v>4</v>
      </c>
      <c r="D370" s="834"/>
      <c r="E370" s="834"/>
      <c r="F370" s="834"/>
      <c r="G370" s="834"/>
    </row>
    <row r="371" spans="1:7">
      <c r="A371" s="4"/>
      <c r="B371" s="4"/>
      <c r="C371" s="835" t="s">
        <v>1330</v>
      </c>
      <c r="D371" s="836"/>
      <c r="E371" s="836"/>
      <c r="F371" s="836"/>
      <c r="G371" s="836"/>
    </row>
    <row r="372" spans="1:7">
      <c r="A372" s="4"/>
      <c r="B372" s="4"/>
      <c r="C372" s="8" t="s">
        <v>5</v>
      </c>
      <c r="D372" s="829" t="s">
        <v>1329</v>
      </c>
      <c r="E372" s="830"/>
      <c r="F372" s="830"/>
      <c r="G372" s="830"/>
    </row>
    <row r="373" spans="1:7" ht="22.5">
      <c r="A373" s="4"/>
      <c r="B373" s="4"/>
      <c r="C373" s="7" t="s">
        <v>6</v>
      </c>
      <c r="D373" s="112">
        <v>2021</v>
      </c>
      <c r="E373" s="112">
        <v>2022</v>
      </c>
      <c r="F373" s="112">
        <v>2023</v>
      </c>
      <c r="G373" s="112">
        <v>2024</v>
      </c>
    </row>
    <row r="374" spans="1:7">
      <c r="A374" s="4"/>
      <c r="B374" s="4"/>
      <c r="C374" s="15"/>
      <c r="D374" s="113" t="s">
        <v>7</v>
      </c>
      <c r="E374" s="113" t="s">
        <v>8</v>
      </c>
      <c r="F374" s="113" t="s">
        <v>8</v>
      </c>
      <c r="G374" s="113" t="s">
        <v>8</v>
      </c>
    </row>
    <row r="375" spans="1:7" ht="45">
      <c r="A375" s="4"/>
      <c r="B375" s="4"/>
      <c r="C375" s="7" t="s">
        <v>1328</v>
      </c>
      <c r="D375" s="114" t="s">
        <v>1184</v>
      </c>
      <c r="E375" s="114" t="s">
        <v>1327</v>
      </c>
      <c r="F375" s="114" t="s">
        <v>1326</v>
      </c>
      <c r="G375" s="114" t="s">
        <v>1325</v>
      </c>
    </row>
    <row r="376" spans="1:7">
      <c r="A376" s="4"/>
      <c r="B376" s="4"/>
      <c r="C376" s="8" t="s">
        <v>303</v>
      </c>
      <c r="D376" s="829" t="s">
        <v>1324</v>
      </c>
      <c r="E376" s="830"/>
      <c r="F376" s="830"/>
      <c r="G376" s="830"/>
    </row>
    <row r="377" spans="1:7">
      <c r="A377" s="4"/>
      <c r="B377" s="4"/>
      <c r="C377" s="7" t="s">
        <v>511</v>
      </c>
      <c r="D377" s="112">
        <v>2021</v>
      </c>
      <c r="E377" s="112">
        <v>2022</v>
      </c>
      <c r="F377" s="112">
        <v>2023</v>
      </c>
      <c r="G377" s="112">
        <v>2024</v>
      </c>
    </row>
    <row r="378" spans="1:7">
      <c r="A378" s="4"/>
      <c r="B378" s="4"/>
      <c r="C378" s="15"/>
      <c r="D378" s="113" t="s">
        <v>7</v>
      </c>
      <c r="E378" s="113" t="s">
        <v>8</v>
      </c>
      <c r="F378" s="113" t="s">
        <v>8</v>
      </c>
      <c r="G378" s="113" t="s">
        <v>8</v>
      </c>
    </row>
    <row r="379" spans="1:7" ht="67.5">
      <c r="A379" s="4"/>
      <c r="B379" s="4"/>
      <c r="C379" s="7" t="s">
        <v>1323</v>
      </c>
      <c r="D379" s="114" t="s">
        <v>1237</v>
      </c>
      <c r="E379" s="114" t="s">
        <v>1012</v>
      </c>
      <c r="F379" s="114" t="s">
        <v>1322</v>
      </c>
      <c r="G379" s="114" t="s">
        <v>1017</v>
      </c>
    </row>
    <row r="380" spans="1:7" ht="67.5">
      <c r="A380" s="4"/>
      <c r="B380" s="4"/>
      <c r="C380" s="7" t="s">
        <v>1321</v>
      </c>
      <c r="D380" s="114" t="s">
        <v>1320</v>
      </c>
      <c r="E380" s="114" t="s">
        <v>1319</v>
      </c>
      <c r="F380" s="114" t="s">
        <v>1318</v>
      </c>
      <c r="G380" s="114" t="s">
        <v>1010</v>
      </c>
    </row>
    <row r="381" spans="1:7">
      <c r="A381" s="4"/>
      <c r="B381" s="4"/>
      <c r="C381" s="827" t="s">
        <v>347</v>
      </c>
      <c r="D381" s="828"/>
      <c r="E381" s="828"/>
      <c r="F381" s="828"/>
      <c r="G381" s="828"/>
    </row>
    <row r="382" spans="1:7">
      <c r="A382" s="4"/>
      <c r="B382" s="4"/>
      <c r="C382" s="111" t="s">
        <v>1317</v>
      </c>
      <c r="D382" s="827" t="s">
        <v>1316</v>
      </c>
      <c r="E382" s="828"/>
      <c r="F382" s="828"/>
      <c r="G382" s="828"/>
    </row>
    <row r="383" spans="1:7">
      <c r="A383" s="4"/>
      <c r="B383" s="4"/>
      <c r="C383" s="14" t="s">
        <v>484</v>
      </c>
      <c r="D383" s="825" t="s">
        <v>1315</v>
      </c>
      <c r="E383" s="826"/>
      <c r="F383" s="826"/>
      <c r="G383" s="826"/>
    </row>
    <row r="384" spans="1:7">
      <c r="A384" s="4"/>
      <c r="B384" s="4"/>
      <c r="C384" s="122" t="s">
        <v>482</v>
      </c>
      <c r="D384" s="821" t="s">
        <v>1314</v>
      </c>
      <c r="E384" s="822"/>
      <c r="F384" s="822"/>
      <c r="G384" s="822"/>
    </row>
    <row r="385" spans="1:7">
      <c r="A385" s="4"/>
      <c r="B385" s="4"/>
      <c r="C385" s="122" t="s">
        <v>15</v>
      </c>
      <c r="D385" s="821" t="s">
        <v>1313</v>
      </c>
      <c r="E385" s="822"/>
      <c r="F385" s="822"/>
      <c r="G385" s="822"/>
    </row>
    <row r="386" spans="1:7">
      <c r="A386" s="4"/>
      <c r="B386" s="4"/>
      <c r="C386" s="13"/>
      <c r="D386" s="116">
        <v>2021</v>
      </c>
      <c r="E386" s="116">
        <v>2022</v>
      </c>
      <c r="F386" s="116">
        <v>2023</v>
      </c>
      <c r="G386" s="116">
        <v>2024</v>
      </c>
    </row>
    <row r="387" spans="1:7">
      <c r="A387" s="4"/>
      <c r="B387" s="4"/>
      <c r="C387" s="12"/>
      <c r="D387" s="117" t="s">
        <v>7</v>
      </c>
      <c r="E387" s="117" t="s">
        <v>8</v>
      </c>
      <c r="F387" s="117" t="s">
        <v>8</v>
      </c>
      <c r="G387" s="117" t="s">
        <v>8</v>
      </c>
    </row>
    <row r="388" spans="1:7">
      <c r="A388" s="4"/>
      <c r="B388" s="4"/>
      <c r="C388" s="7" t="s">
        <v>16</v>
      </c>
      <c r="D388" s="114" t="s">
        <v>1312</v>
      </c>
      <c r="E388" s="114" t="s">
        <v>1311</v>
      </c>
      <c r="F388" s="114" t="s">
        <v>1310</v>
      </c>
      <c r="G388" s="114" t="s">
        <v>1309</v>
      </c>
    </row>
    <row r="389" spans="1:7">
      <c r="A389" s="4"/>
      <c r="B389" s="4"/>
      <c r="C389" s="7" t="s">
        <v>680</v>
      </c>
      <c r="D389" s="114" t="s">
        <v>2401</v>
      </c>
      <c r="E389" s="114" t="s">
        <v>1308</v>
      </c>
      <c r="F389" s="114" t="s">
        <v>1307</v>
      </c>
      <c r="G389" s="114" t="s">
        <v>1306</v>
      </c>
    </row>
    <row r="390" spans="1:7">
      <c r="A390" s="4"/>
      <c r="B390" s="4"/>
      <c r="C390" s="7" t="s">
        <v>676</v>
      </c>
      <c r="D390" s="114" t="s">
        <v>2400</v>
      </c>
      <c r="E390" s="114" t="s">
        <v>1305</v>
      </c>
      <c r="F390" s="114" t="s">
        <v>1304</v>
      </c>
      <c r="G390" s="114" t="s">
        <v>1303</v>
      </c>
    </row>
    <row r="391" spans="1:7">
      <c r="A391" s="4"/>
      <c r="B391" s="4"/>
      <c r="C391" s="7" t="s">
        <v>477</v>
      </c>
      <c r="D391" s="114" t="s">
        <v>450</v>
      </c>
      <c r="E391" s="114" t="s">
        <v>1302</v>
      </c>
      <c r="F391" s="114" t="s">
        <v>1301</v>
      </c>
      <c r="G391" s="114" t="s">
        <v>619</v>
      </c>
    </row>
    <row r="392" spans="1:7">
      <c r="A392" s="4"/>
      <c r="B392" s="4"/>
      <c r="C392" s="7" t="s">
        <v>476</v>
      </c>
      <c r="D392" s="114" t="s">
        <v>450</v>
      </c>
      <c r="E392" s="114" t="s">
        <v>2399</v>
      </c>
      <c r="F392" s="114" t="s">
        <v>1301</v>
      </c>
      <c r="G392" s="114" t="s">
        <v>619</v>
      </c>
    </row>
    <row r="393" spans="1:7">
      <c r="A393" s="4"/>
      <c r="B393" s="4"/>
      <c r="C393" s="7" t="s">
        <v>22</v>
      </c>
      <c r="D393" s="114" t="s">
        <v>450</v>
      </c>
      <c r="E393" s="114" t="s">
        <v>2398</v>
      </c>
      <c r="F393" s="114" t="s">
        <v>474</v>
      </c>
      <c r="G393" s="114" t="s">
        <v>474</v>
      </c>
    </row>
    <row r="394" spans="1:7">
      <c r="A394" s="4"/>
      <c r="B394" s="4"/>
      <c r="C394" s="823" t="s">
        <v>473</v>
      </c>
      <c r="D394" s="824"/>
      <c r="E394" s="824"/>
      <c r="F394" s="824"/>
      <c r="G394" s="824"/>
    </row>
    <row r="395" spans="1:7">
      <c r="A395" s="4"/>
      <c r="B395" s="4"/>
      <c r="C395" s="13"/>
      <c r="D395" s="116">
        <v>2021</v>
      </c>
      <c r="E395" s="116">
        <v>2022</v>
      </c>
      <c r="F395" s="116">
        <v>2023</v>
      </c>
      <c r="G395" s="116">
        <v>2024</v>
      </c>
    </row>
    <row r="396" spans="1:7">
      <c r="A396" s="4"/>
      <c r="B396" s="4"/>
      <c r="C396" s="12"/>
      <c r="D396" s="117" t="s">
        <v>7</v>
      </c>
      <c r="E396" s="117" t="s">
        <v>8</v>
      </c>
      <c r="F396" s="117" t="s">
        <v>8</v>
      </c>
      <c r="G396" s="117" t="s">
        <v>8</v>
      </c>
    </row>
    <row r="397" spans="1:7">
      <c r="A397" s="4"/>
      <c r="B397" s="4"/>
      <c r="C397" s="11" t="s">
        <v>470</v>
      </c>
      <c r="D397" s="115">
        <v>2149000000</v>
      </c>
      <c r="E397" s="115">
        <v>2302760000</v>
      </c>
      <c r="F397" s="115">
        <v>2290040000</v>
      </c>
      <c r="G397" s="115">
        <v>2364200000</v>
      </c>
    </row>
    <row r="398" spans="1:7">
      <c r="A398" s="4"/>
      <c r="B398" s="4"/>
      <c r="C398" s="11" t="s">
        <v>459</v>
      </c>
      <c r="D398" s="115">
        <v>2149000000</v>
      </c>
      <c r="E398" s="115">
        <v>2302760000</v>
      </c>
      <c r="F398" s="115">
        <v>2290040000</v>
      </c>
      <c r="G398" s="115">
        <v>2364200000</v>
      </c>
    </row>
    <row r="399" spans="1:7">
      <c r="A399" s="4"/>
      <c r="B399" s="4"/>
      <c r="C399" s="11" t="s">
        <v>463</v>
      </c>
      <c r="D399" s="115">
        <v>0</v>
      </c>
      <c r="E399" s="115">
        <v>0</v>
      </c>
      <c r="F399" s="115">
        <v>0</v>
      </c>
      <c r="G399" s="115">
        <v>0</v>
      </c>
    </row>
    <row r="400" spans="1:7">
      <c r="A400" s="4"/>
      <c r="B400" s="4"/>
      <c r="C400" s="11" t="s">
        <v>469</v>
      </c>
      <c r="D400" s="115">
        <v>268500000</v>
      </c>
      <c r="E400" s="115">
        <v>280000000</v>
      </c>
      <c r="F400" s="115">
        <v>280000000</v>
      </c>
      <c r="G400" s="115">
        <v>285000000</v>
      </c>
    </row>
    <row r="401" spans="1:7">
      <c r="A401" s="4"/>
      <c r="B401" s="4"/>
      <c r="C401" s="11" t="s">
        <v>459</v>
      </c>
      <c r="D401" s="115">
        <v>268500000</v>
      </c>
      <c r="E401" s="115">
        <v>280000000</v>
      </c>
      <c r="F401" s="115">
        <v>280000000</v>
      </c>
      <c r="G401" s="115">
        <v>285000000</v>
      </c>
    </row>
    <row r="402" spans="1:7">
      <c r="A402" s="4"/>
      <c r="B402" s="4"/>
      <c r="C402" s="11" t="s">
        <v>463</v>
      </c>
      <c r="D402" s="115">
        <v>0</v>
      </c>
      <c r="E402" s="115">
        <v>0</v>
      </c>
      <c r="F402" s="115">
        <v>0</v>
      </c>
      <c r="G402" s="115">
        <v>0</v>
      </c>
    </row>
    <row r="403" spans="1:7">
      <c r="A403" s="4"/>
      <c r="B403" s="4"/>
      <c r="C403" s="11" t="s">
        <v>468</v>
      </c>
      <c r="D403" s="115">
        <v>461350000</v>
      </c>
      <c r="E403" s="115">
        <v>500250000</v>
      </c>
      <c r="F403" s="115">
        <v>525000000</v>
      </c>
      <c r="G403" s="115">
        <v>550000000</v>
      </c>
    </row>
    <row r="404" spans="1:7">
      <c r="A404" s="4"/>
      <c r="B404" s="4"/>
      <c r="C404" s="11" t="s">
        <v>459</v>
      </c>
      <c r="D404" s="115">
        <v>461350000</v>
      </c>
      <c r="E404" s="115">
        <v>500250000</v>
      </c>
      <c r="F404" s="115">
        <v>525000000</v>
      </c>
      <c r="G404" s="115">
        <v>550000000</v>
      </c>
    </row>
    <row r="405" spans="1:7">
      <c r="A405" s="4"/>
      <c r="B405" s="4"/>
      <c r="C405" s="11" t="s">
        <v>463</v>
      </c>
      <c r="D405" s="115">
        <v>0</v>
      </c>
      <c r="E405" s="115">
        <v>0</v>
      </c>
      <c r="F405" s="115">
        <v>0</v>
      </c>
      <c r="G405" s="115">
        <v>0</v>
      </c>
    </row>
    <row r="406" spans="1:7">
      <c r="A406" s="4"/>
      <c r="B406" s="4"/>
      <c r="C406" s="11" t="s">
        <v>467</v>
      </c>
      <c r="D406" s="115">
        <v>0</v>
      </c>
      <c r="E406" s="115">
        <v>0</v>
      </c>
      <c r="F406" s="115">
        <v>0</v>
      </c>
      <c r="G406" s="115">
        <v>0</v>
      </c>
    </row>
    <row r="407" spans="1:7">
      <c r="A407" s="4"/>
      <c r="B407" s="4"/>
      <c r="C407" s="11" t="s">
        <v>459</v>
      </c>
      <c r="D407" s="115">
        <v>0</v>
      </c>
      <c r="E407" s="115">
        <v>0</v>
      </c>
      <c r="F407" s="115">
        <v>0</v>
      </c>
      <c r="G407" s="115">
        <v>0</v>
      </c>
    </row>
    <row r="408" spans="1:7">
      <c r="A408" s="4"/>
      <c r="B408" s="4"/>
      <c r="C408" s="11" t="s">
        <v>463</v>
      </c>
      <c r="D408" s="115">
        <v>0</v>
      </c>
      <c r="E408" s="115">
        <v>0</v>
      </c>
      <c r="F408" s="115">
        <v>0</v>
      </c>
      <c r="G408" s="115">
        <v>0</v>
      </c>
    </row>
    <row r="409" spans="1:7">
      <c r="A409" s="4"/>
      <c r="B409" s="4"/>
      <c r="C409" s="11" t="s">
        <v>472</v>
      </c>
      <c r="D409" s="115">
        <v>0</v>
      </c>
      <c r="E409" s="115">
        <v>0</v>
      </c>
      <c r="F409" s="115">
        <v>0</v>
      </c>
      <c r="G409" s="115">
        <v>0</v>
      </c>
    </row>
    <row r="410" spans="1:7">
      <c r="A410" s="4"/>
      <c r="B410" s="4"/>
      <c r="C410" s="11" t="s">
        <v>459</v>
      </c>
      <c r="D410" s="115">
        <v>0</v>
      </c>
      <c r="E410" s="115">
        <v>0</v>
      </c>
      <c r="F410" s="115">
        <v>0</v>
      </c>
      <c r="G410" s="115">
        <v>0</v>
      </c>
    </row>
    <row r="411" spans="1:7">
      <c r="A411" s="4"/>
      <c r="B411" s="4"/>
      <c r="C411" s="11" t="s">
        <v>463</v>
      </c>
      <c r="D411" s="115">
        <v>0</v>
      </c>
      <c r="E411" s="115">
        <v>0</v>
      </c>
      <c r="F411" s="115">
        <v>0</v>
      </c>
      <c r="G411" s="115">
        <v>0</v>
      </c>
    </row>
    <row r="412" spans="1:7">
      <c r="A412" s="4"/>
      <c r="B412" s="4"/>
      <c r="C412" s="11" t="s">
        <v>465</v>
      </c>
      <c r="D412" s="115">
        <v>0</v>
      </c>
      <c r="E412" s="115">
        <v>0</v>
      </c>
      <c r="F412" s="115">
        <v>0</v>
      </c>
      <c r="G412" s="115">
        <v>0</v>
      </c>
    </row>
    <row r="413" spans="1:7">
      <c r="A413" s="4"/>
      <c r="B413" s="4"/>
      <c r="C413" s="11" t="s">
        <v>459</v>
      </c>
      <c r="D413" s="115">
        <v>0</v>
      </c>
      <c r="E413" s="115">
        <v>0</v>
      </c>
      <c r="F413" s="115">
        <v>0</v>
      </c>
      <c r="G413" s="115">
        <v>0</v>
      </c>
    </row>
    <row r="414" spans="1:7">
      <c r="A414" s="4"/>
      <c r="B414" s="4"/>
      <c r="C414" s="11" t="s">
        <v>463</v>
      </c>
      <c r="D414" s="115">
        <v>0</v>
      </c>
      <c r="E414" s="115">
        <v>0</v>
      </c>
      <c r="F414" s="115">
        <v>0</v>
      </c>
      <c r="G414" s="115">
        <v>0</v>
      </c>
    </row>
    <row r="415" spans="1:7">
      <c r="A415" s="4"/>
      <c r="B415" s="4"/>
      <c r="C415" s="11" t="s">
        <v>464</v>
      </c>
      <c r="D415" s="115">
        <v>4850000</v>
      </c>
      <c r="E415" s="115">
        <v>4750000</v>
      </c>
      <c r="F415" s="115">
        <v>0</v>
      </c>
      <c r="G415" s="115">
        <v>0</v>
      </c>
    </row>
    <row r="416" spans="1:7">
      <c r="A416" s="4"/>
      <c r="B416" s="4"/>
      <c r="C416" s="11" t="s">
        <v>459</v>
      </c>
      <c r="D416" s="115">
        <v>4850000</v>
      </c>
      <c r="E416" s="115">
        <v>4750000</v>
      </c>
      <c r="F416" s="115">
        <v>0</v>
      </c>
      <c r="G416" s="115">
        <v>0</v>
      </c>
    </row>
    <row r="417" spans="1:7">
      <c r="A417" s="4"/>
      <c r="B417" s="4"/>
      <c r="C417" s="11" t="s">
        <v>463</v>
      </c>
      <c r="D417" s="115">
        <v>0</v>
      </c>
      <c r="E417" s="115">
        <v>0</v>
      </c>
      <c r="F417" s="115">
        <v>0</v>
      </c>
      <c r="G417" s="115">
        <v>0</v>
      </c>
    </row>
    <row r="418" spans="1:7">
      <c r="A418" s="4"/>
      <c r="B418" s="4"/>
      <c r="C418" s="11" t="s">
        <v>462</v>
      </c>
      <c r="D418" s="115">
        <v>0</v>
      </c>
      <c r="E418" s="115">
        <v>0</v>
      </c>
      <c r="F418" s="115">
        <v>0</v>
      </c>
      <c r="G418" s="115">
        <v>0</v>
      </c>
    </row>
    <row r="419" spans="1:7">
      <c r="A419" s="4"/>
      <c r="B419" s="4"/>
      <c r="C419" s="11" t="s">
        <v>459</v>
      </c>
      <c r="D419" s="115">
        <v>0</v>
      </c>
      <c r="E419" s="115">
        <v>0</v>
      </c>
      <c r="F419" s="115">
        <v>0</v>
      </c>
      <c r="G419" s="115">
        <v>0</v>
      </c>
    </row>
    <row r="420" spans="1:7">
      <c r="A420" s="4"/>
      <c r="B420" s="4"/>
      <c r="C420" s="11" t="s">
        <v>458</v>
      </c>
      <c r="D420" s="115">
        <v>0</v>
      </c>
      <c r="E420" s="115">
        <v>0</v>
      </c>
      <c r="F420" s="115">
        <v>0</v>
      </c>
      <c r="G420" s="115">
        <v>0</v>
      </c>
    </row>
    <row r="421" spans="1:7">
      <c r="A421" s="4"/>
      <c r="B421" s="4"/>
      <c r="C421" s="11" t="s">
        <v>457</v>
      </c>
      <c r="D421" s="115">
        <v>0</v>
      </c>
      <c r="E421" s="115">
        <v>0</v>
      </c>
      <c r="F421" s="115">
        <v>0</v>
      </c>
      <c r="G421" s="115">
        <v>0</v>
      </c>
    </row>
    <row r="422" spans="1:7">
      <c r="A422" s="4"/>
      <c r="B422" s="4"/>
      <c r="C422" s="11" t="s">
        <v>456</v>
      </c>
      <c r="D422" s="115">
        <v>0</v>
      </c>
      <c r="E422" s="115">
        <v>0</v>
      </c>
      <c r="F422" s="115">
        <v>0</v>
      </c>
      <c r="G422" s="115">
        <v>0</v>
      </c>
    </row>
    <row r="423" spans="1:7">
      <c r="A423" s="4"/>
      <c r="B423" s="4"/>
      <c r="C423" s="11" t="s">
        <v>455</v>
      </c>
      <c r="D423" s="115">
        <v>0</v>
      </c>
      <c r="E423" s="115">
        <v>0</v>
      </c>
      <c r="F423" s="115">
        <v>0</v>
      </c>
      <c r="G423" s="115">
        <v>0</v>
      </c>
    </row>
    <row r="424" spans="1:7">
      <c r="A424" s="4"/>
      <c r="B424" s="4"/>
      <c r="C424" s="11" t="s">
        <v>461</v>
      </c>
      <c r="D424" s="115">
        <v>0</v>
      </c>
      <c r="E424" s="115">
        <v>0</v>
      </c>
      <c r="F424" s="115">
        <v>0</v>
      </c>
      <c r="G424" s="115">
        <v>0</v>
      </c>
    </row>
    <row r="425" spans="1:7">
      <c r="A425" s="4"/>
      <c r="B425" s="4"/>
      <c r="C425" s="11" t="s">
        <v>459</v>
      </c>
      <c r="D425" s="115">
        <v>0</v>
      </c>
      <c r="E425" s="115">
        <v>0</v>
      </c>
      <c r="F425" s="115">
        <v>0</v>
      </c>
      <c r="G425" s="115">
        <v>0</v>
      </c>
    </row>
    <row r="426" spans="1:7">
      <c r="A426" s="4"/>
      <c r="B426" s="4"/>
      <c r="C426" s="11" t="s">
        <v>458</v>
      </c>
      <c r="D426" s="115">
        <v>0</v>
      </c>
      <c r="E426" s="115">
        <v>0</v>
      </c>
      <c r="F426" s="115">
        <v>0</v>
      </c>
      <c r="G426" s="115">
        <v>0</v>
      </c>
    </row>
    <row r="427" spans="1:7">
      <c r="A427" s="4"/>
      <c r="B427" s="4"/>
      <c r="C427" s="11" t="s">
        <v>457</v>
      </c>
      <c r="D427" s="115">
        <v>0</v>
      </c>
      <c r="E427" s="115">
        <v>0</v>
      </c>
      <c r="F427" s="115">
        <v>0</v>
      </c>
      <c r="G427" s="115">
        <v>0</v>
      </c>
    </row>
    <row r="428" spans="1:7">
      <c r="A428" s="4"/>
      <c r="B428" s="4"/>
      <c r="C428" s="11" t="s">
        <v>456</v>
      </c>
      <c r="D428" s="115">
        <v>0</v>
      </c>
      <c r="E428" s="115">
        <v>0</v>
      </c>
      <c r="F428" s="115">
        <v>0</v>
      </c>
      <c r="G428" s="115">
        <v>0</v>
      </c>
    </row>
    <row r="429" spans="1:7">
      <c r="A429" s="4"/>
      <c r="B429" s="4"/>
      <c r="C429" s="11" t="s">
        <v>455</v>
      </c>
      <c r="D429" s="115">
        <v>0</v>
      </c>
      <c r="E429" s="115">
        <v>0</v>
      </c>
      <c r="F429" s="115">
        <v>0</v>
      </c>
      <c r="G429" s="115">
        <v>0</v>
      </c>
    </row>
    <row r="430" spans="1:7">
      <c r="A430" s="4"/>
      <c r="B430" s="4"/>
      <c r="C430" s="11" t="s">
        <v>460</v>
      </c>
      <c r="D430" s="115">
        <v>0</v>
      </c>
      <c r="E430" s="115">
        <v>0</v>
      </c>
      <c r="F430" s="115">
        <v>0</v>
      </c>
      <c r="G430" s="115">
        <v>0</v>
      </c>
    </row>
    <row r="431" spans="1:7">
      <c r="A431" s="4"/>
      <c r="B431" s="4"/>
      <c r="C431" s="11" t="s">
        <v>459</v>
      </c>
      <c r="D431" s="115">
        <v>0</v>
      </c>
      <c r="E431" s="115">
        <v>0</v>
      </c>
      <c r="F431" s="115">
        <v>0</v>
      </c>
      <c r="G431" s="115">
        <v>0</v>
      </c>
    </row>
    <row r="432" spans="1:7">
      <c r="A432" s="4"/>
      <c r="B432" s="4"/>
      <c r="C432" s="11" t="s">
        <v>458</v>
      </c>
      <c r="D432" s="115">
        <v>0</v>
      </c>
      <c r="E432" s="115">
        <v>0</v>
      </c>
      <c r="F432" s="115">
        <v>0</v>
      </c>
      <c r="G432" s="115">
        <v>0</v>
      </c>
    </row>
    <row r="433" spans="1:7">
      <c r="A433" s="4"/>
      <c r="B433" s="4"/>
      <c r="C433" s="11" t="s">
        <v>457</v>
      </c>
      <c r="D433" s="115">
        <v>0</v>
      </c>
      <c r="E433" s="115">
        <v>0</v>
      </c>
      <c r="F433" s="115">
        <v>0</v>
      </c>
      <c r="G433" s="115">
        <v>0</v>
      </c>
    </row>
    <row r="434" spans="1:7">
      <c r="A434" s="4"/>
      <c r="B434" s="4"/>
      <c r="C434" s="11" t="s">
        <v>456</v>
      </c>
      <c r="D434" s="115">
        <v>0</v>
      </c>
      <c r="E434" s="115">
        <v>0</v>
      </c>
      <c r="F434" s="115">
        <v>0</v>
      </c>
      <c r="G434" s="115">
        <v>0</v>
      </c>
    </row>
    <row r="435" spans="1:7">
      <c r="A435" s="4"/>
      <c r="B435" s="4"/>
      <c r="C435" s="11" t="s">
        <v>455</v>
      </c>
      <c r="D435" s="115">
        <v>0</v>
      </c>
      <c r="E435" s="115">
        <v>0</v>
      </c>
      <c r="F435" s="115">
        <v>0</v>
      </c>
      <c r="G435" s="115">
        <v>0</v>
      </c>
    </row>
    <row r="436" spans="1:7">
      <c r="A436" s="4"/>
      <c r="B436" s="4"/>
      <c r="C436" s="11" t="s">
        <v>454</v>
      </c>
      <c r="D436" s="115">
        <v>0</v>
      </c>
      <c r="E436" s="115">
        <v>0</v>
      </c>
      <c r="F436" s="115">
        <v>0</v>
      </c>
      <c r="G436" s="115">
        <v>0</v>
      </c>
    </row>
    <row r="437" spans="1:7">
      <c r="A437" s="4"/>
      <c r="B437" s="4"/>
      <c r="C437" s="11" t="s">
        <v>453</v>
      </c>
      <c r="D437" s="115">
        <v>0</v>
      </c>
      <c r="E437" s="115">
        <v>0</v>
      </c>
      <c r="F437" s="115">
        <v>0</v>
      </c>
      <c r="G437" s="115">
        <v>0</v>
      </c>
    </row>
    <row r="438" spans="1:7">
      <c r="A438" s="4"/>
      <c r="B438" s="4"/>
      <c r="C438" s="10" t="s">
        <v>165</v>
      </c>
      <c r="D438" s="115">
        <v>2883700000</v>
      </c>
      <c r="E438" s="115">
        <v>3087760000</v>
      </c>
      <c r="F438" s="115">
        <v>3095040000</v>
      </c>
      <c r="G438" s="115">
        <v>3199200000</v>
      </c>
    </row>
    <row r="439" spans="1:7">
      <c r="A439" s="4"/>
      <c r="B439" s="4"/>
      <c r="C439" s="827" t="s">
        <v>44</v>
      </c>
      <c r="D439" s="828"/>
      <c r="E439" s="828"/>
      <c r="F439" s="828"/>
      <c r="G439" s="828"/>
    </row>
    <row r="440" spans="1:7">
      <c r="A440" s="4"/>
      <c r="B440" s="4"/>
      <c r="C440" s="111" t="s">
        <v>1300</v>
      </c>
      <c r="D440" s="827" t="s">
        <v>225</v>
      </c>
      <c r="E440" s="828"/>
      <c r="F440" s="828"/>
      <c r="G440" s="828"/>
    </row>
    <row r="441" spans="1:7">
      <c r="A441" s="4"/>
      <c r="B441" s="4"/>
      <c r="C441" s="14" t="s">
        <v>484</v>
      </c>
      <c r="D441" s="825" t="s">
        <v>1299</v>
      </c>
      <c r="E441" s="826"/>
      <c r="F441" s="826"/>
      <c r="G441" s="826"/>
    </row>
    <row r="442" spans="1:7">
      <c r="A442" s="4"/>
      <c r="B442" s="4"/>
      <c r="C442" s="122" t="s">
        <v>482</v>
      </c>
      <c r="D442" s="821" t="s">
        <v>1298</v>
      </c>
      <c r="E442" s="822"/>
      <c r="F442" s="822"/>
      <c r="G442" s="822"/>
    </row>
    <row r="443" spans="1:7">
      <c r="A443" s="4"/>
      <c r="B443" s="4"/>
      <c r="C443" s="122" t="s">
        <v>15</v>
      </c>
      <c r="D443" s="821" t="s">
        <v>99</v>
      </c>
      <c r="E443" s="822"/>
      <c r="F443" s="822"/>
      <c r="G443" s="822"/>
    </row>
    <row r="444" spans="1:7">
      <c r="A444" s="4"/>
      <c r="B444" s="4"/>
      <c r="C444" s="13"/>
      <c r="D444" s="116">
        <v>2021</v>
      </c>
      <c r="E444" s="116">
        <v>2022</v>
      </c>
      <c r="F444" s="116">
        <v>2023</v>
      </c>
      <c r="G444" s="116">
        <v>2024</v>
      </c>
    </row>
    <row r="445" spans="1:7">
      <c r="A445" s="4"/>
      <c r="B445" s="4"/>
      <c r="C445" s="12"/>
      <c r="D445" s="117" t="s">
        <v>7</v>
      </c>
      <c r="E445" s="117" t="s">
        <v>8</v>
      </c>
      <c r="F445" s="117" t="s">
        <v>8</v>
      </c>
      <c r="G445" s="117" t="s">
        <v>8</v>
      </c>
    </row>
    <row r="446" spans="1:7">
      <c r="A446" s="4"/>
      <c r="B446" s="4"/>
      <c r="C446" s="7" t="s">
        <v>16</v>
      </c>
      <c r="D446" s="114" t="s">
        <v>1297</v>
      </c>
      <c r="E446" s="114" t="s">
        <v>1034</v>
      </c>
      <c r="F446" s="114" t="s">
        <v>543</v>
      </c>
      <c r="G446" s="114" t="s">
        <v>505</v>
      </c>
    </row>
    <row r="447" spans="1:7">
      <c r="A447" s="4"/>
      <c r="B447" s="4"/>
      <c r="C447" s="7" t="s">
        <v>680</v>
      </c>
      <c r="D447" s="114" t="s">
        <v>2397</v>
      </c>
      <c r="E447" s="114" t="s">
        <v>1295</v>
      </c>
      <c r="F447" s="114" t="s">
        <v>1294</v>
      </c>
      <c r="G447" s="114" t="s">
        <v>1293</v>
      </c>
    </row>
    <row r="448" spans="1:7">
      <c r="A448" s="4"/>
      <c r="B448" s="4"/>
      <c r="C448" s="7" t="s">
        <v>676</v>
      </c>
      <c r="D448" s="114" t="s">
        <v>2396</v>
      </c>
      <c r="E448" s="114" t="s">
        <v>1292</v>
      </c>
      <c r="F448" s="114" t="s">
        <v>1291</v>
      </c>
      <c r="G448" s="114" t="s">
        <v>1290</v>
      </c>
    </row>
    <row r="449" spans="1:7">
      <c r="A449" s="4"/>
      <c r="B449" s="4"/>
      <c r="C449" s="7" t="s">
        <v>477</v>
      </c>
      <c r="D449" s="114" t="s">
        <v>450</v>
      </c>
      <c r="E449" s="114" t="s">
        <v>1289</v>
      </c>
      <c r="F449" s="114" t="s">
        <v>1288</v>
      </c>
      <c r="G449" s="114" t="s">
        <v>1287</v>
      </c>
    </row>
    <row r="450" spans="1:7">
      <c r="A450" s="4"/>
      <c r="B450" s="4"/>
      <c r="C450" s="7" t="s">
        <v>476</v>
      </c>
      <c r="D450" s="114" t="s">
        <v>450</v>
      </c>
      <c r="E450" s="114" t="s">
        <v>2395</v>
      </c>
      <c r="F450" s="114" t="s">
        <v>1286</v>
      </c>
      <c r="G450" s="114" t="s">
        <v>1285</v>
      </c>
    </row>
    <row r="451" spans="1:7">
      <c r="A451" s="4"/>
      <c r="B451" s="4"/>
      <c r="C451" s="7" t="s">
        <v>22</v>
      </c>
      <c r="D451" s="114" t="s">
        <v>450</v>
      </c>
      <c r="E451" s="114" t="s">
        <v>2394</v>
      </c>
      <c r="F451" s="114" t="s">
        <v>1284</v>
      </c>
      <c r="G451" s="114" t="s">
        <v>1283</v>
      </c>
    </row>
    <row r="452" spans="1:7">
      <c r="A452" s="4"/>
      <c r="B452" s="4"/>
      <c r="C452" s="823" t="s">
        <v>473</v>
      </c>
      <c r="D452" s="824"/>
      <c r="E452" s="824"/>
      <c r="F452" s="824"/>
      <c r="G452" s="824"/>
    </row>
    <row r="453" spans="1:7">
      <c r="A453" s="4"/>
      <c r="B453" s="4"/>
      <c r="C453" s="13"/>
      <c r="D453" s="116">
        <v>2021</v>
      </c>
      <c r="E453" s="116">
        <v>2022</v>
      </c>
      <c r="F453" s="116">
        <v>2023</v>
      </c>
      <c r="G453" s="116">
        <v>2024</v>
      </c>
    </row>
    <row r="454" spans="1:7">
      <c r="A454" s="4"/>
      <c r="B454" s="4"/>
      <c r="C454" s="12"/>
      <c r="D454" s="117" t="s">
        <v>7</v>
      </c>
      <c r="E454" s="117" t="s">
        <v>8</v>
      </c>
      <c r="F454" s="117" t="s">
        <v>8</v>
      </c>
      <c r="G454" s="117" t="s">
        <v>8</v>
      </c>
    </row>
    <row r="455" spans="1:7">
      <c r="A455" s="4"/>
      <c r="B455" s="4"/>
      <c r="C455" s="11" t="s">
        <v>470</v>
      </c>
      <c r="D455" s="115">
        <v>0</v>
      </c>
      <c r="E455" s="115">
        <v>0</v>
      </c>
      <c r="F455" s="115">
        <v>0</v>
      </c>
      <c r="G455" s="115">
        <v>0</v>
      </c>
    </row>
    <row r="456" spans="1:7">
      <c r="A456" s="4"/>
      <c r="B456" s="4"/>
      <c r="C456" s="11" t="s">
        <v>459</v>
      </c>
      <c r="D456" s="115">
        <v>0</v>
      </c>
      <c r="E456" s="115">
        <v>0</v>
      </c>
      <c r="F456" s="115">
        <v>0</v>
      </c>
      <c r="G456" s="115">
        <v>0</v>
      </c>
    </row>
    <row r="457" spans="1:7">
      <c r="A457" s="4"/>
      <c r="B457" s="4"/>
      <c r="C457" s="11" t="s">
        <v>463</v>
      </c>
      <c r="D457" s="115">
        <v>0</v>
      </c>
      <c r="E457" s="115">
        <v>0</v>
      </c>
      <c r="F457" s="115">
        <v>0</v>
      </c>
      <c r="G457" s="115">
        <v>0</v>
      </c>
    </row>
    <row r="458" spans="1:7">
      <c r="A458" s="4"/>
      <c r="B458" s="4"/>
      <c r="C458" s="11" t="s">
        <v>469</v>
      </c>
      <c r="D458" s="115">
        <v>0</v>
      </c>
      <c r="E458" s="115">
        <v>0</v>
      </c>
      <c r="F458" s="115">
        <v>0</v>
      </c>
      <c r="G458" s="115">
        <v>0</v>
      </c>
    </row>
    <row r="459" spans="1:7">
      <c r="A459" s="4"/>
      <c r="B459" s="4"/>
      <c r="C459" s="11" t="s">
        <v>459</v>
      </c>
      <c r="D459" s="115">
        <v>0</v>
      </c>
      <c r="E459" s="115">
        <v>0</v>
      </c>
      <c r="F459" s="115">
        <v>0</v>
      </c>
      <c r="G459" s="115">
        <v>0</v>
      </c>
    </row>
    <row r="460" spans="1:7">
      <c r="A460" s="4"/>
      <c r="B460" s="4"/>
      <c r="C460" s="11" t="s">
        <v>463</v>
      </c>
      <c r="D460" s="115">
        <v>0</v>
      </c>
      <c r="E460" s="115">
        <v>0</v>
      </c>
      <c r="F460" s="115">
        <v>0</v>
      </c>
      <c r="G460" s="115">
        <v>0</v>
      </c>
    </row>
    <row r="461" spans="1:7">
      <c r="A461" s="4"/>
      <c r="B461" s="4"/>
      <c r="C461" s="11" t="s">
        <v>468</v>
      </c>
      <c r="D461" s="115">
        <v>0</v>
      </c>
      <c r="E461" s="115">
        <v>0</v>
      </c>
      <c r="F461" s="115">
        <v>0</v>
      </c>
      <c r="G461" s="115">
        <v>0</v>
      </c>
    </row>
    <row r="462" spans="1:7">
      <c r="A462" s="4"/>
      <c r="B462" s="4"/>
      <c r="C462" s="11" t="s">
        <v>459</v>
      </c>
      <c r="D462" s="115">
        <v>0</v>
      </c>
      <c r="E462" s="115">
        <v>0</v>
      </c>
      <c r="F462" s="115">
        <v>0</v>
      </c>
      <c r="G462" s="115">
        <v>0</v>
      </c>
    </row>
    <row r="463" spans="1:7">
      <c r="A463" s="4"/>
      <c r="B463" s="4"/>
      <c r="C463" s="11" t="s">
        <v>463</v>
      </c>
      <c r="D463" s="115">
        <v>0</v>
      </c>
      <c r="E463" s="115">
        <v>0</v>
      </c>
      <c r="F463" s="115">
        <v>0</v>
      </c>
      <c r="G463" s="115">
        <v>0</v>
      </c>
    </row>
    <row r="464" spans="1:7">
      <c r="A464" s="4"/>
      <c r="B464" s="4"/>
      <c r="C464" s="11" t="s">
        <v>467</v>
      </c>
      <c r="D464" s="115">
        <v>0</v>
      </c>
      <c r="E464" s="115">
        <v>0</v>
      </c>
      <c r="F464" s="115">
        <v>0</v>
      </c>
      <c r="G464" s="115">
        <v>0</v>
      </c>
    </row>
    <row r="465" spans="1:7">
      <c r="A465" s="4"/>
      <c r="B465" s="4"/>
      <c r="C465" s="11" t="s">
        <v>459</v>
      </c>
      <c r="D465" s="115">
        <v>0</v>
      </c>
      <c r="E465" s="115">
        <v>0</v>
      </c>
      <c r="F465" s="115">
        <v>0</v>
      </c>
      <c r="G465" s="115">
        <v>0</v>
      </c>
    </row>
    <row r="466" spans="1:7">
      <c r="A466" s="4"/>
      <c r="B466" s="4"/>
      <c r="C466" s="11" t="s">
        <v>463</v>
      </c>
      <c r="D466" s="115">
        <v>0</v>
      </c>
      <c r="E466" s="115">
        <v>0</v>
      </c>
      <c r="F466" s="115">
        <v>0</v>
      </c>
      <c r="G466" s="115">
        <v>0</v>
      </c>
    </row>
    <row r="467" spans="1:7">
      <c r="A467" s="4"/>
      <c r="B467" s="4"/>
      <c r="C467" s="11" t="s">
        <v>472</v>
      </c>
      <c r="D467" s="115">
        <v>0</v>
      </c>
      <c r="E467" s="115">
        <v>0</v>
      </c>
      <c r="F467" s="115">
        <v>0</v>
      </c>
      <c r="G467" s="115">
        <v>0</v>
      </c>
    </row>
    <row r="468" spans="1:7">
      <c r="A468" s="4"/>
      <c r="B468" s="4"/>
      <c r="C468" s="11" t="s">
        <v>459</v>
      </c>
      <c r="D468" s="115">
        <v>0</v>
      </c>
      <c r="E468" s="115">
        <v>0</v>
      </c>
      <c r="F468" s="115">
        <v>0</v>
      </c>
      <c r="G468" s="115">
        <v>0</v>
      </c>
    </row>
    <row r="469" spans="1:7">
      <c r="A469" s="4"/>
      <c r="B469" s="4"/>
      <c r="C469" s="11" t="s">
        <v>463</v>
      </c>
      <c r="D469" s="115">
        <v>0</v>
      </c>
      <c r="E469" s="115">
        <v>0</v>
      </c>
      <c r="F469" s="115">
        <v>0</v>
      </c>
      <c r="G469" s="115">
        <v>0</v>
      </c>
    </row>
    <row r="470" spans="1:7">
      <c r="A470" s="4"/>
      <c r="B470" s="4"/>
      <c r="C470" s="11" t="s">
        <v>465</v>
      </c>
      <c r="D470" s="115">
        <v>0</v>
      </c>
      <c r="E470" s="115">
        <v>0</v>
      </c>
      <c r="F470" s="115">
        <v>0</v>
      </c>
      <c r="G470" s="115">
        <v>0</v>
      </c>
    </row>
    <row r="471" spans="1:7">
      <c r="A471" s="4"/>
      <c r="B471" s="4"/>
      <c r="C471" s="11" t="s">
        <v>459</v>
      </c>
      <c r="D471" s="115">
        <v>0</v>
      </c>
      <c r="E471" s="115">
        <v>0</v>
      </c>
      <c r="F471" s="115">
        <v>0</v>
      </c>
      <c r="G471" s="115">
        <v>0</v>
      </c>
    </row>
    <row r="472" spans="1:7">
      <c r="A472" s="4"/>
      <c r="B472" s="4"/>
      <c r="C472" s="11" t="s">
        <v>463</v>
      </c>
      <c r="D472" s="115">
        <v>0</v>
      </c>
      <c r="E472" s="115">
        <v>0</v>
      </c>
      <c r="F472" s="115">
        <v>0</v>
      </c>
      <c r="G472" s="115">
        <v>0</v>
      </c>
    </row>
    <row r="473" spans="1:7">
      <c r="A473" s="4"/>
      <c r="B473" s="4"/>
      <c r="C473" s="11" t="s">
        <v>464</v>
      </c>
      <c r="D473" s="115">
        <v>0</v>
      </c>
      <c r="E473" s="115">
        <v>0</v>
      </c>
      <c r="F473" s="115">
        <v>0</v>
      </c>
      <c r="G473" s="115">
        <v>0</v>
      </c>
    </row>
    <row r="474" spans="1:7">
      <c r="A474" s="4"/>
      <c r="B474" s="4"/>
      <c r="C474" s="11" t="s">
        <v>459</v>
      </c>
      <c r="D474" s="115">
        <v>0</v>
      </c>
      <c r="E474" s="115">
        <v>0</v>
      </c>
      <c r="F474" s="115">
        <v>0</v>
      </c>
      <c r="G474" s="115">
        <v>0</v>
      </c>
    </row>
    <row r="475" spans="1:7">
      <c r="A475" s="4"/>
      <c r="B475" s="4"/>
      <c r="C475" s="11" t="s">
        <v>463</v>
      </c>
      <c r="D475" s="115">
        <v>0</v>
      </c>
      <c r="E475" s="115">
        <v>0</v>
      </c>
      <c r="F475" s="115">
        <v>0</v>
      </c>
      <c r="G475" s="115">
        <v>0</v>
      </c>
    </row>
    <row r="476" spans="1:7">
      <c r="A476" s="4"/>
      <c r="B476" s="4"/>
      <c r="C476" s="11" t="s">
        <v>462</v>
      </c>
      <c r="D476" s="115">
        <v>0</v>
      </c>
      <c r="E476" s="115">
        <v>0</v>
      </c>
      <c r="F476" s="115">
        <v>0</v>
      </c>
      <c r="G476" s="115">
        <v>0</v>
      </c>
    </row>
    <row r="477" spans="1:7">
      <c r="A477" s="4"/>
      <c r="B477" s="4"/>
      <c r="C477" s="11" t="s">
        <v>459</v>
      </c>
      <c r="D477" s="115">
        <v>0</v>
      </c>
      <c r="E477" s="115">
        <v>0</v>
      </c>
      <c r="F477" s="115">
        <v>0</v>
      </c>
      <c r="G477" s="115">
        <v>0</v>
      </c>
    </row>
    <row r="478" spans="1:7">
      <c r="A478" s="4"/>
      <c r="B478" s="4"/>
      <c r="C478" s="11" t="s">
        <v>458</v>
      </c>
      <c r="D478" s="115">
        <v>0</v>
      </c>
      <c r="E478" s="115">
        <v>0</v>
      </c>
      <c r="F478" s="115">
        <v>0</v>
      </c>
      <c r="G478" s="115">
        <v>0</v>
      </c>
    </row>
    <row r="479" spans="1:7">
      <c r="A479" s="4"/>
      <c r="B479" s="4"/>
      <c r="C479" s="11" t="s">
        <v>457</v>
      </c>
      <c r="D479" s="115">
        <v>0</v>
      </c>
      <c r="E479" s="115">
        <v>0</v>
      </c>
      <c r="F479" s="115">
        <v>0</v>
      </c>
      <c r="G479" s="115">
        <v>0</v>
      </c>
    </row>
    <row r="480" spans="1:7">
      <c r="A480" s="4"/>
      <c r="B480" s="4"/>
      <c r="C480" s="11" t="s">
        <v>456</v>
      </c>
      <c r="D480" s="115">
        <v>0</v>
      </c>
      <c r="E480" s="115">
        <v>0</v>
      </c>
      <c r="F480" s="115">
        <v>0</v>
      </c>
      <c r="G480" s="115">
        <v>0</v>
      </c>
    </row>
    <row r="481" spans="1:7">
      <c r="A481" s="4"/>
      <c r="B481" s="4"/>
      <c r="C481" s="11" t="s">
        <v>455</v>
      </c>
      <c r="D481" s="115">
        <v>0</v>
      </c>
      <c r="E481" s="115">
        <v>0</v>
      </c>
      <c r="F481" s="115">
        <v>0</v>
      </c>
      <c r="G481" s="115">
        <v>0</v>
      </c>
    </row>
    <row r="482" spans="1:7">
      <c r="A482" s="4"/>
      <c r="B482" s="4"/>
      <c r="C482" s="11" t="s">
        <v>461</v>
      </c>
      <c r="D482" s="115">
        <v>31370000</v>
      </c>
      <c r="E482" s="115">
        <v>34700000</v>
      </c>
      <c r="F482" s="115">
        <v>8840000</v>
      </c>
      <c r="G482" s="115">
        <v>3570000</v>
      </c>
    </row>
    <row r="483" spans="1:7">
      <c r="A483" s="4"/>
      <c r="B483" s="4"/>
      <c r="C483" s="11" t="s">
        <v>459</v>
      </c>
      <c r="D483" s="115">
        <v>31370000</v>
      </c>
      <c r="E483" s="115">
        <v>34700000</v>
      </c>
      <c r="F483" s="115">
        <v>8840000</v>
      </c>
      <c r="G483" s="115">
        <v>3570000</v>
      </c>
    </row>
    <row r="484" spans="1:7">
      <c r="A484" s="4"/>
      <c r="B484" s="4"/>
      <c r="C484" s="11" t="s">
        <v>458</v>
      </c>
      <c r="D484" s="115">
        <v>0</v>
      </c>
      <c r="E484" s="115">
        <v>0</v>
      </c>
      <c r="F484" s="115">
        <v>0</v>
      </c>
      <c r="G484" s="115">
        <v>0</v>
      </c>
    </row>
    <row r="485" spans="1:7">
      <c r="A485" s="4"/>
      <c r="B485" s="4"/>
      <c r="C485" s="11" t="s">
        <v>457</v>
      </c>
      <c r="D485" s="115">
        <v>0</v>
      </c>
      <c r="E485" s="115">
        <v>0</v>
      </c>
      <c r="F485" s="115">
        <v>0</v>
      </c>
      <c r="G485" s="115">
        <v>0</v>
      </c>
    </row>
    <row r="486" spans="1:7">
      <c r="A486" s="4"/>
      <c r="B486" s="4"/>
      <c r="C486" s="11" t="s">
        <v>456</v>
      </c>
      <c r="D486" s="115">
        <v>0</v>
      </c>
      <c r="E486" s="115">
        <v>0</v>
      </c>
      <c r="F486" s="115">
        <v>0</v>
      </c>
      <c r="G486" s="115">
        <v>0</v>
      </c>
    </row>
    <row r="487" spans="1:7">
      <c r="A487" s="4"/>
      <c r="B487" s="4"/>
      <c r="C487" s="11" t="s">
        <v>455</v>
      </c>
      <c r="D487" s="115">
        <v>0</v>
      </c>
      <c r="E487" s="115">
        <v>0</v>
      </c>
      <c r="F487" s="115">
        <v>0</v>
      </c>
      <c r="G487" s="115">
        <v>0</v>
      </c>
    </row>
    <row r="488" spans="1:7">
      <c r="A488" s="4"/>
      <c r="B488" s="4"/>
      <c r="C488" s="11" t="s">
        <v>460</v>
      </c>
      <c r="D488" s="115">
        <v>0</v>
      </c>
      <c r="E488" s="115">
        <v>0</v>
      </c>
      <c r="F488" s="115">
        <v>0</v>
      </c>
      <c r="G488" s="115">
        <v>0</v>
      </c>
    </row>
    <row r="489" spans="1:7">
      <c r="A489" s="4"/>
      <c r="B489" s="4"/>
      <c r="C489" s="11" t="s">
        <v>459</v>
      </c>
      <c r="D489" s="115">
        <v>0</v>
      </c>
      <c r="E489" s="115">
        <v>0</v>
      </c>
      <c r="F489" s="115">
        <v>0</v>
      </c>
      <c r="G489" s="115">
        <v>0</v>
      </c>
    </row>
    <row r="490" spans="1:7">
      <c r="A490" s="4"/>
      <c r="B490" s="4"/>
      <c r="C490" s="11" t="s">
        <v>458</v>
      </c>
      <c r="D490" s="115">
        <v>0</v>
      </c>
      <c r="E490" s="115">
        <v>0</v>
      </c>
      <c r="F490" s="115">
        <v>0</v>
      </c>
      <c r="G490" s="115">
        <v>0</v>
      </c>
    </row>
    <row r="491" spans="1:7">
      <c r="A491" s="4"/>
      <c r="B491" s="4"/>
      <c r="C491" s="11" t="s">
        <v>457</v>
      </c>
      <c r="D491" s="115">
        <v>0</v>
      </c>
      <c r="E491" s="115">
        <v>0</v>
      </c>
      <c r="F491" s="115">
        <v>0</v>
      </c>
      <c r="G491" s="115">
        <v>0</v>
      </c>
    </row>
    <row r="492" spans="1:7">
      <c r="A492" s="4"/>
      <c r="B492" s="4"/>
      <c r="C492" s="11" t="s">
        <v>456</v>
      </c>
      <c r="D492" s="115">
        <v>0</v>
      </c>
      <c r="E492" s="115">
        <v>0</v>
      </c>
      <c r="F492" s="115">
        <v>0</v>
      </c>
      <c r="G492" s="115">
        <v>0</v>
      </c>
    </row>
    <row r="493" spans="1:7">
      <c r="A493" s="4"/>
      <c r="B493" s="4"/>
      <c r="C493" s="11" t="s">
        <v>455</v>
      </c>
      <c r="D493" s="115">
        <v>0</v>
      </c>
      <c r="E493" s="115">
        <v>0</v>
      </c>
      <c r="F493" s="115">
        <v>0</v>
      </c>
      <c r="G493" s="115">
        <v>0</v>
      </c>
    </row>
    <row r="494" spans="1:7">
      <c r="A494" s="4"/>
      <c r="B494" s="4"/>
      <c r="C494" s="11" t="s">
        <v>454</v>
      </c>
      <c r="D494" s="115">
        <v>0</v>
      </c>
      <c r="E494" s="115">
        <v>0</v>
      </c>
      <c r="F494" s="115">
        <v>0</v>
      </c>
      <c r="G494" s="115">
        <v>0</v>
      </c>
    </row>
    <row r="495" spans="1:7">
      <c r="A495" s="4"/>
      <c r="B495" s="4"/>
      <c r="C495" s="11" t="s">
        <v>453</v>
      </c>
      <c r="D495" s="115">
        <v>0</v>
      </c>
      <c r="E495" s="115">
        <v>0</v>
      </c>
      <c r="F495" s="115">
        <v>0</v>
      </c>
      <c r="G495" s="115">
        <v>0</v>
      </c>
    </row>
    <row r="496" spans="1:7">
      <c r="A496" s="4"/>
      <c r="B496" s="4"/>
      <c r="C496" s="10" t="s">
        <v>165</v>
      </c>
      <c r="D496" s="115">
        <v>31370000</v>
      </c>
      <c r="E496" s="115">
        <v>34700000</v>
      </c>
      <c r="F496" s="115">
        <v>8840000</v>
      </c>
      <c r="G496" s="115">
        <v>3570000</v>
      </c>
    </row>
    <row r="497" spans="1:7">
      <c r="A497" s="4"/>
      <c r="B497" s="4"/>
      <c r="C497" s="111" t="s">
        <v>1282</v>
      </c>
      <c r="D497" s="827" t="s">
        <v>217</v>
      </c>
      <c r="E497" s="828"/>
      <c r="F497" s="828"/>
      <c r="G497" s="828"/>
    </row>
    <row r="498" spans="1:7">
      <c r="A498" s="4"/>
      <c r="B498" s="4"/>
      <c r="C498" s="14" t="s">
        <v>484</v>
      </c>
      <c r="D498" s="825" t="s">
        <v>1281</v>
      </c>
      <c r="E498" s="826"/>
      <c r="F498" s="826"/>
      <c r="G498" s="826"/>
    </row>
    <row r="499" spans="1:7">
      <c r="A499" s="4"/>
      <c r="B499" s="4"/>
      <c r="C499" s="122" t="s">
        <v>482</v>
      </c>
      <c r="D499" s="821" t="s">
        <v>1280</v>
      </c>
      <c r="E499" s="822"/>
      <c r="F499" s="822"/>
      <c r="G499" s="822"/>
    </row>
    <row r="500" spans="1:7">
      <c r="A500" s="4"/>
      <c r="B500" s="4"/>
      <c r="C500" s="122" t="s">
        <v>15</v>
      </c>
      <c r="D500" s="821" t="s">
        <v>108</v>
      </c>
      <c r="E500" s="822"/>
      <c r="F500" s="822"/>
      <c r="G500" s="822"/>
    </row>
    <row r="501" spans="1:7">
      <c r="A501" s="4"/>
      <c r="B501" s="4"/>
      <c r="C501" s="13"/>
      <c r="D501" s="116">
        <v>2021</v>
      </c>
      <c r="E501" s="116">
        <v>2022</v>
      </c>
      <c r="F501" s="116">
        <v>2023</v>
      </c>
      <c r="G501" s="116">
        <v>2024</v>
      </c>
    </row>
    <row r="502" spans="1:7">
      <c r="A502" s="4"/>
      <c r="B502" s="4"/>
      <c r="C502" s="12"/>
      <c r="D502" s="117" t="s">
        <v>7</v>
      </c>
      <c r="E502" s="117" t="s">
        <v>8</v>
      </c>
      <c r="F502" s="117" t="s">
        <v>8</v>
      </c>
      <c r="G502" s="117" t="s">
        <v>8</v>
      </c>
    </row>
    <row r="503" spans="1:7">
      <c r="A503" s="4"/>
      <c r="B503" s="4"/>
      <c r="C503" s="7" t="s">
        <v>16</v>
      </c>
      <c r="D503" s="114" t="s">
        <v>500</v>
      </c>
      <c r="E503" s="114" t="s">
        <v>569</v>
      </c>
      <c r="F503" s="114" t="s">
        <v>507</v>
      </c>
      <c r="G503" s="114" t="s">
        <v>531</v>
      </c>
    </row>
    <row r="504" spans="1:7">
      <c r="A504" s="4"/>
      <c r="B504" s="4"/>
      <c r="C504" s="7" t="s">
        <v>680</v>
      </c>
      <c r="D504" s="114" t="s">
        <v>2393</v>
      </c>
      <c r="E504" s="114" t="s">
        <v>1279</v>
      </c>
      <c r="F504" s="114" t="s">
        <v>1197</v>
      </c>
      <c r="G504" s="114" t="s">
        <v>1215</v>
      </c>
    </row>
    <row r="505" spans="1:7">
      <c r="A505" s="4"/>
      <c r="B505" s="4"/>
      <c r="C505" s="7" t="s">
        <v>676</v>
      </c>
      <c r="D505" s="114" t="s">
        <v>2392</v>
      </c>
      <c r="E505" s="114" t="s">
        <v>1278</v>
      </c>
      <c r="F505" s="114" t="s">
        <v>2391</v>
      </c>
      <c r="G505" s="114" t="s">
        <v>1215</v>
      </c>
    </row>
    <row r="506" spans="1:7">
      <c r="A506" s="4"/>
      <c r="B506" s="4"/>
      <c r="C506" s="7" t="s">
        <v>477</v>
      </c>
      <c r="D506" s="114" t="s">
        <v>450</v>
      </c>
      <c r="E506" s="114" t="s">
        <v>492</v>
      </c>
      <c r="F506" s="114" t="s">
        <v>1277</v>
      </c>
      <c r="G506" s="114" t="s">
        <v>1276</v>
      </c>
    </row>
    <row r="507" spans="1:7">
      <c r="A507" s="4"/>
      <c r="B507" s="4"/>
      <c r="C507" s="7" t="s">
        <v>476</v>
      </c>
      <c r="D507" s="114" t="s">
        <v>450</v>
      </c>
      <c r="E507" s="114" t="s">
        <v>2390</v>
      </c>
      <c r="F507" s="114" t="s">
        <v>2389</v>
      </c>
      <c r="G507" s="114" t="s">
        <v>2388</v>
      </c>
    </row>
    <row r="508" spans="1:7">
      <c r="A508" s="4"/>
      <c r="B508" s="4"/>
      <c r="C508" s="7" t="s">
        <v>22</v>
      </c>
      <c r="D508" s="114" t="s">
        <v>450</v>
      </c>
      <c r="E508" s="114" t="s">
        <v>2387</v>
      </c>
      <c r="F508" s="114" t="s">
        <v>2386</v>
      </c>
      <c r="G508" s="114" t="s">
        <v>2385</v>
      </c>
    </row>
    <row r="509" spans="1:7">
      <c r="A509" s="4"/>
      <c r="B509" s="4"/>
      <c r="C509" s="823" t="s">
        <v>473</v>
      </c>
      <c r="D509" s="824"/>
      <c r="E509" s="824"/>
      <c r="F509" s="824"/>
      <c r="G509" s="824"/>
    </row>
    <row r="510" spans="1:7">
      <c r="A510" s="4"/>
      <c r="B510" s="4"/>
      <c r="C510" s="13"/>
      <c r="D510" s="116">
        <v>2021</v>
      </c>
      <c r="E510" s="116">
        <v>2022</v>
      </c>
      <c r="F510" s="116">
        <v>2023</v>
      </c>
      <c r="G510" s="116">
        <v>2024</v>
      </c>
    </row>
    <row r="511" spans="1:7">
      <c r="A511" s="4"/>
      <c r="B511" s="4"/>
      <c r="C511" s="12"/>
      <c r="D511" s="117" t="s">
        <v>7</v>
      </c>
      <c r="E511" s="117" t="s">
        <v>8</v>
      </c>
      <c r="F511" s="117" t="s">
        <v>8</v>
      </c>
      <c r="G511" s="117" t="s">
        <v>8</v>
      </c>
    </row>
    <row r="512" spans="1:7">
      <c r="A512" s="4"/>
      <c r="B512" s="4"/>
      <c r="C512" s="11" t="s">
        <v>470</v>
      </c>
      <c r="D512" s="115">
        <v>0</v>
      </c>
      <c r="E512" s="115">
        <v>0</v>
      </c>
      <c r="F512" s="115">
        <v>0</v>
      </c>
      <c r="G512" s="115">
        <v>0</v>
      </c>
    </row>
    <row r="513" spans="1:7">
      <c r="A513" s="4"/>
      <c r="B513" s="4"/>
      <c r="C513" s="11" t="s">
        <v>459</v>
      </c>
      <c r="D513" s="115">
        <v>0</v>
      </c>
      <c r="E513" s="115">
        <v>0</v>
      </c>
      <c r="F513" s="115">
        <v>0</v>
      </c>
      <c r="G513" s="115">
        <v>0</v>
      </c>
    </row>
    <row r="514" spans="1:7">
      <c r="A514" s="4"/>
      <c r="B514" s="4"/>
      <c r="C514" s="11" t="s">
        <v>463</v>
      </c>
      <c r="D514" s="115">
        <v>0</v>
      </c>
      <c r="E514" s="115">
        <v>0</v>
      </c>
      <c r="F514" s="115">
        <v>0</v>
      </c>
      <c r="G514" s="115">
        <v>0</v>
      </c>
    </row>
    <row r="515" spans="1:7">
      <c r="A515" s="4"/>
      <c r="B515" s="4"/>
      <c r="C515" s="11" t="s">
        <v>469</v>
      </c>
      <c r="D515" s="115">
        <v>0</v>
      </c>
      <c r="E515" s="115">
        <v>0</v>
      </c>
      <c r="F515" s="115">
        <v>0</v>
      </c>
      <c r="G515" s="115">
        <v>0</v>
      </c>
    </row>
    <row r="516" spans="1:7">
      <c r="A516" s="4"/>
      <c r="B516" s="4"/>
      <c r="C516" s="11" t="s">
        <v>459</v>
      </c>
      <c r="D516" s="115">
        <v>0</v>
      </c>
      <c r="E516" s="115">
        <v>0</v>
      </c>
      <c r="F516" s="115">
        <v>0</v>
      </c>
      <c r="G516" s="115">
        <v>0</v>
      </c>
    </row>
    <row r="517" spans="1:7">
      <c r="A517" s="4"/>
      <c r="B517" s="4"/>
      <c r="C517" s="11" t="s">
        <v>463</v>
      </c>
      <c r="D517" s="115">
        <v>0</v>
      </c>
      <c r="E517" s="115">
        <v>0</v>
      </c>
      <c r="F517" s="115">
        <v>0</v>
      </c>
      <c r="G517" s="115">
        <v>0</v>
      </c>
    </row>
    <row r="518" spans="1:7">
      <c r="A518" s="4"/>
      <c r="B518" s="4"/>
      <c r="C518" s="11" t="s">
        <v>468</v>
      </c>
      <c r="D518" s="115">
        <v>0</v>
      </c>
      <c r="E518" s="115">
        <v>0</v>
      </c>
      <c r="F518" s="115">
        <v>0</v>
      </c>
      <c r="G518" s="115">
        <v>0</v>
      </c>
    </row>
    <row r="519" spans="1:7">
      <c r="A519" s="4"/>
      <c r="B519" s="4"/>
      <c r="C519" s="11" t="s">
        <v>459</v>
      </c>
      <c r="D519" s="115">
        <v>0</v>
      </c>
      <c r="E519" s="115">
        <v>0</v>
      </c>
      <c r="F519" s="115">
        <v>0</v>
      </c>
      <c r="G519" s="115">
        <v>0</v>
      </c>
    </row>
    <row r="520" spans="1:7">
      <c r="A520" s="4"/>
      <c r="B520" s="4"/>
      <c r="C520" s="11" t="s">
        <v>463</v>
      </c>
      <c r="D520" s="115">
        <v>0</v>
      </c>
      <c r="E520" s="115">
        <v>0</v>
      </c>
      <c r="F520" s="115">
        <v>0</v>
      </c>
      <c r="G520" s="115">
        <v>0</v>
      </c>
    </row>
    <row r="521" spans="1:7">
      <c r="A521" s="4"/>
      <c r="B521" s="4"/>
      <c r="C521" s="11" t="s">
        <v>467</v>
      </c>
      <c r="D521" s="115">
        <v>0</v>
      </c>
      <c r="E521" s="115">
        <v>0</v>
      </c>
      <c r="F521" s="115">
        <v>0</v>
      </c>
      <c r="G521" s="115">
        <v>0</v>
      </c>
    </row>
    <row r="522" spans="1:7">
      <c r="A522" s="4"/>
      <c r="B522" s="4"/>
      <c r="C522" s="11" t="s">
        <v>459</v>
      </c>
      <c r="D522" s="115">
        <v>0</v>
      </c>
      <c r="E522" s="115">
        <v>0</v>
      </c>
      <c r="F522" s="115">
        <v>0</v>
      </c>
      <c r="G522" s="115">
        <v>0</v>
      </c>
    </row>
    <row r="523" spans="1:7">
      <c r="A523" s="4"/>
      <c r="B523" s="4"/>
      <c r="C523" s="11" t="s">
        <v>463</v>
      </c>
      <c r="D523" s="115">
        <v>0</v>
      </c>
      <c r="E523" s="115">
        <v>0</v>
      </c>
      <c r="F523" s="115">
        <v>0</v>
      </c>
      <c r="G523" s="115">
        <v>0</v>
      </c>
    </row>
    <row r="524" spans="1:7">
      <c r="A524" s="4"/>
      <c r="B524" s="4"/>
      <c r="C524" s="11" t="s">
        <v>472</v>
      </c>
      <c r="D524" s="115">
        <v>0</v>
      </c>
      <c r="E524" s="115">
        <v>0</v>
      </c>
      <c r="F524" s="115">
        <v>0</v>
      </c>
      <c r="G524" s="115">
        <v>0</v>
      </c>
    </row>
    <row r="525" spans="1:7">
      <c r="A525" s="4"/>
      <c r="B525" s="4"/>
      <c r="C525" s="11" t="s">
        <v>459</v>
      </c>
      <c r="D525" s="115">
        <v>0</v>
      </c>
      <c r="E525" s="115">
        <v>0</v>
      </c>
      <c r="F525" s="115">
        <v>0</v>
      </c>
      <c r="G525" s="115">
        <v>0</v>
      </c>
    </row>
    <row r="526" spans="1:7">
      <c r="A526" s="4"/>
      <c r="B526" s="4"/>
      <c r="C526" s="11" t="s">
        <v>463</v>
      </c>
      <c r="D526" s="115">
        <v>0</v>
      </c>
      <c r="E526" s="115">
        <v>0</v>
      </c>
      <c r="F526" s="115">
        <v>0</v>
      </c>
      <c r="G526" s="115">
        <v>0</v>
      </c>
    </row>
    <row r="527" spans="1:7">
      <c r="A527" s="4"/>
      <c r="B527" s="4"/>
      <c r="C527" s="11" t="s">
        <v>465</v>
      </c>
      <c r="D527" s="115">
        <v>0</v>
      </c>
      <c r="E527" s="115">
        <v>0</v>
      </c>
      <c r="F527" s="115">
        <v>0</v>
      </c>
      <c r="G527" s="115">
        <v>0</v>
      </c>
    </row>
    <row r="528" spans="1:7">
      <c r="A528" s="4"/>
      <c r="B528" s="4"/>
      <c r="C528" s="11" t="s">
        <v>459</v>
      </c>
      <c r="D528" s="115">
        <v>0</v>
      </c>
      <c r="E528" s="115">
        <v>0</v>
      </c>
      <c r="F528" s="115">
        <v>0</v>
      </c>
      <c r="G528" s="115">
        <v>0</v>
      </c>
    </row>
    <row r="529" spans="1:7">
      <c r="A529" s="4"/>
      <c r="B529" s="4"/>
      <c r="C529" s="11" t="s">
        <v>463</v>
      </c>
      <c r="D529" s="115">
        <v>0</v>
      </c>
      <c r="E529" s="115">
        <v>0</v>
      </c>
      <c r="F529" s="115">
        <v>0</v>
      </c>
      <c r="G529" s="115">
        <v>0</v>
      </c>
    </row>
    <row r="530" spans="1:7">
      <c r="A530" s="4"/>
      <c r="B530" s="4"/>
      <c r="C530" s="11" t="s">
        <v>464</v>
      </c>
      <c r="D530" s="115">
        <v>0</v>
      </c>
      <c r="E530" s="115">
        <v>0</v>
      </c>
      <c r="F530" s="115">
        <v>0</v>
      </c>
      <c r="G530" s="115">
        <v>0</v>
      </c>
    </row>
    <row r="531" spans="1:7">
      <c r="A531" s="4"/>
      <c r="B531" s="4"/>
      <c r="C531" s="11" t="s">
        <v>459</v>
      </c>
      <c r="D531" s="115">
        <v>0</v>
      </c>
      <c r="E531" s="115">
        <v>0</v>
      </c>
      <c r="F531" s="115">
        <v>0</v>
      </c>
      <c r="G531" s="115">
        <v>0</v>
      </c>
    </row>
    <row r="532" spans="1:7">
      <c r="A532" s="4"/>
      <c r="B532" s="4"/>
      <c r="C532" s="11" t="s">
        <v>463</v>
      </c>
      <c r="D532" s="115">
        <v>0</v>
      </c>
      <c r="E532" s="115">
        <v>0</v>
      </c>
      <c r="F532" s="115">
        <v>0</v>
      </c>
      <c r="G532" s="115">
        <v>0</v>
      </c>
    </row>
    <row r="533" spans="1:7">
      <c r="A533" s="4"/>
      <c r="B533" s="4"/>
      <c r="C533" s="11" t="s">
        <v>462</v>
      </c>
      <c r="D533" s="115">
        <v>0</v>
      </c>
      <c r="E533" s="115">
        <v>0</v>
      </c>
      <c r="F533" s="115">
        <v>0</v>
      </c>
      <c r="G533" s="115">
        <v>0</v>
      </c>
    </row>
    <row r="534" spans="1:7">
      <c r="A534" s="4"/>
      <c r="B534" s="4"/>
      <c r="C534" s="11" t="s">
        <v>459</v>
      </c>
      <c r="D534" s="115">
        <v>0</v>
      </c>
      <c r="E534" s="115">
        <v>0</v>
      </c>
      <c r="F534" s="115">
        <v>0</v>
      </c>
      <c r="G534" s="115">
        <v>0</v>
      </c>
    </row>
    <row r="535" spans="1:7">
      <c r="A535" s="4"/>
      <c r="B535" s="4"/>
      <c r="C535" s="11" t="s">
        <v>458</v>
      </c>
      <c r="D535" s="115">
        <v>0</v>
      </c>
      <c r="E535" s="115">
        <v>0</v>
      </c>
      <c r="F535" s="115">
        <v>0</v>
      </c>
      <c r="G535" s="115">
        <v>0</v>
      </c>
    </row>
    <row r="536" spans="1:7">
      <c r="A536" s="4"/>
      <c r="B536" s="4"/>
      <c r="C536" s="11" t="s">
        <v>457</v>
      </c>
      <c r="D536" s="115">
        <v>0</v>
      </c>
      <c r="E536" s="115">
        <v>0</v>
      </c>
      <c r="F536" s="115">
        <v>0</v>
      </c>
      <c r="G536" s="115">
        <v>0</v>
      </c>
    </row>
    <row r="537" spans="1:7">
      <c r="A537" s="4"/>
      <c r="B537" s="4"/>
      <c r="C537" s="11" t="s">
        <v>456</v>
      </c>
      <c r="D537" s="115">
        <v>0</v>
      </c>
      <c r="E537" s="115">
        <v>0</v>
      </c>
      <c r="F537" s="115">
        <v>0</v>
      </c>
      <c r="G537" s="115">
        <v>0</v>
      </c>
    </row>
    <row r="538" spans="1:7">
      <c r="A538" s="4"/>
      <c r="B538" s="4"/>
      <c r="C538" s="11" t="s">
        <v>455</v>
      </c>
      <c r="D538" s="115">
        <v>0</v>
      </c>
      <c r="E538" s="115">
        <v>0</v>
      </c>
      <c r="F538" s="115">
        <v>0</v>
      </c>
      <c r="G538" s="115">
        <v>0</v>
      </c>
    </row>
    <row r="539" spans="1:7">
      <c r="A539" s="4"/>
      <c r="B539" s="4"/>
      <c r="C539" s="11" t="s">
        <v>461</v>
      </c>
      <c r="D539" s="115">
        <v>15400000</v>
      </c>
      <c r="E539" s="115">
        <v>36200000</v>
      </c>
      <c r="F539" s="115">
        <v>12500000</v>
      </c>
      <c r="G539" s="115">
        <v>2500000</v>
      </c>
    </row>
    <row r="540" spans="1:7">
      <c r="A540" s="4"/>
      <c r="B540" s="4"/>
      <c r="C540" s="11" t="s">
        <v>459</v>
      </c>
      <c r="D540" s="115">
        <v>15400000</v>
      </c>
      <c r="E540" s="115">
        <v>36200000</v>
      </c>
      <c r="F540" s="115">
        <v>12500000</v>
      </c>
      <c r="G540" s="115">
        <v>2500000</v>
      </c>
    </row>
    <row r="541" spans="1:7">
      <c r="A541" s="4"/>
      <c r="B541" s="4"/>
      <c r="C541" s="11" t="s">
        <v>458</v>
      </c>
      <c r="D541" s="115">
        <v>0</v>
      </c>
      <c r="E541" s="115">
        <v>0</v>
      </c>
      <c r="F541" s="115">
        <v>0</v>
      </c>
      <c r="G541" s="115">
        <v>0</v>
      </c>
    </row>
    <row r="542" spans="1:7">
      <c r="A542" s="4"/>
      <c r="B542" s="4"/>
      <c r="C542" s="11" t="s">
        <v>457</v>
      </c>
      <c r="D542" s="115">
        <v>0</v>
      </c>
      <c r="E542" s="115">
        <v>0</v>
      </c>
      <c r="F542" s="115">
        <v>0</v>
      </c>
      <c r="G542" s="115">
        <v>0</v>
      </c>
    </row>
    <row r="543" spans="1:7">
      <c r="A543" s="4"/>
      <c r="B543" s="4"/>
      <c r="C543" s="11" t="s">
        <v>456</v>
      </c>
      <c r="D543" s="115">
        <v>0</v>
      </c>
      <c r="E543" s="115">
        <v>0</v>
      </c>
      <c r="F543" s="115">
        <v>0</v>
      </c>
      <c r="G543" s="115">
        <v>0</v>
      </c>
    </row>
    <row r="544" spans="1:7">
      <c r="A544" s="4"/>
      <c r="B544" s="4"/>
      <c r="C544" s="11" t="s">
        <v>455</v>
      </c>
      <c r="D544" s="115">
        <v>0</v>
      </c>
      <c r="E544" s="115">
        <v>0</v>
      </c>
      <c r="F544" s="115">
        <v>0</v>
      </c>
      <c r="G544" s="115">
        <v>0</v>
      </c>
    </row>
    <row r="545" spans="1:7">
      <c r="A545" s="4"/>
      <c r="B545" s="4"/>
      <c r="C545" s="11" t="s">
        <v>460</v>
      </c>
      <c r="D545" s="115">
        <v>0</v>
      </c>
      <c r="E545" s="115">
        <v>0</v>
      </c>
      <c r="F545" s="115">
        <v>0</v>
      </c>
      <c r="G545" s="115">
        <v>0</v>
      </c>
    </row>
    <row r="546" spans="1:7">
      <c r="A546" s="4"/>
      <c r="B546" s="4"/>
      <c r="C546" s="11" t="s">
        <v>459</v>
      </c>
      <c r="D546" s="115">
        <v>0</v>
      </c>
      <c r="E546" s="115">
        <v>0</v>
      </c>
      <c r="F546" s="115">
        <v>0</v>
      </c>
      <c r="G546" s="115">
        <v>0</v>
      </c>
    </row>
    <row r="547" spans="1:7">
      <c r="A547" s="4"/>
      <c r="B547" s="4"/>
      <c r="C547" s="11" t="s">
        <v>458</v>
      </c>
      <c r="D547" s="115">
        <v>0</v>
      </c>
      <c r="E547" s="115">
        <v>0</v>
      </c>
      <c r="F547" s="115">
        <v>0</v>
      </c>
      <c r="G547" s="115">
        <v>0</v>
      </c>
    </row>
    <row r="548" spans="1:7">
      <c r="A548" s="4"/>
      <c r="B548" s="4"/>
      <c r="C548" s="11" t="s">
        <v>457</v>
      </c>
      <c r="D548" s="115">
        <v>0</v>
      </c>
      <c r="E548" s="115">
        <v>0</v>
      </c>
      <c r="F548" s="115">
        <v>0</v>
      </c>
      <c r="G548" s="115">
        <v>0</v>
      </c>
    </row>
    <row r="549" spans="1:7">
      <c r="A549" s="4"/>
      <c r="B549" s="4"/>
      <c r="C549" s="11" t="s">
        <v>456</v>
      </c>
      <c r="D549" s="115">
        <v>0</v>
      </c>
      <c r="E549" s="115">
        <v>0</v>
      </c>
      <c r="F549" s="115">
        <v>0</v>
      </c>
      <c r="G549" s="115">
        <v>0</v>
      </c>
    </row>
    <row r="550" spans="1:7">
      <c r="A550" s="4"/>
      <c r="B550" s="4"/>
      <c r="C550" s="11" t="s">
        <v>455</v>
      </c>
      <c r="D550" s="115">
        <v>0</v>
      </c>
      <c r="E550" s="115">
        <v>0</v>
      </c>
      <c r="F550" s="115">
        <v>0</v>
      </c>
      <c r="G550" s="115">
        <v>0</v>
      </c>
    </row>
    <row r="551" spans="1:7">
      <c r="A551" s="4"/>
      <c r="B551" s="4"/>
      <c r="C551" s="11" t="s">
        <v>454</v>
      </c>
      <c r="D551" s="115">
        <v>0</v>
      </c>
      <c r="E551" s="115">
        <v>0</v>
      </c>
      <c r="F551" s="115">
        <v>0</v>
      </c>
      <c r="G551" s="115">
        <v>0</v>
      </c>
    </row>
    <row r="552" spans="1:7">
      <c r="A552" s="4"/>
      <c r="B552" s="4"/>
      <c r="C552" s="11" t="s">
        <v>453</v>
      </c>
      <c r="D552" s="115">
        <v>0</v>
      </c>
      <c r="E552" s="115">
        <v>0</v>
      </c>
      <c r="F552" s="115">
        <v>0</v>
      </c>
      <c r="G552" s="115">
        <v>0</v>
      </c>
    </row>
    <row r="553" spans="1:7">
      <c r="A553" s="4"/>
      <c r="B553" s="4"/>
      <c r="C553" s="10" t="s">
        <v>165</v>
      </c>
      <c r="D553" s="115">
        <v>15400000</v>
      </c>
      <c r="E553" s="115">
        <v>36200000</v>
      </c>
      <c r="F553" s="115">
        <v>12500000</v>
      </c>
      <c r="G553" s="115">
        <v>2500000</v>
      </c>
    </row>
    <row r="554" spans="1:7">
      <c r="A554" s="4"/>
      <c r="B554" s="4"/>
      <c r="C554" s="111" t="s">
        <v>1275</v>
      </c>
      <c r="D554" s="827" t="s">
        <v>202</v>
      </c>
      <c r="E554" s="828"/>
      <c r="F554" s="828"/>
      <c r="G554" s="828"/>
    </row>
    <row r="555" spans="1:7">
      <c r="A555" s="4"/>
      <c r="B555" s="4"/>
      <c r="C555" s="14" t="s">
        <v>484</v>
      </c>
      <c r="D555" s="825" t="s">
        <v>1274</v>
      </c>
      <c r="E555" s="826"/>
      <c r="F555" s="826"/>
      <c r="G555" s="826"/>
    </row>
    <row r="556" spans="1:7">
      <c r="A556" s="4"/>
      <c r="B556" s="4"/>
      <c r="C556" s="122" t="s">
        <v>482</v>
      </c>
      <c r="D556" s="821" t="s">
        <v>1273</v>
      </c>
      <c r="E556" s="822"/>
      <c r="F556" s="822"/>
      <c r="G556" s="822"/>
    </row>
    <row r="557" spans="1:7">
      <c r="A557" s="4"/>
      <c r="B557" s="4"/>
      <c r="C557" s="122" t="s">
        <v>15</v>
      </c>
      <c r="D557" s="821" t="s">
        <v>1272</v>
      </c>
      <c r="E557" s="822"/>
      <c r="F557" s="822"/>
      <c r="G557" s="822"/>
    </row>
    <row r="558" spans="1:7">
      <c r="A558" s="4"/>
      <c r="B558" s="4"/>
      <c r="C558" s="13"/>
      <c r="D558" s="116">
        <v>2021</v>
      </c>
      <c r="E558" s="116">
        <v>2022</v>
      </c>
      <c r="F558" s="116">
        <v>2023</v>
      </c>
      <c r="G558" s="116">
        <v>2024</v>
      </c>
    </row>
    <row r="559" spans="1:7">
      <c r="A559" s="4"/>
      <c r="B559" s="4"/>
      <c r="C559" s="12"/>
      <c r="D559" s="117" t="s">
        <v>7</v>
      </c>
      <c r="E559" s="117" t="s">
        <v>8</v>
      </c>
      <c r="F559" s="117" t="s">
        <v>8</v>
      </c>
      <c r="G559" s="117" t="s">
        <v>8</v>
      </c>
    </row>
    <row r="560" spans="1:7">
      <c r="A560" s="4"/>
      <c r="B560" s="4"/>
      <c r="C560" s="7" t="s">
        <v>16</v>
      </c>
      <c r="D560" s="114" t="s">
        <v>474</v>
      </c>
      <c r="E560" s="114" t="s">
        <v>491</v>
      </c>
      <c r="F560" s="114" t="s">
        <v>491</v>
      </c>
      <c r="G560" s="114" t="s">
        <v>474</v>
      </c>
    </row>
    <row r="561" spans="1:7">
      <c r="A561" s="4"/>
      <c r="B561" s="4"/>
      <c r="C561" s="7" t="s">
        <v>680</v>
      </c>
      <c r="D561" s="114" t="s">
        <v>474</v>
      </c>
      <c r="E561" s="114" t="s">
        <v>1271</v>
      </c>
      <c r="F561" s="114" t="s">
        <v>1270</v>
      </c>
      <c r="G561" s="114" t="s">
        <v>474</v>
      </c>
    </row>
    <row r="562" spans="1:7">
      <c r="A562" s="4"/>
      <c r="B562" s="4"/>
      <c r="C562" s="7" t="s">
        <v>676</v>
      </c>
      <c r="D562" s="114" t="s">
        <v>474</v>
      </c>
      <c r="E562" s="114" t="s">
        <v>1269</v>
      </c>
      <c r="F562" s="114" t="s">
        <v>1268</v>
      </c>
      <c r="G562" s="114" t="s">
        <v>474</v>
      </c>
    </row>
    <row r="563" spans="1:7">
      <c r="A563" s="4"/>
      <c r="B563" s="4"/>
      <c r="C563" s="7" t="s">
        <v>477</v>
      </c>
      <c r="D563" s="114" t="s">
        <v>450</v>
      </c>
      <c r="E563" s="114" t="s">
        <v>450</v>
      </c>
      <c r="F563" s="114" t="s">
        <v>474</v>
      </c>
      <c r="G563" s="114" t="s">
        <v>583</v>
      </c>
    </row>
    <row r="564" spans="1:7">
      <c r="A564" s="4"/>
      <c r="B564" s="4"/>
      <c r="C564" s="7" t="s">
        <v>476</v>
      </c>
      <c r="D564" s="114" t="s">
        <v>450</v>
      </c>
      <c r="E564" s="114" t="s">
        <v>450</v>
      </c>
      <c r="F564" s="114" t="s">
        <v>1267</v>
      </c>
      <c r="G564" s="114" t="s">
        <v>583</v>
      </c>
    </row>
    <row r="565" spans="1:7">
      <c r="A565" s="4"/>
      <c r="B565" s="4"/>
      <c r="C565" s="7" t="s">
        <v>22</v>
      </c>
      <c r="D565" s="114" t="s">
        <v>450</v>
      </c>
      <c r="E565" s="114" t="s">
        <v>450</v>
      </c>
      <c r="F565" s="114" t="s">
        <v>1267</v>
      </c>
      <c r="G565" s="114" t="s">
        <v>583</v>
      </c>
    </row>
    <row r="566" spans="1:7">
      <c r="A566" s="4"/>
      <c r="B566" s="4"/>
      <c r="C566" s="823" t="s">
        <v>473</v>
      </c>
      <c r="D566" s="824"/>
      <c r="E566" s="824"/>
      <c r="F566" s="824"/>
      <c r="G566" s="824"/>
    </row>
    <row r="567" spans="1:7">
      <c r="A567" s="4"/>
      <c r="B567" s="4"/>
      <c r="C567" s="13"/>
      <c r="D567" s="116">
        <v>2021</v>
      </c>
      <c r="E567" s="116">
        <v>2022</v>
      </c>
      <c r="F567" s="116">
        <v>2023</v>
      </c>
      <c r="G567" s="116">
        <v>2024</v>
      </c>
    </row>
    <row r="568" spans="1:7">
      <c r="A568" s="4"/>
      <c r="B568" s="4"/>
      <c r="C568" s="12"/>
      <c r="D568" s="117" t="s">
        <v>7</v>
      </c>
      <c r="E568" s="117" t="s">
        <v>8</v>
      </c>
      <c r="F568" s="117" t="s">
        <v>8</v>
      </c>
      <c r="G568" s="117" t="s">
        <v>8</v>
      </c>
    </row>
    <row r="569" spans="1:7">
      <c r="A569" s="4"/>
      <c r="B569" s="4"/>
      <c r="C569" s="11" t="s">
        <v>470</v>
      </c>
      <c r="D569" s="115">
        <v>0</v>
      </c>
      <c r="E569" s="115">
        <v>0</v>
      </c>
      <c r="F569" s="115">
        <v>0</v>
      </c>
      <c r="G569" s="115">
        <v>0</v>
      </c>
    </row>
    <row r="570" spans="1:7">
      <c r="A570" s="4"/>
      <c r="B570" s="4"/>
      <c r="C570" s="11" t="s">
        <v>459</v>
      </c>
      <c r="D570" s="115">
        <v>0</v>
      </c>
      <c r="E570" s="115">
        <v>0</v>
      </c>
      <c r="F570" s="115">
        <v>0</v>
      </c>
      <c r="G570" s="115">
        <v>0</v>
      </c>
    </row>
    <row r="571" spans="1:7">
      <c r="A571" s="4"/>
      <c r="B571" s="4"/>
      <c r="C571" s="11" t="s">
        <v>463</v>
      </c>
      <c r="D571" s="115">
        <v>0</v>
      </c>
      <c r="E571" s="115">
        <v>0</v>
      </c>
      <c r="F571" s="115">
        <v>0</v>
      </c>
      <c r="G571" s="115">
        <v>0</v>
      </c>
    </row>
    <row r="572" spans="1:7">
      <c r="A572" s="4"/>
      <c r="B572" s="4"/>
      <c r="C572" s="11" t="s">
        <v>469</v>
      </c>
      <c r="D572" s="115">
        <v>0</v>
      </c>
      <c r="E572" s="115">
        <v>0</v>
      </c>
      <c r="F572" s="115">
        <v>0</v>
      </c>
      <c r="G572" s="115">
        <v>0</v>
      </c>
    </row>
    <row r="573" spans="1:7">
      <c r="A573" s="4"/>
      <c r="B573" s="4"/>
      <c r="C573" s="11" t="s">
        <v>459</v>
      </c>
      <c r="D573" s="115">
        <v>0</v>
      </c>
      <c r="E573" s="115">
        <v>0</v>
      </c>
      <c r="F573" s="115">
        <v>0</v>
      </c>
      <c r="G573" s="115">
        <v>0</v>
      </c>
    </row>
    <row r="574" spans="1:7">
      <c r="A574" s="4"/>
      <c r="B574" s="4"/>
      <c r="C574" s="11" t="s">
        <v>463</v>
      </c>
      <c r="D574" s="115">
        <v>0</v>
      </c>
      <c r="E574" s="115">
        <v>0</v>
      </c>
      <c r="F574" s="115">
        <v>0</v>
      </c>
      <c r="G574" s="115">
        <v>0</v>
      </c>
    </row>
    <row r="575" spans="1:7">
      <c r="A575" s="4"/>
      <c r="B575" s="4"/>
      <c r="C575" s="11" t="s">
        <v>468</v>
      </c>
      <c r="D575" s="115">
        <v>0</v>
      </c>
      <c r="E575" s="115">
        <v>0</v>
      </c>
      <c r="F575" s="115">
        <v>0</v>
      </c>
      <c r="G575" s="115">
        <v>0</v>
      </c>
    </row>
    <row r="576" spans="1:7">
      <c r="A576" s="4"/>
      <c r="B576" s="4"/>
      <c r="C576" s="11" t="s">
        <v>459</v>
      </c>
      <c r="D576" s="115">
        <v>0</v>
      </c>
      <c r="E576" s="115">
        <v>0</v>
      </c>
      <c r="F576" s="115">
        <v>0</v>
      </c>
      <c r="G576" s="115">
        <v>0</v>
      </c>
    </row>
    <row r="577" spans="1:7">
      <c r="A577" s="4"/>
      <c r="B577" s="4"/>
      <c r="C577" s="11" t="s">
        <v>463</v>
      </c>
      <c r="D577" s="115">
        <v>0</v>
      </c>
      <c r="E577" s="115">
        <v>0</v>
      </c>
      <c r="F577" s="115">
        <v>0</v>
      </c>
      <c r="G577" s="115">
        <v>0</v>
      </c>
    </row>
    <row r="578" spans="1:7">
      <c r="A578" s="4"/>
      <c r="B578" s="4"/>
      <c r="C578" s="11" t="s">
        <v>467</v>
      </c>
      <c r="D578" s="115">
        <v>0</v>
      </c>
      <c r="E578" s="115">
        <v>0</v>
      </c>
      <c r="F578" s="115">
        <v>0</v>
      </c>
      <c r="G578" s="115">
        <v>0</v>
      </c>
    </row>
    <row r="579" spans="1:7">
      <c r="A579" s="4"/>
      <c r="B579" s="4"/>
      <c r="C579" s="11" t="s">
        <v>459</v>
      </c>
      <c r="D579" s="115">
        <v>0</v>
      </c>
      <c r="E579" s="115">
        <v>0</v>
      </c>
      <c r="F579" s="115">
        <v>0</v>
      </c>
      <c r="G579" s="115">
        <v>0</v>
      </c>
    </row>
    <row r="580" spans="1:7">
      <c r="A580" s="4"/>
      <c r="B580" s="4"/>
      <c r="C580" s="11" t="s">
        <v>463</v>
      </c>
      <c r="D580" s="115">
        <v>0</v>
      </c>
      <c r="E580" s="115">
        <v>0</v>
      </c>
      <c r="F580" s="115">
        <v>0</v>
      </c>
      <c r="G580" s="115">
        <v>0</v>
      </c>
    </row>
    <row r="581" spans="1:7">
      <c r="A581" s="4"/>
      <c r="B581" s="4"/>
      <c r="C581" s="11" t="s">
        <v>472</v>
      </c>
      <c r="D581" s="115">
        <v>0</v>
      </c>
      <c r="E581" s="115">
        <v>0</v>
      </c>
      <c r="F581" s="115">
        <v>0</v>
      </c>
      <c r="G581" s="115">
        <v>0</v>
      </c>
    </row>
    <row r="582" spans="1:7">
      <c r="A582" s="4"/>
      <c r="B582" s="4"/>
      <c r="C582" s="11" t="s">
        <v>459</v>
      </c>
      <c r="D582" s="115">
        <v>0</v>
      </c>
      <c r="E582" s="115">
        <v>0</v>
      </c>
      <c r="F582" s="115">
        <v>0</v>
      </c>
      <c r="G582" s="115">
        <v>0</v>
      </c>
    </row>
    <row r="583" spans="1:7">
      <c r="A583" s="4"/>
      <c r="B583" s="4"/>
      <c r="C583" s="11" t="s">
        <v>463</v>
      </c>
      <c r="D583" s="115">
        <v>0</v>
      </c>
      <c r="E583" s="115">
        <v>0</v>
      </c>
      <c r="F583" s="115">
        <v>0</v>
      </c>
      <c r="G583" s="115">
        <v>0</v>
      </c>
    </row>
    <row r="584" spans="1:7">
      <c r="A584" s="4"/>
      <c r="B584" s="4"/>
      <c r="C584" s="11" t="s">
        <v>465</v>
      </c>
      <c r="D584" s="115">
        <v>0</v>
      </c>
      <c r="E584" s="115">
        <v>0</v>
      </c>
      <c r="F584" s="115">
        <v>0</v>
      </c>
      <c r="G584" s="115">
        <v>0</v>
      </c>
    </row>
    <row r="585" spans="1:7">
      <c r="A585" s="4"/>
      <c r="B585" s="4"/>
      <c r="C585" s="11" t="s">
        <v>459</v>
      </c>
      <c r="D585" s="115">
        <v>0</v>
      </c>
      <c r="E585" s="115">
        <v>0</v>
      </c>
      <c r="F585" s="115">
        <v>0</v>
      </c>
      <c r="G585" s="115">
        <v>0</v>
      </c>
    </row>
    <row r="586" spans="1:7">
      <c r="A586" s="4"/>
      <c r="B586" s="4"/>
      <c r="C586" s="11" t="s">
        <v>463</v>
      </c>
      <c r="D586" s="115">
        <v>0</v>
      </c>
      <c r="E586" s="115">
        <v>0</v>
      </c>
      <c r="F586" s="115">
        <v>0</v>
      </c>
      <c r="G586" s="115">
        <v>0</v>
      </c>
    </row>
    <row r="587" spans="1:7">
      <c r="A587" s="4"/>
      <c r="B587" s="4"/>
      <c r="C587" s="11" t="s">
        <v>464</v>
      </c>
      <c r="D587" s="115">
        <v>0</v>
      </c>
      <c r="E587" s="115">
        <v>0</v>
      </c>
      <c r="F587" s="115">
        <v>0</v>
      </c>
      <c r="G587" s="115">
        <v>0</v>
      </c>
    </row>
    <row r="588" spans="1:7">
      <c r="A588" s="4"/>
      <c r="B588" s="4"/>
      <c r="C588" s="11" t="s">
        <v>459</v>
      </c>
      <c r="D588" s="115">
        <v>0</v>
      </c>
      <c r="E588" s="115">
        <v>0</v>
      </c>
      <c r="F588" s="115">
        <v>0</v>
      </c>
      <c r="G588" s="115">
        <v>0</v>
      </c>
    </row>
    <row r="589" spans="1:7">
      <c r="A589" s="4"/>
      <c r="B589" s="4"/>
      <c r="C589" s="11" t="s">
        <v>463</v>
      </c>
      <c r="D589" s="115">
        <v>0</v>
      </c>
      <c r="E589" s="115">
        <v>0</v>
      </c>
      <c r="F589" s="115">
        <v>0</v>
      </c>
      <c r="G589" s="115">
        <v>0</v>
      </c>
    </row>
    <row r="590" spans="1:7">
      <c r="A590" s="4"/>
      <c r="B590" s="4"/>
      <c r="C590" s="11" t="s">
        <v>462</v>
      </c>
      <c r="D590" s="115">
        <v>0</v>
      </c>
      <c r="E590" s="115">
        <v>17300000</v>
      </c>
      <c r="F590" s="115">
        <v>30200000</v>
      </c>
      <c r="G590" s="115">
        <v>0</v>
      </c>
    </row>
    <row r="591" spans="1:7">
      <c r="A591" s="4"/>
      <c r="B591" s="4"/>
      <c r="C591" s="11" t="s">
        <v>459</v>
      </c>
      <c r="D591" s="115">
        <v>0</v>
      </c>
      <c r="E591" s="115">
        <v>17300000</v>
      </c>
      <c r="F591" s="115">
        <v>30200000</v>
      </c>
      <c r="G591" s="115">
        <v>0</v>
      </c>
    </row>
    <row r="592" spans="1:7">
      <c r="A592" s="4"/>
      <c r="B592" s="4"/>
      <c r="C592" s="11" t="s">
        <v>458</v>
      </c>
      <c r="D592" s="115">
        <v>0</v>
      </c>
      <c r="E592" s="115">
        <v>0</v>
      </c>
      <c r="F592" s="115">
        <v>0</v>
      </c>
      <c r="G592" s="115">
        <v>0</v>
      </c>
    </row>
    <row r="593" spans="1:7">
      <c r="A593" s="4"/>
      <c r="B593" s="4"/>
      <c r="C593" s="11" t="s">
        <v>457</v>
      </c>
      <c r="D593" s="115">
        <v>0</v>
      </c>
      <c r="E593" s="115">
        <v>0</v>
      </c>
      <c r="F593" s="115">
        <v>0</v>
      </c>
      <c r="G593" s="115">
        <v>0</v>
      </c>
    </row>
    <row r="594" spans="1:7">
      <c r="A594" s="4"/>
      <c r="B594" s="4"/>
      <c r="C594" s="11" t="s">
        <v>456</v>
      </c>
      <c r="D594" s="115">
        <v>0</v>
      </c>
      <c r="E594" s="115">
        <v>0</v>
      </c>
      <c r="F594" s="115">
        <v>0</v>
      </c>
      <c r="G594" s="115">
        <v>0</v>
      </c>
    </row>
    <row r="595" spans="1:7">
      <c r="A595" s="4"/>
      <c r="B595" s="4"/>
      <c r="C595" s="11" t="s">
        <v>455</v>
      </c>
      <c r="D595" s="115">
        <v>0</v>
      </c>
      <c r="E595" s="115">
        <v>0</v>
      </c>
      <c r="F595" s="115">
        <v>0</v>
      </c>
      <c r="G595" s="115">
        <v>0</v>
      </c>
    </row>
    <row r="596" spans="1:7">
      <c r="A596" s="4"/>
      <c r="B596" s="4"/>
      <c r="C596" s="11" t="s">
        <v>461</v>
      </c>
      <c r="D596" s="115">
        <v>0</v>
      </c>
      <c r="E596" s="115">
        <v>0</v>
      </c>
      <c r="F596" s="115">
        <v>0</v>
      </c>
      <c r="G596" s="115">
        <v>0</v>
      </c>
    </row>
    <row r="597" spans="1:7">
      <c r="A597" s="4"/>
      <c r="B597" s="4"/>
      <c r="C597" s="11" t="s">
        <v>459</v>
      </c>
      <c r="D597" s="115">
        <v>0</v>
      </c>
      <c r="E597" s="115">
        <v>0</v>
      </c>
      <c r="F597" s="115">
        <v>0</v>
      </c>
      <c r="G597" s="115">
        <v>0</v>
      </c>
    </row>
    <row r="598" spans="1:7">
      <c r="A598" s="4"/>
      <c r="B598" s="4"/>
      <c r="C598" s="11" t="s">
        <v>458</v>
      </c>
      <c r="D598" s="115">
        <v>0</v>
      </c>
      <c r="E598" s="115">
        <v>0</v>
      </c>
      <c r="F598" s="115">
        <v>0</v>
      </c>
      <c r="G598" s="115">
        <v>0</v>
      </c>
    </row>
    <row r="599" spans="1:7">
      <c r="A599" s="4"/>
      <c r="B599" s="4"/>
      <c r="C599" s="11" t="s">
        <v>457</v>
      </c>
      <c r="D599" s="115">
        <v>0</v>
      </c>
      <c r="E599" s="115">
        <v>0</v>
      </c>
      <c r="F599" s="115">
        <v>0</v>
      </c>
      <c r="G599" s="115">
        <v>0</v>
      </c>
    </row>
    <row r="600" spans="1:7">
      <c r="A600" s="4"/>
      <c r="B600" s="4"/>
      <c r="C600" s="11" t="s">
        <v>456</v>
      </c>
      <c r="D600" s="115">
        <v>0</v>
      </c>
      <c r="E600" s="115">
        <v>0</v>
      </c>
      <c r="F600" s="115">
        <v>0</v>
      </c>
      <c r="G600" s="115">
        <v>0</v>
      </c>
    </row>
    <row r="601" spans="1:7">
      <c r="A601" s="4"/>
      <c r="B601" s="4"/>
      <c r="C601" s="11" t="s">
        <v>455</v>
      </c>
      <c r="D601" s="115">
        <v>0</v>
      </c>
      <c r="E601" s="115">
        <v>0</v>
      </c>
      <c r="F601" s="115">
        <v>0</v>
      </c>
      <c r="G601" s="115">
        <v>0</v>
      </c>
    </row>
    <row r="602" spans="1:7">
      <c r="A602" s="4"/>
      <c r="B602" s="4"/>
      <c r="C602" s="11" t="s">
        <v>460</v>
      </c>
      <c r="D602" s="115">
        <v>0</v>
      </c>
      <c r="E602" s="115">
        <v>0</v>
      </c>
      <c r="F602" s="115">
        <v>0</v>
      </c>
      <c r="G602" s="115">
        <v>0</v>
      </c>
    </row>
    <row r="603" spans="1:7">
      <c r="A603" s="4"/>
      <c r="B603" s="4"/>
      <c r="C603" s="11" t="s">
        <v>459</v>
      </c>
      <c r="D603" s="115">
        <v>0</v>
      </c>
      <c r="E603" s="115">
        <v>0</v>
      </c>
      <c r="F603" s="115">
        <v>0</v>
      </c>
      <c r="G603" s="115">
        <v>0</v>
      </c>
    </row>
    <row r="604" spans="1:7">
      <c r="A604" s="4"/>
      <c r="B604" s="4"/>
      <c r="C604" s="11" t="s">
        <v>458</v>
      </c>
      <c r="D604" s="115">
        <v>0</v>
      </c>
      <c r="E604" s="115">
        <v>0</v>
      </c>
      <c r="F604" s="115">
        <v>0</v>
      </c>
      <c r="G604" s="115">
        <v>0</v>
      </c>
    </row>
    <row r="605" spans="1:7">
      <c r="A605" s="4"/>
      <c r="B605" s="4"/>
      <c r="C605" s="11" t="s">
        <v>457</v>
      </c>
      <c r="D605" s="115">
        <v>0</v>
      </c>
      <c r="E605" s="115">
        <v>0</v>
      </c>
      <c r="F605" s="115">
        <v>0</v>
      </c>
      <c r="G605" s="115">
        <v>0</v>
      </c>
    </row>
    <row r="606" spans="1:7">
      <c r="A606" s="4"/>
      <c r="B606" s="4"/>
      <c r="C606" s="11" t="s">
        <v>456</v>
      </c>
      <c r="D606" s="115">
        <v>0</v>
      </c>
      <c r="E606" s="115">
        <v>0</v>
      </c>
      <c r="F606" s="115">
        <v>0</v>
      </c>
      <c r="G606" s="115">
        <v>0</v>
      </c>
    </row>
    <row r="607" spans="1:7">
      <c r="A607" s="4"/>
      <c r="B607" s="4"/>
      <c r="C607" s="11" t="s">
        <v>455</v>
      </c>
      <c r="D607" s="115">
        <v>0</v>
      </c>
      <c r="E607" s="115">
        <v>0</v>
      </c>
      <c r="F607" s="115">
        <v>0</v>
      </c>
      <c r="G607" s="115">
        <v>0</v>
      </c>
    </row>
    <row r="608" spans="1:7">
      <c r="A608" s="4"/>
      <c r="B608" s="4"/>
      <c r="C608" s="11" t="s">
        <v>454</v>
      </c>
      <c r="D608" s="115">
        <v>0</v>
      </c>
      <c r="E608" s="115">
        <v>0</v>
      </c>
      <c r="F608" s="115">
        <v>0</v>
      </c>
      <c r="G608" s="115">
        <v>0</v>
      </c>
    </row>
    <row r="609" spans="1:7">
      <c r="A609" s="4"/>
      <c r="B609" s="4"/>
      <c r="C609" s="11" t="s">
        <v>453</v>
      </c>
      <c r="D609" s="115">
        <v>0</v>
      </c>
      <c r="E609" s="115">
        <v>0</v>
      </c>
      <c r="F609" s="115">
        <v>0</v>
      </c>
      <c r="G609" s="115">
        <v>0</v>
      </c>
    </row>
    <row r="610" spans="1:7">
      <c r="A610" s="4"/>
      <c r="B610" s="4"/>
      <c r="C610" s="10" t="s">
        <v>165</v>
      </c>
      <c r="D610" s="115">
        <v>0</v>
      </c>
      <c r="E610" s="115">
        <v>17300000</v>
      </c>
      <c r="F610" s="115">
        <v>30200000</v>
      </c>
      <c r="G610" s="115">
        <v>0</v>
      </c>
    </row>
    <row r="611" spans="1:7">
      <c r="A611" s="4"/>
      <c r="B611" s="4"/>
      <c r="C611" s="14" t="s">
        <v>484</v>
      </c>
      <c r="D611" s="825" t="s">
        <v>1266</v>
      </c>
      <c r="E611" s="826"/>
      <c r="F611" s="826"/>
      <c r="G611" s="826"/>
    </row>
    <row r="612" spans="1:7">
      <c r="A612" s="4"/>
      <c r="B612" s="4"/>
      <c r="C612" s="122" t="s">
        <v>482</v>
      </c>
      <c r="D612" s="821" t="s">
        <v>1265</v>
      </c>
      <c r="E612" s="822"/>
      <c r="F612" s="822"/>
      <c r="G612" s="822"/>
    </row>
    <row r="613" spans="1:7">
      <c r="A613" s="4"/>
      <c r="B613" s="4"/>
      <c r="C613" s="122" t="s">
        <v>15</v>
      </c>
      <c r="D613" s="821" t="s">
        <v>1264</v>
      </c>
      <c r="E613" s="822"/>
      <c r="F613" s="822"/>
      <c r="G613" s="822"/>
    </row>
    <row r="614" spans="1:7">
      <c r="A614" s="4"/>
      <c r="B614" s="4"/>
      <c r="C614" s="13"/>
      <c r="D614" s="116">
        <v>2021</v>
      </c>
      <c r="E614" s="116">
        <v>2022</v>
      </c>
      <c r="F614" s="116">
        <v>2023</v>
      </c>
      <c r="G614" s="116">
        <v>2024</v>
      </c>
    </row>
    <row r="615" spans="1:7">
      <c r="A615" s="4"/>
      <c r="B615" s="4"/>
      <c r="C615" s="12"/>
      <c r="D615" s="117" t="s">
        <v>7</v>
      </c>
      <c r="E615" s="117" t="s">
        <v>8</v>
      </c>
      <c r="F615" s="117" t="s">
        <v>8</v>
      </c>
      <c r="G615" s="117" t="s">
        <v>8</v>
      </c>
    </row>
    <row r="616" spans="1:7">
      <c r="A616" s="4"/>
      <c r="B616" s="4"/>
      <c r="C616" s="7" t="s">
        <v>16</v>
      </c>
      <c r="D616" s="114" t="s">
        <v>500</v>
      </c>
      <c r="E616" s="114" t="s">
        <v>474</v>
      </c>
      <c r="F616" s="114" t="s">
        <v>474</v>
      </c>
      <c r="G616" s="114" t="s">
        <v>531</v>
      </c>
    </row>
    <row r="617" spans="1:7">
      <c r="A617" s="4"/>
      <c r="B617" s="4"/>
      <c r="C617" s="7" t="s">
        <v>680</v>
      </c>
      <c r="D617" s="114" t="s">
        <v>2384</v>
      </c>
      <c r="E617" s="114" t="s">
        <v>474</v>
      </c>
      <c r="F617" s="114" t="s">
        <v>474</v>
      </c>
      <c r="G617" s="114" t="s">
        <v>1263</v>
      </c>
    </row>
    <row r="618" spans="1:7">
      <c r="A618" s="4"/>
      <c r="B618" s="4"/>
      <c r="C618" s="7" t="s">
        <v>676</v>
      </c>
      <c r="D618" s="114" t="s">
        <v>2383</v>
      </c>
      <c r="E618" s="114" t="s">
        <v>474</v>
      </c>
      <c r="F618" s="114" t="s">
        <v>474</v>
      </c>
      <c r="G618" s="114" t="s">
        <v>1263</v>
      </c>
    </row>
    <row r="619" spans="1:7">
      <c r="A619" s="4"/>
      <c r="B619" s="4"/>
      <c r="C619" s="7" t="s">
        <v>477</v>
      </c>
      <c r="D619" s="114" t="s">
        <v>450</v>
      </c>
      <c r="E619" s="114" t="s">
        <v>583</v>
      </c>
      <c r="F619" s="114" t="s">
        <v>450</v>
      </c>
      <c r="G619" s="114" t="s">
        <v>450</v>
      </c>
    </row>
    <row r="620" spans="1:7">
      <c r="A620" s="4"/>
      <c r="B620" s="4"/>
      <c r="C620" s="7" t="s">
        <v>476</v>
      </c>
      <c r="D620" s="114" t="s">
        <v>450</v>
      </c>
      <c r="E620" s="114" t="s">
        <v>583</v>
      </c>
      <c r="F620" s="114" t="s">
        <v>450</v>
      </c>
      <c r="G620" s="114" t="s">
        <v>450</v>
      </c>
    </row>
    <row r="621" spans="1:7">
      <c r="A621" s="4"/>
      <c r="B621" s="4"/>
      <c r="C621" s="7" t="s">
        <v>22</v>
      </c>
      <c r="D621" s="114" t="s">
        <v>450</v>
      </c>
      <c r="E621" s="114" t="s">
        <v>583</v>
      </c>
      <c r="F621" s="114" t="s">
        <v>450</v>
      </c>
      <c r="G621" s="114" t="s">
        <v>450</v>
      </c>
    </row>
    <row r="622" spans="1:7">
      <c r="A622" s="4"/>
      <c r="B622" s="4"/>
      <c r="C622" s="823" t="s">
        <v>473</v>
      </c>
      <c r="D622" s="824"/>
      <c r="E622" s="824"/>
      <c r="F622" s="824"/>
      <c r="G622" s="824"/>
    </row>
    <row r="623" spans="1:7">
      <c r="A623" s="4"/>
      <c r="B623" s="4"/>
      <c r="C623" s="13"/>
      <c r="D623" s="116">
        <v>2021</v>
      </c>
      <c r="E623" s="116">
        <v>2022</v>
      </c>
      <c r="F623" s="116">
        <v>2023</v>
      </c>
      <c r="G623" s="116">
        <v>2024</v>
      </c>
    </row>
    <row r="624" spans="1:7">
      <c r="A624" s="4"/>
      <c r="B624" s="4"/>
      <c r="C624" s="12"/>
      <c r="D624" s="117" t="s">
        <v>7</v>
      </c>
      <c r="E624" s="117" t="s">
        <v>8</v>
      </c>
      <c r="F624" s="117" t="s">
        <v>8</v>
      </c>
      <c r="G624" s="117" t="s">
        <v>8</v>
      </c>
    </row>
    <row r="625" spans="1:7">
      <c r="A625" s="4"/>
      <c r="B625" s="4"/>
      <c r="C625" s="11" t="s">
        <v>470</v>
      </c>
      <c r="D625" s="115">
        <v>0</v>
      </c>
      <c r="E625" s="115">
        <v>0</v>
      </c>
      <c r="F625" s="115">
        <v>0</v>
      </c>
      <c r="G625" s="115">
        <v>0</v>
      </c>
    </row>
    <row r="626" spans="1:7">
      <c r="A626" s="4"/>
      <c r="B626" s="4"/>
      <c r="C626" s="11" t="s">
        <v>459</v>
      </c>
      <c r="D626" s="115">
        <v>0</v>
      </c>
      <c r="E626" s="115">
        <v>0</v>
      </c>
      <c r="F626" s="115">
        <v>0</v>
      </c>
      <c r="G626" s="115">
        <v>0</v>
      </c>
    </row>
    <row r="627" spans="1:7">
      <c r="A627" s="4"/>
      <c r="B627" s="4"/>
      <c r="C627" s="11" t="s">
        <v>463</v>
      </c>
      <c r="D627" s="115">
        <v>0</v>
      </c>
      <c r="E627" s="115">
        <v>0</v>
      </c>
      <c r="F627" s="115">
        <v>0</v>
      </c>
      <c r="G627" s="115">
        <v>0</v>
      </c>
    </row>
    <row r="628" spans="1:7">
      <c r="A628" s="4"/>
      <c r="B628" s="4"/>
      <c r="C628" s="11" t="s">
        <v>469</v>
      </c>
      <c r="D628" s="115">
        <v>0</v>
      </c>
      <c r="E628" s="115">
        <v>0</v>
      </c>
      <c r="F628" s="115">
        <v>0</v>
      </c>
      <c r="G628" s="115">
        <v>0</v>
      </c>
    </row>
    <row r="629" spans="1:7">
      <c r="A629" s="4"/>
      <c r="B629" s="4"/>
      <c r="C629" s="11" t="s">
        <v>459</v>
      </c>
      <c r="D629" s="115">
        <v>0</v>
      </c>
      <c r="E629" s="115">
        <v>0</v>
      </c>
      <c r="F629" s="115">
        <v>0</v>
      </c>
      <c r="G629" s="115">
        <v>0</v>
      </c>
    </row>
    <row r="630" spans="1:7">
      <c r="A630" s="4"/>
      <c r="B630" s="4"/>
      <c r="C630" s="11" t="s">
        <v>463</v>
      </c>
      <c r="D630" s="115">
        <v>0</v>
      </c>
      <c r="E630" s="115">
        <v>0</v>
      </c>
      <c r="F630" s="115">
        <v>0</v>
      </c>
      <c r="G630" s="115">
        <v>0</v>
      </c>
    </row>
    <row r="631" spans="1:7">
      <c r="A631" s="4"/>
      <c r="B631" s="4"/>
      <c r="C631" s="11" t="s">
        <v>468</v>
      </c>
      <c r="D631" s="115">
        <v>0</v>
      </c>
      <c r="E631" s="115">
        <v>0</v>
      </c>
      <c r="F631" s="115">
        <v>0</v>
      </c>
      <c r="G631" s="115">
        <v>0</v>
      </c>
    </row>
    <row r="632" spans="1:7">
      <c r="A632" s="4"/>
      <c r="B632" s="4"/>
      <c r="C632" s="11" t="s">
        <v>459</v>
      </c>
      <c r="D632" s="115">
        <v>0</v>
      </c>
      <c r="E632" s="115">
        <v>0</v>
      </c>
      <c r="F632" s="115">
        <v>0</v>
      </c>
      <c r="G632" s="115">
        <v>0</v>
      </c>
    </row>
    <row r="633" spans="1:7">
      <c r="A633" s="4"/>
      <c r="B633" s="4"/>
      <c r="C633" s="11" t="s">
        <v>463</v>
      </c>
      <c r="D633" s="115">
        <v>0</v>
      </c>
      <c r="E633" s="115">
        <v>0</v>
      </c>
      <c r="F633" s="115">
        <v>0</v>
      </c>
      <c r="G633" s="115">
        <v>0</v>
      </c>
    </row>
    <row r="634" spans="1:7">
      <c r="A634" s="4"/>
      <c r="B634" s="4"/>
      <c r="C634" s="11" t="s">
        <v>467</v>
      </c>
      <c r="D634" s="115">
        <v>0</v>
      </c>
      <c r="E634" s="115">
        <v>0</v>
      </c>
      <c r="F634" s="115">
        <v>0</v>
      </c>
      <c r="G634" s="115">
        <v>0</v>
      </c>
    </row>
    <row r="635" spans="1:7">
      <c r="A635" s="4"/>
      <c r="B635" s="4"/>
      <c r="C635" s="11" t="s">
        <v>459</v>
      </c>
      <c r="D635" s="115">
        <v>0</v>
      </c>
      <c r="E635" s="115">
        <v>0</v>
      </c>
      <c r="F635" s="115">
        <v>0</v>
      </c>
      <c r="G635" s="115">
        <v>0</v>
      </c>
    </row>
    <row r="636" spans="1:7">
      <c r="A636" s="4"/>
      <c r="B636" s="4"/>
      <c r="C636" s="11" t="s">
        <v>463</v>
      </c>
      <c r="D636" s="115">
        <v>0</v>
      </c>
      <c r="E636" s="115">
        <v>0</v>
      </c>
      <c r="F636" s="115">
        <v>0</v>
      </c>
      <c r="G636" s="115">
        <v>0</v>
      </c>
    </row>
    <row r="637" spans="1:7">
      <c r="A637" s="4"/>
      <c r="B637" s="4"/>
      <c r="C637" s="11" t="s">
        <v>472</v>
      </c>
      <c r="D637" s="115">
        <v>0</v>
      </c>
      <c r="E637" s="115">
        <v>0</v>
      </c>
      <c r="F637" s="115">
        <v>0</v>
      </c>
      <c r="G637" s="115">
        <v>0</v>
      </c>
    </row>
    <row r="638" spans="1:7">
      <c r="A638" s="4"/>
      <c r="B638" s="4"/>
      <c r="C638" s="11" t="s">
        <v>459</v>
      </c>
      <c r="D638" s="115">
        <v>0</v>
      </c>
      <c r="E638" s="115">
        <v>0</v>
      </c>
      <c r="F638" s="115">
        <v>0</v>
      </c>
      <c r="G638" s="115">
        <v>0</v>
      </c>
    </row>
    <row r="639" spans="1:7">
      <c r="A639" s="4"/>
      <c r="B639" s="4"/>
      <c r="C639" s="11" t="s">
        <v>463</v>
      </c>
      <c r="D639" s="115">
        <v>0</v>
      </c>
      <c r="E639" s="115">
        <v>0</v>
      </c>
      <c r="F639" s="115">
        <v>0</v>
      </c>
      <c r="G639" s="115">
        <v>0</v>
      </c>
    </row>
    <row r="640" spans="1:7">
      <c r="A640" s="4"/>
      <c r="B640" s="4"/>
      <c r="C640" s="11" t="s">
        <v>465</v>
      </c>
      <c r="D640" s="115">
        <v>0</v>
      </c>
      <c r="E640" s="115">
        <v>0</v>
      </c>
      <c r="F640" s="115">
        <v>0</v>
      </c>
      <c r="G640" s="115">
        <v>0</v>
      </c>
    </row>
    <row r="641" spans="1:7">
      <c r="A641" s="4"/>
      <c r="B641" s="4"/>
      <c r="C641" s="11" t="s">
        <v>459</v>
      </c>
      <c r="D641" s="115">
        <v>0</v>
      </c>
      <c r="E641" s="115">
        <v>0</v>
      </c>
      <c r="F641" s="115">
        <v>0</v>
      </c>
      <c r="G641" s="115">
        <v>0</v>
      </c>
    </row>
    <row r="642" spans="1:7">
      <c r="A642" s="4"/>
      <c r="B642" s="4"/>
      <c r="C642" s="11" t="s">
        <v>463</v>
      </c>
      <c r="D642" s="115">
        <v>0</v>
      </c>
      <c r="E642" s="115">
        <v>0</v>
      </c>
      <c r="F642" s="115">
        <v>0</v>
      </c>
      <c r="G642" s="115">
        <v>0</v>
      </c>
    </row>
    <row r="643" spans="1:7">
      <c r="A643" s="4"/>
      <c r="B643" s="4"/>
      <c r="C643" s="11" t="s">
        <v>464</v>
      </c>
      <c r="D643" s="115">
        <v>0</v>
      </c>
      <c r="E643" s="115">
        <v>0</v>
      </c>
      <c r="F643" s="115">
        <v>0</v>
      </c>
      <c r="G643" s="115">
        <v>0</v>
      </c>
    </row>
    <row r="644" spans="1:7">
      <c r="A644" s="4"/>
      <c r="B644" s="4"/>
      <c r="C644" s="11" t="s">
        <v>459</v>
      </c>
      <c r="D644" s="115">
        <v>0</v>
      </c>
      <c r="E644" s="115">
        <v>0</v>
      </c>
      <c r="F644" s="115">
        <v>0</v>
      </c>
      <c r="G644" s="115">
        <v>0</v>
      </c>
    </row>
    <row r="645" spans="1:7">
      <c r="A645" s="4"/>
      <c r="B645" s="4"/>
      <c r="C645" s="11" t="s">
        <v>463</v>
      </c>
      <c r="D645" s="115">
        <v>0</v>
      </c>
      <c r="E645" s="115">
        <v>0</v>
      </c>
      <c r="F645" s="115">
        <v>0</v>
      </c>
      <c r="G645" s="115">
        <v>0</v>
      </c>
    </row>
    <row r="646" spans="1:7">
      <c r="A646" s="4"/>
      <c r="B646" s="4"/>
      <c r="C646" s="11" t="s">
        <v>462</v>
      </c>
      <c r="D646" s="115">
        <v>0</v>
      </c>
      <c r="E646" s="115">
        <v>0</v>
      </c>
      <c r="F646" s="115">
        <v>0</v>
      </c>
      <c r="G646" s="115">
        <v>0</v>
      </c>
    </row>
    <row r="647" spans="1:7">
      <c r="A647" s="4"/>
      <c r="B647" s="4"/>
      <c r="C647" s="11" t="s">
        <v>459</v>
      </c>
      <c r="D647" s="115">
        <v>0</v>
      </c>
      <c r="E647" s="115">
        <v>0</v>
      </c>
      <c r="F647" s="115">
        <v>0</v>
      </c>
      <c r="G647" s="115">
        <v>0</v>
      </c>
    </row>
    <row r="648" spans="1:7">
      <c r="A648" s="4"/>
      <c r="B648" s="4"/>
      <c r="C648" s="11" t="s">
        <v>458</v>
      </c>
      <c r="D648" s="115">
        <v>0</v>
      </c>
      <c r="E648" s="115">
        <v>0</v>
      </c>
      <c r="F648" s="115">
        <v>0</v>
      </c>
      <c r="G648" s="115">
        <v>0</v>
      </c>
    </row>
    <row r="649" spans="1:7">
      <c r="A649" s="4"/>
      <c r="B649" s="4"/>
      <c r="C649" s="11" t="s">
        <v>457</v>
      </c>
      <c r="D649" s="115">
        <v>0</v>
      </c>
      <c r="E649" s="115">
        <v>0</v>
      </c>
      <c r="F649" s="115">
        <v>0</v>
      </c>
      <c r="G649" s="115">
        <v>0</v>
      </c>
    </row>
    <row r="650" spans="1:7">
      <c r="A650" s="4"/>
      <c r="B650" s="4"/>
      <c r="C650" s="11" t="s">
        <v>456</v>
      </c>
      <c r="D650" s="115">
        <v>0</v>
      </c>
      <c r="E650" s="115">
        <v>0</v>
      </c>
      <c r="F650" s="115">
        <v>0</v>
      </c>
      <c r="G650" s="115">
        <v>0</v>
      </c>
    </row>
    <row r="651" spans="1:7">
      <c r="A651" s="4"/>
      <c r="B651" s="4"/>
      <c r="C651" s="11" t="s">
        <v>455</v>
      </c>
      <c r="D651" s="115">
        <v>0</v>
      </c>
      <c r="E651" s="115">
        <v>0</v>
      </c>
      <c r="F651" s="115">
        <v>0</v>
      </c>
      <c r="G651" s="115">
        <v>0</v>
      </c>
    </row>
    <row r="652" spans="1:7">
      <c r="A652" s="4"/>
      <c r="B652" s="4"/>
      <c r="C652" s="11" t="s">
        <v>461</v>
      </c>
      <c r="D652" s="115">
        <v>26300000</v>
      </c>
      <c r="E652" s="115">
        <v>0</v>
      </c>
      <c r="F652" s="115">
        <v>0</v>
      </c>
      <c r="G652" s="115">
        <v>29400000</v>
      </c>
    </row>
    <row r="653" spans="1:7">
      <c r="A653" s="4"/>
      <c r="B653" s="4"/>
      <c r="C653" s="11" t="s">
        <v>459</v>
      </c>
      <c r="D653" s="115">
        <v>26300000</v>
      </c>
      <c r="E653" s="115">
        <v>0</v>
      </c>
      <c r="F653" s="115">
        <v>0</v>
      </c>
      <c r="G653" s="115">
        <v>29400000</v>
      </c>
    </row>
    <row r="654" spans="1:7">
      <c r="A654" s="4"/>
      <c r="B654" s="4"/>
      <c r="C654" s="11" t="s">
        <v>458</v>
      </c>
      <c r="D654" s="115">
        <v>0</v>
      </c>
      <c r="E654" s="115">
        <v>0</v>
      </c>
      <c r="F654" s="115">
        <v>0</v>
      </c>
      <c r="G654" s="115">
        <v>0</v>
      </c>
    </row>
    <row r="655" spans="1:7">
      <c r="A655" s="4"/>
      <c r="B655" s="4"/>
      <c r="C655" s="11" t="s">
        <v>457</v>
      </c>
      <c r="D655" s="115">
        <v>0</v>
      </c>
      <c r="E655" s="115">
        <v>0</v>
      </c>
      <c r="F655" s="115">
        <v>0</v>
      </c>
      <c r="G655" s="115">
        <v>0</v>
      </c>
    </row>
    <row r="656" spans="1:7">
      <c r="A656" s="4"/>
      <c r="B656" s="4"/>
      <c r="C656" s="11" t="s">
        <v>456</v>
      </c>
      <c r="D656" s="115">
        <v>0</v>
      </c>
      <c r="E656" s="115">
        <v>0</v>
      </c>
      <c r="F656" s="115">
        <v>0</v>
      </c>
      <c r="G656" s="115">
        <v>0</v>
      </c>
    </row>
    <row r="657" spans="1:7">
      <c r="A657" s="4"/>
      <c r="B657" s="4"/>
      <c r="C657" s="11" t="s">
        <v>455</v>
      </c>
      <c r="D657" s="115">
        <v>0</v>
      </c>
      <c r="E657" s="115">
        <v>0</v>
      </c>
      <c r="F657" s="115">
        <v>0</v>
      </c>
      <c r="G657" s="115">
        <v>0</v>
      </c>
    </row>
    <row r="658" spans="1:7">
      <c r="A658" s="4"/>
      <c r="B658" s="4"/>
      <c r="C658" s="11" t="s">
        <v>460</v>
      </c>
      <c r="D658" s="115">
        <v>0</v>
      </c>
      <c r="E658" s="115">
        <v>0</v>
      </c>
      <c r="F658" s="115">
        <v>0</v>
      </c>
      <c r="G658" s="115">
        <v>0</v>
      </c>
    </row>
    <row r="659" spans="1:7">
      <c r="A659" s="4"/>
      <c r="B659" s="4"/>
      <c r="C659" s="11" t="s">
        <v>459</v>
      </c>
      <c r="D659" s="115">
        <v>0</v>
      </c>
      <c r="E659" s="115">
        <v>0</v>
      </c>
      <c r="F659" s="115">
        <v>0</v>
      </c>
      <c r="G659" s="115">
        <v>0</v>
      </c>
    </row>
    <row r="660" spans="1:7">
      <c r="A660" s="4"/>
      <c r="B660" s="4"/>
      <c r="C660" s="11" t="s">
        <v>458</v>
      </c>
      <c r="D660" s="115">
        <v>0</v>
      </c>
      <c r="E660" s="115">
        <v>0</v>
      </c>
      <c r="F660" s="115">
        <v>0</v>
      </c>
      <c r="G660" s="115">
        <v>0</v>
      </c>
    </row>
    <row r="661" spans="1:7">
      <c r="A661" s="4"/>
      <c r="B661" s="4"/>
      <c r="C661" s="11" t="s">
        <v>457</v>
      </c>
      <c r="D661" s="115">
        <v>0</v>
      </c>
      <c r="E661" s="115">
        <v>0</v>
      </c>
      <c r="F661" s="115">
        <v>0</v>
      </c>
      <c r="G661" s="115">
        <v>0</v>
      </c>
    </row>
    <row r="662" spans="1:7">
      <c r="A662" s="4"/>
      <c r="B662" s="4"/>
      <c r="C662" s="11" t="s">
        <v>456</v>
      </c>
      <c r="D662" s="115">
        <v>0</v>
      </c>
      <c r="E662" s="115">
        <v>0</v>
      </c>
      <c r="F662" s="115">
        <v>0</v>
      </c>
      <c r="G662" s="115">
        <v>0</v>
      </c>
    </row>
    <row r="663" spans="1:7">
      <c r="A663" s="4"/>
      <c r="B663" s="4"/>
      <c r="C663" s="11" t="s">
        <v>455</v>
      </c>
      <c r="D663" s="115">
        <v>0</v>
      </c>
      <c r="E663" s="115">
        <v>0</v>
      </c>
      <c r="F663" s="115">
        <v>0</v>
      </c>
      <c r="G663" s="115">
        <v>0</v>
      </c>
    </row>
    <row r="664" spans="1:7">
      <c r="A664" s="4"/>
      <c r="B664" s="4"/>
      <c r="C664" s="11" t="s">
        <v>454</v>
      </c>
      <c r="D664" s="115">
        <v>0</v>
      </c>
      <c r="E664" s="115">
        <v>0</v>
      </c>
      <c r="F664" s="115">
        <v>0</v>
      </c>
      <c r="G664" s="115">
        <v>0</v>
      </c>
    </row>
    <row r="665" spans="1:7">
      <c r="A665" s="4"/>
      <c r="B665" s="4"/>
      <c r="C665" s="11" t="s">
        <v>453</v>
      </c>
      <c r="D665" s="115">
        <v>0</v>
      </c>
      <c r="E665" s="115">
        <v>0</v>
      </c>
      <c r="F665" s="115">
        <v>0</v>
      </c>
      <c r="G665" s="115">
        <v>0</v>
      </c>
    </row>
    <row r="666" spans="1:7">
      <c r="A666" s="4"/>
      <c r="B666" s="4"/>
      <c r="C666" s="10" t="s">
        <v>165</v>
      </c>
      <c r="D666" s="115">
        <v>26300000</v>
      </c>
      <c r="E666" s="115">
        <v>0</v>
      </c>
      <c r="F666" s="115">
        <v>0</v>
      </c>
      <c r="G666" s="115">
        <v>29400000</v>
      </c>
    </row>
    <row r="667" spans="1:7">
      <c r="A667" s="4"/>
      <c r="B667" s="4"/>
      <c r="C667" s="111" t="s">
        <v>450</v>
      </c>
      <c r="D667" s="827" t="s">
        <v>1262</v>
      </c>
      <c r="E667" s="828"/>
      <c r="F667" s="828"/>
      <c r="G667" s="828"/>
    </row>
    <row r="668" spans="1:7">
      <c r="A668" s="4"/>
      <c r="B668" s="4"/>
      <c r="C668" s="14" t="s">
        <v>484</v>
      </c>
      <c r="D668" s="825" t="s">
        <v>349</v>
      </c>
      <c r="E668" s="826"/>
      <c r="F668" s="826"/>
      <c r="G668" s="826"/>
    </row>
    <row r="669" spans="1:7">
      <c r="A669" s="4"/>
      <c r="B669" s="4"/>
      <c r="C669" s="122" t="s">
        <v>482</v>
      </c>
      <c r="D669" s="821" t="s">
        <v>1261</v>
      </c>
      <c r="E669" s="822"/>
      <c r="F669" s="822"/>
      <c r="G669" s="822"/>
    </row>
    <row r="670" spans="1:7">
      <c r="A670" s="4"/>
      <c r="B670" s="4"/>
      <c r="C670" s="122" t="s">
        <v>15</v>
      </c>
      <c r="D670" s="821" t="s">
        <v>1260</v>
      </c>
      <c r="E670" s="822"/>
      <c r="F670" s="822"/>
      <c r="G670" s="822"/>
    </row>
    <row r="671" spans="1:7">
      <c r="A671" s="4"/>
      <c r="B671" s="4"/>
      <c r="C671" s="13"/>
      <c r="D671" s="116">
        <v>2021</v>
      </c>
      <c r="E671" s="116">
        <v>2022</v>
      </c>
      <c r="F671" s="116">
        <v>2023</v>
      </c>
      <c r="G671" s="116">
        <v>2024</v>
      </c>
    </row>
    <row r="672" spans="1:7">
      <c r="A672" s="4"/>
      <c r="B672" s="4"/>
      <c r="C672" s="12"/>
      <c r="D672" s="117" t="s">
        <v>7</v>
      </c>
      <c r="E672" s="117" t="s">
        <v>8</v>
      </c>
      <c r="F672" s="117" t="s">
        <v>8</v>
      </c>
      <c r="G672" s="117" t="s">
        <v>8</v>
      </c>
    </row>
    <row r="673" spans="1:7">
      <c r="A673" s="4"/>
      <c r="B673" s="4"/>
      <c r="C673" s="7" t="s">
        <v>16</v>
      </c>
      <c r="D673" s="114" t="s">
        <v>450</v>
      </c>
      <c r="E673" s="114" t="s">
        <v>492</v>
      </c>
      <c r="F673" s="114" t="s">
        <v>491</v>
      </c>
      <c r="G673" s="114" t="s">
        <v>491</v>
      </c>
    </row>
    <row r="674" spans="1:7">
      <c r="A674" s="4"/>
      <c r="B674" s="4"/>
      <c r="C674" s="7" t="s">
        <v>680</v>
      </c>
      <c r="D674" s="114" t="s">
        <v>450</v>
      </c>
      <c r="E674" s="114" t="s">
        <v>1259</v>
      </c>
      <c r="F674" s="114" t="s">
        <v>2382</v>
      </c>
      <c r="G674" s="114" t="s">
        <v>1258</v>
      </c>
    </row>
    <row r="675" spans="1:7">
      <c r="A675" s="4"/>
      <c r="B675" s="4"/>
      <c r="C675" s="7" t="s">
        <v>676</v>
      </c>
      <c r="D675" s="114" t="s">
        <v>474</v>
      </c>
      <c r="E675" s="114" t="s">
        <v>1257</v>
      </c>
      <c r="F675" s="114" t="s">
        <v>2381</v>
      </c>
      <c r="G675" s="114" t="s">
        <v>1256</v>
      </c>
    </row>
    <row r="676" spans="1:7">
      <c r="A676" s="4"/>
      <c r="B676" s="4"/>
      <c r="C676" s="7" t="s">
        <v>477</v>
      </c>
      <c r="D676" s="114" t="s">
        <v>450</v>
      </c>
      <c r="E676" s="114" t="s">
        <v>450</v>
      </c>
      <c r="F676" s="114" t="s">
        <v>487</v>
      </c>
      <c r="G676" s="114" t="s">
        <v>474</v>
      </c>
    </row>
    <row r="677" spans="1:7">
      <c r="A677" s="4"/>
      <c r="B677" s="4"/>
      <c r="C677" s="7" t="s">
        <v>476</v>
      </c>
      <c r="D677" s="114" t="s">
        <v>450</v>
      </c>
      <c r="E677" s="114" t="s">
        <v>450</v>
      </c>
      <c r="F677" s="114" t="s">
        <v>2380</v>
      </c>
      <c r="G677" s="114" t="s">
        <v>2378</v>
      </c>
    </row>
    <row r="678" spans="1:7">
      <c r="A678" s="4"/>
      <c r="B678" s="4"/>
      <c r="C678" s="7" t="s">
        <v>22</v>
      </c>
      <c r="D678" s="114" t="s">
        <v>450</v>
      </c>
      <c r="E678" s="114" t="s">
        <v>450</v>
      </c>
      <c r="F678" s="114" t="s">
        <v>2379</v>
      </c>
      <c r="G678" s="114" t="s">
        <v>2378</v>
      </c>
    </row>
    <row r="679" spans="1:7">
      <c r="A679" s="4"/>
      <c r="B679" s="4"/>
      <c r="C679" s="823" t="s">
        <v>473</v>
      </c>
      <c r="D679" s="824"/>
      <c r="E679" s="824"/>
      <c r="F679" s="824"/>
      <c r="G679" s="824"/>
    </row>
    <row r="680" spans="1:7">
      <c r="A680" s="4"/>
      <c r="B680" s="4"/>
      <c r="C680" s="13"/>
      <c r="D680" s="116">
        <v>2021</v>
      </c>
      <c r="E680" s="116">
        <v>2022</v>
      </c>
      <c r="F680" s="116">
        <v>2023</v>
      </c>
      <c r="G680" s="116">
        <v>2024</v>
      </c>
    </row>
    <row r="681" spans="1:7">
      <c r="A681" s="4"/>
      <c r="B681" s="4"/>
      <c r="C681" s="12"/>
      <c r="D681" s="117" t="s">
        <v>7</v>
      </c>
      <c r="E681" s="117" t="s">
        <v>8</v>
      </c>
      <c r="F681" s="117" t="s">
        <v>8</v>
      </c>
      <c r="G681" s="117" t="s">
        <v>8</v>
      </c>
    </row>
    <row r="682" spans="1:7">
      <c r="A682" s="4"/>
      <c r="B682" s="4"/>
      <c r="C682" s="11" t="s">
        <v>470</v>
      </c>
      <c r="D682" s="21" t="s">
        <v>450</v>
      </c>
      <c r="E682" s="115">
        <v>0</v>
      </c>
      <c r="F682" s="115">
        <v>0</v>
      </c>
      <c r="G682" s="115">
        <v>0</v>
      </c>
    </row>
    <row r="683" spans="1:7">
      <c r="A683" s="4"/>
      <c r="B683" s="4"/>
      <c r="C683" s="11" t="s">
        <v>459</v>
      </c>
      <c r="D683" s="21" t="s">
        <v>450</v>
      </c>
      <c r="E683" s="115">
        <v>0</v>
      </c>
      <c r="F683" s="115">
        <v>0</v>
      </c>
      <c r="G683" s="115">
        <v>0</v>
      </c>
    </row>
    <row r="684" spans="1:7">
      <c r="A684" s="4"/>
      <c r="B684" s="4"/>
      <c r="C684" s="11" t="s">
        <v>463</v>
      </c>
      <c r="D684" s="21" t="s">
        <v>450</v>
      </c>
      <c r="E684" s="115">
        <v>0</v>
      </c>
      <c r="F684" s="115">
        <v>0</v>
      </c>
      <c r="G684" s="115">
        <v>0</v>
      </c>
    </row>
    <row r="685" spans="1:7">
      <c r="A685" s="4"/>
      <c r="B685" s="4"/>
      <c r="C685" s="11" t="s">
        <v>469</v>
      </c>
      <c r="D685" s="21" t="s">
        <v>450</v>
      </c>
      <c r="E685" s="115">
        <v>0</v>
      </c>
      <c r="F685" s="115">
        <v>0</v>
      </c>
      <c r="G685" s="115">
        <v>0</v>
      </c>
    </row>
    <row r="686" spans="1:7">
      <c r="A686" s="4"/>
      <c r="B686" s="4"/>
      <c r="C686" s="11" t="s">
        <v>459</v>
      </c>
      <c r="D686" s="21" t="s">
        <v>450</v>
      </c>
      <c r="E686" s="115">
        <v>0</v>
      </c>
      <c r="F686" s="115">
        <v>0</v>
      </c>
      <c r="G686" s="115">
        <v>0</v>
      </c>
    </row>
    <row r="687" spans="1:7">
      <c r="A687" s="4"/>
      <c r="B687" s="4"/>
      <c r="C687" s="11" t="s">
        <v>463</v>
      </c>
      <c r="D687" s="21" t="s">
        <v>450</v>
      </c>
      <c r="E687" s="115">
        <v>0</v>
      </c>
      <c r="F687" s="115">
        <v>0</v>
      </c>
      <c r="G687" s="115">
        <v>0</v>
      </c>
    </row>
    <row r="688" spans="1:7">
      <c r="A688" s="4"/>
      <c r="B688" s="4"/>
      <c r="C688" s="11" t="s">
        <v>468</v>
      </c>
      <c r="D688" s="21" t="s">
        <v>450</v>
      </c>
      <c r="E688" s="115">
        <v>0</v>
      </c>
      <c r="F688" s="115">
        <v>0</v>
      </c>
      <c r="G688" s="115">
        <v>0</v>
      </c>
    </row>
    <row r="689" spans="1:7">
      <c r="A689" s="4"/>
      <c r="B689" s="4"/>
      <c r="C689" s="11" t="s">
        <v>459</v>
      </c>
      <c r="D689" s="21" t="s">
        <v>450</v>
      </c>
      <c r="E689" s="115">
        <v>0</v>
      </c>
      <c r="F689" s="115">
        <v>0</v>
      </c>
      <c r="G689" s="115">
        <v>0</v>
      </c>
    </row>
    <row r="690" spans="1:7">
      <c r="A690" s="4"/>
      <c r="B690" s="4"/>
      <c r="C690" s="11" t="s">
        <v>463</v>
      </c>
      <c r="D690" s="21" t="s">
        <v>450</v>
      </c>
      <c r="E690" s="115">
        <v>0</v>
      </c>
      <c r="F690" s="115">
        <v>0</v>
      </c>
      <c r="G690" s="115">
        <v>0</v>
      </c>
    </row>
    <row r="691" spans="1:7">
      <c r="A691" s="4"/>
      <c r="B691" s="4"/>
      <c r="C691" s="11" t="s">
        <v>467</v>
      </c>
      <c r="D691" s="21" t="s">
        <v>450</v>
      </c>
      <c r="E691" s="115">
        <v>0</v>
      </c>
      <c r="F691" s="115">
        <v>0</v>
      </c>
      <c r="G691" s="115">
        <v>0</v>
      </c>
    </row>
    <row r="692" spans="1:7">
      <c r="A692" s="4"/>
      <c r="B692" s="4"/>
      <c r="C692" s="11" t="s">
        <v>459</v>
      </c>
      <c r="D692" s="21" t="s">
        <v>450</v>
      </c>
      <c r="E692" s="115">
        <v>0</v>
      </c>
      <c r="F692" s="115">
        <v>0</v>
      </c>
      <c r="G692" s="115">
        <v>0</v>
      </c>
    </row>
    <row r="693" spans="1:7">
      <c r="A693" s="4"/>
      <c r="B693" s="4"/>
      <c r="C693" s="11" t="s">
        <v>463</v>
      </c>
      <c r="D693" s="21" t="s">
        <v>450</v>
      </c>
      <c r="E693" s="115">
        <v>0</v>
      </c>
      <c r="F693" s="115">
        <v>0</v>
      </c>
      <c r="G693" s="115">
        <v>0</v>
      </c>
    </row>
    <row r="694" spans="1:7">
      <c r="A694" s="4"/>
      <c r="B694" s="4"/>
      <c r="C694" s="11" t="s">
        <v>472</v>
      </c>
      <c r="D694" s="21" t="s">
        <v>450</v>
      </c>
      <c r="E694" s="115">
        <v>0</v>
      </c>
      <c r="F694" s="115">
        <v>0</v>
      </c>
      <c r="G694" s="115">
        <v>0</v>
      </c>
    </row>
    <row r="695" spans="1:7">
      <c r="A695" s="4"/>
      <c r="B695" s="4"/>
      <c r="C695" s="11" t="s">
        <v>459</v>
      </c>
      <c r="D695" s="21" t="s">
        <v>450</v>
      </c>
      <c r="E695" s="115">
        <v>0</v>
      </c>
      <c r="F695" s="115">
        <v>0</v>
      </c>
      <c r="G695" s="115">
        <v>0</v>
      </c>
    </row>
    <row r="696" spans="1:7">
      <c r="A696" s="4"/>
      <c r="B696" s="4"/>
      <c r="C696" s="11" t="s">
        <v>463</v>
      </c>
      <c r="D696" s="21" t="s">
        <v>450</v>
      </c>
      <c r="E696" s="115">
        <v>0</v>
      </c>
      <c r="F696" s="115">
        <v>0</v>
      </c>
      <c r="G696" s="115">
        <v>0</v>
      </c>
    </row>
    <row r="697" spans="1:7">
      <c r="A697" s="4"/>
      <c r="B697" s="4"/>
      <c r="C697" s="11" t="s">
        <v>465</v>
      </c>
      <c r="D697" s="21" t="s">
        <v>450</v>
      </c>
      <c r="E697" s="115">
        <v>0</v>
      </c>
      <c r="F697" s="115">
        <v>0</v>
      </c>
      <c r="G697" s="115">
        <v>0</v>
      </c>
    </row>
    <row r="698" spans="1:7">
      <c r="A698" s="4"/>
      <c r="B698" s="4"/>
      <c r="C698" s="11" t="s">
        <v>459</v>
      </c>
      <c r="D698" s="21" t="s">
        <v>450</v>
      </c>
      <c r="E698" s="115">
        <v>0</v>
      </c>
      <c r="F698" s="115">
        <v>0</v>
      </c>
      <c r="G698" s="115">
        <v>0</v>
      </c>
    </row>
    <row r="699" spans="1:7">
      <c r="A699" s="4"/>
      <c r="B699" s="4"/>
      <c r="C699" s="11" t="s">
        <v>463</v>
      </c>
      <c r="D699" s="21" t="s">
        <v>450</v>
      </c>
      <c r="E699" s="115">
        <v>0</v>
      </c>
      <c r="F699" s="115">
        <v>0</v>
      </c>
      <c r="G699" s="115">
        <v>0</v>
      </c>
    </row>
    <row r="700" spans="1:7">
      <c r="A700" s="4"/>
      <c r="B700" s="4"/>
      <c r="C700" s="11" t="s">
        <v>464</v>
      </c>
      <c r="D700" s="21" t="s">
        <v>450</v>
      </c>
      <c r="E700" s="115">
        <v>0</v>
      </c>
      <c r="F700" s="115">
        <v>0</v>
      </c>
      <c r="G700" s="115">
        <v>0</v>
      </c>
    </row>
    <row r="701" spans="1:7">
      <c r="A701" s="4"/>
      <c r="B701" s="4"/>
      <c r="C701" s="11" t="s">
        <v>459</v>
      </c>
      <c r="D701" s="21" t="s">
        <v>450</v>
      </c>
      <c r="E701" s="115">
        <v>0</v>
      </c>
      <c r="F701" s="115">
        <v>0</v>
      </c>
      <c r="G701" s="115">
        <v>0</v>
      </c>
    </row>
    <row r="702" spans="1:7">
      <c r="A702" s="4"/>
      <c r="B702" s="4"/>
      <c r="C702" s="11" t="s">
        <v>463</v>
      </c>
      <c r="D702" s="21" t="s">
        <v>450</v>
      </c>
      <c r="E702" s="115">
        <v>0</v>
      </c>
      <c r="F702" s="115">
        <v>0</v>
      </c>
      <c r="G702" s="115">
        <v>0</v>
      </c>
    </row>
    <row r="703" spans="1:7">
      <c r="A703" s="4"/>
      <c r="B703" s="4"/>
      <c r="C703" s="11" t="s">
        <v>462</v>
      </c>
      <c r="D703" s="21" t="s">
        <v>450</v>
      </c>
      <c r="E703" s="115">
        <v>0</v>
      </c>
      <c r="F703" s="115">
        <v>0</v>
      </c>
      <c r="G703" s="115">
        <v>0</v>
      </c>
    </row>
    <row r="704" spans="1:7">
      <c r="A704" s="4"/>
      <c r="B704" s="4"/>
      <c r="C704" s="11" t="s">
        <v>459</v>
      </c>
      <c r="D704" s="21" t="s">
        <v>450</v>
      </c>
      <c r="E704" s="115">
        <v>0</v>
      </c>
      <c r="F704" s="115">
        <v>0</v>
      </c>
      <c r="G704" s="115">
        <v>0</v>
      </c>
    </row>
    <row r="705" spans="1:7">
      <c r="A705" s="4"/>
      <c r="B705" s="4"/>
      <c r="C705" s="11" t="s">
        <v>458</v>
      </c>
      <c r="D705" s="21" t="s">
        <v>450</v>
      </c>
      <c r="E705" s="115">
        <v>0</v>
      </c>
      <c r="F705" s="115">
        <v>0</v>
      </c>
      <c r="G705" s="115">
        <v>0</v>
      </c>
    </row>
    <row r="706" spans="1:7">
      <c r="A706" s="4"/>
      <c r="B706" s="4"/>
      <c r="C706" s="11" t="s">
        <v>457</v>
      </c>
      <c r="D706" s="21" t="s">
        <v>450</v>
      </c>
      <c r="E706" s="115">
        <v>0</v>
      </c>
      <c r="F706" s="115">
        <v>0</v>
      </c>
      <c r="G706" s="115">
        <v>0</v>
      </c>
    </row>
    <row r="707" spans="1:7">
      <c r="A707" s="4"/>
      <c r="B707" s="4"/>
      <c r="C707" s="11" t="s">
        <v>456</v>
      </c>
      <c r="D707" s="21" t="s">
        <v>450</v>
      </c>
      <c r="E707" s="115">
        <v>0</v>
      </c>
      <c r="F707" s="115">
        <v>0</v>
      </c>
      <c r="G707" s="115">
        <v>0</v>
      </c>
    </row>
    <row r="708" spans="1:7">
      <c r="A708" s="4"/>
      <c r="B708" s="4"/>
      <c r="C708" s="11" t="s">
        <v>455</v>
      </c>
      <c r="D708" s="21" t="s">
        <v>450</v>
      </c>
      <c r="E708" s="115">
        <v>0</v>
      </c>
      <c r="F708" s="115">
        <v>0</v>
      </c>
      <c r="G708" s="115">
        <v>0</v>
      </c>
    </row>
    <row r="709" spans="1:7">
      <c r="A709" s="4"/>
      <c r="B709" s="4"/>
      <c r="C709" s="11" t="s">
        <v>461</v>
      </c>
      <c r="D709" s="21" t="s">
        <v>450</v>
      </c>
      <c r="E709" s="115">
        <v>41400000</v>
      </c>
      <c r="F709" s="115">
        <v>123570000</v>
      </c>
      <c r="G709" s="115">
        <v>138600000</v>
      </c>
    </row>
    <row r="710" spans="1:7">
      <c r="A710" s="4"/>
      <c r="B710" s="4"/>
      <c r="C710" s="11" t="s">
        <v>459</v>
      </c>
      <c r="D710" s="21" t="s">
        <v>450</v>
      </c>
      <c r="E710" s="115">
        <v>41400000</v>
      </c>
      <c r="F710" s="115">
        <v>123570000</v>
      </c>
      <c r="G710" s="115">
        <v>138600000</v>
      </c>
    </row>
    <row r="711" spans="1:7">
      <c r="A711" s="4"/>
      <c r="B711" s="4"/>
      <c r="C711" s="11" t="s">
        <v>458</v>
      </c>
      <c r="D711" s="21" t="s">
        <v>450</v>
      </c>
      <c r="E711" s="115">
        <v>0</v>
      </c>
      <c r="F711" s="115">
        <v>0</v>
      </c>
      <c r="G711" s="115">
        <v>0</v>
      </c>
    </row>
    <row r="712" spans="1:7">
      <c r="A712" s="4"/>
      <c r="B712" s="4"/>
      <c r="C712" s="11" t="s">
        <v>457</v>
      </c>
      <c r="D712" s="21" t="s">
        <v>450</v>
      </c>
      <c r="E712" s="115">
        <v>0</v>
      </c>
      <c r="F712" s="115">
        <v>0</v>
      </c>
      <c r="G712" s="115">
        <v>0</v>
      </c>
    </row>
    <row r="713" spans="1:7">
      <c r="A713" s="4"/>
      <c r="B713" s="4"/>
      <c r="C713" s="11" t="s">
        <v>456</v>
      </c>
      <c r="D713" s="21" t="s">
        <v>450</v>
      </c>
      <c r="E713" s="115">
        <v>0</v>
      </c>
      <c r="F713" s="115">
        <v>0</v>
      </c>
      <c r="G713" s="115">
        <v>0</v>
      </c>
    </row>
    <row r="714" spans="1:7">
      <c r="A714" s="4"/>
      <c r="B714" s="4"/>
      <c r="C714" s="11" t="s">
        <v>455</v>
      </c>
      <c r="D714" s="21" t="s">
        <v>450</v>
      </c>
      <c r="E714" s="115">
        <v>0</v>
      </c>
      <c r="F714" s="115">
        <v>0</v>
      </c>
      <c r="G714" s="115">
        <v>0</v>
      </c>
    </row>
    <row r="715" spans="1:7">
      <c r="A715" s="4"/>
      <c r="B715" s="4"/>
      <c r="C715" s="11" t="s">
        <v>460</v>
      </c>
      <c r="D715" s="21" t="s">
        <v>450</v>
      </c>
      <c r="E715" s="115">
        <v>0</v>
      </c>
      <c r="F715" s="115">
        <v>0</v>
      </c>
      <c r="G715" s="115">
        <v>0</v>
      </c>
    </row>
    <row r="716" spans="1:7">
      <c r="A716" s="4"/>
      <c r="B716" s="4"/>
      <c r="C716" s="11" t="s">
        <v>459</v>
      </c>
      <c r="D716" s="21" t="s">
        <v>450</v>
      </c>
      <c r="E716" s="115">
        <v>0</v>
      </c>
      <c r="F716" s="115">
        <v>0</v>
      </c>
      <c r="G716" s="115">
        <v>0</v>
      </c>
    </row>
    <row r="717" spans="1:7">
      <c r="A717" s="4"/>
      <c r="B717" s="4"/>
      <c r="C717" s="11" t="s">
        <v>458</v>
      </c>
      <c r="D717" s="21" t="s">
        <v>450</v>
      </c>
      <c r="E717" s="115">
        <v>0</v>
      </c>
      <c r="F717" s="115">
        <v>0</v>
      </c>
      <c r="G717" s="115">
        <v>0</v>
      </c>
    </row>
    <row r="718" spans="1:7">
      <c r="A718" s="4"/>
      <c r="B718" s="4"/>
      <c r="C718" s="11" t="s">
        <v>457</v>
      </c>
      <c r="D718" s="21" t="s">
        <v>450</v>
      </c>
      <c r="E718" s="115">
        <v>0</v>
      </c>
      <c r="F718" s="115">
        <v>0</v>
      </c>
      <c r="G718" s="115">
        <v>0</v>
      </c>
    </row>
    <row r="719" spans="1:7">
      <c r="A719" s="4"/>
      <c r="B719" s="4"/>
      <c r="C719" s="11" t="s">
        <v>456</v>
      </c>
      <c r="D719" s="21" t="s">
        <v>450</v>
      </c>
      <c r="E719" s="115">
        <v>0</v>
      </c>
      <c r="F719" s="115">
        <v>0</v>
      </c>
      <c r="G719" s="115">
        <v>0</v>
      </c>
    </row>
    <row r="720" spans="1:7">
      <c r="A720" s="4"/>
      <c r="B720" s="4"/>
      <c r="C720" s="11" t="s">
        <v>455</v>
      </c>
      <c r="D720" s="21" t="s">
        <v>450</v>
      </c>
      <c r="E720" s="115">
        <v>0</v>
      </c>
      <c r="F720" s="115">
        <v>0</v>
      </c>
      <c r="G720" s="115">
        <v>0</v>
      </c>
    </row>
    <row r="721" spans="1:7">
      <c r="A721" s="4"/>
      <c r="B721" s="4"/>
      <c r="C721" s="11" t="s">
        <v>454</v>
      </c>
      <c r="D721" s="21" t="s">
        <v>450</v>
      </c>
      <c r="E721" s="115">
        <v>0</v>
      </c>
      <c r="F721" s="115">
        <v>0</v>
      </c>
      <c r="G721" s="115">
        <v>0</v>
      </c>
    </row>
    <row r="722" spans="1:7">
      <c r="A722" s="4"/>
      <c r="B722" s="4"/>
      <c r="C722" s="11" t="s">
        <v>453</v>
      </c>
      <c r="D722" s="21" t="s">
        <v>450</v>
      </c>
      <c r="E722" s="115">
        <v>0</v>
      </c>
      <c r="F722" s="115">
        <v>0</v>
      </c>
      <c r="G722" s="115">
        <v>0</v>
      </c>
    </row>
    <row r="723" spans="1:7">
      <c r="A723" s="4"/>
      <c r="B723" s="4"/>
      <c r="C723" s="10" t="s">
        <v>165</v>
      </c>
      <c r="D723" s="115">
        <v>0</v>
      </c>
      <c r="E723" s="115">
        <v>41400000</v>
      </c>
      <c r="F723" s="115">
        <v>123570000</v>
      </c>
      <c r="G723" s="115">
        <v>138600000</v>
      </c>
    </row>
    <row r="724" spans="1:7">
      <c r="A724" s="4"/>
      <c r="B724" s="4"/>
      <c r="C724" s="111" t="s">
        <v>450</v>
      </c>
      <c r="D724" s="827" t="s">
        <v>1255</v>
      </c>
      <c r="E724" s="828"/>
      <c r="F724" s="828"/>
      <c r="G724" s="828"/>
    </row>
    <row r="725" spans="1:7">
      <c r="A725" s="4"/>
      <c r="B725" s="4"/>
      <c r="C725" s="14" t="s">
        <v>484</v>
      </c>
      <c r="D725" s="825" t="s">
        <v>1255</v>
      </c>
      <c r="E725" s="826"/>
      <c r="F725" s="826"/>
      <c r="G725" s="826"/>
    </row>
    <row r="726" spans="1:7">
      <c r="A726" s="4"/>
      <c r="B726" s="4"/>
      <c r="C726" s="122" t="s">
        <v>482</v>
      </c>
      <c r="D726" s="821" t="s">
        <v>1254</v>
      </c>
      <c r="E726" s="822"/>
      <c r="F726" s="822"/>
      <c r="G726" s="822"/>
    </row>
    <row r="727" spans="1:7">
      <c r="A727" s="4"/>
      <c r="B727" s="4"/>
      <c r="C727" s="122" t="s">
        <v>15</v>
      </c>
      <c r="D727" s="821" t="s">
        <v>1253</v>
      </c>
      <c r="E727" s="822"/>
      <c r="F727" s="822"/>
      <c r="G727" s="822"/>
    </row>
    <row r="728" spans="1:7">
      <c r="A728" s="4"/>
      <c r="B728" s="4"/>
      <c r="C728" s="13"/>
      <c r="D728" s="116">
        <v>2021</v>
      </c>
      <c r="E728" s="116">
        <v>2022</v>
      </c>
      <c r="F728" s="116">
        <v>2023</v>
      </c>
      <c r="G728" s="116">
        <v>2024</v>
      </c>
    </row>
    <row r="729" spans="1:7">
      <c r="A729" s="4"/>
      <c r="B729" s="4"/>
      <c r="C729" s="12"/>
      <c r="D729" s="117" t="s">
        <v>7</v>
      </c>
      <c r="E729" s="117" t="s">
        <v>8</v>
      </c>
      <c r="F729" s="117" t="s">
        <v>8</v>
      </c>
      <c r="G729" s="117" t="s">
        <v>8</v>
      </c>
    </row>
    <row r="730" spans="1:7">
      <c r="A730" s="4"/>
      <c r="B730" s="4"/>
      <c r="C730" s="7" t="s">
        <v>16</v>
      </c>
      <c r="D730" s="114" t="s">
        <v>450</v>
      </c>
      <c r="E730" s="114" t="s">
        <v>1252</v>
      </c>
      <c r="F730" s="114" t="s">
        <v>568</v>
      </c>
      <c r="G730" s="114" t="s">
        <v>568</v>
      </c>
    </row>
    <row r="731" spans="1:7">
      <c r="A731" s="4"/>
      <c r="B731" s="4"/>
      <c r="C731" s="7" t="s">
        <v>680</v>
      </c>
      <c r="D731" s="114" t="s">
        <v>450</v>
      </c>
      <c r="E731" s="114" t="s">
        <v>1251</v>
      </c>
      <c r="F731" s="114" t="s">
        <v>1250</v>
      </c>
      <c r="G731" s="114" t="s">
        <v>1249</v>
      </c>
    </row>
    <row r="732" spans="1:7">
      <c r="A732" s="4"/>
      <c r="B732" s="4"/>
      <c r="C732" s="7" t="s">
        <v>676</v>
      </c>
      <c r="D732" s="114" t="s">
        <v>474</v>
      </c>
      <c r="E732" s="114" t="s">
        <v>1248</v>
      </c>
      <c r="F732" s="114" t="s">
        <v>1247</v>
      </c>
      <c r="G732" s="114" t="s">
        <v>1246</v>
      </c>
    </row>
    <row r="733" spans="1:7">
      <c r="A733" s="4"/>
      <c r="B733" s="4"/>
      <c r="C733" s="7" t="s">
        <v>477</v>
      </c>
      <c r="D733" s="114" t="s">
        <v>450</v>
      </c>
      <c r="E733" s="114" t="s">
        <v>450</v>
      </c>
      <c r="F733" s="114" t="s">
        <v>1245</v>
      </c>
      <c r="G733" s="114" t="s">
        <v>474</v>
      </c>
    </row>
    <row r="734" spans="1:7">
      <c r="A734" s="4"/>
      <c r="B734" s="4"/>
      <c r="C734" s="7" t="s">
        <v>476</v>
      </c>
      <c r="D734" s="114" t="s">
        <v>450</v>
      </c>
      <c r="E734" s="114" t="s">
        <v>450</v>
      </c>
      <c r="F734" s="114" t="s">
        <v>1244</v>
      </c>
      <c r="G734" s="114" t="s">
        <v>1242</v>
      </c>
    </row>
    <row r="735" spans="1:7">
      <c r="A735" s="4"/>
      <c r="B735" s="4"/>
      <c r="C735" s="7" t="s">
        <v>22</v>
      </c>
      <c r="D735" s="114" t="s">
        <v>450</v>
      </c>
      <c r="E735" s="114" t="s">
        <v>450</v>
      </c>
      <c r="F735" s="114" t="s">
        <v>1243</v>
      </c>
      <c r="G735" s="114" t="s">
        <v>1242</v>
      </c>
    </row>
    <row r="736" spans="1:7">
      <c r="A736" s="4"/>
      <c r="B736" s="4"/>
      <c r="C736" s="823" t="s">
        <v>473</v>
      </c>
      <c r="D736" s="824"/>
      <c r="E736" s="824"/>
      <c r="F736" s="824"/>
      <c r="G736" s="824"/>
    </row>
    <row r="737" spans="1:7">
      <c r="A737" s="4"/>
      <c r="B737" s="4"/>
      <c r="C737" s="13"/>
      <c r="D737" s="116">
        <v>2021</v>
      </c>
      <c r="E737" s="116">
        <v>2022</v>
      </c>
      <c r="F737" s="116">
        <v>2023</v>
      </c>
      <c r="G737" s="116">
        <v>2024</v>
      </c>
    </row>
    <row r="738" spans="1:7">
      <c r="A738" s="4"/>
      <c r="B738" s="4"/>
      <c r="C738" s="12"/>
      <c r="D738" s="117" t="s">
        <v>7</v>
      </c>
      <c r="E738" s="117" t="s">
        <v>8</v>
      </c>
      <c r="F738" s="117" t="s">
        <v>8</v>
      </c>
      <c r="G738" s="117" t="s">
        <v>8</v>
      </c>
    </row>
    <row r="739" spans="1:7">
      <c r="A739" s="4"/>
      <c r="B739" s="4"/>
      <c r="C739" s="11" t="s">
        <v>470</v>
      </c>
      <c r="D739" s="21" t="s">
        <v>450</v>
      </c>
      <c r="E739" s="115">
        <v>0</v>
      </c>
      <c r="F739" s="115">
        <v>0</v>
      </c>
      <c r="G739" s="115">
        <v>0</v>
      </c>
    </row>
    <row r="740" spans="1:7">
      <c r="A740" s="4"/>
      <c r="B740" s="4"/>
      <c r="C740" s="11" t="s">
        <v>459</v>
      </c>
      <c r="D740" s="21" t="s">
        <v>450</v>
      </c>
      <c r="E740" s="115">
        <v>0</v>
      </c>
      <c r="F740" s="115">
        <v>0</v>
      </c>
      <c r="G740" s="115">
        <v>0</v>
      </c>
    </row>
    <row r="741" spans="1:7">
      <c r="A741" s="4"/>
      <c r="B741" s="4"/>
      <c r="C741" s="11" t="s">
        <v>463</v>
      </c>
      <c r="D741" s="21" t="s">
        <v>450</v>
      </c>
      <c r="E741" s="115">
        <v>0</v>
      </c>
      <c r="F741" s="115">
        <v>0</v>
      </c>
      <c r="G741" s="115">
        <v>0</v>
      </c>
    </row>
    <row r="742" spans="1:7">
      <c r="A742" s="4"/>
      <c r="B742" s="4"/>
      <c r="C742" s="11" t="s">
        <v>469</v>
      </c>
      <c r="D742" s="21" t="s">
        <v>450</v>
      </c>
      <c r="E742" s="115">
        <v>0</v>
      </c>
      <c r="F742" s="115">
        <v>0</v>
      </c>
      <c r="G742" s="115">
        <v>0</v>
      </c>
    </row>
    <row r="743" spans="1:7">
      <c r="A743" s="4"/>
      <c r="B743" s="4"/>
      <c r="C743" s="11" t="s">
        <v>459</v>
      </c>
      <c r="D743" s="21" t="s">
        <v>450</v>
      </c>
      <c r="E743" s="115">
        <v>0</v>
      </c>
      <c r="F743" s="115">
        <v>0</v>
      </c>
      <c r="G743" s="115">
        <v>0</v>
      </c>
    </row>
    <row r="744" spans="1:7">
      <c r="A744" s="4"/>
      <c r="B744" s="4"/>
      <c r="C744" s="11" t="s">
        <v>463</v>
      </c>
      <c r="D744" s="21" t="s">
        <v>450</v>
      </c>
      <c r="E744" s="115">
        <v>0</v>
      </c>
      <c r="F744" s="115">
        <v>0</v>
      </c>
      <c r="G744" s="115">
        <v>0</v>
      </c>
    </row>
    <row r="745" spans="1:7">
      <c r="A745" s="4"/>
      <c r="B745" s="4"/>
      <c r="C745" s="11" t="s">
        <v>468</v>
      </c>
      <c r="D745" s="21" t="s">
        <v>450</v>
      </c>
      <c r="E745" s="115">
        <v>0</v>
      </c>
      <c r="F745" s="115">
        <v>0</v>
      </c>
      <c r="G745" s="115">
        <v>0</v>
      </c>
    </row>
    <row r="746" spans="1:7">
      <c r="A746" s="4"/>
      <c r="B746" s="4"/>
      <c r="C746" s="11" t="s">
        <v>459</v>
      </c>
      <c r="D746" s="21" t="s">
        <v>450</v>
      </c>
      <c r="E746" s="115">
        <v>0</v>
      </c>
      <c r="F746" s="115">
        <v>0</v>
      </c>
      <c r="G746" s="115">
        <v>0</v>
      </c>
    </row>
    <row r="747" spans="1:7">
      <c r="A747" s="4"/>
      <c r="B747" s="4"/>
      <c r="C747" s="11" t="s">
        <v>463</v>
      </c>
      <c r="D747" s="21" t="s">
        <v>450</v>
      </c>
      <c r="E747" s="115">
        <v>0</v>
      </c>
      <c r="F747" s="115">
        <v>0</v>
      </c>
      <c r="G747" s="115">
        <v>0</v>
      </c>
    </row>
    <row r="748" spans="1:7">
      <c r="A748" s="4"/>
      <c r="B748" s="4"/>
      <c r="C748" s="11" t="s">
        <v>467</v>
      </c>
      <c r="D748" s="21" t="s">
        <v>450</v>
      </c>
      <c r="E748" s="115">
        <v>0</v>
      </c>
      <c r="F748" s="115">
        <v>0</v>
      </c>
      <c r="G748" s="115">
        <v>0</v>
      </c>
    </row>
    <row r="749" spans="1:7">
      <c r="A749" s="4"/>
      <c r="B749" s="4"/>
      <c r="C749" s="11" t="s">
        <v>459</v>
      </c>
      <c r="D749" s="21" t="s">
        <v>450</v>
      </c>
      <c r="E749" s="115">
        <v>0</v>
      </c>
      <c r="F749" s="115">
        <v>0</v>
      </c>
      <c r="G749" s="115">
        <v>0</v>
      </c>
    </row>
    <row r="750" spans="1:7">
      <c r="A750" s="4"/>
      <c r="B750" s="4"/>
      <c r="C750" s="11" t="s">
        <v>463</v>
      </c>
      <c r="D750" s="21" t="s">
        <v>450</v>
      </c>
      <c r="E750" s="115">
        <v>0</v>
      </c>
      <c r="F750" s="115">
        <v>0</v>
      </c>
      <c r="G750" s="115">
        <v>0</v>
      </c>
    </row>
    <row r="751" spans="1:7">
      <c r="A751" s="4"/>
      <c r="B751" s="4"/>
      <c r="C751" s="11" t="s">
        <v>472</v>
      </c>
      <c r="D751" s="21" t="s">
        <v>450</v>
      </c>
      <c r="E751" s="115">
        <v>0</v>
      </c>
      <c r="F751" s="115">
        <v>0</v>
      </c>
      <c r="G751" s="115">
        <v>0</v>
      </c>
    </row>
    <row r="752" spans="1:7">
      <c r="A752" s="4"/>
      <c r="B752" s="4"/>
      <c r="C752" s="11" t="s">
        <v>459</v>
      </c>
      <c r="D752" s="21" t="s">
        <v>450</v>
      </c>
      <c r="E752" s="115">
        <v>0</v>
      </c>
      <c r="F752" s="115">
        <v>0</v>
      </c>
      <c r="G752" s="115">
        <v>0</v>
      </c>
    </row>
    <row r="753" spans="1:7">
      <c r="A753" s="4"/>
      <c r="B753" s="4"/>
      <c r="C753" s="11" t="s">
        <v>463</v>
      </c>
      <c r="D753" s="21" t="s">
        <v>450</v>
      </c>
      <c r="E753" s="115">
        <v>0</v>
      </c>
      <c r="F753" s="115">
        <v>0</v>
      </c>
      <c r="G753" s="115">
        <v>0</v>
      </c>
    </row>
    <row r="754" spans="1:7">
      <c r="A754" s="4"/>
      <c r="B754" s="4"/>
      <c r="C754" s="11" t="s">
        <v>465</v>
      </c>
      <c r="D754" s="21" t="s">
        <v>450</v>
      </c>
      <c r="E754" s="115">
        <v>0</v>
      </c>
      <c r="F754" s="115">
        <v>0</v>
      </c>
      <c r="G754" s="115">
        <v>0</v>
      </c>
    </row>
    <row r="755" spans="1:7">
      <c r="A755" s="4"/>
      <c r="B755" s="4"/>
      <c r="C755" s="11" t="s">
        <v>459</v>
      </c>
      <c r="D755" s="21" t="s">
        <v>450</v>
      </c>
      <c r="E755" s="115">
        <v>0</v>
      </c>
      <c r="F755" s="115">
        <v>0</v>
      </c>
      <c r="G755" s="115">
        <v>0</v>
      </c>
    </row>
    <row r="756" spans="1:7">
      <c r="A756" s="4"/>
      <c r="B756" s="4"/>
      <c r="C756" s="11" t="s">
        <v>463</v>
      </c>
      <c r="D756" s="21" t="s">
        <v>450</v>
      </c>
      <c r="E756" s="115">
        <v>0</v>
      </c>
      <c r="F756" s="115">
        <v>0</v>
      </c>
      <c r="G756" s="115">
        <v>0</v>
      </c>
    </row>
    <row r="757" spans="1:7">
      <c r="A757" s="4"/>
      <c r="B757" s="4"/>
      <c r="C757" s="11" t="s">
        <v>464</v>
      </c>
      <c r="D757" s="21" t="s">
        <v>450</v>
      </c>
      <c r="E757" s="115">
        <v>0</v>
      </c>
      <c r="F757" s="115">
        <v>0</v>
      </c>
      <c r="G757" s="115">
        <v>0</v>
      </c>
    </row>
    <row r="758" spans="1:7">
      <c r="A758" s="4"/>
      <c r="B758" s="4"/>
      <c r="C758" s="11" t="s">
        <v>459</v>
      </c>
      <c r="D758" s="21" t="s">
        <v>450</v>
      </c>
      <c r="E758" s="115">
        <v>0</v>
      </c>
      <c r="F758" s="115">
        <v>0</v>
      </c>
      <c r="G758" s="115">
        <v>0</v>
      </c>
    </row>
    <row r="759" spans="1:7">
      <c r="A759" s="4"/>
      <c r="B759" s="4"/>
      <c r="C759" s="11" t="s">
        <v>463</v>
      </c>
      <c r="D759" s="21" t="s">
        <v>450</v>
      </c>
      <c r="E759" s="115">
        <v>0</v>
      </c>
      <c r="F759" s="115">
        <v>0</v>
      </c>
      <c r="G759" s="115">
        <v>0</v>
      </c>
    </row>
    <row r="760" spans="1:7">
      <c r="A760" s="4"/>
      <c r="B760" s="4"/>
      <c r="C760" s="11" t="s">
        <v>462</v>
      </c>
      <c r="D760" s="21" t="s">
        <v>450</v>
      </c>
      <c r="E760" s="115">
        <v>0</v>
      </c>
      <c r="F760" s="115">
        <v>0</v>
      </c>
      <c r="G760" s="115">
        <v>0</v>
      </c>
    </row>
    <row r="761" spans="1:7">
      <c r="A761" s="4"/>
      <c r="B761" s="4"/>
      <c r="C761" s="11" t="s">
        <v>459</v>
      </c>
      <c r="D761" s="21" t="s">
        <v>450</v>
      </c>
      <c r="E761" s="115">
        <v>0</v>
      </c>
      <c r="F761" s="115">
        <v>0</v>
      </c>
      <c r="G761" s="115">
        <v>0</v>
      </c>
    </row>
    <row r="762" spans="1:7">
      <c r="A762" s="4"/>
      <c r="B762" s="4"/>
      <c r="C762" s="11" t="s">
        <v>458</v>
      </c>
      <c r="D762" s="21" t="s">
        <v>450</v>
      </c>
      <c r="E762" s="115">
        <v>0</v>
      </c>
      <c r="F762" s="115">
        <v>0</v>
      </c>
      <c r="G762" s="115">
        <v>0</v>
      </c>
    </row>
    <row r="763" spans="1:7">
      <c r="A763" s="4"/>
      <c r="B763" s="4"/>
      <c r="C763" s="11" t="s">
        <v>457</v>
      </c>
      <c r="D763" s="21" t="s">
        <v>450</v>
      </c>
      <c r="E763" s="115">
        <v>0</v>
      </c>
      <c r="F763" s="115">
        <v>0</v>
      </c>
      <c r="G763" s="115">
        <v>0</v>
      </c>
    </row>
    <row r="764" spans="1:7">
      <c r="A764" s="4"/>
      <c r="B764" s="4"/>
      <c r="C764" s="11" t="s">
        <v>456</v>
      </c>
      <c r="D764" s="21" t="s">
        <v>450</v>
      </c>
      <c r="E764" s="115">
        <v>0</v>
      </c>
      <c r="F764" s="115">
        <v>0</v>
      </c>
      <c r="G764" s="115">
        <v>0</v>
      </c>
    </row>
    <row r="765" spans="1:7">
      <c r="A765" s="4"/>
      <c r="B765" s="4"/>
      <c r="C765" s="11" t="s">
        <v>455</v>
      </c>
      <c r="D765" s="21" t="s">
        <v>450</v>
      </c>
      <c r="E765" s="115">
        <v>0</v>
      </c>
      <c r="F765" s="115">
        <v>0</v>
      </c>
      <c r="G765" s="115">
        <v>0</v>
      </c>
    </row>
    <row r="766" spans="1:7">
      <c r="A766" s="4"/>
      <c r="B766" s="4"/>
      <c r="C766" s="11" t="s">
        <v>461</v>
      </c>
      <c r="D766" s="21" t="s">
        <v>450</v>
      </c>
      <c r="E766" s="115">
        <v>40400000</v>
      </c>
      <c r="F766" s="115">
        <v>9890000</v>
      </c>
      <c r="G766" s="115">
        <v>10930000</v>
      </c>
    </row>
    <row r="767" spans="1:7">
      <c r="A767" s="4"/>
      <c r="B767" s="4"/>
      <c r="C767" s="11" t="s">
        <v>459</v>
      </c>
      <c r="D767" s="21" t="s">
        <v>450</v>
      </c>
      <c r="E767" s="115">
        <v>40400000</v>
      </c>
      <c r="F767" s="115">
        <v>9890000</v>
      </c>
      <c r="G767" s="115">
        <v>10930000</v>
      </c>
    </row>
    <row r="768" spans="1:7">
      <c r="A768" s="4"/>
      <c r="B768" s="4"/>
      <c r="C768" s="11" t="s">
        <v>458</v>
      </c>
      <c r="D768" s="21" t="s">
        <v>450</v>
      </c>
      <c r="E768" s="115">
        <v>0</v>
      </c>
      <c r="F768" s="115">
        <v>0</v>
      </c>
      <c r="G768" s="115">
        <v>0</v>
      </c>
    </row>
    <row r="769" spans="1:7">
      <c r="A769" s="4"/>
      <c r="B769" s="4"/>
      <c r="C769" s="11" t="s">
        <v>457</v>
      </c>
      <c r="D769" s="21" t="s">
        <v>450</v>
      </c>
      <c r="E769" s="115">
        <v>0</v>
      </c>
      <c r="F769" s="115">
        <v>0</v>
      </c>
      <c r="G769" s="115">
        <v>0</v>
      </c>
    </row>
    <row r="770" spans="1:7">
      <c r="A770" s="4"/>
      <c r="B770" s="4"/>
      <c r="C770" s="11" t="s">
        <v>456</v>
      </c>
      <c r="D770" s="21" t="s">
        <v>450</v>
      </c>
      <c r="E770" s="115">
        <v>0</v>
      </c>
      <c r="F770" s="115">
        <v>0</v>
      </c>
      <c r="G770" s="115">
        <v>0</v>
      </c>
    </row>
    <row r="771" spans="1:7">
      <c r="A771" s="4"/>
      <c r="B771" s="4"/>
      <c r="C771" s="11" t="s">
        <v>455</v>
      </c>
      <c r="D771" s="21" t="s">
        <v>450</v>
      </c>
      <c r="E771" s="115">
        <v>0</v>
      </c>
      <c r="F771" s="115">
        <v>0</v>
      </c>
      <c r="G771" s="115">
        <v>0</v>
      </c>
    </row>
    <row r="772" spans="1:7">
      <c r="A772" s="4"/>
      <c r="B772" s="4"/>
      <c r="C772" s="11" t="s">
        <v>460</v>
      </c>
      <c r="D772" s="21" t="s">
        <v>450</v>
      </c>
      <c r="E772" s="115">
        <v>0</v>
      </c>
      <c r="F772" s="115">
        <v>0</v>
      </c>
      <c r="G772" s="115">
        <v>0</v>
      </c>
    </row>
    <row r="773" spans="1:7">
      <c r="A773" s="4"/>
      <c r="B773" s="4"/>
      <c r="C773" s="11" t="s">
        <v>459</v>
      </c>
      <c r="D773" s="21" t="s">
        <v>450</v>
      </c>
      <c r="E773" s="115">
        <v>0</v>
      </c>
      <c r="F773" s="115">
        <v>0</v>
      </c>
      <c r="G773" s="115">
        <v>0</v>
      </c>
    </row>
    <row r="774" spans="1:7">
      <c r="A774" s="4"/>
      <c r="B774" s="4"/>
      <c r="C774" s="11" t="s">
        <v>458</v>
      </c>
      <c r="D774" s="21" t="s">
        <v>450</v>
      </c>
      <c r="E774" s="115">
        <v>0</v>
      </c>
      <c r="F774" s="115">
        <v>0</v>
      </c>
      <c r="G774" s="115">
        <v>0</v>
      </c>
    </row>
    <row r="775" spans="1:7">
      <c r="A775" s="4"/>
      <c r="B775" s="4"/>
      <c r="C775" s="11" t="s">
        <v>457</v>
      </c>
      <c r="D775" s="21" t="s">
        <v>450</v>
      </c>
      <c r="E775" s="115">
        <v>0</v>
      </c>
      <c r="F775" s="115">
        <v>0</v>
      </c>
      <c r="G775" s="115">
        <v>0</v>
      </c>
    </row>
    <row r="776" spans="1:7">
      <c r="A776" s="4"/>
      <c r="B776" s="4"/>
      <c r="C776" s="11" t="s">
        <v>456</v>
      </c>
      <c r="D776" s="21" t="s">
        <v>450</v>
      </c>
      <c r="E776" s="115">
        <v>0</v>
      </c>
      <c r="F776" s="115">
        <v>0</v>
      </c>
      <c r="G776" s="115">
        <v>0</v>
      </c>
    </row>
    <row r="777" spans="1:7">
      <c r="A777" s="4"/>
      <c r="B777" s="4"/>
      <c r="C777" s="11" t="s">
        <v>455</v>
      </c>
      <c r="D777" s="21" t="s">
        <v>450</v>
      </c>
      <c r="E777" s="115">
        <v>0</v>
      </c>
      <c r="F777" s="115">
        <v>0</v>
      </c>
      <c r="G777" s="115">
        <v>0</v>
      </c>
    </row>
    <row r="778" spans="1:7">
      <c r="A778" s="4"/>
      <c r="B778" s="4"/>
      <c r="C778" s="11" t="s">
        <v>454</v>
      </c>
      <c r="D778" s="21" t="s">
        <v>450</v>
      </c>
      <c r="E778" s="115">
        <v>0</v>
      </c>
      <c r="F778" s="115">
        <v>0</v>
      </c>
      <c r="G778" s="115">
        <v>0</v>
      </c>
    </row>
    <row r="779" spans="1:7">
      <c r="A779" s="4"/>
      <c r="B779" s="4"/>
      <c r="C779" s="11" t="s">
        <v>453</v>
      </c>
      <c r="D779" s="21" t="s">
        <v>450</v>
      </c>
      <c r="E779" s="115">
        <v>0</v>
      </c>
      <c r="F779" s="115">
        <v>0</v>
      </c>
      <c r="G779" s="115">
        <v>0</v>
      </c>
    </row>
    <row r="780" spans="1:7">
      <c r="A780" s="4"/>
      <c r="B780" s="4"/>
      <c r="C780" s="10" t="s">
        <v>165</v>
      </c>
      <c r="D780" s="115">
        <v>0</v>
      </c>
      <c r="E780" s="115">
        <v>40400000</v>
      </c>
      <c r="F780" s="115">
        <v>9890000</v>
      </c>
      <c r="G780" s="115">
        <v>10930000</v>
      </c>
    </row>
    <row r="781" spans="1:7">
      <c r="A781" s="4"/>
      <c r="B781" s="4"/>
      <c r="C781" s="9" t="s">
        <v>450</v>
      </c>
      <c r="D781" s="119" t="s">
        <v>450</v>
      </c>
      <c r="E781" s="119" t="s">
        <v>450</v>
      </c>
      <c r="F781" s="119" t="s">
        <v>450</v>
      </c>
      <c r="G781" s="119" t="s">
        <v>450</v>
      </c>
    </row>
    <row r="782" spans="1:7">
      <c r="A782" s="4"/>
      <c r="B782" s="4"/>
      <c r="C782" s="8" t="s">
        <v>471</v>
      </c>
      <c r="D782" s="120">
        <v>3021410000</v>
      </c>
      <c r="E782" s="120">
        <v>3257760000</v>
      </c>
      <c r="F782" s="120">
        <v>3280040000</v>
      </c>
      <c r="G782" s="120">
        <v>3384200000</v>
      </c>
    </row>
    <row r="783" spans="1:7">
      <c r="A783" s="4"/>
      <c r="B783" s="4"/>
      <c r="C783" s="7" t="s">
        <v>470</v>
      </c>
      <c r="D783" s="118">
        <v>2149000000</v>
      </c>
      <c r="E783" s="118">
        <v>2302760000</v>
      </c>
      <c r="F783" s="118">
        <v>2290040000</v>
      </c>
      <c r="G783" s="118">
        <v>2364200000</v>
      </c>
    </row>
    <row r="784" spans="1:7">
      <c r="A784" s="4"/>
      <c r="B784" s="4"/>
      <c r="C784" s="7" t="s">
        <v>459</v>
      </c>
      <c r="D784" s="118">
        <v>2149000000</v>
      </c>
      <c r="E784" s="118">
        <v>2302760000</v>
      </c>
      <c r="F784" s="118">
        <v>2290040000</v>
      </c>
      <c r="G784" s="118">
        <v>2364200000</v>
      </c>
    </row>
    <row r="785" spans="1:7">
      <c r="A785" s="4"/>
      <c r="B785" s="4"/>
      <c r="C785" s="7" t="s">
        <v>463</v>
      </c>
      <c r="D785" s="118">
        <v>0</v>
      </c>
      <c r="E785" s="118">
        <v>0</v>
      </c>
      <c r="F785" s="118">
        <v>0</v>
      </c>
      <c r="G785" s="118">
        <v>0</v>
      </c>
    </row>
    <row r="786" spans="1:7">
      <c r="A786" s="4"/>
      <c r="B786" s="4"/>
      <c r="C786" s="7" t="s">
        <v>469</v>
      </c>
      <c r="D786" s="118">
        <v>268500000</v>
      </c>
      <c r="E786" s="118">
        <v>280000000</v>
      </c>
      <c r="F786" s="118">
        <v>280000000</v>
      </c>
      <c r="G786" s="118">
        <v>285000000</v>
      </c>
    </row>
    <row r="787" spans="1:7">
      <c r="A787" s="4"/>
      <c r="B787" s="4"/>
      <c r="C787" s="7" t="s">
        <v>459</v>
      </c>
      <c r="D787" s="118">
        <v>268500000</v>
      </c>
      <c r="E787" s="118">
        <v>280000000</v>
      </c>
      <c r="F787" s="118">
        <v>280000000</v>
      </c>
      <c r="G787" s="118">
        <v>285000000</v>
      </c>
    </row>
    <row r="788" spans="1:7">
      <c r="A788" s="4"/>
      <c r="B788" s="4"/>
      <c r="C788" s="7" t="s">
        <v>463</v>
      </c>
      <c r="D788" s="118">
        <v>0</v>
      </c>
      <c r="E788" s="118">
        <v>0</v>
      </c>
      <c r="F788" s="118">
        <v>0</v>
      </c>
      <c r="G788" s="118">
        <v>0</v>
      </c>
    </row>
    <row r="789" spans="1:7">
      <c r="A789" s="4"/>
      <c r="B789" s="4"/>
      <c r="C789" s="7" t="s">
        <v>468</v>
      </c>
      <c r="D789" s="118">
        <v>461350000</v>
      </c>
      <c r="E789" s="118">
        <v>500250000</v>
      </c>
      <c r="F789" s="118">
        <v>525000000</v>
      </c>
      <c r="G789" s="118">
        <v>550000000</v>
      </c>
    </row>
    <row r="790" spans="1:7">
      <c r="A790" s="4"/>
      <c r="B790" s="4"/>
      <c r="C790" s="7" t="s">
        <v>459</v>
      </c>
      <c r="D790" s="118">
        <v>461350000</v>
      </c>
      <c r="E790" s="118">
        <v>500250000</v>
      </c>
      <c r="F790" s="118">
        <v>525000000</v>
      </c>
      <c r="G790" s="118">
        <v>550000000</v>
      </c>
    </row>
    <row r="791" spans="1:7">
      <c r="A791" s="4"/>
      <c r="B791" s="4"/>
      <c r="C791" s="7" t="s">
        <v>463</v>
      </c>
      <c r="D791" s="118">
        <v>0</v>
      </c>
      <c r="E791" s="118">
        <v>0</v>
      </c>
      <c r="F791" s="118">
        <v>0</v>
      </c>
      <c r="G791" s="118">
        <v>0</v>
      </c>
    </row>
    <row r="792" spans="1:7">
      <c r="A792" s="4"/>
      <c r="B792" s="4"/>
      <c r="C792" s="7" t="s">
        <v>467</v>
      </c>
      <c r="D792" s="118">
        <v>0</v>
      </c>
      <c r="E792" s="118">
        <v>0</v>
      </c>
      <c r="F792" s="118">
        <v>0</v>
      </c>
      <c r="G792" s="118">
        <v>0</v>
      </c>
    </row>
    <row r="793" spans="1:7">
      <c r="A793" s="4"/>
      <c r="B793" s="4"/>
      <c r="C793" s="7" t="s">
        <v>459</v>
      </c>
      <c r="D793" s="118">
        <v>0</v>
      </c>
      <c r="E793" s="118">
        <v>0</v>
      </c>
      <c r="F793" s="118">
        <v>0</v>
      </c>
      <c r="G793" s="118">
        <v>0</v>
      </c>
    </row>
    <row r="794" spans="1:7">
      <c r="A794" s="4"/>
      <c r="B794" s="4"/>
      <c r="C794" s="7" t="s">
        <v>463</v>
      </c>
      <c r="D794" s="118">
        <v>0</v>
      </c>
      <c r="E794" s="118">
        <v>0</v>
      </c>
      <c r="F794" s="118">
        <v>0</v>
      </c>
      <c r="G794" s="118">
        <v>0</v>
      </c>
    </row>
    <row r="795" spans="1:7">
      <c r="A795" s="4"/>
      <c r="B795" s="4"/>
      <c r="C795" s="7" t="s">
        <v>466</v>
      </c>
      <c r="D795" s="121">
        <v>0</v>
      </c>
      <c r="E795" s="121">
        <v>0</v>
      </c>
      <c r="F795" s="121">
        <v>0</v>
      </c>
      <c r="G795" s="121">
        <v>0</v>
      </c>
    </row>
    <row r="796" spans="1:7">
      <c r="A796" s="4"/>
      <c r="B796" s="4"/>
      <c r="C796" s="7" t="s">
        <v>459</v>
      </c>
      <c r="D796" s="118">
        <v>0</v>
      </c>
      <c r="E796" s="118">
        <v>0</v>
      </c>
      <c r="F796" s="118">
        <v>0</v>
      </c>
      <c r="G796" s="118">
        <v>0</v>
      </c>
    </row>
    <row r="797" spans="1:7">
      <c r="A797" s="4"/>
      <c r="B797" s="4"/>
      <c r="C797" s="7" t="s">
        <v>463</v>
      </c>
      <c r="D797" s="118">
        <v>0</v>
      </c>
      <c r="E797" s="118">
        <v>0</v>
      </c>
      <c r="F797" s="118">
        <v>0</v>
      </c>
      <c r="G797" s="118">
        <v>0</v>
      </c>
    </row>
    <row r="798" spans="1:7">
      <c r="A798" s="4"/>
      <c r="B798" s="4"/>
      <c r="C798" s="7" t="s">
        <v>465</v>
      </c>
      <c r="D798" s="118">
        <v>0</v>
      </c>
      <c r="E798" s="118">
        <v>0</v>
      </c>
      <c r="F798" s="118">
        <v>0</v>
      </c>
      <c r="G798" s="118">
        <v>0</v>
      </c>
    </row>
    <row r="799" spans="1:7">
      <c r="A799" s="4"/>
      <c r="B799" s="4"/>
      <c r="C799" s="7" t="s">
        <v>459</v>
      </c>
      <c r="D799" s="118">
        <v>0</v>
      </c>
      <c r="E799" s="118">
        <v>0</v>
      </c>
      <c r="F799" s="118">
        <v>0</v>
      </c>
      <c r="G799" s="118">
        <v>0</v>
      </c>
    </row>
    <row r="800" spans="1:7">
      <c r="A800" s="4"/>
      <c r="B800" s="4"/>
      <c r="C800" s="7" t="s">
        <v>463</v>
      </c>
      <c r="D800" s="118">
        <v>0</v>
      </c>
      <c r="E800" s="118">
        <v>0</v>
      </c>
      <c r="F800" s="118">
        <v>0</v>
      </c>
      <c r="G800" s="118">
        <v>0</v>
      </c>
    </row>
    <row r="801" spans="1:7">
      <c r="A801" s="4"/>
      <c r="B801" s="4"/>
      <c r="C801" s="7" t="s">
        <v>464</v>
      </c>
      <c r="D801" s="118">
        <v>4850000</v>
      </c>
      <c r="E801" s="118">
        <v>4750000</v>
      </c>
      <c r="F801" s="118">
        <v>0</v>
      </c>
      <c r="G801" s="118">
        <v>0</v>
      </c>
    </row>
    <row r="802" spans="1:7">
      <c r="A802" s="4"/>
      <c r="B802" s="4"/>
      <c r="C802" s="7" t="s">
        <v>459</v>
      </c>
      <c r="D802" s="118">
        <v>4850000</v>
      </c>
      <c r="E802" s="118">
        <v>4750000</v>
      </c>
      <c r="F802" s="118">
        <v>0</v>
      </c>
      <c r="G802" s="118">
        <v>0</v>
      </c>
    </row>
    <row r="803" spans="1:7">
      <c r="A803" s="4"/>
      <c r="B803" s="4"/>
      <c r="C803" s="7" t="s">
        <v>463</v>
      </c>
      <c r="D803" s="118">
        <v>0</v>
      </c>
      <c r="E803" s="118">
        <v>0</v>
      </c>
      <c r="F803" s="118">
        <v>0</v>
      </c>
      <c r="G803" s="118">
        <v>0</v>
      </c>
    </row>
    <row r="804" spans="1:7">
      <c r="A804" s="4"/>
      <c r="B804" s="4"/>
      <c r="C804" s="7" t="s">
        <v>462</v>
      </c>
      <c r="D804" s="118">
        <v>0</v>
      </c>
      <c r="E804" s="118">
        <v>17300000</v>
      </c>
      <c r="F804" s="118">
        <v>30200000</v>
      </c>
      <c r="G804" s="118">
        <v>0</v>
      </c>
    </row>
    <row r="805" spans="1:7">
      <c r="A805" s="4"/>
      <c r="B805" s="4"/>
      <c r="C805" s="7" t="s">
        <v>459</v>
      </c>
      <c r="D805" s="118">
        <v>0</v>
      </c>
      <c r="E805" s="118">
        <v>17300000</v>
      </c>
      <c r="F805" s="118">
        <v>30200000</v>
      </c>
      <c r="G805" s="118">
        <v>0</v>
      </c>
    </row>
    <row r="806" spans="1:7">
      <c r="A806" s="4"/>
      <c r="B806" s="4"/>
      <c r="C806" s="7" t="s">
        <v>458</v>
      </c>
      <c r="D806" s="118">
        <v>0</v>
      </c>
      <c r="E806" s="118">
        <v>0</v>
      </c>
      <c r="F806" s="118">
        <v>0</v>
      </c>
      <c r="G806" s="118">
        <v>0</v>
      </c>
    </row>
    <row r="807" spans="1:7">
      <c r="A807" s="4"/>
      <c r="B807" s="4"/>
      <c r="C807" s="7" t="s">
        <v>457</v>
      </c>
      <c r="D807" s="118">
        <v>0</v>
      </c>
      <c r="E807" s="118">
        <v>0</v>
      </c>
      <c r="F807" s="118">
        <v>0</v>
      </c>
      <c r="G807" s="118">
        <v>0</v>
      </c>
    </row>
    <row r="808" spans="1:7">
      <c r="A808" s="4"/>
      <c r="B808" s="4"/>
      <c r="C808" s="7" t="s">
        <v>456</v>
      </c>
      <c r="D808" s="118">
        <v>0</v>
      </c>
      <c r="E808" s="118">
        <v>0</v>
      </c>
      <c r="F808" s="118">
        <v>0</v>
      </c>
      <c r="G808" s="118">
        <v>0</v>
      </c>
    </row>
    <row r="809" spans="1:7">
      <c r="A809" s="4"/>
      <c r="B809" s="4"/>
      <c r="C809" s="7" t="s">
        <v>455</v>
      </c>
      <c r="D809" s="118">
        <v>0</v>
      </c>
      <c r="E809" s="118">
        <v>0</v>
      </c>
      <c r="F809" s="118">
        <v>0</v>
      </c>
      <c r="G809" s="118">
        <v>0</v>
      </c>
    </row>
    <row r="810" spans="1:7">
      <c r="A810" s="4"/>
      <c r="B810" s="4"/>
      <c r="C810" s="7" t="s">
        <v>461</v>
      </c>
      <c r="D810" s="118">
        <v>137710000</v>
      </c>
      <c r="E810" s="118">
        <v>152700000</v>
      </c>
      <c r="F810" s="118">
        <v>154800000</v>
      </c>
      <c r="G810" s="118">
        <v>185000000</v>
      </c>
    </row>
    <row r="811" spans="1:7">
      <c r="A811" s="4"/>
      <c r="B811" s="4"/>
      <c r="C811" s="7" t="s">
        <v>459</v>
      </c>
      <c r="D811" s="118">
        <v>137710000</v>
      </c>
      <c r="E811" s="118">
        <v>152700000</v>
      </c>
      <c r="F811" s="118">
        <v>154800000</v>
      </c>
      <c r="G811" s="118">
        <v>185000000</v>
      </c>
    </row>
    <row r="812" spans="1:7">
      <c r="A812" s="4"/>
      <c r="B812" s="4"/>
      <c r="C812" s="7" t="s">
        <v>458</v>
      </c>
      <c r="D812" s="118">
        <v>0</v>
      </c>
      <c r="E812" s="118">
        <v>0</v>
      </c>
      <c r="F812" s="118">
        <v>0</v>
      </c>
      <c r="G812" s="118">
        <v>0</v>
      </c>
    </row>
    <row r="813" spans="1:7">
      <c r="A813" s="4"/>
      <c r="B813" s="4"/>
      <c r="C813" s="7" t="s">
        <v>457</v>
      </c>
      <c r="D813" s="118">
        <v>0</v>
      </c>
      <c r="E813" s="118">
        <v>0</v>
      </c>
      <c r="F813" s="118">
        <v>0</v>
      </c>
      <c r="G813" s="118">
        <v>0</v>
      </c>
    </row>
    <row r="814" spans="1:7">
      <c r="A814" s="4"/>
      <c r="B814" s="4"/>
      <c r="C814" s="7" t="s">
        <v>456</v>
      </c>
      <c r="D814" s="118">
        <v>0</v>
      </c>
      <c r="E814" s="118">
        <v>0</v>
      </c>
      <c r="F814" s="118">
        <v>0</v>
      </c>
      <c r="G814" s="118">
        <v>0</v>
      </c>
    </row>
    <row r="815" spans="1:7">
      <c r="A815" s="4"/>
      <c r="B815" s="4"/>
      <c r="C815" s="7" t="s">
        <v>455</v>
      </c>
      <c r="D815" s="118">
        <v>0</v>
      </c>
      <c r="E815" s="118">
        <v>0</v>
      </c>
      <c r="F815" s="118">
        <v>0</v>
      </c>
      <c r="G815" s="118">
        <v>0</v>
      </c>
    </row>
    <row r="816" spans="1:7">
      <c r="A816" s="4"/>
      <c r="B816" s="4"/>
      <c r="C816" s="7" t="s">
        <v>460</v>
      </c>
      <c r="D816" s="118">
        <v>0</v>
      </c>
      <c r="E816" s="118">
        <v>0</v>
      </c>
      <c r="F816" s="118">
        <v>0</v>
      </c>
      <c r="G816" s="118">
        <v>0</v>
      </c>
    </row>
    <row r="817" spans="1:7">
      <c r="A817" s="4"/>
      <c r="B817" s="4"/>
      <c r="C817" s="7" t="s">
        <v>459</v>
      </c>
      <c r="D817" s="118">
        <v>0</v>
      </c>
      <c r="E817" s="118">
        <v>0</v>
      </c>
      <c r="F817" s="118">
        <v>0</v>
      </c>
      <c r="G817" s="118">
        <v>0</v>
      </c>
    </row>
    <row r="818" spans="1:7">
      <c r="A818" s="4"/>
      <c r="B818" s="4"/>
      <c r="C818" s="7" t="s">
        <v>458</v>
      </c>
      <c r="D818" s="118">
        <v>0</v>
      </c>
      <c r="E818" s="118">
        <v>0</v>
      </c>
      <c r="F818" s="118">
        <v>0</v>
      </c>
      <c r="G818" s="118">
        <v>0</v>
      </c>
    </row>
    <row r="819" spans="1:7">
      <c r="A819" s="4"/>
      <c r="B819" s="4"/>
      <c r="C819" s="7" t="s">
        <v>457</v>
      </c>
      <c r="D819" s="118">
        <v>0</v>
      </c>
      <c r="E819" s="118">
        <v>0</v>
      </c>
      <c r="F819" s="118">
        <v>0</v>
      </c>
      <c r="G819" s="118">
        <v>0</v>
      </c>
    </row>
    <row r="820" spans="1:7">
      <c r="A820" s="4"/>
      <c r="B820" s="4"/>
      <c r="C820" s="7" t="s">
        <v>456</v>
      </c>
      <c r="D820" s="118">
        <v>0</v>
      </c>
      <c r="E820" s="118">
        <v>0</v>
      </c>
      <c r="F820" s="118">
        <v>0</v>
      </c>
      <c r="G820" s="118">
        <v>0</v>
      </c>
    </row>
    <row r="821" spans="1:7">
      <c r="A821" s="4"/>
      <c r="B821" s="4"/>
      <c r="C821" s="7" t="s">
        <v>455</v>
      </c>
      <c r="D821" s="118">
        <v>0</v>
      </c>
      <c r="E821" s="118">
        <v>0</v>
      </c>
      <c r="F821" s="118">
        <v>0</v>
      </c>
      <c r="G821" s="118">
        <v>0</v>
      </c>
    </row>
    <row r="822" spans="1:7">
      <c r="A822" s="4"/>
      <c r="B822" s="4"/>
      <c r="C822" s="7" t="s">
        <v>454</v>
      </c>
      <c r="D822" s="118">
        <v>0</v>
      </c>
      <c r="E822" s="118">
        <v>0</v>
      </c>
      <c r="F822" s="118">
        <v>0</v>
      </c>
      <c r="G822" s="118">
        <v>0</v>
      </c>
    </row>
    <row r="823" spans="1:7">
      <c r="A823" s="4"/>
      <c r="B823" s="4"/>
      <c r="C823" s="7" t="s">
        <v>453</v>
      </c>
      <c r="D823" s="118">
        <v>0</v>
      </c>
      <c r="E823" s="118">
        <v>0</v>
      </c>
      <c r="F823" s="118">
        <v>0</v>
      </c>
      <c r="G823" s="118">
        <v>0</v>
      </c>
    </row>
  </sheetData>
  <mergeCells count="92">
    <mergeCell ref="C151:G151"/>
    <mergeCell ref="D82:G82"/>
    <mergeCell ref="D83:G83"/>
    <mergeCell ref="D84:G84"/>
    <mergeCell ref="D85:G85"/>
    <mergeCell ref="C94:G94"/>
    <mergeCell ref="D139:G139"/>
    <mergeCell ref="D140:G140"/>
    <mergeCell ref="C9:G9"/>
    <mergeCell ref="D10:G10"/>
    <mergeCell ref="D14:G14"/>
    <mergeCell ref="D141:G141"/>
    <mergeCell ref="D142:G142"/>
    <mergeCell ref="D27:G27"/>
    <mergeCell ref="C36:G36"/>
    <mergeCell ref="C81:G81"/>
    <mergeCell ref="C244:G244"/>
    <mergeCell ref="C245:G245"/>
    <mergeCell ref="D246:G246"/>
    <mergeCell ref="D247:G247"/>
    <mergeCell ref="C1:G1"/>
    <mergeCell ref="C2:G2"/>
    <mergeCell ref="D3:G3"/>
    <mergeCell ref="D4:G4"/>
    <mergeCell ref="D5:G5"/>
    <mergeCell ref="C23:G23"/>
    <mergeCell ref="D24:G24"/>
    <mergeCell ref="D25:G25"/>
    <mergeCell ref="D26:G26"/>
    <mergeCell ref="D6:G6"/>
    <mergeCell ref="D7:G7"/>
    <mergeCell ref="C8:G8"/>
    <mergeCell ref="D253:G253"/>
    <mergeCell ref="D257:G257"/>
    <mergeCell ref="C261:G261"/>
    <mergeCell ref="D262:G262"/>
    <mergeCell ref="D263:G263"/>
    <mergeCell ref="D248:G248"/>
    <mergeCell ref="D249:G249"/>
    <mergeCell ref="D250:G250"/>
    <mergeCell ref="C251:G251"/>
    <mergeCell ref="C252:G252"/>
    <mergeCell ref="D365:G365"/>
    <mergeCell ref="D366:G366"/>
    <mergeCell ref="D367:G367"/>
    <mergeCell ref="D368:G368"/>
    <mergeCell ref="D369:G369"/>
    <mergeCell ref="D264:G264"/>
    <mergeCell ref="D265:G265"/>
    <mergeCell ref="C274:G274"/>
    <mergeCell ref="C363:G363"/>
    <mergeCell ref="C364:G364"/>
    <mergeCell ref="D382:G382"/>
    <mergeCell ref="D383:G383"/>
    <mergeCell ref="D384:G384"/>
    <mergeCell ref="D385:G385"/>
    <mergeCell ref="C394:G394"/>
    <mergeCell ref="C370:G370"/>
    <mergeCell ref="C371:G371"/>
    <mergeCell ref="D372:G372"/>
    <mergeCell ref="D376:G376"/>
    <mergeCell ref="C381:G381"/>
    <mergeCell ref="C452:G452"/>
    <mergeCell ref="D497:G497"/>
    <mergeCell ref="D498:G498"/>
    <mergeCell ref="D499:G499"/>
    <mergeCell ref="D500:G500"/>
    <mergeCell ref="C439:G439"/>
    <mergeCell ref="D440:G440"/>
    <mergeCell ref="D441:G441"/>
    <mergeCell ref="D442:G442"/>
    <mergeCell ref="D443:G443"/>
    <mergeCell ref="C566:G566"/>
    <mergeCell ref="D611:G611"/>
    <mergeCell ref="D612:G612"/>
    <mergeCell ref="D613:G613"/>
    <mergeCell ref="C622:G622"/>
    <mergeCell ref="C509:G509"/>
    <mergeCell ref="D554:G554"/>
    <mergeCell ref="D555:G555"/>
    <mergeCell ref="D556:G556"/>
    <mergeCell ref="D557:G557"/>
    <mergeCell ref="D724:G724"/>
    <mergeCell ref="D725:G725"/>
    <mergeCell ref="D726:G726"/>
    <mergeCell ref="D727:G727"/>
    <mergeCell ref="C736:G736"/>
    <mergeCell ref="D667:G667"/>
    <mergeCell ref="D668:G668"/>
    <mergeCell ref="D669:G669"/>
    <mergeCell ref="D670:G670"/>
    <mergeCell ref="C679:G679"/>
  </mergeCells>
  <pageMargins left="0" right="0" top="0" bottom="0"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294"/>
  <sheetViews>
    <sheetView workbookViewId="0">
      <selection activeCell="B13" sqref="B13"/>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1241</v>
      </c>
      <c r="E3" s="842"/>
      <c r="F3" s="842"/>
      <c r="G3" s="842"/>
      <c r="H3" s="4"/>
      <c r="I3" s="4"/>
      <c r="J3" s="4"/>
      <c r="K3" s="4"/>
    </row>
    <row r="4" spans="1:11" ht="14.1" customHeight="1">
      <c r="A4" s="4"/>
      <c r="B4" s="4"/>
      <c r="C4" s="16" t="s">
        <v>573</v>
      </c>
      <c r="D4" s="841" t="s">
        <v>1029</v>
      </c>
      <c r="E4" s="842"/>
      <c r="F4" s="842"/>
      <c r="G4" s="842"/>
      <c r="H4" s="4"/>
      <c r="I4" s="4"/>
      <c r="J4" s="4"/>
      <c r="K4" s="4"/>
    </row>
    <row r="5" spans="1:11" ht="14.1" customHeight="1">
      <c r="A5" s="4"/>
      <c r="B5" s="4"/>
      <c r="C5" s="16" t="s">
        <v>0</v>
      </c>
      <c r="D5" s="841" t="s">
        <v>1240</v>
      </c>
      <c r="E5" s="842"/>
      <c r="F5" s="842"/>
      <c r="G5" s="842"/>
      <c r="H5" s="4"/>
      <c r="I5" s="4"/>
      <c r="J5" s="4"/>
      <c r="K5" s="4"/>
    </row>
    <row r="6" spans="1:11" ht="14.1" customHeight="1">
      <c r="A6" s="4"/>
      <c r="B6" s="4"/>
      <c r="C6" s="16" t="s">
        <v>1</v>
      </c>
      <c r="D6" s="841" t="s">
        <v>70</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30.95" customHeight="1">
      <c r="A9" s="4"/>
      <c r="B9" s="4"/>
      <c r="C9" s="835" t="s">
        <v>71</v>
      </c>
      <c r="D9" s="836"/>
      <c r="E9" s="836"/>
      <c r="F9" s="836"/>
      <c r="G9" s="836"/>
      <c r="H9" s="4"/>
      <c r="I9" s="4"/>
      <c r="J9" s="4"/>
      <c r="K9" s="4"/>
    </row>
    <row r="10" spans="1:11" ht="120.95" customHeight="1">
      <c r="A10" s="4"/>
      <c r="B10" s="4"/>
      <c r="C10" s="8" t="s">
        <v>5</v>
      </c>
      <c r="D10" s="829" t="s">
        <v>436</v>
      </c>
      <c r="E10" s="830"/>
      <c r="F10" s="830"/>
      <c r="G10" s="830"/>
      <c r="H10" s="4"/>
      <c r="I10" s="4"/>
      <c r="J10" s="4"/>
      <c r="K10" s="4"/>
    </row>
    <row r="11" spans="1:11" ht="27.95" customHeight="1">
      <c r="A11" s="4"/>
      <c r="B11" s="4"/>
      <c r="C11" s="7" t="s">
        <v>6</v>
      </c>
      <c r="D11" s="112">
        <v>2021</v>
      </c>
      <c r="E11" s="112">
        <v>2022</v>
      </c>
      <c r="F11" s="112">
        <v>2023</v>
      </c>
      <c r="G11" s="112">
        <v>2024</v>
      </c>
      <c r="H11" s="4"/>
      <c r="I11" s="4"/>
      <c r="J11" s="4"/>
      <c r="K11" s="4"/>
    </row>
    <row r="12" spans="1:11" ht="14.1" customHeight="1">
      <c r="A12" s="4"/>
      <c r="B12" s="4"/>
      <c r="C12" s="15"/>
      <c r="D12" s="113" t="s">
        <v>7</v>
      </c>
      <c r="E12" s="113" t="s">
        <v>8</v>
      </c>
      <c r="F12" s="113" t="s">
        <v>8</v>
      </c>
      <c r="G12" s="113" t="s">
        <v>8</v>
      </c>
      <c r="H12" s="4"/>
      <c r="I12" s="4"/>
      <c r="J12" s="4"/>
      <c r="K12" s="4"/>
    </row>
    <row r="13" spans="1:11" ht="30.95" customHeight="1">
      <c r="A13" s="4"/>
      <c r="B13" s="4"/>
      <c r="C13" s="7" t="s">
        <v>1239</v>
      </c>
      <c r="D13" s="114" t="s">
        <v>525</v>
      </c>
      <c r="E13" s="114" t="s">
        <v>1012</v>
      </c>
      <c r="F13" s="114" t="s">
        <v>1017</v>
      </c>
      <c r="G13" s="114" t="s">
        <v>1236</v>
      </c>
      <c r="H13" s="4"/>
      <c r="I13" s="4"/>
      <c r="J13" s="4"/>
      <c r="K13" s="4"/>
    </row>
    <row r="14" spans="1:11" ht="78.95" customHeight="1">
      <c r="A14" s="4"/>
      <c r="B14" s="4"/>
      <c r="C14" s="8" t="s">
        <v>303</v>
      </c>
      <c r="D14" s="829" t="s">
        <v>1238</v>
      </c>
      <c r="E14" s="830"/>
      <c r="F14" s="830"/>
      <c r="G14" s="830"/>
      <c r="H14" s="4"/>
      <c r="I14" s="4"/>
      <c r="J14" s="4"/>
      <c r="K14" s="4"/>
    </row>
    <row r="15" spans="1:11" ht="27.95" customHeight="1">
      <c r="A15" s="4"/>
      <c r="B15" s="4"/>
      <c r="C15" s="7" t="s">
        <v>511</v>
      </c>
      <c r="D15" s="112">
        <v>2021</v>
      </c>
      <c r="E15" s="112">
        <v>2022</v>
      </c>
      <c r="F15" s="112">
        <v>2023</v>
      </c>
      <c r="G15" s="112">
        <v>2024</v>
      </c>
      <c r="H15" s="4"/>
      <c r="I15" s="4"/>
      <c r="J15" s="4"/>
      <c r="K15" s="4"/>
    </row>
    <row r="16" spans="1:11" ht="14.1" customHeight="1">
      <c r="A16" s="4"/>
      <c r="B16" s="4"/>
      <c r="C16" s="15"/>
      <c r="D16" s="113" t="s">
        <v>7</v>
      </c>
      <c r="E16" s="113" t="s">
        <v>8</v>
      </c>
      <c r="F16" s="113" t="s">
        <v>8</v>
      </c>
      <c r="G16" s="113" t="s">
        <v>8</v>
      </c>
      <c r="H16" s="4"/>
      <c r="I16" s="4"/>
      <c r="J16" s="4"/>
      <c r="K16" s="4"/>
    </row>
    <row r="17" spans="1:11" ht="30.95" customHeight="1">
      <c r="A17" s="4"/>
      <c r="B17" s="4"/>
      <c r="C17" s="7" t="s">
        <v>224</v>
      </c>
      <c r="D17" s="114" t="s">
        <v>570</v>
      </c>
      <c r="E17" s="114" t="s">
        <v>525</v>
      </c>
      <c r="F17" s="114" t="s">
        <v>1237</v>
      </c>
      <c r="G17" s="114" t="s">
        <v>1236</v>
      </c>
      <c r="H17" s="4"/>
      <c r="I17" s="4"/>
      <c r="J17" s="4"/>
      <c r="K17" s="4"/>
    </row>
    <row r="18" spans="1:11" ht="30.95" customHeight="1">
      <c r="A18" s="4"/>
      <c r="B18" s="4"/>
      <c r="C18" s="7" t="s">
        <v>1235</v>
      </c>
      <c r="D18" s="114" t="s">
        <v>570</v>
      </c>
      <c r="E18" s="114" t="s">
        <v>524</v>
      </c>
      <c r="F18" s="114" t="s">
        <v>524</v>
      </c>
      <c r="G18" s="114" t="s">
        <v>524</v>
      </c>
      <c r="H18" s="4"/>
      <c r="I18" s="4"/>
      <c r="J18" s="4"/>
      <c r="K18" s="4"/>
    </row>
    <row r="19" spans="1:11" ht="14.1" customHeight="1">
      <c r="A19" s="4"/>
      <c r="B19" s="4"/>
      <c r="C19" s="827" t="s">
        <v>347</v>
      </c>
      <c r="D19" s="828"/>
      <c r="E19" s="828"/>
      <c r="F19" s="828"/>
      <c r="G19" s="828"/>
      <c r="H19" s="4"/>
      <c r="I19" s="4"/>
      <c r="J19" s="4"/>
      <c r="K19" s="4"/>
    </row>
    <row r="20" spans="1:11" ht="14.1" customHeight="1">
      <c r="A20" s="4"/>
      <c r="B20" s="4"/>
      <c r="C20" s="111" t="s">
        <v>1234</v>
      </c>
      <c r="D20" s="827" t="s">
        <v>1233</v>
      </c>
      <c r="E20" s="828"/>
      <c r="F20" s="828"/>
      <c r="G20" s="828"/>
      <c r="H20" s="4"/>
      <c r="I20" s="4"/>
      <c r="J20" s="4"/>
      <c r="K20" s="4"/>
    </row>
    <row r="21" spans="1:11" ht="18" customHeight="1">
      <c r="A21" s="4"/>
      <c r="B21" s="4"/>
      <c r="C21" s="14" t="s">
        <v>484</v>
      </c>
      <c r="D21" s="825" t="s">
        <v>1232</v>
      </c>
      <c r="E21" s="826"/>
      <c r="F21" s="826"/>
      <c r="G21" s="826"/>
      <c r="H21" s="4"/>
      <c r="I21" s="4"/>
      <c r="J21" s="4"/>
      <c r="K21" s="4"/>
    </row>
    <row r="22" spans="1:11" ht="18" customHeight="1">
      <c r="A22" s="4"/>
      <c r="B22" s="4"/>
      <c r="C22" s="122" t="s">
        <v>482</v>
      </c>
      <c r="D22" s="821" t="s">
        <v>72</v>
      </c>
      <c r="E22" s="822"/>
      <c r="F22" s="822"/>
      <c r="G22" s="822"/>
      <c r="H22" s="4"/>
      <c r="I22" s="4"/>
      <c r="J22" s="4"/>
      <c r="K22" s="4"/>
    </row>
    <row r="23" spans="1:11" ht="18" customHeight="1">
      <c r="A23" s="4"/>
      <c r="B23" s="4"/>
      <c r="C23" s="122" t="s">
        <v>15</v>
      </c>
      <c r="D23" s="821" t="s">
        <v>73</v>
      </c>
      <c r="E23" s="822"/>
      <c r="F23" s="822"/>
      <c r="G23" s="822"/>
      <c r="H23" s="4"/>
      <c r="I23" s="4"/>
      <c r="J23" s="4"/>
      <c r="K23" s="4"/>
    </row>
    <row r="24" spans="1:11" ht="15" customHeight="1">
      <c r="A24" s="4"/>
      <c r="B24" s="4"/>
      <c r="C24" s="13"/>
      <c r="D24" s="116">
        <v>2021</v>
      </c>
      <c r="E24" s="116">
        <v>2022</v>
      </c>
      <c r="F24" s="116">
        <v>2023</v>
      </c>
      <c r="G24" s="116">
        <v>2024</v>
      </c>
      <c r="H24" s="4"/>
      <c r="I24" s="4"/>
      <c r="J24" s="4"/>
      <c r="K24" s="4"/>
    </row>
    <row r="25" spans="1:11" ht="15" customHeight="1">
      <c r="A25" s="4"/>
      <c r="B25" s="4"/>
      <c r="C25" s="12"/>
      <c r="D25" s="117" t="s">
        <v>7</v>
      </c>
      <c r="E25" s="117" t="s">
        <v>8</v>
      </c>
      <c r="F25" s="117" t="s">
        <v>8</v>
      </c>
      <c r="G25" s="117" t="s">
        <v>8</v>
      </c>
      <c r="H25" s="4"/>
      <c r="I25" s="4"/>
      <c r="J25" s="4"/>
      <c r="K25" s="4"/>
    </row>
    <row r="26" spans="1:11" ht="14.1" customHeight="1">
      <c r="A26" s="4"/>
      <c r="B26" s="4"/>
      <c r="C26" s="7" t="s">
        <v>16</v>
      </c>
      <c r="D26" s="114" t="s">
        <v>1231</v>
      </c>
      <c r="E26" s="114" t="s">
        <v>481</v>
      </c>
      <c r="F26" s="114" t="s">
        <v>481</v>
      </c>
      <c r="G26" s="114" t="s">
        <v>481</v>
      </c>
      <c r="H26" s="4"/>
      <c r="I26" s="4"/>
      <c r="J26" s="4"/>
      <c r="K26" s="4"/>
    </row>
    <row r="27" spans="1:11" ht="14.1" customHeight="1">
      <c r="A27" s="4"/>
      <c r="B27" s="4"/>
      <c r="C27" s="7" t="s">
        <v>680</v>
      </c>
      <c r="D27" s="114" t="s">
        <v>2402</v>
      </c>
      <c r="E27" s="114" t="s">
        <v>1230</v>
      </c>
      <c r="F27" s="114" t="s">
        <v>1229</v>
      </c>
      <c r="G27" s="114" t="s">
        <v>1228</v>
      </c>
      <c r="H27" s="4"/>
      <c r="I27" s="4"/>
      <c r="J27" s="4"/>
      <c r="K27" s="4"/>
    </row>
    <row r="28" spans="1:11" ht="14.1" customHeight="1">
      <c r="A28" s="4"/>
      <c r="B28" s="4"/>
      <c r="C28" s="7" t="s">
        <v>676</v>
      </c>
      <c r="D28" s="114" t="s">
        <v>2403</v>
      </c>
      <c r="E28" s="114" t="s">
        <v>1227</v>
      </c>
      <c r="F28" s="114" t="s">
        <v>1226</v>
      </c>
      <c r="G28" s="114" t="s">
        <v>1225</v>
      </c>
      <c r="H28" s="4"/>
      <c r="I28" s="4"/>
      <c r="J28" s="4"/>
      <c r="K28" s="4"/>
    </row>
    <row r="29" spans="1:11" ht="14.1" customHeight="1">
      <c r="A29" s="4"/>
      <c r="B29" s="4"/>
      <c r="C29" s="7" t="s">
        <v>477</v>
      </c>
      <c r="D29" s="114" t="s">
        <v>450</v>
      </c>
      <c r="E29" s="114" t="s">
        <v>690</v>
      </c>
      <c r="F29" s="114" t="s">
        <v>474</v>
      </c>
      <c r="G29" s="114" t="s">
        <v>474</v>
      </c>
      <c r="H29" s="4"/>
      <c r="I29" s="4"/>
      <c r="J29" s="4"/>
      <c r="K29" s="4"/>
    </row>
    <row r="30" spans="1:11" ht="14.1" customHeight="1">
      <c r="A30" s="4"/>
      <c r="B30" s="4"/>
      <c r="C30" s="7" t="s">
        <v>476</v>
      </c>
      <c r="D30" s="114" t="s">
        <v>450</v>
      </c>
      <c r="E30" s="114" t="s">
        <v>2404</v>
      </c>
      <c r="F30" s="114" t="s">
        <v>1224</v>
      </c>
      <c r="G30" s="114" t="s">
        <v>619</v>
      </c>
      <c r="H30" s="4"/>
      <c r="I30" s="4"/>
      <c r="J30" s="4"/>
      <c r="K30" s="4"/>
    </row>
    <row r="31" spans="1:11" ht="14.1" customHeight="1">
      <c r="A31" s="4"/>
      <c r="B31" s="4"/>
      <c r="C31" s="7" t="s">
        <v>22</v>
      </c>
      <c r="D31" s="114" t="s">
        <v>450</v>
      </c>
      <c r="E31" s="114" t="s">
        <v>2405</v>
      </c>
      <c r="F31" s="114" t="s">
        <v>1224</v>
      </c>
      <c r="G31" s="114" t="s">
        <v>619</v>
      </c>
      <c r="H31" s="4"/>
      <c r="I31" s="4"/>
      <c r="J31" s="4"/>
      <c r="K31" s="4"/>
    </row>
    <row r="32" spans="1:11" ht="14.1" customHeight="1">
      <c r="A32" s="4"/>
      <c r="B32" s="4"/>
      <c r="C32" s="823" t="s">
        <v>473</v>
      </c>
      <c r="D32" s="824"/>
      <c r="E32" s="824"/>
      <c r="F32" s="824"/>
      <c r="G32" s="824"/>
      <c r="H32" s="4"/>
      <c r="I32" s="4"/>
      <c r="J32" s="4"/>
      <c r="K32" s="4"/>
    </row>
    <row r="33" spans="1:11" ht="14.1" customHeight="1">
      <c r="A33" s="4"/>
      <c r="B33" s="4"/>
      <c r="C33" s="13"/>
      <c r="D33" s="116">
        <v>2021</v>
      </c>
      <c r="E33" s="116">
        <v>2022</v>
      </c>
      <c r="F33" s="116">
        <v>2023</v>
      </c>
      <c r="G33" s="116">
        <v>2024</v>
      </c>
      <c r="H33" s="4"/>
      <c r="I33" s="4"/>
      <c r="J33" s="4"/>
      <c r="K33" s="4"/>
    </row>
    <row r="34" spans="1:11" ht="14.1" customHeight="1">
      <c r="A34" s="4"/>
      <c r="B34" s="4"/>
      <c r="C34" s="12"/>
      <c r="D34" s="117" t="s">
        <v>7</v>
      </c>
      <c r="E34" s="117" t="s">
        <v>8</v>
      </c>
      <c r="F34" s="117" t="s">
        <v>8</v>
      </c>
      <c r="G34" s="117" t="s">
        <v>8</v>
      </c>
      <c r="H34" s="4"/>
      <c r="I34" s="4"/>
      <c r="J34" s="4"/>
      <c r="K34" s="4"/>
    </row>
    <row r="35" spans="1:11" ht="14.1" customHeight="1">
      <c r="A35" s="4"/>
      <c r="B35" s="4"/>
      <c r="C35" s="11" t="s">
        <v>470</v>
      </c>
      <c r="D35" s="115">
        <v>108000000</v>
      </c>
      <c r="E35" s="115">
        <v>113000000</v>
      </c>
      <c r="F35" s="115">
        <v>113000000</v>
      </c>
      <c r="G35" s="115">
        <v>113000000</v>
      </c>
      <c r="H35" s="4"/>
      <c r="I35" s="4"/>
      <c r="J35" s="4"/>
      <c r="K35" s="4"/>
    </row>
    <row r="36" spans="1:11" ht="14.1" customHeight="1">
      <c r="A36" s="4"/>
      <c r="B36" s="4"/>
      <c r="C36" s="11" t="s">
        <v>459</v>
      </c>
      <c r="D36" s="115">
        <v>108000000</v>
      </c>
      <c r="E36" s="115">
        <v>113000000</v>
      </c>
      <c r="F36" s="115">
        <v>113000000</v>
      </c>
      <c r="G36" s="115">
        <v>113000000</v>
      </c>
      <c r="H36" s="4"/>
      <c r="I36" s="4"/>
      <c r="J36" s="4"/>
      <c r="K36" s="4"/>
    </row>
    <row r="37" spans="1:11" ht="14.1" customHeight="1">
      <c r="A37" s="4"/>
      <c r="B37" s="4"/>
      <c r="C37" s="11" t="s">
        <v>463</v>
      </c>
      <c r="D37" s="115">
        <v>0</v>
      </c>
      <c r="E37" s="115">
        <v>0</v>
      </c>
      <c r="F37" s="115">
        <v>0</v>
      </c>
      <c r="G37" s="115">
        <v>0</v>
      </c>
      <c r="H37" s="4"/>
      <c r="I37" s="4"/>
      <c r="J37" s="4"/>
      <c r="K37" s="4"/>
    </row>
    <row r="38" spans="1:11" ht="14.1" customHeight="1">
      <c r="A38" s="4"/>
      <c r="B38" s="4"/>
      <c r="C38" s="11" t="s">
        <v>469</v>
      </c>
      <c r="D38" s="115">
        <v>12000000</v>
      </c>
      <c r="E38" s="115">
        <v>12000000</v>
      </c>
      <c r="F38" s="115">
        <v>12000000</v>
      </c>
      <c r="G38" s="115">
        <v>12000000</v>
      </c>
      <c r="H38" s="4"/>
      <c r="I38" s="4"/>
      <c r="J38" s="4"/>
      <c r="K38" s="4"/>
    </row>
    <row r="39" spans="1:11" ht="14.1" customHeight="1">
      <c r="A39" s="4"/>
      <c r="B39" s="4"/>
      <c r="C39" s="11" t="s">
        <v>459</v>
      </c>
      <c r="D39" s="115">
        <v>12000000</v>
      </c>
      <c r="E39" s="115">
        <v>12000000</v>
      </c>
      <c r="F39" s="115">
        <v>12000000</v>
      </c>
      <c r="G39" s="115">
        <v>12000000</v>
      </c>
      <c r="H39" s="4"/>
      <c r="I39" s="4"/>
      <c r="J39" s="4"/>
      <c r="K39" s="4"/>
    </row>
    <row r="40" spans="1:11" ht="14.1" customHeight="1">
      <c r="A40" s="4"/>
      <c r="B40" s="4"/>
      <c r="C40" s="11" t="s">
        <v>463</v>
      </c>
      <c r="D40" s="115">
        <v>0</v>
      </c>
      <c r="E40" s="115">
        <v>0</v>
      </c>
      <c r="F40" s="115">
        <v>0</v>
      </c>
      <c r="G40" s="115">
        <v>0</v>
      </c>
      <c r="H40" s="4"/>
      <c r="I40" s="4"/>
      <c r="J40" s="4"/>
      <c r="K40" s="4"/>
    </row>
    <row r="41" spans="1:11" ht="14.1" customHeight="1">
      <c r="A41" s="4"/>
      <c r="B41" s="4"/>
      <c r="C41" s="11" t="s">
        <v>468</v>
      </c>
      <c r="D41" s="115">
        <v>25500000</v>
      </c>
      <c r="E41" s="115">
        <v>37260000</v>
      </c>
      <c r="F41" s="115">
        <v>39880000</v>
      </c>
      <c r="G41" s="115">
        <v>45463000</v>
      </c>
      <c r="H41" s="4"/>
      <c r="I41" s="4"/>
      <c r="J41" s="4"/>
      <c r="K41" s="4"/>
    </row>
    <row r="42" spans="1:11" ht="14.1" customHeight="1">
      <c r="A42" s="4"/>
      <c r="B42" s="4"/>
      <c r="C42" s="11" t="s">
        <v>459</v>
      </c>
      <c r="D42" s="115">
        <v>25500000</v>
      </c>
      <c r="E42" s="115">
        <v>37260000</v>
      </c>
      <c r="F42" s="115">
        <v>39880000</v>
      </c>
      <c r="G42" s="115">
        <v>45463000</v>
      </c>
      <c r="H42" s="4"/>
      <c r="I42" s="4"/>
      <c r="J42" s="4"/>
      <c r="K42" s="4"/>
    </row>
    <row r="43" spans="1:11" ht="14.1" customHeight="1">
      <c r="A43" s="4"/>
      <c r="B43" s="4"/>
      <c r="C43" s="11" t="s">
        <v>463</v>
      </c>
      <c r="D43" s="115">
        <v>0</v>
      </c>
      <c r="E43" s="115">
        <v>0</v>
      </c>
      <c r="F43" s="115">
        <v>0</v>
      </c>
      <c r="G43" s="115">
        <v>0</v>
      </c>
      <c r="H43" s="4"/>
      <c r="I43" s="4"/>
      <c r="J43" s="4"/>
      <c r="K43" s="4"/>
    </row>
    <row r="44" spans="1:11" ht="14.1" customHeight="1">
      <c r="A44" s="4"/>
      <c r="B44" s="4"/>
      <c r="C44" s="11" t="s">
        <v>467</v>
      </c>
      <c r="D44" s="115">
        <v>0</v>
      </c>
      <c r="E44" s="115">
        <v>0</v>
      </c>
      <c r="F44" s="115">
        <v>0</v>
      </c>
      <c r="G44" s="115">
        <v>0</v>
      </c>
      <c r="H44" s="4"/>
      <c r="I44" s="4"/>
      <c r="J44" s="4"/>
      <c r="K44" s="4"/>
    </row>
    <row r="45" spans="1:11" ht="14.1" customHeight="1">
      <c r="A45" s="4"/>
      <c r="B45" s="4"/>
      <c r="C45" s="11" t="s">
        <v>459</v>
      </c>
      <c r="D45" s="115">
        <v>0</v>
      </c>
      <c r="E45" s="115">
        <v>0</v>
      </c>
      <c r="F45" s="115">
        <v>0</v>
      </c>
      <c r="G45" s="115">
        <v>0</v>
      </c>
      <c r="H45" s="4"/>
      <c r="I45" s="4"/>
      <c r="J45" s="4"/>
      <c r="K45" s="4"/>
    </row>
    <row r="46" spans="1:11" ht="14.1" customHeight="1">
      <c r="A46" s="4"/>
      <c r="B46" s="4"/>
      <c r="C46" s="11" t="s">
        <v>463</v>
      </c>
      <c r="D46" s="115">
        <v>0</v>
      </c>
      <c r="E46" s="115">
        <v>0</v>
      </c>
      <c r="F46" s="115">
        <v>0</v>
      </c>
      <c r="G46" s="115">
        <v>0</v>
      </c>
      <c r="H46" s="4"/>
      <c r="I46" s="4"/>
      <c r="J46" s="4"/>
      <c r="K46" s="4"/>
    </row>
    <row r="47" spans="1:11" ht="14.1" customHeight="1">
      <c r="A47" s="4"/>
      <c r="B47" s="4"/>
      <c r="C47" s="11" t="s">
        <v>472</v>
      </c>
      <c r="D47" s="115">
        <v>0</v>
      </c>
      <c r="E47" s="115">
        <v>0</v>
      </c>
      <c r="F47" s="115">
        <v>0</v>
      </c>
      <c r="G47" s="115">
        <v>0</v>
      </c>
      <c r="H47" s="4"/>
      <c r="I47" s="4"/>
      <c r="J47" s="4"/>
      <c r="K47" s="4"/>
    </row>
    <row r="48" spans="1:11" ht="14.1" customHeight="1">
      <c r="A48" s="4"/>
      <c r="B48" s="4"/>
      <c r="C48" s="11" t="s">
        <v>459</v>
      </c>
      <c r="D48" s="115">
        <v>0</v>
      </c>
      <c r="E48" s="115">
        <v>0</v>
      </c>
      <c r="F48" s="115">
        <v>0</v>
      </c>
      <c r="G48" s="115">
        <v>0</v>
      </c>
      <c r="H48" s="4"/>
      <c r="I48" s="4"/>
      <c r="J48" s="4"/>
      <c r="K48" s="4"/>
    </row>
    <row r="49" spans="1:11" ht="14.1" customHeight="1">
      <c r="A49" s="4"/>
      <c r="B49" s="4"/>
      <c r="C49" s="11" t="s">
        <v>463</v>
      </c>
      <c r="D49" s="115">
        <v>0</v>
      </c>
      <c r="E49" s="115">
        <v>0</v>
      </c>
      <c r="F49" s="115">
        <v>0</v>
      </c>
      <c r="G49" s="115">
        <v>0</v>
      </c>
      <c r="H49" s="4"/>
      <c r="I49" s="4"/>
      <c r="J49" s="4"/>
      <c r="K49" s="4"/>
    </row>
    <row r="50" spans="1:11" ht="14.1" customHeight="1">
      <c r="A50" s="4"/>
      <c r="B50" s="4"/>
      <c r="C50" s="11" t="s">
        <v>465</v>
      </c>
      <c r="D50" s="115">
        <v>500000</v>
      </c>
      <c r="E50" s="115">
        <v>500000</v>
      </c>
      <c r="F50" s="115">
        <v>1000000</v>
      </c>
      <c r="G50" s="115">
        <v>1000000</v>
      </c>
      <c r="H50" s="4"/>
      <c r="I50" s="4"/>
      <c r="J50" s="4"/>
      <c r="K50" s="4"/>
    </row>
    <row r="51" spans="1:11" ht="14.1" customHeight="1">
      <c r="A51" s="4"/>
      <c r="B51" s="4"/>
      <c r="C51" s="11" t="s">
        <v>459</v>
      </c>
      <c r="D51" s="115">
        <v>500000</v>
      </c>
      <c r="E51" s="115">
        <v>500000</v>
      </c>
      <c r="F51" s="115">
        <v>1000000</v>
      </c>
      <c r="G51" s="115">
        <v>1000000</v>
      </c>
      <c r="H51" s="4"/>
      <c r="I51" s="4"/>
      <c r="J51" s="4"/>
      <c r="K51" s="4"/>
    </row>
    <row r="52" spans="1:11" ht="14.1" customHeight="1">
      <c r="A52" s="4"/>
      <c r="B52" s="4"/>
      <c r="C52" s="11" t="s">
        <v>463</v>
      </c>
      <c r="D52" s="115">
        <v>0</v>
      </c>
      <c r="E52" s="115">
        <v>0</v>
      </c>
      <c r="F52" s="115">
        <v>0</v>
      </c>
      <c r="G52" s="115">
        <v>0</v>
      </c>
      <c r="H52" s="4"/>
      <c r="I52" s="4"/>
      <c r="J52" s="4"/>
      <c r="K52" s="4"/>
    </row>
    <row r="53" spans="1:11" ht="14.1" customHeight="1">
      <c r="A53" s="4"/>
      <c r="B53" s="4"/>
      <c r="C53" s="11" t="s">
        <v>464</v>
      </c>
      <c r="D53" s="115">
        <v>200000</v>
      </c>
      <c r="E53" s="115">
        <v>0</v>
      </c>
      <c r="F53" s="115">
        <v>0</v>
      </c>
      <c r="G53" s="115">
        <v>0</v>
      </c>
      <c r="H53" s="4"/>
      <c r="I53" s="4"/>
      <c r="J53" s="4"/>
      <c r="K53" s="4"/>
    </row>
    <row r="54" spans="1:11" ht="14.1" customHeight="1">
      <c r="A54" s="4"/>
      <c r="B54" s="4"/>
      <c r="C54" s="11" t="s">
        <v>459</v>
      </c>
      <c r="D54" s="115">
        <v>200000</v>
      </c>
      <c r="E54" s="115">
        <v>0</v>
      </c>
      <c r="F54" s="115">
        <v>0</v>
      </c>
      <c r="G54" s="115">
        <v>0</v>
      </c>
      <c r="H54" s="4"/>
      <c r="I54" s="4"/>
      <c r="J54" s="4"/>
      <c r="K54" s="4"/>
    </row>
    <row r="55" spans="1:11" ht="14.1" customHeight="1">
      <c r="A55" s="4"/>
      <c r="B55" s="4"/>
      <c r="C55" s="11" t="s">
        <v>463</v>
      </c>
      <c r="D55" s="115">
        <v>0</v>
      </c>
      <c r="E55" s="115">
        <v>0</v>
      </c>
      <c r="F55" s="115">
        <v>0</v>
      </c>
      <c r="G55" s="115">
        <v>0</v>
      </c>
      <c r="H55" s="4"/>
      <c r="I55" s="4"/>
      <c r="J55" s="4"/>
      <c r="K55" s="4"/>
    </row>
    <row r="56" spans="1:11" ht="14.1" customHeight="1">
      <c r="A56" s="4"/>
      <c r="B56" s="4"/>
      <c r="C56" s="11" t="s">
        <v>462</v>
      </c>
      <c r="D56" s="115">
        <v>0</v>
      </c>
      <c r="E56" s="115">
        <v>0</v>
      </c>
      <c r="F56" s="115">
        <v>0</v>
      </c>
      <c r="G56" s="115">
        <v>0</v>
      </c>
      <c r="H56" s="4"/>
      <c r="I56" s="4"/>
      <c r="J56" s="4"/>
      <c r="K56" s="4"/>
    </row>
    <row r="57" spans="1:11" ht="14.1" customHeight="1">
      <c r="A57" s="4"/>
      <c r="B57" s="4"/>
      <c r="C57" s="11" t="s">
        <v>459</v>
      </c>
      <c r="D57" s="115">
        <v>0</v>
      </c>
      <c r="E57" s="115">
        <v>0</v>
      </c>
      <c r="F57" s="115">
        <v>0</v>
      </c>
      <c r="G57" s="115">
        <v>0</v>
      </c>
      <c r="H57" s="4"/>
      <c r="I57" s="4"/>
      <c r="J57" s="4"/>
      <c r="K57" s="4"/>
    </row>
    <row r="58" spans="1:11" ht="14.1" customHeight="1">
      <c r="A58" s="4"/>
      <c r="B58" s="4"/>
      <c r="C58" s="11" t="s">
        <v>458</v>
      </c>
      <c r="D58" s="115">
        <v>0</v>
      </c>
      <c r="E58" s="115">
        <v>0</v>
      </c>
      <c r="F58" s="115">
        <v>0</v>
      </c>
      <c r="G58" s="115">
        <v>0</v>
      </c>
      <c r="H58" s="4"/>
      <c r="I58" s="4"/>
      <c r="J58" s="4"/>
      <c r="K58" s="4"/>
    </row>
    <row r="59" spans="1:11" ht="14.1" customHeight="1">
      <c r="A59" s="4"/>
      <c r="B59" s="4"/>
      <c r="C59" s="11" t="s">
        <v>457</v>
      </c>
      <c r="D59" s="115">
        <v>0</v>
      </c>
      <c r="E59" s="115">
        <v>0</v>
      </c>
      <c r="F59" s="115">
        <v>0</v>
      </c>
      <c r="G59" s="115">
        <v>0</v>
      </c>
      <c r="H59" s="4"/>
      <c r="I59" s="4"/>
      <c r="J59" s="4"/>
      <c r="K59" s="4"/>
    </row>
    <row r="60" spans="1:11" ht="14.1" customHeight="1">
      <c r="A60" s="4"/>
      <c r="B60" s="4"/>
      <c r="C60" s="11" t="s">
        <v>456</v>
      </c>
      <c r="D60" s="115">
        <v>0</v>
      </c>
      <c r="E60" s="115">
        <v>0</v>
      </c>
      <c r="F60" s="115">
        <v>0</v>
      </c>
      <c r="G60" s="115">
        <v>0</v>
      </c>
      <c r="H60" s="4"/>
      <c r="I60" s="4"/>
      <c r="J60" s="4"/>
      <c r="K60" s="4"/>
    </row>
    <row r="61" spans="1:11" ht="14.1" customHeight="1">
      <c r="A61" s="4"/>
      <c r="B61" s="4"/>
      <c r="C61" s="11" t="s">
        <v>455</v>
      </c>
      <c r="D61" s="115">
        <v>0</v>
      </c>
      <c r="E61" s="115">
        <v>0</v>
      </c>
      <c r="F61" s="115">
        <v>0</v>
      </c>
      <c r="G61" s="115">
        <v>0</v>
      </c>
      <c r="H61" s="4"/>
      <c r="I61" s="4"/>
      <c r="J61" s="4"/>
      <c r="K61" s="4"/>
    </row>
    <row r="62" spans="1:11" ht="14.1" customHeight="1">
      <c r="A62" s="4"/>
      <c r="B62" s="4"/>
      <c r="C62" s="11" t="s">
        <v>461</v>
      </c>
      <c r="D62" s="115">
        <v>0</v>
      </c>
      <c r="E62" s="115">
        <v>0</v>
      </c>
      <c r="F62" s="115">
        <v>0</v>
      </c>
      <c r="G62" s="115">
        <v>0</v>
      </c>
      <c r="H62" s="4"/>
      <c r="I62" s="4"/>
      <c r="J62" s="4"/>
      <c r="K62" s="4"/>
    </row>
    <row r="63" spans="1:11" ht="14.1" customHeight="1">
      <c r="A63" s="4"/>
      <c r="B63" s="4"/>
      <c r="C63" s="11" t="s">
        <v>459</v>
      </c>
      <c r="D63" s="115">
        <v>0</v>
      </c>
      <c r="E63" s="115">
        <v>0</v>
      </c>
      <c r="F63" s="115">
        <v>0</v>
      </c>
      <c r="G63" s="115">
        <v>0</v>
      </c>
      <c r="H63" s="4"/>
      <c r="I63" s="4"/>
      <c r="J63" s="4"/>
      <c r="K63" s="4"/>
    </row>
    <row r="64" spans="1:11" ht="14.1" customHeight="1">
      <c r="A64" s="4"/>
      <c r="B64" s="4"/>
      <c r="C64" s="11" t="s">
        <v>458</v>
      </c>
      <c r="D64" s="115">
        <v>0</v>
      </c>
      <c r="E64" s="115">
        <v>0</v>
      </c>
      <c r="F64" s="115">
        <v>0</v>
      </c>
      <c r="G64" s="115">
        <v>0</v>
      </c>
      <c r="H64" s="4"/>
      <c r="I64" s="4"/>
      <c r="J64" s="4"/>
      <c r="K64" s="4"/>
    </row>
    <row r="65" spans="1:11" ht="14.1" customHeight="1">
      <c r="A65" s="4"/>
      <c r="B65" s="4"/>
      <c r="C65" s="11" t="s">
        <v>457</v>
      </c>
      <c r="D65" s="115">
        <v>0</v>
      </c>
      <c r="E65" s="115">
        <v>0</v>
      </c>
      <c r="F65" s="115">
        <v>0</v>
      </c>
      <c r="G65" s="115">
        <v>0</v>
      </c>
      <c r="H65" s="4"/>
      <c r="I65" s="4"/>
      <c r="J65" s="4"/>
      <c r="K65" s="4"/>
    </row>
    <row r="66" spans="1:11" ht="14.1" customHeight="1">
      <c r="A66" s="4"/>
      <c r="B66" s="4"/>
      <c r="C66" s="11" t="s">
        <v>456</v>
      </c>
      <c r="D66" s="115">
        <v>0</v>
      </c>
      <c r="E66" s="115">
        <v>0</v>
      </c>
      <c r="F66" s="115">
        <v>0</v>
      </c>
      <c r="G66" s="115">
        <v>0</v>
      </c>
      <c r="H66" s="4"/>
      <c r="I66" s="4"/>
      <c r="J66" s="4"/>
      <c r="K66" s="4"/>
    </row>
    <row r="67" spans="1:11" ht="14.1" customHeight="1">
      <c r="A67" s="4"/>
      <c r="B67" s="4"/>
      <c r="C67" s="11" t="s">
        <v>455</v>
      </c>
      <c r="D67" s="115">
        <v>0</v>
      </c>
      <c r="E67" s="115">
        <v>0</v>
      </c>
      <c r="F67" s="115">
        <v>0</v>
      </c>
      <c r="G67" s="115">
        <v>0</v>
      </c>
      <c r="H67" s="4"/>
      <c r="I67" s="4"/>
      <c r="J67" s="4"/>
      <c r="K67" s="4"/>
    </row>
    <row r="68" spans="1:11" ht="14.1" customHeight="1">
      <c r="A68" s="4"/>
      <c r="B68" s="4"/>
      <c r="C68" s="11" t="s">
        <v>460</v>
      </c>
      <c r="D68" s="115">
        <v>0</v>
      </c>
      <c r="E68" s="115">
        <v>0</v>
      </c>
      <c r="F68" s="115">
        <v>0</v>
      </c>
      <c r="G68" s="115">
        <v>0</v>
      </c>
      <c r="H68" s="4"/>
      <c r="I68" s="4"/>
      <c r="J68" s="4"/>
      <c r="K68" s="4"/>
    </row>
    <row r="69" spans="1:11" ht="14.1" customHeight="1">
      <c r="A69" s="4"/>
      <c r="B69" s="4"/>
      <c r="C69" s="11" t="s">
        <v>459</v>
      </c>
      <c r="D69" s="115">
        <v>0</v>
      </c>
      <c r="E69" s="115">
        <v>0</v>
      </c>
      <c r="F69" s="115">
        <v>0</v>
      </c>
      <c r="G69" s="115">
        <v>0</v>
      </c>
      <c r="H69" s="4"/>
      <c r="I69" s="4"/>
      <c r="J69" s="4"/>
      <c r="K69" s="4"/>
    </row>
    <row r="70" spans="1:11" ht="14.1" customHeight="1">
      <c r="A70" s="4"/>
      <c r="B70" s="4"/>
      <c r="C70" s="11" t="s">
        <v>458</v>
      </c>
      <c r="D70" s="115">
        <v>0</v>
      </c>
      <c r="E70" s="115">
        <v>0</v>
      </c>
      <c r="F70" s="115">
        <v>0</v>
      </c>
      <c r="G70" s="115">
        <v>0</v>
      </c>
      <c r="H70" s="4"/>
      <c r="I70" s="4"/>
      <c r="J70" s="4"/>
      <c r="K70" s="4"/>
    </row>
    <row r="71" spans="1:11" ht="14.1" customHeight="1">
      <c r="A71" s="4"/>
      <c r="B71" s="4"/>
      <c r="C71" s="11" t="s">
        <v>457</v>
      </c>
      <c r="D71" s="115">
        <v>0</v>
      </c>
      <c r="E71" s="115">
        <v>0</v>
      </c>
      <c r="F71" s="115">
        <v>0</v>
      </c>
      <c r="G71" s="115">
        <v>0</v>
      </c>
      <c r="H71" s="4"/>
      <c r="I71" s="4"/>
      <c r="J71" s="4"/>
      <c r="K71" s="4"/>
    </row>
    <row r="72" spans="1:11" ht="14.1" customHeight="1">
      <c r="A72" s="4"/>
      <c r="B72" s="4"/>
      <c r="C72" s="11" t="s">
        <v>456</v>
      </c>
      <c r="D72" s="115">
        <v>0</v>
      </c>
      <c r="E72" s="115">
        <v>0</v>
      </c>
      <c r="F72" s="115">
        <v>0</v>
      </c>
      <c r="G72" s="115">
        <v>0</v>
      </c>
      <c r="H72" s="4"/>
      <c r="I72" s="4"/>
      <c r="J72" s="4"/>
      <c r="K72" s="4"/>
    </row>
    <row r="73" spans="1:11" ht="14.1" customHeight="1">
      <c r="A73" s="4"/>
      <c r="B73" s="4"/>
      <c r="C73" s="11" t="s">
        <v>455</v>
      </c>
      <c r="D73" s="115">
        <v>0</v>
      </c>
      <c r="E73" s="115">
        <v>0</v>
      </c>
      <c r="F73" s="115">
        <v>0</v>
      </c>
      <c r="G73" s="115">
        <v>0</v>
      </c>
      <c r="H73" s="4"/>
      <c r="I73" s="4"/>
      <c r="J73" s="4"/>
      <c r="K73" s="4"/>
    </row>
    <row r="74" spans="1:11" ht="14.1" customHeight="1">
      <c r="A74" s="4"/>
      <c r="B74" s="4"/>
      <c r="C74" s="11" t="s">
        <v>454</v>
      </c>
      <c r="D74" s="115">
        <v>0</v>
      </c>
      <c r="E74" s="115">
        <v>0</v>
      </c>
      <c r="F74" s="115">
        <v>0</v>
      </c>
      <c r="G74" s="115">
        <v>0</v>
      </c>
      <c r="H74" s="4"/>
      <c r="I74" s="4"/>
      <c r="J74" s="4"/>
      <c r="K74" s="4"/>
    </row>
    <row r="75" spans="1:11" ht="14.1" customHeight="1">
      <c r="A75" s="4"/>
      <c r="B75" s="4"/>
      <c r="C75" s="11" t="s">
        <v>453</v>
      </c>
      <c r="D75" s="115">
        <v>0</v>
      </c>
      <c r="E75" s="115">
        <v>0</v>
      </c>
      <c r="F75" s="115">
        <v>0</v>
      </c>
      <c r="G75" s="115">
        <v>0</v>
      </c>
      <c r="H75" s="4"/>
      <c r="I75" s="4"/>
      <c r="J75" s="4"/>
      <c r="K75" s="4"/>
    </row>
    <row r="76" spans="1:11" ht="14.1" customHeight="1">
      <c r="A76" s="4"/>
      <c r="B76" s="4"/>
      <c r="C76" s="10" t="s">
        <v>165</v>
      </c>
      <c r="D76" s="115">
        <v>146200000</v>
      </c>
      <c r="E76" s="115">
        <v>162760000</v>
      </c>
      <c r="F76" s="115">
        <v>165880000</v>
      </c>
      <c r="G76" s="115">
        <v>171463000</v>
      </c>
      <c r="H76" s="4"/>
      <c r="I76" s="4"/>
      <c r="J76" s="4"/>
      <c r="K76" s="4"/>
    </row>
    <row r="77" spans="1:11" ht="14.1" customHeight="1">
      <c r="A77" s="4"/>
      <c r="B77" s="4"/>
      <c r="C77" s="827" t="s">
        <v>44</v>
      </c>
      <c r="D77" s="828"/>
      <c r="E77" s="828"/>
      <c r="F77" s="828"/>
      <c r="G77" s="828"/>
      <c r="H77" s="4"/>
      <c r="I77" s="4"/>
      <c r="J77" s="4"/>
      <c r="K77" s="4"/>
    </row>
    <row r="78" spans="1:11" ht="14.1" customHeight="1">
      <c r="A78" s="4"/>
      <c r="B78" s="4"/>
      <c r="C78" s="111" t="s">
        <v>1223</v>
      </c>
      <c r="D78" s="827" t="s">
        <v>225</v>
      </c>
      <c r="E78" s="828"/>
      <c r="F78" s="828"/>
      <c r="G78" s="828"/>
      <c r="H78" s="4"/>
      <c r="I78" s="4"/>
      <c r="J78" s="4"/>
      <c r="K78" s="4"/>
    </row>
    <row r="79" spans="1:11" ht="14.1" customHeight="1">
      <c r="A79" s="4"/>
      <c r="B79" s="4"/>
      <c r="C79" s="14" t="s">
        <v>484</v>
      </c>
      <c r="D79" s="825" t="s">
        <v>1222</v>
      </c>
      <c r="E79" s="826"/>
      <c r="F79" s="826"/>
      <c r="G79" s="826"/>
      <c r="H79" s="4"/>
      <c r="I79" s="4"/>
      <c r="J79" s="4"/>
      <c r="K79" s="4"/>
    </row>
    <row r="80" spans="1:11" ht="14.1" customHeight="1">
      <c r="A80" s="4"/>
      <c r="B80" s="4"/>
      <c r="C80" s="122" t="s">
        <v>482</v>
      </c>
      <c r="D80" s="821" t="s">
        <v>133</v>
      </c>
      <c r="E80" s="822"/>
      <c r="F80" s="822"/>
      <c r="G80" s="822"/>
      <c r="H80" s="4"/>
      <c r="I80" s="4"/>
      <c r="J80" s="4"/>
      <c r="K80" s="4"/>
    </row>
    <row r="81" spans="1:11" ht="14.1" customHeight="1">
      <c r="A81" s="4"/>
      <c r="B81" s="4"/>
      <c r="C81" s="122" t="s">
        <v>15</v>
      </c>
      <c r="D81" s="821" t="s">
        <v>46</v>
      </c>
      <c r="E81" s="822"/>
      <c r="F81" s="822"/>
      <c r="G81" s="822"/>
      <c r="H81" s="4"/>
      <c r="I81" s="4"/>
      <c r="J81" s="4"/>
      <c r="K81" s="4"/>
    </row>
    <row r="82" spans="1:11" ht="15" customHeight="1">
      <c r="A82" s="4"/>
      <c r="B82" s="4"/>
      <c r="C82" s="13"/>
      <c r="D82" s="116">
        <v>2021</v>
      </c>
      <c r="E82" s="116">
        <v>2022</v>
      </c>
      <c r="F82" s="116">
        <v>2023</v>
      </c>
      <c r="G82" s="116">
        <v>2024</v>
      </c>
      <c r="H82" s="4"/>
      <c r="I82" s="4"/>
      <c r="J82" s="4"/>
      <c r="K82" s="4"/>
    </row>
    <row r="83" spans="1:11" ht="15" customHeight="1">
      <c r="A83" s="4"/>
      <c r="B83" s="4"/>
      <c r="C83" s="12"/>
      <c r="D83" s="117" t="s">
        <v>7</v>
      </c>
      <c r="E83" s="117" t="s">
        <v>8</v>
      </c>
      <c r="F83" s="117" t="s">
        <v>8</v>
      </c>
      <c r="G83" s="117" t="s">
        <v>8</v>
      </c>
      <c r="H83" s="4"/>
      <c r="I83" s="4"/>
      <c r="J83" s="4"/>
      <c r="K83" s="4"/>
    </row>
    <row r="84" spans="1:11" ht="14.1" customHeight="1">
      <c r="A84" s="4"/>
      <c r="B84" s="4"/>
      <c r="C84" s="7" t="s">
        <v>16</v>
      </c>
      <c r="D84" s="114" t="s">
        <v>569</v>
      </c>
      <c r="E84" s="114" t="s">
        <v>569</v>
      </c>
      <c r="F84" s="114" t="s">
        <v>569</v>
      </c>
      <c r="G84" s="114" t="s">
        <v>569</v>
      </c>
      <c r="H84" s="4"/>
      <c r="I84" s="4"/>
      <c r="J84" s="4"/>
      <c r="K84" s="4"/>
    </row>
    <row r="85" spans="1:11" ht="14.1" customHeight="1">
      <c r="A85" s="4"/>
      <c r="B85" s="4"/>
      <c r="C85" s="7" t="s">
        <v>680</v>
      </c>
      <c r="D85" s="114" t="s">
        <v>1221</v>
      </c>
      <c r="E85" s="114" t="s">
        <v>1111</v>
      </c>
      <c r="F85" s="114" t="s">
        <v>1111</v>
      </c>
      <c r="G85" s="114" t="s">
        <v>1111</v>
      </c>
      <c r="H85" s="4"/>
      <c r="I85" s="4"/>
      <c r="J85" s="4"/>
      <c r="K85" s="4"/>
    </row>
    <row r="86" spans="1:11" ht="14.1" customHeight="1">
      <c r="A86" s="4"/>
      <c r="B86" s="4"/>
      <c r="C86" s="7" t="s">
        <v>676</v>
      </c>
      <c r="D86" s="114" t="s">
        <v>1220</v>
      </c>
      <c r="E86" s="114" t="s">
        <v>1219</v>
      </c>
      <c r="F86" s="114" t="s">
        <v>1219</v>
      </c>
      <c r="G86" s="114" t="s">
        <v>1219</v>
      </c>
      <c r="H86" s="4"/>
      <c r="I86" s="4"/>
      <c r="J86" s="4"/>
      <c r="K86" s="4"/>
    </row>
    <row r="87" spans="1:11" ht="14.1" customHeight="1">
      <c r="A87" s="4"/>
      <c r="B87" s="4"/>
      <c r="C87" s="7" t="s">
        <v>477</v>
      </c>
      <c r="D87" s="114" t="s">
        <v>450</v>
      </c>
      <c r="E87" s="114" t="s">
        <v>474</v>
      </c>
      <c r="F87" s="114" t="s">
        <v>474</v>
      </c>
      <c r="G87" s="114" t="s">
        <v>474</v>
      </c>
      <c r="H87" s="4"/>
      <c r="I87" s="4"/>
      <c r="J87" s="4"/>
      <c r="K87" s="4"/>
    </row>
    <row r="88" spans="1:11" ht="14.1" customHeight="1">
      <c r="A88" s="4"/>
      <c r="B88" s="4"/>
      <c r="C88" s="7" t="s">
        <v>476</v>
      </c>
      <c r="D88" s="114" t="s">
        <v>450</v>
      </c>
      <c r="E88" s="114" t="s">
        <v>1218</v>
      </c>
      <c r="F88" s="114" t="s">
        <v>474</v>
      </c>
      <c r="G88" s="114" t="s">
        <v>474</v>
      </c>
      <c r="H88" s="4"/>
      <c r="I88" s="4"/>
      <c r="J88" s="4"/>
      <c r="K88" s="4"/>
    </row>
    <row r="89" spans="1:11" ht="14.1" customHeight="1">
      <c r="A89" s="4"/>
      <c r="B89" s="4"/>
      <c r="C89" s="7" t="s">
        <v>22</v>
      </c>
      <c r="D89" s="114" t="s">
        <v>450</v>
      </c>
      <c r="E89" s="114" t="s">
        <v>1218</v>
      </c>
      <c r="F89" s="114" t="s">
        <v>474</v>
      </c>
      <c r="G89" s="114" t="s">
        <v>474</v>
      </c>
      <c r="H89" s="4"/>
      <c r="I89" s="4"/>
      <c r="J89" s="4"/>
      <c r="K89" s="4"/>
    </row>
    <row r="90" spans="1:11" ht="14.1" customHeight="1">
      <c r="A90" s="4"/>
      <c r="B90" s="4"/>
      <c r="C90" s="823" t="s">
        <v>473</v>
      </c>
      <c r="D90" s="824"/>
      <c r="E90" s="824"/>
      <c r="F90" s="824"/>
      <c r="G90" s="824"/>
      <c r="H90" s="4"/>
      <c r="I90" s="4"/>
      <c r="J90" s="4"/>
      <c r="K90" s="4"/>
    </row>
    <row r="91" spans="1:11" ht="14.1" customHeight="1">
      <c r="A91" s="4"/>
      <c r="B91" s="4"/>
      <c r="C91" s="13"/>
      <c r="D91" s="116">
        <v>2021</v>
      </c>
      <c r="E91" s="116">
        <v>2022</v>
      </c>
      <c r="F91" s="116">
        <v>2023</v>
      </c>
      <c r="G91" s="116">
        <v>2024</v>
      </c>
      <c r="H91" s="4"/>
      <c r="I91" s="4"/>
      <c r="J91" s="4"/>
      <c r="K91" s="4"/>
    </row>
    <row r="92" spans="1:11" ht="14.1" customHeight="1">
      <c r="A92" s="4"/>
      <c r="B92" s="4"/>
      <c r="C92" s="12"/>
      <c r="D92" s="117" t="s">
        <v>7</v>
      </c>
      <c r="E92" s="117" t="s">
        <v>8</v>
      </c>
      <c r="F92" s="117" t="s">
        <v>8</v>
      </c>
      <c r="G92" s="117" t="s">
        <v>8</v>
      </c>
      <c r="H92" s="4"/>
      <c r="I92" s="4"/>
      <c r="J92" s="4"/>
      <c r="K92" s="4"/>
    </row>
    <row r="93" spans="1:11" ht="14.1" customHeight="1">
      <c r="A93" s="4"/>
      <c r="B93" s="4"/>
      <c r="C93" s="11" t="s">
        <v>470</v>
      </c>
      <c r="D93" s="115">
        <v>0</v>
      </c>
      <c r="E93" s="115">
        <v>0</v>
      </c>
      <c r="F93" s="115">
        <v>0</v>
      </c>
      <c r="G93" s="115">
        <v>0</v>
      </c>
      <c r="H93" s="4"/>
      <c r="I93" s="4"/>
      <c r="J93" s="4"/>
      <c r="K93" s="4"/>
    </row>
    <row r="94" spans="1:11" ht="14.1" customHeight="1">
      <c r="A94" s="4"/>
      <c r="B94" s="4"/>
      <c r="C94" s="11" t="s">
        <v>459</v>
      </c>
      <c r="D94" s="115">
        <v>0</v>
      </c>
      <c r="E94" s="115">
        <v>0</v>
      </c>
      <c r="F94" s="115">
        <v>0</v>
      </c>
      <c r="G94" s="115">
        <v>0</v>
      </c>
      <c r="H94" s="4"/>
      <c r="I94" s="4"/>
      <c r="J94" s="4"/>
      <c r="K94" s="4"/>
    </row>
    <row r="95" spans="1:11" ht="14.1" customHeight="1">
      <c r="A95" s="4"/>
      <c r="B95" s="4"/>
      <c r="C95" s="11" t="s">
        <v>463</v>
      </c>
      <c r="D95" s="115">
        <v>0</v>
      </c>
      <c r="E95" s="115">
        <v>0</v>
      </c>
      <c r="F95" s="115">
        <v>0</v>
      </c>
      <c r="G95" s="115">
        <v>0</v>
      </c>
      <c r="H95" s="4"/>
      <c r="I95" s="4"/>
      <c r="J95" s="4"/>
      <c r="K95" s="4"/>
    </row>
    <row r="96" spans="1:11" ht="14.1" customHeight="1">
      <c r="A96" s="4"/>
      <c r="B96" s="4"/>
      <c r="C96" s="11" t="s">
        <v>469</v>
      </c>
      <c r="D96" s="115">
        <v>0</v>
      </c>
      <c r="E96" s="115">
        <v>0</v>
      </c>
      <c r="F96" s="115">
        <v>0</v>
      </c>
      <c r="G96" s="115">
        <v>0</v>
      </c>
      <c r="H96" s="4"/>
      <c r="I96" s="4"/>
      <c r="J96" s="4"/>
      <c r="K96" s="4"/>
    </row>
    <row r="97" spans="1:11" ht="14.1" customHeight="1">
      <c r="A97" s="4"/>
      <c r="B97" s="4"/>
      <c r="C97" s="11" t="s">
        <v>459</v>
      </c>
      <c r="D97" s="115">
        <v>0</v>
      </c>
      <c r="E97" s="115">
        <v>0</v>
      </c>
      <c r="F97" s="115">
        <v>0</v>
      </c>
      <c r="G97" s="115">
        <v>0</v>
      </c>
      <c r="H97" s="4"/>
      <c r="I97" s="4"/>
      <c r="J97" s="4"/>
      <c r="K97" s="4"/>
    </row>
    <row r="98" spans="1:11" ht="14.1" customHeight="1">
      <c r="A98" s="4"/>
      <c r="B98" s="4"/>
      <c r="C98" s="11" t="s">
        <v>463</v>
      </c>
      <c r="D98" s="115">
        <v>0</v>
      </c>
      <c r="E98" s="115">
        <v>0</v>
      </c>
      <c r="F98" s="115">
        <v>0</v>
      </c>
      <c r="G98" s="115">
        <v>0</v>
      </c>
      <c r="H98" s="4"/>
      <c r="I98" s="4"/>
      <c r="J98" s="4"/>
      <c r="K98" s="4"/>
    </row>
    <row r="99" spans="1:11" ht="14.1" customHeight="1">
      <c r="A99" s="4"/>
      <c r="B99" s="4"/>
      <c r="C99" s="11" t="s">
        <v>468</v>
      </c>
      <c r="D99" s="115">
        <v>0</v>
      </c>
      <c r="E99" s="115">
        <v>0</v>
      </c>
      <c r="F99" s="115">
        <v>0</v>
      </c>
      <c r="G99" s="115">
        <v>0</v>
      </c>
      <c r="H99" s="4"/>
      <c r="I99" s="4"/>
      <c r="J99" s="4"/>
      <c r="K99" s="4"/>
    </row>
    <row r="100" spans="1:11" ht="14.1" customHeight="1">
      <c r="A100" s="4"/>
      <c r="B100" s="4"/>
      <c r="C100" s="11" t="s">
        <v>459</v>
      </c>
      <c r="D100" s="115">
        <v>0</v>
      </c>
      <c r="E100" s="115">
        <v>0</v>
      </c>
      <c r="F100" s="115">
        <v>0</v>
      </c>
      <c r="G100" s="115">
        <v>0</v>
      </c>
      <c r="H100" s="4"/>
      <c r="I100" s="4"/>
      <c r="J100" s="4"/>
      <c r="K100" s="4"/>
    </row>
    <row r="101" spans="1:11" ht="14.1" customHeight="1">
      <c r="A101" s="4"/>
      <c r="B101" s="4"/>
      <c r="C101" s="11" t="s">
        <v>463</v>
      </c>
      <c r="D101" s="115">
        <v>0</v>
      </c>
      <c r="E101" s="115">
        <v>0</v>
      </c>
      <c r="F101" s="115">
        <v>0</v>
      </c>
      <c r="G101" s="115">
        <v>0</v>
      </c>
      <c r="H101" s="4"/>
      <c r="I101" s="4"/>
      <c r="J101" s="4"/>
      <c r="K101" s="4"/>
    </row>
    <row r="102" spans="1:11" ht="14.1" customHeight="1">
      <c r="A102" s="4"/>
      <c r="B102" s="4"/>
      <c r="C102" s="11" t="s">
        <v>467</v>
      </c>
      <c r="D102" s="115">
        <v>0</v>
      </c>
      <c r="E102" s="115">
        <v>0</v>
      </c>
      <c r="F102" s="115">
        <v>0</v>
      </c>
      <c r="G102" s="115">
        <v>0</v>
      </c>
      <c r="H102" s="4"/>
      <c r="I102" s="4"/>
      <c r="J102" s="4"/>
      <c r="K102" s="4"/>
    </row>
    <row r="103" spans="1:11" ht="14.1" customHeight="1">
      <c r="A103" s="4"/>
      <c r="B103" s="4"/>
      <c r="C103" s="11" t="s">
        <v>459</v>
      </c>
      <c r="D103" s="115">
        <v>0</v>
      </c>
      <c r="E103" s="115">
        <v>0</v>
      </c>
      <c r="F103" s="115">
        <v>0</v>
      </c>
      <c r="G103" s="115">
        <v>0</v>
      </c>
      <c r="H103" s="4"/>
      <c r="I103" s="4"/>
      <c r="J103" s="4"/>
      <c r="K103" s="4"/>
    </row>
    <row r="104" spans="1:11" ht="14.1" customHeight="1">
      <c r="A104" s="4"/>
      <c r="B104" s="4"/>
      <c r="C104" s="11" t="s">
        <v>463</v>
      </c>
      <c r="D104" s="115">
        <v>0</v>
      </c>
      <c r="E104" s="115">
        <v>0</v>
      </c>
      <c r="F104" s="115">
        <v>0</v>
      </c>
      <c r="G104" s="115">
        <v>0</v>
      </c>
      <c r="H104" s="4"/>
      <c r="I104" s="4"/>
      <c r="J104" s="4"/>
      <c r="K104" s="4"/>
    </row>
    <row r="105" spans="1:11" ht="14.1" customHeight="1">
      <c r="A105" s="4"/>
      <c r="B105" s="4"/>
      <c r="C105" s="11" t="s">
        <v>472</v>
      </c>
      <c r="D105" s="115">
        <v>0</v>
      </c>
      <c r="E105" s="115">
        <v>0</v>
      </c>
      <c r="F105" s="115">
        <v>0</v>
      </c>
      <c r="G105" s="115">
        <v>0</v>
      </c>
      <c r="H105" s="4"/>
      <c r="I105" s="4"/>
      <c r="J105" s="4"/>
      <c r="K105" s="4"/>
    </row>
    <row r="106" spans="1:11" ht="14.1" customHeight="1">
      <c r="A106" s="4"/>
      <c r="B106" s="4"/>
      <c r="C106" s="11" t="s">
        <v>459</v>
      </c>
      <c r="D106" s="115">
        <v>0</v>
      </c>
      <c r="E106" s="115">
        <v>0</v>
      </c>
      <c r="F106" s="115">
        <v>0</v>
      </c>
      <c r="G106" s="115">
        <v>0</v>
      </c>
      <c r="H106" s="4"/>
      <c r="I106" s="4"/>
      <c r="J106" s="4"/>
      <c r="K106" s="4"/>
    </row>
    <row r="107" spans="1:11" ht="14.1" customHeight="1">
      <c r="A107" s="4"/>
      <c r="B107" s="4"/>
      <c r="C107" s="11" t="s">
        <v>463</v>
      </c>
      <c r="D107" s="115">
        <v>0</v>
      </c>
      <c r="E107" s="115">
        <v>0</v>
      </c>
      <c r="F107" s="115">
        <v>0</v>
      </c>
      <c r="G107" s="115">
        <v>0</v>
      </c>
      <c r="H107" s="4"/>
      <c r="I107" s="4"/>
      <c r="J107" s="4"/>
      <c r="K107" s="4"/>
    </row>
    <row r="108" spans="1:11" ht="14.1" customHeight="1">
      <c r="A108" s="4"/>
      <c r="B108" s="4"/>
      <c r="C108" s="11" t="s">
        <v>465</v>
      </c>
      <c r="D108" s="115">
        <v>0</v>
      </c>
      <c r="E108" s="115">
        <v>0</v>
      </c>
      <c r="F108" s="115">
        <v>0</v>
      </c>
      <c r="G108" s="115">
        <v>0</v>
      </c>
      <c r="H108" s="4"/>
      <c r="I108" s="4"/>
      <c r="J108" s="4"/>
      <c r="K108" s="4"/>
    </row>
    <row r="109" spans="1:11" ht="14.1" customHeight="1">
      <c r="A109" s="4"/>
      <c r="B109" s="4"/>
      <c r="C109" s="11" t="s">
        <v>459</v>
      </c>
      <c r="D109" s="115">
        <v>0</v>
      </c>
      <c r="E109" s="115">
        <v>0</v>
      </c>
      <c r="F109" s="115">
        <v>0</v>
      </c>
      <c r="G109" s="115">
        <v>0</v>
      </c>
      <c r="H109" s="4"/>
      <c r="I109" s="4"/>
      <c r="J109" s="4"/>
      <c r="K109" s="4"/>
    </row>
    <row r="110" spans="1:11" ht="14.1" customHeight="1">
      <c r="A110" s="4"/>
      <c r="B110" s="4"/>
      <c r="C110" s="11" t="s">
        <v>463</v>
      </c>
      <c r="D110" s="115">
        <v>0</v>
      </c>
      <c r="E110" s="115">
        <v>0</v>
      </c>
      <c r="F110" s="115">
        <v>0</v>
      </c>
      <c r="G110" s="115">
        <v>0</v>
      </c>
      <c r="H110" s="4"/>
      <c r="I110" s="4"/>
      <c r="J110" s="4"/>
      <c r="K110" s="4"/>
    </row>
    <row r="111" spans="1:11" ht="14.1" customHeight="1">
      <c r="A111" s="4"/>
      <c r="B111" s="4"/>
      <c r="C111" s="11" t="s">
        <v>464</v>
      </c>
      <c r="D111" s="115">
        <v>0</v>
      </c>
      <c r="E111" s="115">
        <v>0</v>
      </c>
      <c r="F111" s="115">
        <v>0</v>
      </c>
      <c r="G111" s="115">
        <v>0</v>
      </c>
      <c r="H111" s="4"/>
      <c r="I111" s="4"/>
      <c r="J111" s="4"/>
      <c r="K111" s="4"/>
    </row>
    <row r="112" spans="1:11" ht="14.1" customHeight="1">
      <c r="A112" s="4"/>
      <c r="B112" s="4"/>
      <c r="C112" s="11" t="s">
        <v>459</v>
      </c>
      <c r="D112" s="115">
        <v>0</v>
      </c>
      <c r="E112" s="115">
        <v>0</v>
      </c>
      <c r="F112" s="115">
        <v>0</v>
      </c>
      <c r="G112" s="115">
        <v>0</v>
      </c>
      <c r="H112" s="4"/>
      <c r="I112" s="4"/>
      <c r="J112" s="4"/>
      <c r="K112" s="4"/>
    </row>
    <row r="113" spans="1:11" ht="14.1" customHeight="1">
      <c r="A113" s="4"/>
      <c r="B113" s="4"/>
      <c r="C113" s="11" t="s">
        <v>463</v>
      </c>
      <c r="D113" s="115">
        <v>0</v>
      </c>
      <c r="E113" s="115">
        <v>0</v>
      </c>
      <c r="F113" s="115">
        <v>0</v>
      </c>
      <c r="G113" s="115">
        <v>0</v>
      </c>
      <c r="H113" s="4"/>
      <c r="I113" s="4"/>
      <c r="J113" s="4"/>
      <c r="K113" s="4"/>
    </row>
    <row r="114" spans="1:11" ht="14.1" customHeight="1">
      <c r="A114" s="4"/>
      <c r="B114" s="4"/>
      <c r="C114" s="11" t="s">
        <v>462</v>
      </c>
      <c r="D114" s="115">
        <v>340000</v>
      </c>
      <c r="E114" s="115">
        <v>0</v>
      </c>
      <c r="F114" s="115">
        <v>0</v>
      </c>
      <c r="G114" s="115">
        <v>0</v>
      </c>
      <c r="H114" s="4"/>
      <c r="I114" s="4"/>
      <c r="J114" s="4"/>
      <c r="K114" s="4"/>
    </row>
    <row r="115" spans="1:11" ht="14.1" customHeight="1">
      <c r="A115" s="4"/>
      <c r="B115" s="4"/>
      <c r="C115" s="11" t="s">
        <v>459</v>
      </c>
      <c r="D115" s="115">
        <v>340000</v>
      </c>
      <c r="E115" s="115">
        <v>0</v>
      </c>
      <c r="F115" s="115">
        <v>0</v>
      </c>
      <c r="G115" s="115">
        <v>0</v>
      </c>
      <c r="H115" s="4"/>
      <c r="I115" s="4"/>
      <c r="J115" s="4"/>
      <c r="K115" s="4"/>
    </row>
    <row r="116" spans="1:11" ht="14.1" customHeight="1">
      <c r="A116" s="4"/>
      <c r="B116" s="4"/>
      <c r="C116" s="11" t="s">
        <v>458</v>
      </c>
      <c r="D116" s="115">
        <v>0</v>
      </c>
      <c r="E116" s="115">
        <v>0</v>
      </c>
      <c r="F116" s="115">
        <v>0</v>
      </c>
      <c r="G116" s="115">
        <v>0</v>
      </c>
      <c r="H116" s="4"/>
      <c r="I116" s="4"/>
      <c r="J116" s="4"/>
      <c r="K116" s="4"/>
    </row>
    <row r="117" spans="1:11" ht="14.1" customHeight="1">
      <c r="A117" s="4"/>
      <c r="B117" s="4"/>
      <c r="C117" s="11" t="s">
        <v>457</v>
      </c>
      <c r="D117" s="115">
        <v>0</v>
      </c>
      <c r="E117" s="115">
        <v>0</v>
      </c>
      <c r="F117" s="115">
        <v>0</v>
      </c>
      <c r="G117" s="115">
        <v>0</v>
      </c>
      <c r="H117" s="4"/>
      <c r="I117" s="4"/>
      <c r="J117" s="4"/>
      <c r="K117" s="4"/>
    </row>
    <row r="118" spans="1:11" ht="14.1" customHeight="1">
      <c r="A118" s="4"/>
      <c r="B118" s="4"/>
      <c r="C118" s="11" t="s">
        <v>456</v>
      </c>
      <c r="D118" s="115">
        <v>0</v>
      </c>
      <c r="E118" s="115">
        <v>0</v>
      </c>
      <c r="F118" s="115">
        <v>0</v>
      </c>
      <c r="G118" s="115">
        <v>0</v>
      </c>
      <c r="H118" s="4"/>
      <c r="I118" s="4"/>
      <c r="J118" s="4"/>
      <c r="K118" s="4"/>
    </row>
    <row r="119" spans="1:11" ht="14.1" customHeight="1">
      <c r="A119" s="4"/>
      <c r="B119" s="4"/>
      <c r="C119" s="11" t="s">
        <v>455</v>
      </c>
      <c r="D119" s="115">
        <v>0</v>
      </c>
      <c r="E119" s="115">
        <v>0</v>
      </c>
      <c r="F119" s="115">
        <v>0</v>
      </c>
      <c r="G119" s="115">
        <v>0</v>
      </c>
      <c r="H119" s="4"/>
      <c r="I119" s="4"/>
      <c r="J119" s="4"/>
      <c r="K119" s="4"/>
    </row>
    <row r="120" spans="1:11" ht="14.1" customHeight="1">
      <c r="A120" s="4"/>
      <c r="B120" s="4"/>
      <c r="C120" s="11" t="s">
        <v>461</v>
      </c>
      <c r="D120" s="115">
        <v>0</v>
      </c>
      <c r="E120" s="115">
        <v>700000</v>
      </c>
      <c r="F120" s="115">
        <v>700000</v>
      </c>
      <c r="G120" s="115">
        <v>700000</v>
      </c>
      <c r="H120" s="4"/>
      <c r="I120" s="4"/>
      <c r="J120" s="4"/>
      <c r="K120" s="4"/>
    </row>
    <row r="121" spans="1:11" ht="14.1" customHeight="1">
      <c r="A121" s="4"/>
      <c r="B121" s="4"/>
      <c r="C121" s="11" t="s">
        <v>459</v>
      </c>
      <c r="D121" s="115">
        <v>0</v>
      </c>
      <c r="E121" s="115">
        <v>700000</v>
      </c>
      <c r="F121" s="115">
        <v>700000</v>
      </c>
      <c r="G121" s="115">
        <v>700000</v>
      </c>
      <c r="H121" s="4"/>
      <c r="I121" s="4"/>
      <c r="J121" s="4"/>
      <c r="K121" s="4"/>
    </row>
    <row r="122" spans="1:11" ht="14.1" customHeight="1">
      <c r="A122" s="4"/>
      <c r="B122" s="4"/>
      <c r="C122" s="11" t="s">
        <v>458</v>
      </c>
      <c r="D122" s="115">
        <v>0</v>
      </c>
      <c r="E122" s="115">
        <v>0</v>
      </c>
      <c r="F122" s="115">
        <v>0</v>
      </c>
      <c r="G122" s="115">
        <v>0</v>
      </c>
      <c r="H122" s="4"/>
      <c r="I122" s="4"/>
      <c r="J122" s="4"/>
      <c r="K122" s="4"/>
    </row>
    <row r="123" spans="1:11" ht="14.1" customHeight="1">
      <c r="A123" s="4"/>
      <c r="B123" s="4"/>
      <c r="C123" s="11" t="s">
        <v>457</v>
      </c>
      <c r="D123" s="115">
        <v>0</v>
      </c>
      <c r="E123" s="115">
        <v>0</v>
      </c>
      <c r="F123" s="115">
        <v>0</v>
      </c>
      <c r="G123" s="115">
        <v>0</v>
      </c>
      <c r="H123" s="4"/>
      <c r="I123" s="4"/>
      <c r="J123" s="4"/>
      <c r="K123" s="4"/>
    </row>
    <row r="124" spans="1:11" ht="14.1" customHeight="1">
      <c r="A124" s="4"/>
      <c r="B124" s="4"/>
      <c r="C124" s="11" t="s">
        <v>456</v>
      </c>
      <c r="D124" s="115">
        <v>0</v>
      </c>
      <c r="E124" s="115">
        <v>0</v>
      </c>
      <c r="F124" s="115">
        <v>0</v>
      </c>
      <c r="G124" s="115">
        <v>0</v>
      </c>
      <c r="H124" s="4"/>
      <c r="I124" s="4"/>
      <c r="J124" s="4"/>
      <c r="K124" s="4"/>
    </row>
    <row r="125" spans="1:11" ht="14.1" customHeight="1">
      <c r="A125" s="4"/>
      <c r="B125" s="4"/>
      <c r="C125" s="11" t="s">
        <v>455</v>
      </c>
      <c r="D125" s="115">
        <v>0</v>
      </c>
      <c r="E125" s="115">
        <v>0</v>
      </c>
      <c r="F125" s="115">
        <v>0</v>
      </c>
      <c r="G125" s="115">
        <v>0</v>
      </c>
      <c r="H125" s="4"/>
      <c r="I125" s="4"/>
      <c r="J125" s="4"/>
      <c r="K125" s="4"/>
    </row>
    <row r="126" spans="1:11" ht="14.1" customHeight="1">
      <c r="A126" s="4"/>
      <c r="B126" s="4"/>
      <c r="C126" s="11" t="s">
        <v>460</v>
      </c>
      <c r="D126" s="115">
        <v>0</v>
      </c>
      <c r="E126" s="115">
        <v>0</v>
      </c>
      <c r="F126" s="115">
        <v>0</v>
      </c>
      <c r="G126" s="115">
        <v>0</v>
      </c>
      <c r="H126" s="4"/>
      <c r="I126" s="4"/>
      <c r="J126" s="4"/>
      <c r="K126" s="4"/>
    </row>
    <row r="127" spans="1:11" ht="14.1" customHeight="1">
      <c r="A127" s="4"/>
      <c r="B127" s="4"/>
      <c r="C127" s="11" t="s">
        <v>459</v>
      </c>
      <c r="D127" s="115">
        <v>0</v>
      </c>
      <c r="E127" s="115">
        <v>0</v>
      </c>
      <c r="F127" s="115">
        <v>0</v>
      </c>
      <c r="G127" s="115">
        <v>0</v>
      </c>
      <c r="H127" s="4"/>
      <c r="I127" s="4"/>
      <c r="J127" s="4"/>
      <c r="K127" s="4"/>
    </row>
    <row r="128" spans="1:11" ht="14.1" customHeight="1">
      <c r="A128" s="4"/>
      <c r="B128" s="4"/>
      <c r="C128" s="11" t="s">
        <v>458</v>
      </c>
      <c r="D128" s="115">
        <v>0</v>
      </c>
      <c r="E128" s="115">
        <v>0</v>
      </c>
      <c r="F128" s="115">
        <v>0</v>
      </c>
      <c r="G128" s="115">
        <v>0</v>
      </c>
      <c r="H128" s="4"/>
      <c r="I128" s="4"/>
      <c r="J128" s="4"/>
      <c r="K128" s="4"/>
    </row>
    <row r="129" spans="1:11" ht="14.1" customHeight="1">
      <c r="A129" s="4"/>
      <c r="B129" s="4"/>
      <c r="C129" s="11" t="s">
        <v>457</v>
      </c>
      <c r="D129" s="115">
        <v>0</v>
      </c>
      <c r="E129" s="115">
        <v>0</v>
      </c>
      <c r="F129" s="115">
        <v>0</v>
      </c>
      <c r="G129" s="115">
        <v>0</v>
      </c>
      <c r="H129" s="4"/>
      <c r="I129" s="4"/>
      <c r="J129" s="4"/>
      <c r="K129" s="4"/>
    </row>
    <row r="130" spans="1:11" ht="14.1" customHeight="1">
      <c r="A130" s="4"/>
      <c r="B130" s="4"/>
      <c r="C130" s="11" t="s">
        <v>456</v>
      </c>
      <c r="D130" s="115">
        <v>0</v>
      </c>
      <c r="E130" s="115">
        <v>0</v>
      </c>
      <c r="F130" s="115">
        <v>0</v>
      </c>
      <c r="G130" s="115">
        <v>0</v>
      </c>
      <c r="H130" s="4"/>
      <c r="I130" s="4"/>
      <c r="J130" s="4"/>
      <c r="K130" s="4"/>
    </row>
    <row r="131" spans="1:11" ht="14.1" customHeight="1">
      <c r="A131" s="4"/>
      <c r="B131" s="4"/>
      <c r="C131" s="11" t="s">
        <v>455</v>
      </c>
      <c r="D131" s="115">
        <v>0</v>
      </c>
      <c r="E131" s="115">
        <v>0</v>
      </c>
      <c r="F131" s="115">
        <v>0</v>
      </c>
      <c r="G131" s="115">
        <v>0</v>
      </c>
      <c r="H131" s="4"/>
      <c r="I131" s="4"/>
      <c r="J131" s="4"/>
      <c r="K131" s="4"/>
    </row>
    <row r="132" spans="1:11" ht="14.1" customHeight="1">
      <c r="A132" s="4"/>
      <c r="B132" s="4"/>
      <c r="C132" s="11" t="s">
        <v>454</v>
      </c>
      <c r="D132" s="115">
        <v>0</v>
      </c>
      <c r="E132" s="115">
        <v>0</v>
      </c>
      <c r="F132" s="115">
        <v>0</v>
      </c>
      <c r="G132" s="115">
        <v>0</v>
      </c>
      <c r="H132" s="4"/>
      <c r="I132" s="4"/>
      <c r="J132" s="4"/>
      <c r="K132" s="4"/>
    </row>
    <row r="133" spans="1:11" ht="14.1" customHeight="1">
      <c r="A133" s="4"/>
      <c r="B133" s="4"/>
      <c r="C133" s="11" t="s">
        <v>453</v>
      </c>
      <c r="D133" s="115">
        <v>0</v>
      </c>
      <c r="E133" s="115">
        <v>0</v>
      </c>
      <c r="F133" s="115">
        <v>0</v>
      </c>
      <c r="G133" s="115">
        <v>0</v>
      </c>
      <c r="H133" s="4"/>
      <c r="I133" s="4"/>
      <c r="J133" s="4"/>
      <c r="K133" s="4"/>
    </row>
    <row r="134" spans="1:11" ht="14.1" customHeight="1">
      <c r="A134" s="4"/>
      <c r="B134" s="4"/>
      <c r="C134" s="10" t="s">
        <v>165</v>
      </c>
      <c r="D134" s="115">
        <v>340000</v>
      </c>
      <c r="E134" s="115">
        <v>700000</v>
      </c>
      <c r="F134" s="115">
        <v>700000</v>
      </c>
      <c r="G134" s="115">
        <v>700000</v>
      </c>
      <c r="H134" s="4"/>
      <c r="I134" s="4"/>
      <c r="J134" s="4"/>
      <c r="K134" s="4"/>
    </row>
    <row r="135" spans="1:11" ht="14.1" customHeight="1">
      <c r="A135" s="4"/>
      <c r="B135" s="4"/>
      <c r="C135" s="14" t="s">
        <v>484</v>
      </c>
      <c r="D135" s="825" t="s">
        <v>1217</v>
      </c>
      <c r="E135" s="826"/>
      <c r="F135" s="826"/>
      <c r="G135" s="826"/>
      <c r="H135" s="4"/>
      <c r="I135" s="4"/>
      <c r="J135" s="4"/>
      <c r="K135" s="4"/>
    </row>
    <row r="136" spans="1:11" ht="14.1" customHeight="1">
      <c r="A136" s="4"/>
      <c r="B136" s="4"/>
      <c r="C136" s="122" t="s">
        <v>482</v>
      </c>
      <c r="D136" s="821" t="s">
        <v>1216</v>
      </c>
      <c r="E136" s="822"/>
      <c r="F136" s="822"/>
      <c r="G136" s="822"/>
      <c r="H136" s="4"/>
      <c r="I136" s="4"/>
      <c r="J136" s="4"/>
      <c r="K136" s="4"/>
    </row>
    <row r="137" spans="1:11" ht="14.1" customHeight="1">
      <c r="A137" s="4"/>
      <c r="B137" s="4"/>
      <c r="C137" s="122" t="s">
        <v>15</v>
      </c>
      <c r="D137" s="821" t="s">
        <v>40</v>
      </c>
      <c r="E137" s="822"/>
      <c r="F137" s="822"/>
      <c r="G137" s="822"/>
      <c r="H137" s="4"/>
      <c r="I137" s="4"/>
      <c r="J137" s="4"/>
      <c r="K137" s="4"/>
    </row>
    <row r="138" spans="1:11" ht="15" customHeight="1">
      <c r="A138" s="4"/>
      <c r="B138" s="4"/>
      <c r="C138" s="13"/>
      <c r="D138" s="116">
        <v>2021</v>
      </c>
      <c r="E138" s="116">
        <v>2022</v>
      </c>
      <c r="F138" s="116">
        <v>2023</v>
      </c>
      <c r="G138" s="116">
        <v>2024</v>
      </c>
      <c r="H138" s="4"/>
      <c r="I138" s="4"/>
      <c r="J138" s="4"/>
      <c r="K138" s="4"/>
    </row>
    <row r="139" spans="1:11" ht="15" customHeight="1">
      <c r="A139" s="4"/>
      <c r="B139" s="4"/>
      <c r="C139" s="12"/>
      <c r="D139" s="117" t="s">
        <v>7</v>
      </c>
      <c r="E139" s="117" t="s">
        <v>8</v>
      </c>
      <c r="F139" s="117" t="s">
        <v>8</v>
      </c>
      <c r="G139" s="117" t="s">
        <v>8</v>
      </c>
      <c r="H139" s="4"/>
      <c r="I139" s="4"/>
      <c r="J139" s="4"/>
      <c r="K139" s="4"/>
    </row>
    <row r="140" spans="1:11" ht="14.1" customHeight="1">
      <c r="A140" s="4"/>
      <c r="B140" s="4"/>
      <c r="C140" s="7" t="s">
        <v>16</v>
      </c>
      <c r="D140" s="114" t="s">
        <v>474</v>
      </c>
      <c r="E140" s="114" t="s">
        <v>531</v>
      </c>
      <c r="F140" s="114" t="s">
        <v>531</v>
      </c>
      <c r="G140" s="114" t="s">
        <v>531</v>
      </c>
      <c r="H140" s="4"/>
      <c r="I140" s="4"/>
      <c r="J140" s="4"/>
      <c r="K140" s="4"/>
    </row>
    <row r="141" spans="1:11" ht="14.1" customHeight="1">
      <c r="A141" s="4"/>
      <c r="B141" s="4"/>
      <c r="C141" s="7" t="s">
        <v>680</v>
      </c>
      <c r="D141" s="114" t="s">
        <v>474</v>
      </c>
      <c r="E141" s="114" t="s">
        <v>1215</v>
      </c>
      <c r="F141" s="114" t="s">
        <v>1215</v>
      </c>
      <c r="G141" s="114" t="s">
        <v>1215</v>
      </c>
      <c r="H141" s="4"/>
      <c r="I141" s="4"/>
      <c r="J141" s="4"/>
      <c r="K141" s="4"/>
    </row>
    <row r="142" spans="1:11" ht="14.1" customHeight="1">
      <c r="A142" s="4"/>
      <c r="B142" s="4"/>
      <c r="C142" s="7" t="s">
        <v>676</v>
      </c>
      <c r="D142" s="114" t="s">
        <v>474</v>
      </c>
      <c r="E142" s="114" t="s">
        <v>1215</v>
      </c>
      <c r="F142" s="114" t="s">
        <v>1215</v>
      </c>
      <c r="G142" s="114" t="s">
        <v>1215</v>
      </c>
      <c r="H142" s="4"/>
      <c r="I142" s="4"/>
      <c r="J142" s="4"/>
      <c r="K142" s="4"/>
    </row>
    <row r="143" spans="1:11" ht="14.1" customHeight="1">
      <c r="A143" s="4"/>
      <c r="B143" s="4"/>
      <c r="C143" s="7" t="s">
        <v>477</v>
      </c>
      <c r="D143" s="114" t="s">
        <v>450</v>
      </c>
      <c r="E143" s="114" t="s">
        <v>450</v>
      </c>
      <c r="F143" s="114" t="s">
        <v>474</v>
      </c>
      <c r="G143" s="114" t="s">
        <v>474</v>
      </c>
      <c r="H143" s="4"/>
      <c r="I143" s="4"/>
      <c r="J143" s="4"/>
      <c r="K143" s="4"/>
    </row>
    <row r="144" spans="1:11" ht="14.1" customHeight="1">
      <c r="A144" s="4"/>
      <c r="B144" s="4"/>
      <c r="C144" s="7" t="s">
        <v>476</v>
      </c>
      <c r="D144" s="114" t="s">
        <v>450</v>
      </c>
      <c r="E144" s="114" t="s">
        <v>450</v>
      </c>
      <c r="F144" s="114" t="s">
        <v>474</v>
      </c>
      <c r="G144" s="114" t="s">
        <v>474</v>
      </c>
      <c r="H144" s="4"/>
      <c r="I144" s="4"/>
      <c r="J144" s="4"/>
      <c r="K144" s="4"/>
    </row>
    <row r="145" spans="1:11" ht="14.1" customHeight="1">
      <c r="A145" s="4"/>
      <c r="B145" s="4"/>
      <c r="C145" s="7" t="s">
        <v>22</v>
      </c>
      <c r="D145" s="114" t="s">
        <v>450</v>
      </c>
      <c r="E145" s="114" t="s">
        <v>450</v>
      </c>
      <c r="F145" s="114" t="s">
        <v>474</v>
      </c>
      <c r="G145" s="114" t="s">
        <v>474</v>
      </c>
      <c r="H145" s="4"/>
      <c r="I145" s="4"/>
      <c r="J145" s="4"/>
      <c r="K145" s="4"/>
    </row>
    <row r="146" spans="1:11" ht="14.1" customHeight="1">
      <c r="A146" s="4"/>
      <c r="B146" s="4"/>
      <c r="C146" s="823" t="s">
        <v>473</v>
      </c>
      <c r="D146" s="824"/>
      <c r="E146" s="824"/>
      <c r="F146" s="824"/>
      <c r="G146" s="824"/>
      <c r="H146" s="4"/>
      <c r="I146" s="4"/>
      <c r="J146" s="4"/>
      <c r="K146" s="4"/>
    </row>
    <row r="147" spans="1:11" ht="14.1" customHeight="1">
      <c r="A147" s="4"/>
      <c r="B147" s="4"/>
      <c r="C147" s="13"/>
      <c r="D147" s="116">
        <v>2021</v>
      </c>
      <c r="E147" s="116">
        <v>2022</v>
      </c>
      <c r="F147" s="116">
        <v>2023</v>
      </c>
      <c r="G147" s="116">
        <v>2024</v>
      </c>
      <c r="H147" s="4"/>
      <c r="I147" s="4"/>
      <c r="J147" s="4"/>
      <c r="K147" s="4"/>
    </row>
    <row r="148" spans="1:11" ht="14.1" customHeight="1">
      <c r="A148" s="4"/>
      <c r="B148" s="4"/>
      <c r="C148" s="12"/>
      <c r="D148" s="117" t="s">
        <v>7</v>
      </c>
      <c r="E148" s="117" t="s">
        <v>8</v>
      </c>
      <c r="F148" s="117" t="s">
        <v>8</v>
      </c>
      <c r="G148" s="117" t="s">
        <v>8</v>
      </c>
      <c r="H148" s="4"/>
      <c r="I148" s="4"/>
      <c r="J148" s="4"/>
      <c r="K148" s="4"/>
    </row>
    <row r="149" spans="1:11" ht="14.1" customHeight="1">
      <c r="A149" s="4"/>
      <c r="B149" s="4"/>
      <c r="C149" s="11" t="s">
        <v>470</v>
      </c>
      <c r="D149" s="115">
        <v>0</v>
      </c>
      <c r="E149" s="115">
        <v>0</v>
      </c>
      <c r="F149" s="115">
        <v>0</v>
      </c>
      <c r="G149" s="115">
        <v>0</v>
      </c>
      <c r="H149" s="4"/>
      <c r="I149" s="4"/>
      <c r="J149" s="4"/>
      <c r="K149" s="4"/>
    </row>
    <row r="150" spans="1:11" ht="14.1" customHeight="1">
      <c r="A150" s="4"/>
      <c r="B150" s="4"/>
      <c r="C150" s="11" t="s">
        <v>459</v>
      </c>
      <c r="D150" s="115">
        <v>0</v>
      </c>
      <c r="E150" s="115">
        <v>0</v>
      </c>
      <c r="F150" s="115">
        <v>0</v>
      </c>
      <c r="G150" s="115">
        <v>0</v>
      </c>
      <c r="H150" s="4"/>
      <c r="I150" s="4"/>
      <c r="J150" s="4"/>
      <c r="K150" s="4"/>
    </row>
    <row r="151" spans="1:11" ht="14.1" customHeight="1">
      <c r="A151" s="4"/>
      <c r="B151" s="4"/>
      <c r="C151" s="11" t="s">
        <v>463</v>
      </c>
      <c r="D151" s="115">
        <v>0</v>
      </c>
      <c r="E151" s="115">
        <v>0</v>
      </c>
      <c r="F151" s="115">
        <v>0</v>
      </c>
      <c r="G151" s="115">
        <v>0</v>
      </c>
      <c r="H151" s="4"/>
      <c r="I151" s="4"/>
      <c r="J151" s="4"/>
      <c r="K151" s="4"/>
    </row>
    <row r="152" spans="1:11" ht="14.1" customHeight="1">
      <c r="A152" s="4"/>
      <c r="B152" s="4"/>
      <c r="C152" s="11" t="s">
        <v>469</v>
      </c>
      <c r="D152" s="115">
        <v>0</v>
      </c>
      <c r="E152" s="115">
        <v>0</v>
      </c>
      <c r="F152" s="115">
        <v>0</v>
      </c>
      <c r="G152" s="115">
        <v>0</v>
      </c>
      <c r="H152" s="4"/>
      <c r="I152" s="4"/>
      <c r="J152" s="4"/>
      <c r="K152" s="4"/>
    </row>
    <row r="153" spans="1:11" ht="14.1" customHeight="1">
      <c r="A153" s="4"/>
      <c r="B153" s="4"/>
      <c r="C153" s="11" t="s">
        <v>459</v>
      </c>
      <c r="D153" s="115">
        <v>0</v>
      </c>
      <c r="E153" s="115">
        <v>0</v>
      </c>
      <c r="F153" s="115">
        <v>0</v>
      </c>
      <c r="G153" s="115">
        <v>0</v>
      </c>
      <c r="H153" s="4"/>
      <c r="I153" s="4"/>
      <c r="J153" s="4"/>
      <c r="K153" s="4"/>
    </row>
    <row r="154" spans="1:11" ht="14.1" customHeight="1">
      <c r="A154" s="4"/>
      <c r="B154" s="4"/>
      <c r="C154" s="11" t="s">
        <v>463</v>
      </c>
      <c r="D154" s="115">
        <v>0</v>
      </c>
      <c r="E154" s="115">
        <v>0</v>
      </c>
      <c r="F154" s="115">
        <v>0</v>
      </c>
      <c r="G154" s="115">
        <v>0</v>
      </c>
      <c r="H154" s="4"/>
      <c r="I154" s="4"/>
      <c r="J154" s="4"/>
      <c r="K154" s="4"/>
    </row>
    <row r="155" spans="1:11" ht="14.1" customHeight="1">
      <c r="A155" s="4"/>
      <c r="B155" s="4"/>
      <c r="C155" s="11" t="s">
        <v>468</v>
      </c>
      <c r="D155" s="115">
        <v>0</v>
      </c>
      <c r="E155" s="115">
        <v>0</v>
      </c>
      <c r="F155" s="115">
        <v>0</v>
      </c>
      <c r="G155" s="115">
        <v>0</v>
      </c>
      <c r="H155" s="4"/>
      <c r="I155" s="4"/>
      <c r="J155" s="4"/>
      <c r="K155" s="4"/>
    </row>
    <row r="156" spans="1:11" ht="14.1" customHeight="1">
      <c r="A156" s="4"/>
      <c r="B156" s="4"/>
      <c r="C156" s="11" t="s">
        <v>459</v>
      </c>
      <c r="D156" s="115">
        <v>0</v>
      </c>
      <c r="E156" s="115">
        <v>0</v>
      </c>
      <c r="F156" s="115">
        <v>0</v>
      </c>
      <c r="G156" s="115">
        <v>0</v>
      </c>
      <c r="H156" s="4"/>
      <c r="I156" s="4"/>
      <c r="J156" s="4"/>
      <c r="K156" s="4"/>
    </row>
    <row r="157" spans="1:11" ht="14.1" customHeight="1">
      <c r="A157" s="4"/>
      <c r="B157" s="4"/>
      <c r="C157" s="11" t="s">
        <v>463</v>
      </c>
      <c r="D157" s="115">
        <v>0</v>
      </c>
      <c r="E157" s="115">
        <v>0</v>
      </c>
      <c r="F157" s="115">
        <v>0</v>
      </c>
      <c r="G157" s="115">
        <v>0</v>
      </c>
      <c r="H157" s="4"/>
      <c r="I157" s="4"/>
      <c r="J157" s="4"/>
      <c r="K157" s="4"/>
    </row>
    <row r="158" spans="1:11" ht="14.1" customHeight="1">
      <c r="A158" s="4"/>
      <c r="B158" s="4"/>
      <c r="C158" s="11" t="s">
        <v>467</v>
      </c>
      <c r="D158" s="115">
        <v>0</v>
      </c>
      <c r="E158" s="115">
        <v>0</v>
      </c>
      <c r="F158" s="115">
        <v>0</v>
      </c>
      <c r="G158" s="115">
        <v>0</v>
      </c>
      <c r="H158" s="4"/>
      <c r="I158" s="4"/>
      <c r="J158" s="4"/>
      <c r="K158" s="4"/>
    </row>
    <row r="159" spans="1:11" ht="14.1" customHeight="1">
      <c r="A159" s="4"/>
      <c r="B159" s="4"/>
      <c r="C159" s="11" t="s">
        <v>459</v>
      </c>
      <c r="D159" s="115">
        <v>0</v>
      </c>
      <c r="E159" s="115">
        <v>0</v>
      </c>
      <c r="F159" s="115">
        <v>0</v>
      </c>
      <c r="G159" s="115">
        <v>0</v>
      </c>
      <c r="H159" s="4"/>
      <c r="I159" s="4"/>
      <c r="J159" s="4"/>
      <c r="K159" s="4"/>
    </row>
    <row r="160" spans="1:11" ht="14.1" customHeight="1">
      <c r="A160" s="4"/>
      <c r="B160" s="4"/>
      <c r="C160" s="11" t="s">
        <v>463</v>
      </c>
      <c r="D160" s="115">
        <v>0</v>
      </c>
      <c r="E160" s="115">
        <v>0</v>
      </c>
      <c r="F160" s="115">
        <v>0</v>
      </c>
      <c r="G160" s="115">
        <v>0</v>
      </c>
      <c r="H160" s="4"/>
      <c r="I160" s="4"/>
      <c r="J160" s="4"/>
      <c r="K160" s="4"/>
    </row>
    <row r="161" spans="1:11" ht="14.1" customHeight="1">
      <c r="A161" s="4"/>
      <c r="B161" s="4"/>
      <c r="C161" s="11" t="s">
        <v>472</v>
      </c>
      <c r="D161" s="115">
        <v>0</v>
      </c>
      <c r="E161" s="115">
        <v>0</v>
      </c>
      <c r="F161" s="115">
        <v>0</v>
      </c>
      <c r="G161" s="115">
        <v>0</v>
      </c>
      <c r="H161" s="4"/>
      <c r="I161" s="4"/>
      <c r="J161" s="4"/>
      <c r="K161" s="4"/>
    </row>
    <row r="162" spans="1:11" ht="14.1" customHeight="1">
      <c r="A162" s="4"/>
      <c r="B162" s="4"/>
      <c r="C162" s="11" t="s">
        <v>459</v>
      </c>
      <c r="D162" s="115">
        <v>0</v>
      </c>
      <c r="E162" s="115">
        <v>0</v>
      </c>
      <c r="F162" s="115">
        <v>0</v>
      </c>
      <c r="G162" s="115">
        <v>0</v>
      </c>
      <c r="H162" s="4"/>
      <c r="I162" s="4"/>
      <c r="J162" s="4"/>
      <c r="K162" s="4"/>
    </row>
    <row r="163" spans="1:11" ht="14.1" customHeight="1">
      <c r="A163" s="4"/>
      <c r="B163" s="4"/>
      <c r="C163" s="11" t="s">
        <v>463</v>
      </c>
      <c r="D163" s="115">
        <v>0</v>
      </c>
      <c r="E163" s="115">
        <v>0</v>
      </c>
      <c r="F163" s="115">
        <v>0</v>
      </c>
      <c r="G163" s="115">
        <v>0</v>
      </c>
      <c r="H163" s="4"/>
      <c r="I163" s="4"/>
      <c r="J163" s="4"/>
      <c r="K163" s="4"/>
    </row>
    <row r="164" spans="1:11" ht="14.1" customHeight="1">
      <c r="A164" s="4"/>
      <c r="B164" s="4"/>
      <c r="C164" s="11" t="s">
        <v>465</v>
      </c>
      <c r="D164" s="115">
        <v>0</v>
      </c>
      <c r="E164" s="115">
        <v>0</v>
      </c>
      <c r="F164" s="115">
        <v>0</v>
      </c>
      <c r="G164" s="115">
        <v>0</v>
      </c>
      <c r="H164" s="4"/>
      <c r="I164" s="4"/>
      <c r="J164" s="4"/>
      <c r="K164" s="4"/>
    </row>
    <row r="165" spans="1:11" ht="14.1" customHeight="1">
      <c r="A165" s="4"/>
      <c r="B165" s="4"/>
      <c r="C165" s="11" t="s">
        <v>459</v>
      </c>
      <c r="D165" s="115">
        <v>0</v>
      </c>
      <c r="E165" s="115">
        <v>0</v>
      </c>
      <c r="F165" s="115">
        <v>0</v>
      </c>
      <c r="G165" s="115">
        <v>0</v>
      </c>
      <c r="H165" s="4"/>
      <c r="I165" s="4"/>
      <c r="J165" s="4"/>
      <c r="K165" s="4"/>
    </row>
    <row r="166" spans="1:11" ht="14.1" customHeight="1">
      <c r="A166" s="4"/>
      <c r="B166" s="4"/>
      <c r="C166" s="11" t="s">
        <v>463</v>
      </c>
      <c r="D166" s="115">
        <v>0</v>
      </c>
      <c r="E166" s="115">
        <v>0</v>
      </c>
      <c r="F166" s="115">
        <v>0</v>
      </c>
      <c r="G166" s="115">
        <v>0</v>
      </c>
      <c r="H166" s="4"/>
      <c r="I166" s="4"/>
      <c r="J166" s="4"/>
      <c r="K166" s="4"/>
    </row>
    <row r="167" spans="1:11" ht="14.1" customHeight="1">
      <c r="A167" s="4"/>
      <c r="B167" s="4"/>
      <c r="C167" s="11" t="s">
        <v>464</v>
      </c>
      <c r="D167" s="115">
        <v>0</v>
      </c>
      <c r="E167" s="115">
        <v>0</v>
      </c>
      <c r="F167" s="115">
        <v>0</v>
      </c>
      <c r="G167" s="115">
        <v>0</v>
      </c>
      <c r="H167" s="4"/>
      <c r="I167" s="4"/>
      <c r="J167" s="4"/>
      <c r="K167" s="4"/>
    </row>
    <row r="168" spans="1:11" ht="14.1" customHeight="1">
      <c r="A168" s="4"/>
      <c r="B168" s="4"/>
      <c r="C168" s="11" t="s">
        <v>459</v>
      </c>
      <c r="D168" s="115">
        <v>0</v>
      </c>
      <c r="E168" s="115">
        <v>0</v>
      </c>
      <c r="F168" s="115">
        <v>0</v>
      </c>
      <c r="G168" s="115">
        <v>0</v>
      </c>
      <c r="H168" s="4"/>
      <c r="I168" s="4"/>
      <c r="J168" s="4"/>
      <c r="K168" s="4"/>
    </row>
    <row r="169" spans="1:11" ht="14.1" customHeight="1">
      <c r="A169" s="4"/>
      <c r="B169" s="4"/>
      <c r="C169" s="11" t="s">
        <v>463</v>
      </c>
      <c r="D169" s="115">
        <v>0</v>
      </c>
      <c r="E169" s="115">
        <v>0</v>
      </c>
      <c r="F169" s="115">
        <v>0</v>
      </c>
      <c r="G169" s="115">
        <v>0</v>
      </c>
      <c r="H169" s="4"/>
      <c r="I169" s="4"/>
      <c r="J169" s="4"/>
      <c r="K169" s="4"/>
    </row>
    <row r="170" spans="1:11" ht="14.1" customHeight="1">
      <c r="A170" s="4"/>
      <c r="B170" s="4"/>
      <c r="C170" s="11" t="s">
        <v>462</v>
      </c>
      <c r="D170" s="115">
        <v>0</v>
      </c>
      <c r="E170" s="115">
        <v>0</v>
      </c>
      <c r="F170" s="115">
        <v>0</v>
      </c>
      <c r="G170" s="115">
        <v>0</v>
      </c>
      <c r="H170" s="4"/>
      <c r="I170" s="4"/>
      <c r="J170" s="4"/>
      <c r="K170" s="4"/>
    </row>
    <row r="171" spans="1:11" ht="14.1" customHeight="1">
      <c r="A171" s="4"/>
      <c r="B171" s="4"/>
      <c r="C171" s="11" t="s">
        <v>459</v>
      </c>
      <c r="D171" s="115">
        <v>0</v>
      </c>
      <c r="E171" s="115">
        <v>0</v>
      </c>
      <c r="F171" s="115">
        <v>0</v>
      </c>
      <c r="G171" s="115">
        <v>0</v>
      </c>
      <c r="H171" s="4"/>
      <c r="I171" s="4"/>
      <c r="J171" s="4"/>
      <c r="K171" s="4"/>
    </row>
    <row r="172" spans="1:11" ht="14.1" customHeight="1">
      <c r="A172" s="4"/>
      <c r="B172" s="4"/>
      <c r="C172" s="11" t="s">
        <v>458</v>
      </c>
      <c r="D172" s="115">
        <v>0</v>
      </c>
      <c r="E172" s="115">
        <v>0</v>
      </c>
      <c r="F172" s="115">
        <v>0</v>
      </c>
      <c r="G172" s="115">
        <v>0</v>
      </c>
      <c r="H172" s="4"/>
      <c r="I172" s="4"/>
      <c r="J172" s="4"/>
      <c r="K172" s="4"/>
    </row>
    <row r="173" spans="1:11" ht="14.1" customHeight="1">
      <c r="A173" s="4"/>
      <c r="B173" s="4"/>
      <c r="C173" s="11" t="s">
        <v>457</v>
      </c>
      <c r="D173" s="115">
        <v>0</v>
      </c>
      <c r="E173" s="115">
        <v>0</v>
      </c>
      <c r="F173" s="115">
        <v>0</v>
      </c>
      <c r="G173" s="115">
        <v>0</v>
      </c>
      <c r="H173" s="4"/>
      <c r="I173" s="4"/>
      <c r="J173" s="4"/>
      <c r="K173" s="4"/>
    </row>
    <row r="174" spans="1:11" ht="14.1" customHeight="1">
      <c r="A174" s="4"/>
      <c r="B174" s="4"/>
      <c r="C174" s="11" t="s">
        <v>456</v>
      </c>
      <c r="D174" s="115">
        <v>0</v>
      </c>
      <c r="E174" s="115">
        <v>0</v>
      </c>
      <c r="F174" s="115">
        <v>0</v>
      </c>
      <c r="G174" s="115">
        <v>0</v>
      </c>
      <c r="H174" s="4"/>
      <c r="I174" s="4"/>
      <c r="J174" s="4"/>
      <c r="K174" s="4"/>
    </row>
    <row r="175" spans="1:11" ht="14.1" customHeight="1">
      <c r="A175" s="4"/>
      <c r="B175" s="4"/>
      <c r="C175" s="11" t="s">
        <v>455</v>
      </c>
      <c r="D175" s="115">
        <v>0</v>
      </c>
      <c r="E175" s="115">
        <v>0</v>
      </c>
      <c r="F175" s="115">
        <v>0</v>
      </c>
      <c r="G175" s="115">
        <v>0</v>
      </c>
      <c r="H175" s="4"/>
      <c r="I175" s="4"/>
      <c r="J175" s="4"/>
      <c r="K175" s="4"/>
    </row>
    <row r="176" spans="1:11" ht="14.1" customHeight="1">
      <c r="A176" s="4"/>
      <c r="B176" s="4"/>
      <c r="C176" s="11" t="s">
        <v>461</v>
      </c>
      <c r="D176" s="115">
        <v>0</v>
      </c>
      <c r="E176" s="115">
        <v>2500000</v>
      </c>
      <c r="F176" s="115">
        <v>2500000</v>
      </c>
      <c r="G176" s="115">
        <v>2500000</v>
      </c>
      <c r="H176" s="4"/>
      <c r="I176" s="4"/>
      <c r="J176" s="4"/>
      <c r="K176" s="4"/>
    </row>
    <row r="177" spans="1:11" ht="14.1" customHeight="1">
      <c r="A177" s="4"/>
      <c r="B177" s="4"/>
      <c r="C177" s="11" t="s">
        <v>459</v>
      </c>
      <c r="D177" s="115">
        <v>0</v>
      </c>
      <c r="E177" s="115">
        <v>2500000</v>
      </c>
      <c r="F177" s="115">
        <v>2500000</v>
      </c>
      <c r="G177" s="115">
        <v>2500000</v>
      </c>
      <c r="H177" s="4"/>
      <c r="I177" s="4"/>
      <c r="J177" s="4"/>
      <c r="K177" s="4"/>
    </row>
    <row r="178" spans="1:11" ht="14.1" customHeight="1">
      <c r="A178" s="4"/>
      <c r="B178" s="4"/>
      <c r="C178" s="11" t="s">
        <v>458</v>
      </c>
      <c r="D178" s="115">
        <v>0</v>
      </c>
      <c r="E178" s="115">
        <v>0</v>
      </c>
      <c r="F178" s="115">
        <v>0</v>
      </c>
      <c r="G178" s="115">
        <v>0</v>
      </c>
      <c r="H178" s="4"/>
      <c r="I178" s="4"/>
      <c r="J178" s="4"/>
      <c r="K178" s="4"/>
    </row>
    <row r="179" spans="1:11" ht="14.1" customHeight="1">
      <c r="A179" s="4"/>
      <c r="B179" s="4"/>
      <c r="C179" s="11" t="s">
        <v>457</v>
      </c>
      <c r="D179" s="115">
        <v>0</v>
      </c>
      <c r="E179" s="115">
        <v>0</v>
      </c>
      <c r="F179" s="115">
        <v>0</v>
      </c>
      <c r="G179" s="115">
        <v>0</v>
      </c>
      <c r="H179" s="4"/>
      <c r="I179" s="4"/>
      <c r="J179" s="4"/>
      <c r="K179" s="4"/>
    </row>
    <row r="180" spans="1:11" ht="14.1" customHeight="1">
      <c r="A180" s="4"/>
      <c r="B180" s="4"/>
      <c r="C180" s="11" t="s">
        <v>456</v>
      </c>
      <c r="D180" s="115">
        <v>0</v>
      </c>
      <c r="E180" s="115">
        <v>0</v>
      </c>
      <c r="F180" s="115">
        <v>0</v>
      </c>
      <c r="G180" s="115">
        <v>0</v>
      </c>
      <c r="H180" s="4"/>
      <c r="I180" s="4"/>
      <c r="J180" s="4"/>
      <c r="K180" s="4"/>
    </row>
    <row r="181" spans="1:11" ht="14.1" customHeight="1">
      <c r="A181" s="4"/>
      <c r="B181" s="4"/>
      <c r="C181" s="11" t="s">
        <v>455</v>
      </c>
      <c r="D181" s="115">
        <v>0</v>
      </c>
      <c r="E181" s="115">
        <v>0</v>
      </c>
      <c r="F181" s="115">
        <v>0</v>
      </c>
      <c r="G181" s="115">
        <v>0</v>
      </c>
      <c r="H181" s="4"/>
      <c r="I181" s="4"/>
      <c r="J181" s="4"/>
      <c r="K181" s="4"/>
    </row>
    <row r="182" spans="1:11" ht="14.1" customHeight="1">
      <c r="A182" s="4"/>
      <c r="B182" s="4"/>
      <c r="C182" s="11" t="s">
        <v>460</v>
      </c>
      <c r="D182" s="115">
        <v>0</v>
      </c>
      <c r="E182" s="115">
        <v>0</v>
      </c>
      <c r="F182" s="115">
        <v>0</v>
      </c>
      <c r="G182" s="115">
        <v>0</v>
      </c>
      <c r="H182" s="4"/>
      <c r="I182" s="4"/>
      <c r="J182" s="4"/>
      <c r="K182" s="4"/>
    </row>
    <row r="183" spans="1:11" ht="14.1" customHeight="1">
      <c r="A183" s="4"/>
      <c r="B183" s="4"/>
      <c r="C183" s="11" t="s">
        <v>459</v>
      </c>
      <c r="D183" s="115">
        <v>0</v>
      </c>
      <c r="E183" s="115">
        <v>0</v>
      </c>
      <c r="F183" s="115">
        <v>0</v>
      </c>
      <c r="G183" s="115">
        <v>0</v>
      </c>
      <c r="H183" s="4"/>
      <c r="I183" s="4"/>
      <c r="J183" s="4"/>
      <c r="K183" s="4"/>
    </row>
    <row r="184" spans="1:11" ht="14.1" customHeight="1">
      <c r="A184" s="4"/>
      <c r="B184" s="4"/>
      <c r="C184" s="11" t="s">
        <v>458</v>
      </c>
      <c r="D184" s="115">
        <v>0</v>
      </c>
      <c r="E184" s="115">
        <v>0</v>
      </c>
      <c r="F184" s="115">
        <v>0</v>
      </c>
      <c r="G184" s="115">
        <v>0</v>
      </c>
      <c r="H184" s="4"/>
      <c r="I184" s="4"/>
      <c r="J184" s="4"/>
      <c r="K184" s="4"/>
    </row>
    <row r="185" spans="1:11" ht="14.1" customHeight="1">
      <c r="A185" s="4"/>
      <c r="B185" s="4"/>
      <c r="C185" s="11" t="s">
        <v>457</v>
      </c>
      <c r="D185" s="115">
        <v>0</v>
      </c>
      <c r="E185" s="115">
        <v>0</v>
      </c>
      <c r="F185" s="115">
        <v>0</v>
      </c>
      <c r="G185" s="115">
        <v>0</v>
      </c>
      <c r="H185" s="4"/>
      <c r="I185" s="4"/>
      <c r="J185" s="4"/>
      <c r="K185" s="4"/>
    </row>
    <row r="186" spans="1:11" ht="14.1" customHeight="1">
      <c r="A186" s="4"/>
      <c r="B186" s="4"/>
      <c r="C186" s="11" t="s">
        <v>456</v>
      </c>
      <c r="D186" s="115">
        <v>0</v>
      </c>
      <c r="E186" s="115">
        <v>0</v>
      </c>
      <c r="F186" s="115">
        <v>0</v>
      </c>
      <c r="G186" s="115">
        <v>0</v>
      </c>
      <c r="H186" s="4"/>
      <c r="I186" s="4"/>
      <c r="J186" s="4"/>
      <c r="K186" s="4"/>
    </row>
    <row r="187" spans="1:11" ht="14.1" customHeight="1">
      <c r="A187" s="4"/>
      <c r="B187" s="4"/>
      <c r="C187" s="11" t="s">
        <v>455</v>
      </c>
      <c r="D187" s="115">
        <v>0</v>
      </c>
      <c r="E187" s="115">
        <v>0</v>
      </c>
      <c r="F187" s="115">
        <v>0</v>
      </c>
      <c r="G187" s="115">
        <v>0</v>
      </c>
      <c r="H187" s="4"/>
      <c r="I187" s="4"/>
      <c r="J187" s="4"/>
      <c r="K187" s="4"/>
    </row>
    <row r="188" spans="1:11" ht="14.1" customHeight="1">
      <c r="A188" s="4"/>
      <c r="B188" s="4"/>
      <c r="C188" s="11" t="s">
        <v>454</v>
      </c>
      <c r="D188" s="115">
        <v>0</v>
      </c>
      <c r="E188" s="115">
        <v>0</v>
      </c>
      <c r="F188" s="115">
        <v>0</v>
      </c>
      <c r="G188" s="115">
        <v>0</v>
      </c>
      <c r="H188" s="4"/>
      <c r="I188" s="4"/>
      <c r="J188" s="4"/>
      <c r="K188" s="4"/>
    </row>
    <row r="189" spans="1:11" ht="14.1" customHeight="1">
      <c r="A189" s="4"/>
      <c r="B189" s="4"/>
      <c r="C189" s="11" t="s">
        <v>453</v>
      </c>
      <c r="D189" s="115">
        <v>0</v>
      </c>
      <c r="E189" s="115">
        <v>0</v>
      </c>
      <c r="F189" s="115">
        <v>0</v>
      </c>
      <c r="G189" s="115">
        <v>0</v>
      </c>
      <c r="H189" s="4"/>
      <c r="I189" s="4"/>
      <c r="J189" s="4"/>
      <c r="K189" s="4"/>
    </row>
    <row r="190" spans="1:11" ht="14.1" customHeight="1">
      <c r="A190" s="4"/>
      <c r="B190" s="4"/>
      <c r="C190" s="10" t="s">
        <v>165</v>
      </c>
      <c r="D190" s="115">
        <v>0</v>
      </c>
      <c r="E190" s="115">
        <v>2500000</v>
      </c>
      <c r="F190" s="115">
        <v>2500000</v>
      </c>
      <c r="G190" s="115">
        <v>2500000</v>
      </c>
      <c r="H190" s="4"/>
      <c r="I190" s="4"/>
      <c r="J190" s="4"/>
      <c r="K190" s="4"/>
    </row>
    <row r="191" spans="1:11" ht="14.1" customHeight="1">
      <c r="A191" s="4"/>
      <c r="B191" s="4"/>
      <c r="C191" s="111" t="s">
        <v>1214</v>
      </c>
      <c r="D191" s="827" t="s">
        <v>226</v>
      </c>
      <c r="E191" s="828"/>
      <c r="F191" s="828"/>
      <c r="G191" s="828"/>
      <c r="H191" s="4"/>
      <c r="I191" s="4"/>
      <c r="J191" s="4"/>
      <c r="K191" s="4"/>
    </row>
    <row r="192" spans="1:11" ht="18" customHeight="1">
      <c r="A192" s="4"/>
      <c r="B192" s="4"/>
      <c r="C192" s="14" t="s">
        <v>484</v>
      </c>
      <c r="D192" s="825" t="s">
        <v>1213</v>
      </c>
      <c r="E192" s="826"/>
      <c r="F192" s="826"/>
      <c r="G192" s="826"/>
      <c r="H192" s="4"/>
      <c r="I192" s="4"/>
      <c r="J192" s="4"/>
      <c r="K192" s="4"/>
    </row>
    <row r="193" spans="1:11" ht="18" customHeight="1">
      <c r="A193" s="4"/>
      <c r="B193" s="4"/>
      <c r="C193" s="122" t="s">
        <v>482</v>
      </c>
      <c r="D193" s="821" t="s">
        <v>134</v>
      </c>
      <c r="E193" s="822"/>
      <c r="F193" s="822"/>
      <c r="G193" s="822"/>
      <c r="H193" s="4"/>
      <c r="I193" s="4"/>
      <c r="J193" s="4"/>
      <c r="K193" s="4"/>
    </row>
    <row r="194" spans="1:11" ht="18" customHeight="1">
      <c r="A194" s="4"/>
      <c r="B194" s="4"/>
      <c r="C194" s="122" t="s">
        <v>15</v>
      </c>
      <c r="D194" s="821" t="s">
        <v>1212</v>
      </c>
      <c r="E194" s="822"/>
      <c r="F194" s="822"/>
      <c r="G194" s="822"/>
      <c r="H194" s="4"/>
      <c r="I194" s="4"/>
      <c r="J194" s="4"/>
      <c r="K194" s="4"/>
    </row>
    <row r="195" spans="1:11" ht="15" customHeight="1">
      <c r="A195" s="4"/>
      <c r="B195" s="4"/>
      <c r="C195" s="13"/>
      <c r="D195" s="116">
        <v>2021</v>
      </c>
      <c r="E195" s="116">
        <v>2022</v>
      </c>
      <c r="F195" s="116">
        <v>2023</v>
      </c>
      <c r="G195" s="116">
        <v>2024</v>
      </c>
      <c r="H195" s="4"/>
      <c r="I195" s="4"/>
      <c r="J195" s="4"/>
      <c r="K195" s="4"/>
    </row>
    <row r="196" spans="1:11" ht="15" customHeight="1">
      <c r="A196" s="4"/>
      <c r="B196" s="4"/>
      <c r="C196" s="12"/>
      <c r="D196" s="117" t="s">
        <v>7</v>
      </c>
      <c r="E196" s="117" t="s">
        <v>8</v>
      </c>
      <c r="F196" s="117" t="s">
        <v>8</v>
      </c>
      <c r="G196" s="117" t="s">
        <v>8</v>
      </c>
      <c r="H196" s="4"/>
      <c r="I196" s="4"/>
      <c r="J196" s="4"/>
      <c r="K196" s="4"/>
    </row>
    <row r="197" spans="1:11" ht="14.1" customHeight="1">
      <c r="A197" s="4"/>
      <c r="B197" s="4"/>
      <c r="C197" s="7" t="s">
        <v>16</v>
      </c>
      <c r="D197" s="114" t="s">
        <v>877</v>
      </c>
      <c r="E197" s="114" t="s">
        <v>877</v>
      </c>
      <c r="F197" s="114" t="s">
        <v>877</v>
      </c>
      <c r="G197" s="114" t="s">
        <v>877</v>
      </c>
      <c r="H197" s="4"/>
      <c r="I197" s="4"/>
      <c r="J197" s="4"/>
      <c r="K197" s="4"/>
    </row>
    <row r="198" spans="1:11" ht="14.1" customHeight="1">
      <c r="A198" s="4"/>
      <c r="B198" s="4"/>
      <c r="C198" s="7" t="s">
        <v>680</v>
      </c>
      <c r="D198" s="114" t="s">
        <v>1211</v>
      </c>
      <c r="E198" s="114" t="s">
        <v>1210</v>
      </c>
      <c r="F198" s="114" t="s">
        <v>1210</v>
      </c>
      <c r="G198" s="114" t="s">
        <v>1210</v>
      </c>
      <c r="H198" s="4"/>
      <c r="I198" s="4"/>
      <c r="J198" s="4"/>
      <c r="K198" s="4"/>
    </row>
    <row r="199" spans="1:11" ht="14.1" customHeight="1">
      <c r="A199" s="4"/>
      <c r="B199" s="4"/>
      <c r="C199" s="7" t="s">
        <v>676</v>
      </c>
      <c r="D199" s="114" t="s">
        <v>1209</v>
      </c>
      <c r="E199" s="114" t="s">
        <v>939</v>
      </c>
      <c r="F199" s="114" t="s">
        <v>939</v>
      </c>
      <c r="G199" s="114" t="s">
        <v>939</v>
      </c>
      <c r="H199" s="4"/>
      <c r="I199" s="4"/>
      <c r="J199" s="4"/>
      <c r="K199" s="4"/>
    </row>
    <row r="200" spans="1:11" ht="14.1" customHeight="1">
      <c r="A200" s="4"/>
      <c r="B200" s="4"/>
      <c r="C200" s="7" t="s">
        <v>477</v>
      </c>
      <c r="D200" s="114" t="s">
        <v>450</v>
      </c>
      <c r="E200" s="114" t="s">
        <v>474</v>
      </c>
      <c r="F200" s="114" t="s">
        <v>474</v>
      </c>
      <c r="G200" s="114" t="s">
        <v>474</v>
      </c>
      <c r="H200" s="4"/>
      <c r="I200" s="4"/>
      <c r="J200" s="4"/>
      <c r="K200" s="4"/>
    </row>
    <row r="201" spans="1:11" ht="14.1" customHeight="1">
      <c r="A201" s="4"/>
      <c r="B201" s="4"/>
      <c r="C201" s="7" t="s">
        <v>476</v>
      </c>
      <c r="D201" s="114" t="s">
        <v>450</v>
      </c>
      <c r="E201" s="114" t="s">
        <v>623</v>
      </c>
      <c r="F201" s="114" t="s">
        <v>474</v>
      </c>
      <c r="G201" s="114" t="s">
        <v>474</v>
      </c>
      <c r="H201" s="4"/>
      <c r="I201" s="4"/>
      <c r="J201" s="4"/>
      <c r="K201" s="4"/>
    </row>
    <row r="202" spans="1:11" ht="14.1" customHeight="1">
      <c r="A202" s="4"/>
      <c r="B202" s="4"/>
      <c r="C202" s="7" t="s">
        <v>22</v>
      </c>
      <c r="D202" s="114" t="s">
        <v>450</v>
      </c>
      <c r="E202" s="114" t="s">
        <v>623</v>
      </c>
      <c r="F202" s="114" t="s">
        <v>474</v>
      </c>
      <c r="G202" s="114" t="s">
        <v>474</v>
      </c>
      <c r="H202" s="4"/>
      <c r="I202" s="4"/>
      <c r="J202" s="4"/>
      <c r="K202" s="4"/>
    </row>
    <row r="203" spans="1:11" ht="14.1" customHeight="1">
      <c r="A203" s="4"/>
      <c r="B203" s="4"/>
      <c r="C203" s="823" t="s">
        <v>473</v>
      </c>
      <c r="D203" s="824"/>
      <c r="E203" s="824"/>
      <c r="F203" s="824"/>
      <c r="G203" s="824"/>
      <c r="H203" s="4"/>
      <c r="I203" s="4"/>
      <c r="J203" s="4"/>
      <c r="K203" s="4"/>
    </row>
    <row r="204" spans="1:11" ht="14.1" customHeight="1">
      <c r="A204" s="4"/>
      <c r="B204" s="4"/>
      <c r="C204" s="13"/>
      <c r="D204" s="116">
        <v>2021</v>
      </c>
      <c r="E204" s="116">
        <v>2022</v>
      </c>
      <c r="F204" s="116">
        <v>2023</v>
      </c>
      <c r="G204" s="116">
        <v>2024</v>
      </c>
      <c r="H204" s="4"/>
      <c r="I204" s="4"/>
      <c r="J204" s="4"/>
      <c r="K204" s="4"/>
    </row>
    <row r="205" spans="1:11" ht="14.1" customHeight="1">
      <c r="A205" s="4"/>
      <c r="B205" s="4"/>
      <c r="C205" s="12"/>
      <c r="D205" s="117" t="s">
        <v>7</v>
      </c>
      <c r="E205" s="117" t="s">
        <v>8</v>
      </c>
      <c r="F205" s="117" t="s">
        <v>8</v>
      </c>
      <c r="G205" s="117" t="s">
        <v>8</v>
      </c>
      <c r="H205" s="4"/>
      <c r="I205" s="4"/>
      <c r="J205" s="4"/>
      <c r="K205" s="4"/>
    </row>
    <row r="206" spans="1:11" ht="14.1" customHeight="1">
      <c r="A206" s="4"/>
      <c r="B206" s="4"/>
      <c r="C206" s="11" t="s">
        <v>470</v>
      </c>
      <c r="D206" s="115">
        <v>0</v>
      </c>
      <c r="E206" s="115">
        <v>0</v>
      </c>
      <c r="F206" s="115">
        <v>0</v>
      </c>
      <c r="G206" s="115">
        <v>0</v>
      </c>
      <c r="H206" s="4"/>
      <c r="I206" s="4"/>
      <c r="J206" s="4"/>
      <c r="K206" s="4"/>
    </row>
    <row r="207" spans="1:11" ht="14.1" customHeight="1">
      <c r="A207" s="4"/>
      <c r="B207" s="4"/>
      <c r="C207" s="11" t="s">
        <v>459</v>
      </c>
      <c r="D207" s="115">
        <v>0</v>
      </c>
      <c r="E207" s="115">
        <v>0</v>
      </c>
      <c r="F207" s="115">
        <v>0</v>
      </c>
      <c r="G207" s="115">
        <v>0</v>
      </c>
      <c r="H207" s="4"/>
      <c r="I207" s="4"/>
      <c r="J207" s="4"/>
      <c r="K207" s="4"/>
    </row>
    <row r="208" spans="1:11" ht="14.1" customHeight="1">
      <c r="A208" s="4"/>
      <c r="B208" s="4"/>
      <c r="C208" s="11" t="s">
        <v>463</v>
      </c>
      <c r="D208" s="115">
        <v>0</v>
      </c>
      <c r="E208" s="115">
        <v>0</v>
      </c>
      <c r="F208" s="115">
        <v>0</v>
      </c>
      <c r="G208" s="115">
        <v>0</v>
      </c>
      <c r="H208" s="4"/>
      <c r="I208" s="4"/>
      <c r="J208" s="4"/>
      <c r="K208" s="4"/>
    </row>
    <row r="209" spans="1:11" ht="14.1" customHeight="1">
      <c r="A209" s="4"/>
      <c r="B209" s="4"/>
      <c r="C209" s="11" t="s">
        <v>469</v>
      </c>
      <c r="D209" s="115">
        <v>0</v>
      </c>
      <c r="E209" s="115">
        <v>0</v>
      </c>
      <c r="F209" s="115">
        <v>0</v>
      </c>
      <c r="G209" s="115">
        <v>0</v>
      </c>
      <c r="H209" s="4"/>
      <c r="I209" s="4"/>
      <c r="J209" s="4"/>
      <c r="K209" s="4"/>
    </row>
    <row r="210" spans="1:11" ht="14.1" customHeight="1">
      <c r="A210" s="4"/>
      <c r="B210" s="4"/>
      <c r="C210" s="11" t="s">
        <v>459</v>
      </c>
      <c r="D210" s="115">
        <v>0</v>
      </c>
      <c r="E210" s="115">
        <v>0</v>
      </c>
      <c r="F210" s="115">
        <v>0</v>
      </c>
      <c r="G210" s="115">
        <v>0</v>
      </c>
      <c r="H210" s="4"/>
      <c r="I210" s="4"/>
      <c r="J210" s="4"/>
      <c r="K210" s="4"/>
    </row>
    <row r="211" spans="1:11" ht="14.1" customHeight="1">
      <c r="A211" s="4"/>
      <c r="B211" s="4"/>
      <c r="C211" s="11" t="s">
        <v>463</v>
      </c>
      <c r="D211" s="115">
        <v>0</v>
      </c>
      <c r="E211" s="115">
        <v>0</v>
      </c>
      <c r="F211" s="115">
        <v>0</v>
      </c>
      <c r="G211" s="115">
        <v>0</v>
      </c>
      <c r="H211" s="4"/>
      <c r="I211" s="4"/>
      <c r="J211" s="4"/>
      <c r="K211" s="4"/>
    </row>
    <row r="212" spans="1:11" ht="14.1" customHeight="1">
      <c r="A212" s="4"/>
      <c r="B212" s="4"/>
      <c r="C212" s="11" t="s">
        <v>468</v>
      </c>
      <c r="D212" s="115">
        <v>0</v>
      </c>
      <c r="E212" s="115">
        <v>0</v>
      </c>
      <c r="F212" s="115">
        <v>0</v>
      </c>
      <c r="G212" s="115">
        <v>0</v>
      </c>
      <c r="H212" s="4"/>
      <c r="I212" s="4"/>
      <c r="J212" s="4"/>
      <c r="K212" s="4"/>
    </row>
    <row r="213" spans="1:11" ht="14.1" customHeight="1">
      <c r="A213" s="4"/>
      <c r="B213" s="4"/>
      <c r="C213" s="11" t="s">
        <v>459</v>
      </c>
      <c r="D213" s="115">
        <v>0</v>
      </c>
      <c r="E213" s="115">
        <v>0</v>
      </c>
      <c r="F213" s="115">
        <v>0</v>
      </c>
      <c r="G213" s="115">
        <v>0</v>
      </c>
      <c r="H213" s="4"/>
      <c r="I213" s="4"/>
      <c r="J213" s="4"/>
      <c r="K213" s="4"/>
    </row>
    <row r="214" spans="1:11" ht="14.1" customHeight="1">
      <c r="A214" s="4"/>
      <c r="B214" s="4"/>
      <c r="C214" s="11" t="s">
        <v>463</v>
      </c>
      <c r="D214" s="115">
        <v>0</v>
      </c>
      <c r="E214" s="115">
        <v>0</v>
      </c>
      <c r="F214" s="115">
        <v>0</v>
      </c>
      <c r="G214" s="115">
        <v>0</v>
      </c>
      <c r="H214" s="4"/>
      <c r="I214" s="4"/>
      <c r="J214" s="4"/>
      <c r="K214" s="4"/>
    </row>
    <row r="215" spans="1:11" ht="14.1" customHeight="1">
      <c r="A215" s="4"/>
      <c r="B215" s="4"/>
      <c r="C215" s="11" t="s">
        <v>467</v>
      </c>
      <c r="D215" s="115">
        <v>0</v>
      </c>
      <c r="E215" s="115">
        <v>0</v>
      </c>
      <c r="F215" s="115">
        <v>0</v>
      </c>
      <c r="G215" s="115">
        <v>0</v>
      </c>
      <c r="H215" s="4"/>
      <c r="I215" s="4"/>
      <c r="J215" s="4"/>
      <c r="K215" s="4"/>
    </row>
    <row r="216" spans="1:11" ht="14.1" customHeight="1">
      <c r="A216" s="4"/>
      <c r="B216" s="4"/>
      <c r="C216" s="11" t="s">
        <v>459</v>
      </c>
      <c r="D216" s="115">
        <v>0</v>
      </c>
      <c r="E216" s="115">
        <v>0</v>
      </c>
      <c r="F216" s="115">
        <v>0</v>
      </c>
      <c r="G216" s="115">
        <v>0</v>
      </c>
      <c r="H216" s="4"/>
      <c r="I216" s="4"/>
      <c r="J216" s="4"/>
      <c r="K216" s="4"/>
    </row>
    <row r="217" spans="1:11" ht="14.1" customHeight="1">
      <c r="A217" s="4"/>
      <c r="B217" s="4"/>
      <c r="C217" s="11" t="s">
        <v>463</v>
      </c>
      <c r="D217" s="115">
        <v>0</v>
      </c>
      <c r="E217" s="115">
        <v>0</v>
      </c>
      <c r="F217" s="115">
        <v>0</v>
      </c>
      <c r="G217" s="115">
        <v>0</v>
      </c>
      <c r="H217" s="4"/>
      <c r="I217" s="4"/>
      <c r="J217" s="4"/>
      <c r="K217" s="4"/>
    </row>
    <row r="218" spans="1:11" ht="14.1" customHeight="1">
      <c r="A218" s="4"/>
      <c r="B218" s="4"/>
      <c r="C218" s="11" t="s">
        <v>472</v>
      </c>
      <c r="D218" s="115">
        <v>0</v>
      </c>
      <c r="E218" s="115">
        <v>0</v>
      </c>
      <c r="F218" s="115">
        <v>0</v>
      </c>
      <c r="G218" s="115">
        <v>0</v>
      </c>
      <c r="H218" s="4"/>
      <c r="I218" s="4"/>
      <c r="J218" s="4"/>
      <c r="K218" s="4"/>
    </row>
    <row r="219" spans="1:11" ht="14.1" customHeight="1">
      <c r="A219" s="4"/>
      <c r="B219" s="4"/>
      <c r="C219" s="11" t="s">
        <v>459</v>
      </c>
      <c r="D219" s="115">
        <v>0</v>
      </c>
      <c r="E219" s="115">
        <v>0</v>
      </c>
      <c r="F219" s="115">
        <v>0</v>
      </c>
      <c r="G219" s="115">
        <v>0</v>
      </c>
      <c r="H219" s="4"/>
      <c r="I219" s="4"/>
      <c r="J219" s="4"/>
      <c r="K219" s="4"/>
    </row>
    <row r="220" spans="1:11" ht="14.1" customHeight="1">
      <c r="A220" s="4"/>
      <c r="B220" s="4"/>
      <c r="C220" s="11" t="s">
        <v>463</v>
      </c>
      <c r="D220" s="115">
        <v>0</v>
      </c>
      <c r="E220" s="115">
        <v>0</v>
      </c>
      <c r="F220" s="115">
        <v>0</v>
      </c>
      <c r="G220" s="115">
        <v>0</v>
      </c>
      <c r="H220" s="4"/>
      <c r="I220" s="4"/>
      <c r="J220" s="4"/>
      <c r="K220" s="4"/>
    </row>
    <row r="221" spans="1:11" ht="14.1" customHeight="1">
      <c r="A221" s="4"/>
      <c r="B221" s="4"/>
      <c r="C221" s="11" t="s">
        <v>465</v>
      </c>
      <c r="D221" s="115">
        <v>0</v>
      </c>
      <c r="E221" s="115">
        <v>0</v>
      </c>
      <c r="F221" s="115">
        <v>0</v>
      </c>
      <c r="G221" s="115">
        <v>0</v>
      </c>
      <c r="H221" s="4"/>
      <c r="I221" s="4"/>
      <c r="J221" s="4"/>
      <c r="K221" s="4"/>
    </row>
    <row r="222" spans="1:11" ht="14.1" customHeight="1">
      <c r="A222" s="4"/>
      <c r="B222" s="4"/>
      <c r="C222" s="11" t="s">
        <v>459</v>
      </c>
      <c r="D222" s="115">
        <v>0</v>
      </c>
      <c r="E222" s="115">
        <v>0</v>
      </c>
      <c r="F222" s="115">
        <v>0</v>
      </c>
      <c r="G222" s="115">
        <v>0</v>
      </c>
      <c r="H222" s="4"/>
      <c r="I222" s="4"/>
      <c r="J222" s="4"/>
      <c r="K222" s="4"/>
    </row>
    <row r="223" spans="1:11" ht="14.1" customHeight="1">
      <c r="A223" s="4"/>
      <c r="B223" s="4"/>
      <c r="C223" s="11" t="s">
        <v>463</v>
      </c>
      <c r="D223" s="115">
        <v>0</v>
      </c>
      <c r="E223" s="115">
        <v>0</v>
      </c>
      <c r="F223" s="115">
        <v>0</v>
      </c>
      <c r="G223" s="115">
        <v>0</v>
      </c>
      <c r="H223" s="4"/>
      <c r="I223" s="4"/>
      <c r="J223" s="4"/>
      <c r="K223" s="4"/>
    </row>
    <row r="224" spans="1:11" ht="14.1" customHeight="1">
      <c r="A224" s="4"/>
      <c r="B224" s="4"/>
      <c r="C224" s="11" t="s">
        <v>464</v>
      </c>
      <c r="D224" s="115">
        <v>0</v>
      </c>
      <c r="E224" s="115">
        <v>0</v>
      </c>
      <c r="F224" s="115">
        <v>0</v>
      </c>
      <c r="G224" s="115">
        <v>0</v>
      </c>
      <c r="H224" s="4"/>
      <c r="I224" s="4"/>
      <c r="J224" s="4"/>
      <c r="K224" s="4"/>
    </row>
    <row r="225" spans="1:11" ht="14.1" customHeight="1">
      <c r="A225" s="4"/>
      <c r="B225" s="4"/>
      <c r="C225" s="11" t="s">
        <v>459</v>
      </c>
      <c r="D225" s="115">
        <v>0</v>
      </c>
      <c r="E225" s="115">
        <v>0</v>
      </c>
      <c r="F225" s="115">
        <v>0</v>
      </c>
      <c r="G225" s="115">
        <v>0</v>
      </c>
      <c r="H225" s="4"/>
      <c r="I225" s="4"/>
      <c r="J225" s="4"/>
      <c r="K225" s="4"/>
    </row>
    <row r="226" spans="1:11" ht="14.1" customHeight="1">
      <c r="A226" s="4"/>
      <c r="B226" s="4"/>
      <c r="C226" s="11" t="s">
        <v>463</v>
      </c>
      <c r="D226" s="115">
        <v>0</v>
      </c>
      <c r="E226" s="115">
        <v>0</v>
      </c>
      <c r="F226" s="115">
        <v>0</v>
      </c>
      <c r="G226" s="115">
        <v>0</v>
      </c>
      <c r="H226" s="4"/>
      <c r="I226" s="4"/>
      <c r="J226" s="4"/>
      <c r="K226" s="4"/>
    </row>
    <row r="227" spans="1:11" ht="14.1" customHeight="1">
      <c r="A227" s="4"/>
      <c r="B227" s="4"/>
      <c r="C227" s="11" t="s">
        <v>462</v>
      </c>
      <c r="D227" s="115">
        <v>0</v>
      </c>
      <c r="E227" s="115">
        <v>0</v>
      </c>
      <c r="F227" s="115">
        <v>0</v>
      </c>
      <c r="G227" s="115">
        <v>0</v>
      </c>
      <c r="H227" s="4"/>
      <c r="I227" s="4"/>
      <c r="J227" s="4"/>
      <c r="K227" s="4"/>
    </row>
    <row r="228" spans="1:11" ht="14.1" customHeight="1">
      <c r="A228" s="4"/>
      <c r="B228" s="4"/>
      <c r="C228" s="11" t="s">
        <v>459</v>
      </c>
      <c r="D228" s="115">
        <v>0</v>
      </c>
      <c r="E228" s="115">
        <v>0</v>
      </c>
      <c r="F228" s="115">
        <v>0</v>
      </c>
      <c r="G228" s="115">
        <v>0</v>
      </c>
      <c r="H228" s="4"/>
      <c r="I228" s="4"/>
      <c r="J228" s="4"/>
      <c r="K228" s="4"/>
    </row>
    <row r="229" spans="1:11" ht="14.1" customHeight="1">
      <c r="A229" s="4"/>
      <c r="B229" s="4"/>
      <c r="C229" s="11" t="s">
        <v>458</v>
      </c>
      <c r="D229" s="115">
        <v>0</v>
      </c>
      <c r="E229" s="115">
        <v>0</v>
      </c>
      <c r="F229" s="115">
        <v>0</v>
      </c>
      <c r="G229" s="115">
        <v>0</v>
      </c>
      <c r="H229" s="4"/>
      <c r="I229" s="4"/>
      <c r="J229" s="4"/>
      <c r="K229" s="4"/>
    </row>
    <row r="230" spans="1:11" ht="14.1" customHeight="1">
      <c r="A230" s="4"/>
      <c r="B230" s="4"/>
      <c r="C230" s="11" t="s">
        <v>457</v>
      </c>
      <c r="D230" s="115">
        <v>0</v>
      </c>
      <c r="E230" s="115">
        <v>0</v>
      </c>
      <c r="F230" s="115">
        <v>0</v>
      </c>
      <c r="G230" s="115">
        <v>0</v>
      </c>
      <c r="H230" s="4"/>
      <c r="I230" s="4"/>
      <c r="J230" s="4"/>
      <c r="K230" s="4"/>
    </row>
    <row r="231" spans="1:11" ht="14.1" customHeight="1">
      <c r="A231" s="4"/>
      <c r="B231" s="4"/>
      <c r="C231" s="11" t="s">
        <v>456</v>
      </c>
      <c r="D231" s="115">
        <v>0</v>
      </c>
      <c r="E231" s="115">
        <v>0</v>
      </c>
      <c r="F231" s="115">
        <v>0</v>
      </c>
      <c r="G231" s="115">
        <v>0</v>
      </c>
      <c r="H231" s="4"/>
      <c r="I231" s="4"/>
      <c r="J231" s="4"/>
      <c r="K231" s="4"/>
    </row>
    <row r="232" spans="1:11" ht="14.1" customHeight="1">
      <c r="A232" s="4"/>
      <c r="B232" s="4"/>
      <c r="C232" s="11" t="s">
        <v>455</v>
      </c>
      <c r="D232" s="115">
        <v>0</v>
      </c>
      <c r="E232" s="115">
        <v>0</v>
      </c>
      <c r="F232" s="115">
        <v>0</v>
      </c>
      <c r="G232" s="115">
        <v>0</v>
      </c>
      <c r="H232" s="4"/>
      <c r="I232" s="4"/>
      <c r="J232" s="4"/>
      <c r="K232" s="4"/>
    </row>
    <row r="233" spans="1:11" ht="14.1" customHeight="1">
      <c r="A233" s="4"/>
      <c r="B233" s="4"/>
      <c r="C233" s="11" t="s">
        <v>461</v>
      </c>
      <c r="D233" s="115">
        <v>960000</v>
      </c>
      <c r="E233" s="115">
        <v>800000</v>
      </c>
      <c r="F233" s="115">
        <v>800000</v>
      </c>
      <c r="G233" s="115">
        <v>800000</v>
      </c>
      <c r="H233" s="4"/>
      <c r="I233" s="4"/>
      <c r="J233" s="4"/>
      <c r="K233" s="4"/>
    </row>
    <row r="234" spans="1:11" ht="14.1" customHeight="1">
      <c r="A234" s="4"/>
      <c r="B234" s="4"/>
      <c r="C234" s="11" t="s">
        <v>459</v>
      </c>
      <c r="D234" s="115">
        <v>960000</v>
      </c>
      <c r="E234" s="115">
        <v>800000</v>
      </c>
      <c r="F234" s="115">
        <v>800000</v>
      </c>
      <c r="G234" s="115">
        <v>800000</v>
      </c>
      <c r="H234" s="4"/>
      <c r="I234" s="4"/>
      <c r="J234" s="4"/>
      <c r="K234" s="4"/>
    </row>
    <row r="235" spans="1:11" ht="14.1" customHeight="1">
      <c r="A235" s="4"/>
      <c r="B235" s="4"/>
      <c r="C235" s="11" t="s">
        <v>458</v>
      </c>
      <c r="D235" s="115">
        <v>0</v>
      </c>
      <c r="E235" s="115">
        <v>0</v>
      </c>
      <c r="F235" s="115">
        <v>0</v>
      </c>
      <c r="G235" s="115">
        <v>0</v>
      </c>
      <c r="H235" s="4"/>
      <c r="I235" s="4"/>
      <c r="J235" s="4"/>
      <c r="K235" s="4"/>
    </row>
    <row r="236" spans="1:11" ht="14.1" customHeight="1">
      <c r="A236" s="4"/>
      <c r="B236" s="4"/>
      <c r="C236" s="11" t="s">
        <v>457</v>
      </c>
      <c r="D236" s="115">
        <v>0</v>
      </c>
      <c r="E236" s="115">
        <v>0</v>
      </c>
      <c r="F236" s="115">
        <v>0</v>
      </c>
      <c r="G236" s="115">
        <v>0</v>
      </c>
      <c r="H236" s="4"/>
      <c r="I236" s="4"/>
      <c r="J236" s="4"/>
      <c r="K236" s="4"/>
    </row>
    <row r="237" spans="1:11" ht="14.1" customHeight="1">
      <c r="A237" s="4"/>
      <c r="B237" s="4"/>
      <c r="C237" s="11" t="s">
        <v>456</v>
      </c>
      <c r="D237" s="115">
        <v>0</v>
      </c>
      <c r="E237" s="115">
        <v>0</v>
      </c>
      <c r="F237" s="115">
        <v>0</v>
      </c>
      <c r="G237" s="115">
        <v>0</v>
      </c>
      <c r="H237" s="4"/>
      <c r="I237" s="4"/>
      <c r="J237" s="4"/>
      <c r="K237" s="4"/>
    </row>
    <row r="238" spans="1:11" ht="14.1" customHeight="1">
      <c r="A238" s="4"/>
      <c r="B238" s="4"/>
      <c r="C238" s="11" t="s">
        <v>455</v>
      </c>
      <c r="D238" s="115">
        <v>0</v>
      </c>
      <c r="E238" s="115">
        <v>0</v>
      </c>
      <c r="F238" s="115">
        <v>0</v>
      </c>
      <c r="G238" s="115">
        <v>0</v>
      </c>
      <c r="H238" s="4"/>
      <c r="I238" s="4"/>
      <c r="J238" s="4"/>
      <c r="K238" s="4"/>
    </row>
    <row r="239" spans="1:11" ht="14.1" customHeight="1">
      <c r="A239" s="4"/>
      <c r="B239" s="4"/>
      <c r="C239" s="11" t="s">
        <v>460</v>
      </c>
      <c r="D239" s="115">
        <v>0</v>
      </c>
      <c r="E239" s="115">
        <v>0</v>
      </c>
      <c r="F239" s="115">
        <v>0</v>
      </c>
      <c r="G239" s="115">
        <v>0</v>
      </c>
      <c r="H239" s="4"/>
      <c r="I239" s="4"/>
      <c r="J239" s="4"/>
      <c r="K239" s="4"/>
    </row>
    <row r="240" spans="1:11" ht="14.1" customHeight="1">
      <c r="A240" s="4"/>
      <c r="B240" s="4"/>
      <c r="C240" s="11" t="s">
        <v>459</v>
      </c>
      <c r="D240" s="115">
        <v>0</v>
      </c>
      <c r="E240" s="115">
        <v>0</v>
      </c>
      <c r="F240" s="115">
        <v>0</v>
      </c>
      <c r="G240" s="115">
        <v>0</v>
      </c>
      <c r="H240" s="4"/>
      <c r="I240" s="4"/>
      <c r="J240" s="4"/>
      <c r="K240" s="4"/>
    </row>
    <row r="241" spans="1:11" ht="14.1" customHeight="1">
      <c r="A241" s="4"/>
      <c r="B241" s="4"/>
      <c r="C241" s="11" t="s">
        <v>458</v>
      </c>
      <c r="D241" s="115">
        <v>0</v>
      </c>
      <c r="E241" s="115">
        <v>0</v>
      </c>
      <c r="F241" s="115">
        <v>0</v>
      </c>
      <c r="G241" s="115">
        <v>0</v>
      </c>
      <c r="H241" s="4"/>
      <c r="I241" s="4"/>
      <c r="J241" s="4"/>
      <c r="K241" s="4"/>
    </row>
    <row r="242" spans="1:11" ht="14.1" customHeight="1">
      <c r="A242" s="4"/>
      <c r="B242" s="4"/>
      <c r="C242" s="11" t="s">
        <v>457</v>
      </c>
      <c r="D242" s="115">
        <v>0</v>
      </c>
      <c r="E242" s="115">
        <v>0</v>
      </c>
      <c r="F242" s="115">
        <v>0</v>
      </c>
      <c r="G242" s="115">
        <v>0</v>
      </c>
      <c r="H242" s="4"/>
      <c r="I242" s="4"/>
      <c r="J242" s="4"/>
      <c r="K242" s="4"/>
    </row>
    <row r="243" spans="1:11" ht="14.1" customHeight="1">
      <c r="A243" s="4"/>
      <c r="B243" s="4"/>
      <c r="C243" s="11" t="s">
        <v>456</v>
      </c>
      <c r="D243" s="115">
        <v>0</v>
      </c>
      <c r="E243" s="115">
        <v>0</v>
      </c>
      <c r="F243" s="115">
        <v>0</v>
      </c>
      <c r="G243" s="115">
        <v>0</v>
      </c>
      <c r="H243" s="4"/>
      <c r="I243" s="4"/>
      <c r="J243" s="4"/>
      <c r="K243" s="4"/>
    </row>
    <row r="244" spans="1:11" ht="14.1" customHeight="1">
      <c r="A244" s="4"/>
      <c r="B244" s="4"/>
      <c r="C244" s="11" t="s">
        <v>455</v>
      </c>
      <c r="D244" s="115">
        <v>0</v>
      </c>
      <c r="E244" s="115">
        <v>0</v>
      </c>
      <c r="F244" s="115">
        <v>0</v>
      </c>
      <c r="G244" s="115">
        <v>0</v>
      </c>
      <c r="H244" s="4"/>
      <c r="I244" s="4"/>
      <c r="J244" s="4"/>
      <c r="K244" s="4"/>
    </row>
    <row r="245" spans="1:11" ht="14.1" customHeight="1">
      <c r="A245" s="4"/>
      <c r="B245" s="4"/>
      <c r="C245" s="11" t="s">
        <v>454</v>
      </c>
      <c r="D245" s="115">
        <v>0</v>
      </c>
      <c r="E245" s="115">
        <v>0</v>
      </c>
      <c r="F245" s="115">
        <v>0</v>
      </c>
      <c r="G245" s="115">
        <v>0</v>
      </c>
      <c r="H245" s="4"/>
      <c r="I245" s="4"/>
      <c r="J245" s="4"/>
      <c r="K245" s="4"/>
    </row>
    <row r="246" spans="1:11" ht="14.1" customHeight="1">
      <c r="A246" s="4"/>
      <c r="B246" s="4"/>
      <c r="C246" s="11" t="s">
        <v>453</v>
      </c>
      <c r="D246" s="115">
        <v>0</v>
      </c>
      <c r="E246" s="115">
        <v>0</v>
      </c>
      <c r="F246" s="115">
        <v>0</v>
      </c>
      <c r="G246" s="115">
        <v>0</v>
      </c>
      <c r="H246" s="4"/>
      <c r="I246" s="4"/>
      <c r="J246" s="4"/>
      <c r="K246" s="4"/>
    </row>
    <row r="247" spans="1:11" ht="14.1" customHeight="1">
      <c r="A247" s="4"/>
      <c r="B247" s="4"/>
      <c r="C247" s="10" t="s">
        <v>165</v>
      </c>
      <c r="D247" s="115">
        <v>960000</v>
      </c>
      <c r="E247" s="115">
        <v>800000</v>
      </c>
      <c r="F247" s="115">
        <v>800000</v>
      </c>
      <c r="G247" s="115">
        <v>800000</v>
      </c>
      <c r="H247" s="4"/>
      <c r="I247" s="4"/>
      <c r="J247" s="4"/>
      <c r="K247" s="4"/>
    </row>
    <row r="248" spans="1:11" ht="15" customHeight="1">
      <c r="A248" s="4"/>
      <c r="B248" s="4"/>
      <c r="C248" s="9" t="s">
        <v>450</v>
      </c>
      <c r="D248" s="119" t="s">
        <v>450</v>
      </c>
      <c r="E248" s="119" t="s">
        <v>450</v>
      </c>
      <c r="F248" s="119" t="s">
        <v>450</v>
      </c>
      <c r="G248" s="119" t="s">
        <v>450</v>
      </c>
      <c r="H248" s="4"/>
      <c r="I248" s="4"/>
      <c r="J248" s="4"/>
      <c r="K248" s="4"/>
    </row>
    <row r="249" spans="1:11" ht="15" customHeight="1">
      <c r="A249" s="4"/>
      <c r="B249" s="4"/>
      <c r="C249" s="8" t="s">
        <v>471</v>
      </c>
      <c r="D249" s="120">
        <v>150200000</v>
      </c>
      <c r="E249" s="120">
        <v>166760000</v>
      </c>
      <c r="F249" s="120">
        <v>169880000</v>
      </c>
      <c r="G249" s="120">
        <v>175463000</v>
      </c>
      <c r="H249" s="4"/>
      <c r="I249" s="4"/>
      <c r="J249" s="4"/>
      <c r="K249" s="4"/>
    </row>
    <row r="250" spans="1:11" ht="15" customHeight="1">
      <c r="A250" s="4"/>
      <c r="B250" s="4"/>
      <c r="C250" s="7" t="s">
        <v>470</v>
      </c>
      <c r="D250" s="118">
        <v>108000000</v>
      </c>
      <c r="E250" s="118">
        <v>113000000</v>
      </c>
      <c r="F250" s="118">
        <v>113000000</v>
      </c>
      <c r="G250" s="118">
        <v>113000000</v>
      </c>
      <c r="H250" s="4"/>
      <c r="I250" s="4"/>
      <c r="J250" s="4"/>
      <c r="K250" s="4"/>
    </row>
    <row r="251" spans="1:11" ht="15" customHeight="1">
      <c r="A251" s="4"/>
      <c r="B251" s="4"/>
      <c r="C251" s="7" t="s">
        <v>459</v>
      </c>
      <c r="D251" s="118">
        <v>108000000</v>
      </c>
      <c r="E251" s="118">
        <v>113000000</v>
      </c>
      <c r="F251" s="118">
        <v>113000000</v>
      </c>
      <c r="G251" s="118">
        <v>113000000</v>
      </c>
      <c r="H251" s="4"/>
      <c r="I251" s="4"/>
      <c r="J251" s="4"/>
      <c r="K251" s="4"/>
    </row>
    <row r="252" spans="1:11" ht="15" customHeight="1">
      <c r="A252" s="4"/>
      <c r="B252" s="4"/>
      <c r="C252" s="7" t="s">
        <v>463</v>
      </c>
      <c r="D252" s="118">
        <v>0</v>
      </c>
      <c r="E252" s="118">
        <v>0</v>
      </c>
      <c r="F252" s="118">
        <v>0</v>
      </c>
      <c r="G252" s="118">
        <v>0</v>
      </c>
      <c r="H252" s="4"/>
      <c r="I252" s="4"/>
      <c r="J252" s="4"/>
      <c r="K252" s="4"/>
    </row>
    <row r="253" spans="1:11" ht="15" customHeight="1">
      <c r="A253" s="4"/>
      <c r="B253" s="4"/>
      <c r="C253" s="7" t="s">
        <v>469</v>
      </c>
      <c r="D253" s="118">
        <v>12000000</v>
      </c>
      <c r="E253" s="118">
        <v>12000000</v>
      </c>
      <c r="F253" s="118">
        <v>12000000</v>
      </c>
      <c r="G253" s="118">
        <v>12000000</v>
      </c>
      <c r="H253" s="4"/>
      <c r="I253" s="4"/>
      <c r="J253" s="4"/>
      <c r="K253" s="4"/>
    </row>
    <row r="254" spans="1:11" ht="15" customHeight="1">
      <c r="A254" s="4"/>
      <c r="B254" s="4"/>
      <c r="C254" s="7" t="s">
        <v>459</v>
      </c>
      <c r="D254" s="118">
        <v>12000000</v>
      </c>
      <c r="E254" s="118">
        <v>12000000</v>
      </c>
      <c r="F254" s="118">
        <v>12000000</v>
      </c>
      <c r="G254" s="118">
        <v>12000000</v>
      </c>
      <c r="H254" s="4"/>
      <c r="I254" s="4"/>
      <c r="J254" s="4"/>
      <c r="K254" s="4"/>
    </row>
    <row r="255" spans="1:11" ht="15" customHeight="1">
      <c r="A255" s="4"/>
      <c r="B255" s="4"/>
      <c r="C255" s="7" t="s">
        <v>463</v>
      </c>
      <c r="D255" s="118">
        <v>0</v>
      </c>
      <c r="E255" s="118">
        <v>0</v>
      </c>
      <c r="F255" s="118">
        <v>0</v>
      </c>
      <c r="G255" s="118">
        <v>0</v>
      </c>
      <c r="H255" s="4"/>
      <c r="I255" s="4"/>
      <c r="J255" s="4"/>
      <c r="K255" s="4"/>
    </row>
    <row r="256" spans="1:11" ht="15" customHeight="1">
      <c r="A256" s="4"/>
      <c r="B256" s="4"/>
      <c r="C256" s="7" t="s">
        <v>468</v>
      </c>
      <c r="D256" s="118">
        <v>25500000</v>
      </c>
      <c r="E256" s="118">
        <v>37260000</v>
      </c>
      <c r="F256" s="118">
        <v>39880000</v>
      </c>
      <c r="G256" s="118">
        <v>45463000</v>
      </c>
      <c r="H256" s="4"/>
      <c r="I256" s="4"/>
      <c r="J256" s="4"/>
      <c r="K256" s="4"/>
    </row>
    <row r="257" spans="1:11" ht="15" customHeight="1">
      <c r="A257" s="4"/>
      <c r="B257" s="4"/>
      <c r="C257" s="7" t="s">
        <v>459</v>
      </c>
      <c r="D257" s="118">
        <v>25500000</v>
      </c>
      <c r="E257" s="118">
        <v>37260000</v>
      </c>
      <c r="F257" s="118">
        <v>39880000</v>
      </c>
      <c r="G257" s="118">
        <v>45463000</v>
      </c>
      <c r="H257" s="4"/>
      <c r="I257" s="4"/>
      <c r="J257" s="4"/>
      <c r="K257" s="4"/>
    </row>
    <row r="258" spans="1:11" ht="15" customHeight="1">
      <c r="A258" s="4"/>
      <c r="B258" s="4"/>
      <c r="C258" s="7" t="s">
        <v>463</v>
      </c>
      <c r="D258" s="118">
        <v>0</v>
      </c>
      <c r="E258" s="118">
        <v>0</v>
      </c>
      <c r="F258" s="118">
        <v>0</v>
      </c>
      <c r="G258" s="118">
        <v>0</v>
      </c>
      <c r="H258" s="4"/>
      <c r="I258" s="4"/>
      <c r="J258" s="4"/>
      <c r="K258" s="4"/>
    </row>
    <row r="259" spans="1:11" ht="15" customHeight="1">
      <c r="A259" s="4"/>
      <c r="B259" s="4"/>
      <c r="C259" s="7" t="s">
        <v>467</v>
      </c>
      <c r="D259" s="118">
        <v>0</v>
      </c>
      <c r="E259" s="118">
        <v>0</v>
      </c>
      <c r="F259" s="118">
        <v>0</v>
      </c>
      <c r="G259" s="118">
        <v>0</v>
      </c>
      <c r="H259" s="4"/>
      <c r="I259" s="4"/>
      <c r="J259" s="4"/>
      <c r="K259" s="4"/>
    </row>
    <row r="260" spans="1:11" ht="15" customHeight="1">
      <c r="A260" s="4"/>
      <c r="B260" s="4"/>
      <c r="C260" s="7" t="s">
        <v>459</v>
      </c>
      <c r="D260" s="118">
        <v>0</v>
      </c>
      <c r="E260" s="118">
        <v>0</v>
      </c>
      <c r="F260" s="118">
        <v>0</v>
      </c>
      <c r="G260" s="118">
        <v>0</v>
      </c>
      <c r="H260" s="4"/>
      <c r="I260" s="4"/>
      <c r="J260" s="4"/>
      <c r="K260" s="4"/>
    </row>
    <row r="261" spans="1:11" ht="15" customHeight="1">
      <c r="A261" s="4"/>
      <c r="B261" s="4"/>
      <c r="C261" s="7" t="s">
        <v>463</v>
      </c>
      <c r="D261" s="118">
        <v>0</v>
      </c>
      <c r="E261" s="118">
        <v>0</v>
      </c>
      <c r="F261" s="118">
        <v>0</v>
      </c>
      <c r="G261" s="118">
        <v>0</v>
      </c>
      <c r="H261" s="4"/>
      <c r="I261" s="4"/>
      <c r="J261" s="4"/>
      <c r="K261" s="4"/>
    </row>
    <row r="262" spans="1:11" ht="20.100000000000001" customHeight="1">
      <c r="A262" s="4"/>
      <c r="B262" s="4"/>
      <c r="C262" s="7" t="s">
        <v>466</v>
      </c>
      <c r="D262" s="121">
        <v>0</v>
      </c>
      <c r="E262" s="121">
        <v>0</v>
      </c>
      <c r="F262" s="121">
        <v>0</v>
      </c>
      <c r="G262" s="121">
        <v>0</v>
      </c>
      <c r="H262" s="4"/>
      <c r="I262" s="4"/>
      <c r="J262" s="4"/>
      <c r="K262" s="4"/>
    </row>
    <row r="263" spans="1:11" ht="15" customHeight="1">
      <c r="A263" s="4"/>
      <c r="B263" s="4"/>
      <c r="C263" s="7" t="s">
        <v>459</v>
      </c>
      <c r="D263" s="118">
        <v>0</v>
      </c>
      <c r="E263" s="118">
        <v>0</v>
      </c>
      <c r="F263" s="118">
        <v>0</v>
      </c>
      <c r="G263" s="118">
        <v>0</v>
      </c>
      <c r="H263" s="4"/>
      <c r="I263" s="4"/>
      <c r="J263" s="4"/>
      <c r="K263" s="4"/>
    </row>
    <row r="264" spans="1:11" ht="15" customHeight="1">
      <c r="A264" s="4"/>
      <c r="B264" s="4"/>
      <c r="C264" s="7" t="s">
        <v>463</v>
      </c>
      <c r="D264" s="118">
        <v>0</v>
      </c>
      <c r="E264" s="118">
        <v>0</v>
      </c>
      <c r="F264" s="118">
        <v>0</v>
      </c>
      <c r="G264" s="118">
        <v>0</v>
      </c>
      <c r="H264" s="4"/>
      <c r="I264" s="4"/>
      <c r="J264" s="4"/>
      <c r="K264" s="4"/>
    </row>
    <row r="265" spans="1:11" ht="15" customHeight="1">
      <c r="A265" s="4"/>
      <c r="B265" s="4"/>
      <c r="C265" s="7" t="s">
        <v>465</v>
      </c>
      <c r="D265" s="118">
        <v>500000</v>
      </c>
      <c r="E265" s="118">
        <v>500000</v>
      </c>
      <c r="F265" s="118">
        <v>1000000</v>
      </c>
      <c r="G265" s="118">
        <v>1000000</v>
      </c>
      <c r="H265" s="4"/>
      <c r="I265" s="4"/>
      <c r="J265" s="4"/>
      <c r="K265" s="4"/>
    </row>
    <row r="266" spans="1:11" ht="15" customHeight="1">
      <c r="A266" s="4"/>
      <c r="B266" s="4"/>
      <c r="C266" s="7" t="s">
        <v>459</v>
      </c>
      <c r="D266" s="118">
        <v>500000</v>
      </c>
      <c r="E266" s="118">
        <v>500000</v>
      </c>
      <c r="F266" s="118">
        <v>1000000</v>
      </c>
      <c r="G266" s="118">
        <v>1000000</v>
      </c>
      <c r="H266" s="4"/>
      <c r="I266" s="4"/>
      <c r="J266" s="4"/>
      <c r="K266" s="4"/>
    </row>
    <row r="267" spans="1:11" ht="15" customHeight="1">
      <c r="A267" s="4"/>
      <c r="B267" s="4"/>
      <c r="C267" s="7" t="s">
        <v>463</v>
      </c>
      <c r="D267" s="118">
        <v>0</v>
      </c>
      <c r="E267" s="118">
        <v>0</v>
      </c>
      <c r="F267" s="118">
        <v>0</v>
      </c>
      <c r="G267" s="118">
        <v>0</v>
      </c>
      <c r="H267" s="4"/>
      <c r="I267" s="4"/>
      <c r="J267" s="4"/>
      <c r="K267" s="4"/>
    </row>
    <row r="268" spans="1:11" ht="15" customHeight="1">
      <c r="A268" s="4"/>
      <c r="B268" s="4"/>
      <c r="C268" s="7" t="s">
        <v>464</v>
      </c>
      <c r="D268" s="118">
        <v>200000</v>
      </c>
      <c r="E268" s="118">
        <v>0</v>
      </c>
      <c r="F268" s="118">
        <v>0</v>
      </c>
      <c r="G268" s="118">
        <v>0</v>
      </c>
      <c r="H268" s="4"/>
      <c r="I268" s="4"/>
      <c r="J268" s="4"/>
      <c r="K268" s="4"/>
    </row>
    <row r="269" spans="1:11" ht="15" customHeight="1">
      <c r="A269" s="4"/>
      <c r="B269" s="4"/>
      <c r="C269" s="7" t="s">
        <v>459</v>
      </c>
      <c r="D269" s="118">
        <v>200000</v>
      </c>
      <c r="E269" s="118">
        <v>0</v>
      </c>
      <c r="F269" s="118">
        <v>0</v>
      </c>
      <c r="G269" s="118">
        <v>0</v>
      </c>
      <c r="H269" s="4"/>
      <c r="I269" s="4"/>
      <c r="J269" s="4"/>
      <c r="K269" s="4"/>
    </row>
    <row r="270" spans="1:11" ht="15" customHeight="1">
      <c r="A270" s="4"/>
      <c r="B270" s="4"/>
      <c r="C270" s="7" t="s">
        <v>463</v>
      </c>
      <c r="D270" s="118">
        <v>0</v>
      </c>
      <c r="E270" s="118">
        <v>0</v>
      </c>
      <c r="F270" s="118">
        <v>0</v>
      </c>
      <c r="G270" s="118">
        <v>0</v>
      </c>
      <c r="H270" s="4"/>
      <c r="I270" s="4"/>
      <c r="J270" s="4"/>
      <c r="K270" s="4"/>
    </row>
    <row r="271" spans="1:11" ht="15" customHeight="1">
      <c r="A271" s="4"/>
      <c r="B271" s="4"/>
      <c r="C271" s="7" t="s">
        <v>462</v>
      </c>
      <c r="D271" s="118">
        <v>340000</v>
      </c>
      <c r="E271" s="118">
        <v>0</v>
      </c>
      <c r="F271" s="118">
        <v>0</v>
      </c>
      <c r="G271" s="118">
        <v>0</v>
      </c>
      <c r="H271" s="4"/>
      <c r="I271" s="4"/>
      <c r="J271" s="4"/>
      <c r="K271" s="4"/>
    </row>
    <row r="272" spans="1:11" ht="15" customHeight="1">
      <c r="A272" s="4"/>
      <c r="B272" s="4"/>
      <c r="C272" s="7" t="s">
        <v>459</v>
      </c>
      <c r="D272" s="118">
        <v>340000</v>
      </c>
      <c r="E272" s="118">
        <v>0</v>
      </c>
      <c r="F272" s="118">
        <v>0</v>
      </c>
      <c r="G272" s="118">
        <v>0</v>
      </c>
      <c r="H272" s="4"/>
      <c r="I272" s="4"/>
      <c r="J272" s="4"/>
      <c r="K272" s="4"/>
    </row>
    <row r="273" spans="1:11" ht="15" customHeight="1">
      <c r="A273" s="4"/>
      <c r="B273" s="4"/>
      <c r="C273" s="7" t="s">
        <v>458</v>
      </c>
      <c r="D273" s="118">
        <v>0</v>
      </c>
      <c r="E273" s="118">
        <v>0</v>
      </c>
      <c r="F273" s="118">
        <v>0</v>
      </c>
      <c r="G273" s="118">
        <v>0</v>
      </c>
      <c r="H273" s="4"/>
      <c r="I273" s="4"/>
      <c r="J273" s="4"/>
      <c r="K273" s="4"/>
    </row>
    <row r="274" spans="1:11" ht="15" customHeight="1">
      <c r="A274" s="4"/>
      <c r="B274" s="4"/>
      <c r="C274" s="7" t="s">
        <v>457</v>
      </c>
      <c r="D274" s="118">
        <v>0</v>
      </c>
      <c r="E274" s="118">
        <v>0</v>
      </c>
      <c r="F274" s="118">
        <v>0</v>
      </c>
      <c r="G274" s="118">
        <v>0</v>
      </c>
      <c r="H274" s="4"/>
      <c r="I274" s="4"/>
      <c r="J274" s="4"/>
      <c r="K274" s="4"/>
    </row>
    <row r="275" spans="1:11" ht="15" customHeight="1">
      <c r="A275" s="4"/>
      <c r="B275" s="4"/>
      <c r="C275" s="7" t="s">
        <v>456</v>
      </c>
      <c r="D275" s="118">
        <v>0</v>
      </c>
      <c r="E275" s="118">
        <v>0</v>
      </c>
      <c r="F275" s="118">
        <v>0</v>
      </c>
      <c r="G275" s="118">
        <v>0</v>
      </c>
      <c r="H275" s="4"/>
      <c r="I275" s="4"/>
      <c r="J275" s="4"/>
      <c r="K275" s="4"/>
    </row>
    <row r="276" spans="1:11" ht="15" customHeight="1">
      <c r="A276" s="4"/>
      <c r="B276" s="4"/>
      <c r="C276" s="7" t="s">
        <v>455</v>
      </c>
      <c r="D276" s="118">
        <v>0</v>
      </c>
      <c r="E276" s="118">
        <v>0</v>
      </c>
      <c r="F276" s="118">
        <v>0</v>
      </c>
      <c r="G276" s="118">
        <v>0</v>
      </c>
      <c r="H276" s="4"/>
      <c r="I276" s="4"/>
      <c r="J276" s="4"/>
      <c r="K276" s="4"/>
    </row>
    <row r="277" spans="1:11" ht="15" customHeight="1">
      <c r="A277" s="4"/>
      <c r="B277" s="4"/>
      <c r="C277" s="7" t="s">
        <v>461</v>
      </c>
      <c r="D277" s="118">
        <v>3660000</v>
      </c>
      <c r="E277" s="118">
        <v>4000000</v>
      </c>
      <c r="F277" s="118">
        <v>4000000</v>
      </c>
      <c r="G277" s="118">
        <v>4000000</v>
      </c>
      <c r="H277" s="4"/>
      <c r="I277" s="4"/>
      <c r="J277" s="4"/>
      <c r="K277" s="4"/>
    </row>
    <row r="278" spans="1:11" ht="15" customHeight="1">
      <c r="A278" s="4"/>
      <c r="B278" s="4"/>
      <c r="C278" s="7" t="s">
        <v>459</v>
      </c>
      <c r="D278" s="118">
        <v>3660000</v>
      </c>
      <c r="E278" s="118">
        <v>4000000</v>
      </c>
      <c r="F278" s="118">
        <v>4000000</v>
      </c>
      <c r="G278" s="118">
        <v>4000000</v>
      </c>
      <c r="H278" s="4"/>
      <c r="I278" s="4"/>
      <c r="J278" s="4"/>
      <c r="K278" s="4"/>
    </row>
    <row r="279" spans="1:11" ht="15" customHeight="1">
      <c r="A279" s="4"/>
      <c r="B279" s="4"/>
      <c r="C279" s="7" t="s">
        <v>458</v>
      </c>
      <c r="D279" s="118">
        <v>0</v>
      </c>
      <c r="E279" s="118">
        <v>0</v>
      </c>
      <c r="F279" s="118">
        <v>0</v>
      </c>
      <c r="G279" s="118">
        <v>0</v>
      </c>
      <c r="H279" s="4"/>
      <c r="I279" s="4"/>
      <c r="J279" s="4"/>
      <c r="K279" s="4"/>
    </row>
    <row r="280" spans="1:11" ht="15" customHeight="1">
      <c r="A280" s="4"/>
      <c r="B280" s="4"/>
      <c r="C280" s="7" t="s">
        <v>457</v>
      </c>
      <c r="D280" s="118">
        <v>0</v>
      </c>
      <c r="E280" s="118">
        <v>0</v>
      </c>
      <c r="F280" s="118">
        <v>0</v>
      </c>
      <c r="G280" s="118">
        <v>0</v>
      </c>
      <c r="H280" s="4"/>
      <c r="I280" s="4"/>
      <c r="J280" s="4"/>
      <c r="K280" s="4"/>
    </row>
    <row r="281" spans="1:11" ht="15" customHeight="1">
      <c r="A281" s="4"/>
      <c r="B281" s="4"/>
      <c r="C281" s="7" t="s">
        <v>456</v>
      </c>
      <c r="D281" s="118">
        <v>0</v>
      </c>
      <c r="E281" s="118">
        <v>0</v>
      </c>
      <c r="F281" s="118">
        <v>0</v>
      </c>
      <c r="G281" s="118">
        <v>0</v>
      </c>
      <c r="H281" s="4"/>
      <c r="I281" s="4"/>
      <c r="J281" s="4"/>
      <c r="K281" s="4"/>
    </row>
    <row r="282" spans="1:11" ht="15" customHeight="1">
      <c r="A282" s="4"/>
      <c r="B282" s="4"/>
      <c r="C282" s="7" t="s">
        <v>455</v>
      </c>
      <c r="D282" s="118">
        <v>0</v>
      </c>
      <c r="E282" s="118">
        <v>0</v>
      </c>
      <c r="F282" s="118">
        <v>0</v>
      </c>
      <c r="G282" s="118">
        <v>0</v>
      </c>
      <c r="H282" s="4"/>
      <c r="I282" s="4"/>
      <c r="J282" s="4"/>
      <c r="K282" s="4"/>
    </row>
    <row r="283" spans="1:11" ht="15" customHeight="1">
      <c r="A283" s="4"/>
      <c r="B283" s="4"/>
      <c r="C283" s="7" t="s">
        <v>460</v>
      </c>
      <c r="D283" s="118">
        <v>0</v>
      </c>
      <c r="E283" s="118">
        <v>0</v>
      </c>
      <c r="F283" s="118">
        <v>0</v>
      </c>
      <c r="G283" s="118">
        <v>0</v>
      </c>
      <c r="H283" s="4"/>
      <c r="I283" s="4"/>
      <c r="J283" s="4"/>
      <c r="K283" s="4"/>
    </row>
    <row r="284" spans="1:11" ht="15" customHeight="1">
      <c r="A284" s="4"/>
      <c r="B284" s="4"/>
      <c r="C284" s="7" t="s">
        <v>459</v>
      </c>
      <c r="D284" s="118">
        <v>0</v>
      </c>
      <c r="E284" s="118">
        <v>0</v>
      </c>
      <c r="F284" s="118">
        <v>0</v>
      </c>
      <c r="G284" s="118">
        <v>0</v>
      </c>
      <c r="H284" s="4"/>
      <c r="I284" s="4"/>
      <c r="J284" s="4"/>
      <c r="K284" s="4"/>
    </row>
    <row r="285" spans="1:11" ht="15" customHeight="1">
      <c r="A285" s="4"/>
      <c r="B285" s="4"/>
      <c r="C285" s="7" t="s">
        <v>458</v>
      </c>
      <c r="D285" s="118">
        <v>0</v>
      </c>
      <c r="E285" s="118">
        <v>0</v>
      </c>
      <c r="F285" s="118">
        <v>0</v>
      </c>
      <c r="G285" s="118">
        <v>0</v>
      </c>
      <c r="H285" s="4"/>
      <c r="I285" s="4"/>
      <c r="J285" s="4"/>
      <c r="K285" s="4"/>
    </row>
    <row r="286" spans="1:11" ht="15" customHeight="1">
      <c r="A286" s="4"/>
      <c r="B286" s="4"/>
      <c r="C286" s="7" t="s">
        <v>457</v>
      </c>
      <c r="D286" s="118">
        <v>0</v>
      </c>
      <c r="E286" s="118">
        <v>0</v>
      </c>
      <c r="F286" s="118">
        <v>0</v>
      </c>
      <c r="G286" s="118">
        <v>0</v>
      </c>
      <c r="H286" s="4"/>
      <c r="I286" s="4"/>
      <c r="J286" s="4"/>
      <c r="K286" s="4"/>
    </row>
    <row r="287" spans="1:11" ht="15" customHeight="1">
      <c r="A287" s="4"/>
      <c r="B287" s="4"/>
      <c r="C287" s="7" t="s">
        <v>456</v>
      </c>
      <c r="D287" s="118">
        <v>0</v>
      </c>
      <c r="E287" s="118">
        <v>0</v>
      </c>
      <c r="F287" s="118">
        <v>0</v>
      </c>
      <c r="G287" s="118">
        <v>0</v>
      </c>
      <c r="H287" s="4"/>
      <c r="I287" s="4"/>
      <c r="J287" s="4"/>
      <c r="K287" s="4"/>
    </row>
    <row r="288" spans="1:11" ht="15" customHeight="1">
      <c r="A288" s="4"/>
      <c r="B288" s="4"/>
      <c r="C288" s="7" t="s">
        <v>455</v>
      </c>
      <c r="D288" s="118">
        <v>0</v>
      </c>
      <c r="E288" s="118">
        <v>0</v>
      </c>
      <c r="F288" s="118">
        <v>0</v>
      </c>
      <c r="G288" s="118">
        <v>0</v>
      </c>
      <c r="H288" s="4"/>
      <c r="I288" s="4"/>
      <c r="J288" s="4"/>
      <c r="K288" s="4"/>
    </row>
    <row r="289" spans="1:11" ht="15" customHeight="1">
      <c r="A289" s="4"/>
      <c r="B289" s="4"/>
      <c r="C289" s="7" t="s">
        <v>454</v>
      </c>
      <c r="D289" s="118">
        <v>0</v>
      </c>
      <c r="E289" s="118">
        <v>0</v>
      </c>
      <c r="F289" s="118">
        <v>0</v>
      </c>
      <c r="G289" s="118">
        <v>0</v>
      </c>
      <c r="H289" s="4"/>
      <c r="I289" s="4"/>
      <c r="J289" s="4"/>
      <c r="K289" s="4"/>
    </row>
    <row r="290" spans="1:11" ht="15" customHeight="1">
      <c r="A290" s="4"/>
      <c r="B290" s="4"/>
      <c r="C290" s="7" t="s">
        <v>453</v>
      </c>
      <c r="D290" s="118">
        <v>0</v>
      </c>
      <c r="E290" s="118">
        <v>0</v>
      </c>
      <c r="F290" s="118">
        <v>0</v>
      </c>
      <c r="G290" s="118">
        <v>0</v>
      </c>
      <c r="H290" s="4"/>
      <c r="I290" s="4"/>
      <c r="J290" s="4"/>
      <c r="K290" s="4"/>
    </row>
    <row r="291" spans="1:11" ht="20.100000000000001" customHeight="1">
      <c r="A291" s="4"/>
      <c r="B291" s="4"/>
      <c r="C291" s="6" t="s">
        <v>450</v>
      </c>
      <c r="D291" s="4"/>
      <c r="E291" s="4"/>
      <c r="F291" s="4"/>
      <c r="G291" s="4"/>
      <c r="H291" s="4"/>
      <c r="I291" s="4"/>
      <c r="J291" s="4"/>
      <c r="K291" s="4"/>
    </row>
    <row r="292" spans="1:11" ht="20.100000000000001" customHeight="1">
      <c r="A292" s="17" t="s">
        <v>582</v>
      </c>
      <c r="B292" s="122" t="s">
        <v>338</v>
      </c>
      <c r="C292" s="122" t="s">
        <v>450</v>
      </c>
      <c r="D292" s="4"/>
      <c r="E292" s="3" t="s">
        <v>450</v>
      </c>
      <c r="F292" s="122" t="s">
        <v>338</v>
      </c>
      <c r="G292" s="122" t="s">
        <v>450</v>
      </c>
      <c r="H292" s="5" t="s">
        <v>450</v>
      </c>
      <c r="I292" s="3" t="s">
        <v>450</v>
      </c>
      <c r="J292" s="122" t="s">
        <v>338</v>
      </c>
      <c r="K292" s="122" t="s">
        <v>450</v>
      </c>
    </row>
    <row r="293" spans="1:11" ht="20.100000000000001" customHeight="1">
      <c r="A293" s="2" t="s">
        <v>578</v>
      </c>
      <c r="B293" s="122" t="s">
        <v>451</v>
      </c>
      <c r="C293" s="122" t="s">
        <v>450</v>
      </c>
      <c r="D293" s="4"/>
      <c r="E293" s="2" t="s">
        <v>577</v>
      </c>
      <c r="F293" s="122" t="s">
        <v>451</v>
      </c>
      <c r="G293" s="122" t="s">
        <v>450</v>
      </c>
      <c r="H293" s="4"/>
      <c r="I293" s="2" t="s">
        <v>452</v>
      </c>
      <c r="J293" s="122" t="s">
        <v>451</v>
      </c>
      <c r="K293" s="122" t="s">
        <v>450</v>
      </c>
    </row>
    <row r="294" spans="1:11" ht="20.100000000000001" customHeight="1">
      <c r="A294" s="1" t="s">
        <v>450</v>
      </c>
      <c r="B294" s="122" t="s">
        <v>336</v>
      </c>
      <c r="C294" s="122" t="s">
        <v>450</v>
      </c>
      <c r="D294" s="4"/>
      <c r="E294" s="1" t="s">
        <v>450</v>
      </c>
      <c r="F294" s="122" t="s">
        <v>336</v>
      </c>
      <c r="G294" s="122" t="s">
        <v>450</v>
      </c>
      <c r="H294" s="4"/>
      <c r="I294" s="1" t="s">
        <v>450</v>
      </c>
      <c r="J294" s="122" t="s">
        <v>336</v>
      </c>
      <c r="K294" s="122" t="s">
        <v>450</v>
      </c>
    </row>
  </sheetData>
  <mergeCells count="32">
    <mergeCell ref="D194:G194"/>
    <mergeCell ref="C203:G203"/>
    <mergeCell ref="D136:G136"/>
    <mergeCell ref="D137:G137"/>
    <mergeCell ref="C146:G146"/>
    <mergeCell ref="D191:G191"/>
    <mergeCell ref="D192:G192"/>
    <mergeCell ref="D193:G193"/>
    <mergeCell ref="D135:G135"/>
    <mergeCell ref="D20:G20"/>
    <mergeCell ref="D21:G21"/>
    <mergeCell ref="D22:G22"/>
    <mergeCell ref="D23:G23"/>
    <mergeCell ref="C32:G32"/>
    <mergeCell ref="C77:G77"/>
    <mergeCell ref="D78:G78"/>
    <mergeCell ref="D79:G79"/>
    <mergeCell ref="D80:G80"/>
    <mergeCell ref="D81:G81"/>
    <mergeCell ref="C90:G90"/>
    <mergeCell ref="C19:G19"/>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I191"/>
  <sheetViews>
    <sheetView topLeftCell="A172" workbookViewId="0">
      <selection activeCell="E209" sqref="E209"/>
    </sheetView>
  </sheetViews>
  <sheetFormatPr defaultRowHeight="15"/>
  <cols>
    <col min="1" max="1" width="28.28515625" customWidth="1"/>
    <col min="2" max="4" width="15.85546875" customWidth="1"/>
    <col min="5" max="5" width="16.140625" customWidth="1"/>
    <col min="6" max="6" width="6.7109375" customWidth="1"/>
    <col min="7" max="7" width="18.28515625" customWidth="1"/>
    <col min="8" max="8" width="10.7109375" customWidth="1"/>
    <col min="9" max="9" width="17.42578125" customWidth="1"/>
  </cols>
  <sheetData>
    <row r="1" spans="1:9" ht="20.100000000000001" customHeight="1">
      <c r="A1" s="837" t="s">
        <v>576</v>
      </c>
      <c r="B1" s="838"/>
      <c r="C1" s="838"/>
      <c r="D1" s="838"/>
      <c r="E1" s="838"/>
      <c r="F1" s="4"/>
      <c r="G1" s="4"/>
      <c r="H1" s="4"/>
      <c r="I1" s="4"/>
    </row>
    <row r="2" spans="1:9" ht="24.95" customHeight="1">
      <c r="A2" s="839" t="s">
        <v>345</v>
      </c>
      <c r="B2" s="840"/>
      <c r="C2" s="840"/>
      <c r="D2" s="840"/>
      <c r="E2" s="840"/>
      <c r="F2" s="4"/>
      <c r="G2" s="4"/>
      <c r="H2" s="4"/>
      <c r="I2" s="4"/>
    </row>
    <row r="3" spans="1:9" ht="14.1" customHeight="1">
      <c r="A3" s="16" t="s">
        <v>575</v>
      </c>
      <c r="B3" s="841" t="s">
        <v>937</v>
      </c>
      <c r="C3" s="842"/>
      <c r="D3" s="842"/>
      <c r="E3" s="842"/>
      <c r="F3" s="4"/>
      <c r="G3" s="4"/>
      <c r="H3" s="4"/>
      <c r="I3" s="4"/>
    </row>
    <row r="4" spans="1:9" ht="14.1" customHeight="1">
      <c r="A4" s="16" t="s">
        <v>573</v>
      </c>
      <c r="B4" s="841" t="s">
        <v>936</v>
      </c>
      <c r="C4" s="842"/>
      <c r="D4" s="842"/>
      <c r="E4" s="842"/>
      <c r="F4" s="4"/>
      <c r="G4" s="4"/>
      <c r="H4" s="4"/>
      <c r="I4" s="4"/>
    </row>
    <row r="5" spans="1:9" ht="14.1" customHeight="1">
      <c r="A5" s="16" t="s">
        <v>0</v>
      </c>
      <c r="B5" s="841" t="s">
        <v>935</v>
      </c>
      <c r="C5" s="842"/>
      <c r="D5" s="842"/>
      <c r="E5" s="842"/>
      <c r="F5" s="4"/>
      <c r="G5" s="4"/>
      <c r="H5" s="4"/>
      <c r="I5" s="4"/>
    </row>
    <row r="6" spans="1:9" ht="14.1" customHeight="1">
      <c r="A6" s="16" t="s">
        <v>1</v>
      </c>
      <c r="B6" s="841" t="s">
        <v>227</v>
      </c>
      <c r="C6" s="842"/>
      <c r="D6" s="842"/>
      <c r="E6" s="842"/>
      <c r="F6" s="4"/>
      <c r="G6" s="4"/>
      <c r="H6" s="4"/>
      <c r="I6" s="4"/>
    </row>
    <row r="7" spans="1:9" ht="14.1" customHeight="1">
      <c r="A7" s="16" t="s">
        <v>3</v>
      </c>
      <c r="B7" s="831" t="s">
        <v>572</v>
      </c>
      <c r="C7" s="832"/>
      <c r="D7" s="832"/>
      <c r="E7" s="832"/>
      <c r="F7" s="4"/>
      <c r="G7" s="4"/>
      <c r="H7" s="4"/>
      <c r="I7" s="4"/>
    </row>
    <row r="8" spans="1:9" ht="14.1" customHeight="1">
      <c r="A8" s="833" t="s">
        <v>4</v>
      </c>
      <c r="B8" s="834"/>
      <c r="C8" s="834"/>
      <c r="D8" s="834"/>
      <c r="E8" s="834"/>
      <c r="F8" s="4"/>
      <c r="G8" s="4"/>
      <c r="H8" s="4"/>
      <c r="I8" s="4"/>
    </row>
    <row r="9" spans="1:9" ht="20.100000000000001" customHeight="1">
      <c r="A9" s="835" t="s">
        <v>228</v>
      </c>
      <c r="B9" s="836"/>
      <c r="C9" s="836"/>
      <c r="D9" s="836"/>
      <c r="E9" s="836"/>
      <c r="F9" s="4"/>
      <c r="G9" s="4"/>
      <c r="H9" s="4"/>
      <c r="I9" s="4"/>
    </row>
    <row r="10" spans="1:9" ht="45" customHeight="1">
      <c r="A10" s="8" t="s">
        <v>5</v>
      </c>
      <c r="B10" s="829" t="s">
        <v>934</v>
      </c>
      <c r="C10" s="830"/>
      <c r="D10" s="830"/>
      <c r="E10" s="830"/>
      <c r="F10" s="4"/>
      <c r="G10" s="4"/>
      <c r="H10" s="4"/>
      <c r="I10" s="4"/>
    </row>
    <row r="11" spans="1:9" ht="27.95" customHeight="1">
      <c r="A11" s="7" t="s">
        <v>6</v>
      </c>
      <c r="B11" s="56">
        <v>2021</v>
      </c>
      <c r="C11" s="56">
        <v>2022</v>
      </c>
      <c r="D11" s="56">
        <v>2023</v>
      </c>
      <c r="E11" s="56">
        <v>2024</v>
      </c>
      <c r="F11" s="4"/>
      <c r="G11" s="4"/>
      <c r="H11" s="4"/>
      <c r="I11" s="4"/>
    </row>
    <row r="12" spans="1:9" ht="14.1" customHeight="1">
      <c r="A12" s="15"/>
      <c r="B12" s="57" t="s">
        <v>7</v>
      </c>
      <c r="C12" s="57" t="s">
        <v>8</v>
      </c>
      <c r="D12" s="57" t="s">
        <v>8</v>
      </c>
      <c r="E12" s="57" t="s">
        <v>8</v>
      </c>
      <c r="F12" s="4"/>
      <c r="G12" s="4"/>
      <c r="H12" s="4"/>
      <c r="I12" s="4"/>
    </row>
    <row r="13" spans="1:9" ht="14.1" customHeight="1">
      <c r="A13" s="7" t="s">
        <v>933</v>
      </c>
      <c r="B13" s="55" t="s">
        <v>524</v>
      </c>
      <c r="C13" s="55" t="s">
        <v>640</v>
      </c>
      <c r="D13" s="55" t="s">
        <v>640</v>
      </c>
      <c r="E13" s="55" t="s">
        <v>524</v>
      </c>
      <c r="F13" s="4"/>
      <c r="G13" s="4"/>
      <c r="H13" s="4"/>
      <c r="I13" s="4"/>
    </row>
    <row r="14" spans="1:9" ht="14.1" customHeight="1">
      <c r="A14" s="7" t="s">
        <v>932</v>
      </c>
      <c r="B14" s="55" t="s">
        <v>524</v>
      </c>
      <c r="C14" s="55" t="s">
        <v>640</v>
      </c>
      <c r="D14" s="55" t="s">
        <v>640</v>
      </c>
      <c r="E14" s="55" t="s">
        <v>524</v>
      </c>
      <c r="F14" s="4"/>
      <c r="G14" s="4"/>
      <c r="H14" s="4"/>
      <c r="I14" s="4"/>
    </row>
    <row r="15" spans="1:9" ht="74.099999999999994" customHeight="1">
      <c r="A15" s="8" t="s">
        <v>303</v>
      </c>
      <c r="B15" s="829" t="s">
        <v>229</v>
      </c>
      <c r="C15" s="830"/>
      <c r="D15" s="830"/>
      <c r="E15" s="830"/>
      <c r="F15" s="4"/>
      <c r="G15" s="4"/>
      <c r="H15" s="4"/>
      <c r="I15" s="4"/>
    </row>
    <row r="16" spans="1:9" ht="27.95" customHeight="1">
      <c r="A16" s="7" t="s">
        <v>511</v>
      </c>
      <c r="B16" s="56">
        <v>2021</v>
      </c>
      <c r="C16" s="56">
        <v>2022</v>
      </c>
      <c r="D16" s="56">
        <v>2023</v>
      </c>
      <c r="E16" s="56">
        <v>2024</v>
      </c>
      <c r="F16" s="4"/>
      <c r="G16" s="4"/>
      <c r="H16" s="4"/>
      <c r="I16" s="4"/>
    </row>
    <row r="17" spans="1:9" ht="14.1" customHeight="1">
      <c r="A17" s="15"/>
      <c r="B17" s="57" t="s">
        <v>7</v>
      </c>
      <c r="C17" s="57" t="s">
        <v>8</v>
      </c>
      <c r="D17" s="57" t="s">
        <v>8</v>
      </c>
      <c r="E17" s="57" t="s">
        <v>8</v>
      </c>
      <c r="F17" s="4"/>
      <c r="G17" s="4"/>
      <c r="H17" s="4"/>
      <c r="I17" s="4"/>
    </row>
    <row r="18" spans="1:9" ht="30.95" customHeight="1">
      <c r="A18" s="7" t="s">
        <v>931</v>
      </c>
      <c r="B18" s="55" t="s">
        <v>524</v>
      </c>
      <c r="C18" s="55" t="s">
        <v>524</v>
      </c>
      <c r="D18" s="55" t="s">
        <v>524</v>
      </c>
      <c r="E18" s="55" t="s">
        <v>524</v>
      </c>
      <c r="F18" s="4"/>
      <c r="G18" s="4"/>
      <c r="H18" s="4"/>
      <c r="I18" s="4"/>
    </row>
    <row r="19" spans="1:9" ht="30.95" customHeight="1">
      <c r="A19" s="7" t="s">
        <v>930</v>
      </c>
      <c r="B19" s="55" t="s">
        <v>524</v>
      </c>
      <c r="C19" s="55" t="s">
        <v>524</v>
      </c>
      <c r="D19" s="55" t="s">
        <v>524</v>
      </c>
      <c r="E19" s="55" t="s">
        <v>524</v>
      </c>
      <c r="F19" s="4"/>
      <c r="G19" s="4"/>
      <c r="H19" s="4"/>
      <c r="I19" s="4"/>
    </row>
    <row r="20" spans="1:9" ht="14.1" customHeight="1">
      <c r="A20" s="827" t="s">
        <v>347</v>
      </c>
      <c r="B20" s="828"/>
      <c r="C20" s="828"/>
      <c r="D20" s="828"/>
      <c r="E20" s="828"/>
      <c r="F20" s="4"/>
      <c r="G20" s="4"/>
      <c r="H20" s="4"/>
      <c r="I20" s="4"/>
    </row>
    <row r="21" spans="1:9" ht="14.1" customHeight="1">
      <c r="A21" s="46" t="s">
        <v>929</v>
      </c>
      <c r="B21" s="827" t="s">
        <v>928</v>
      </c>
      <c r="C21" s="828"/>
      <c r="D21" s="828"/>
      <c r="E21" s="828"/>
      <c r="F21" s="4"/>
      <c r="G21" s="4"/>
      <c r="H21" s="4"/>
      <c r="I21" s="4"/>
    </row>
    <row r="22" spans="1:9" ht="18" customHeight="1">
      <c r="A22" s="14" t="s">
        <v>484</v>
      </c>
      <c r="B22" s="825" t="s">
        <v>927</v>
      </c>
      <c r="C22" s="826"/>
      <c r="D22" s="826"/>
      <c r="E22" s="826"/>
      <c r="F22" s="4"/>
      <c r="G22" s="4"/>
      <c r="H22" s="4"/>
      <c r="I22" s="4"/>
    </row>
    <row r="23" spans="1:9" ht="18" customHeight="1">
      <c r="A23" s="47" t="s">
        <v>482</v>
      </c>
      <c r="B23" s="821" t="s">
        <v>230</v>
      </c>
      <c r="C23" s="822"/>
      <c r="D23" s="822"/>
      <c r="E23" s="822"/>
      <c r="F23" s="4"/>
      <c r="G23" s="4"/>
      <c r="H23" s="4"/>
      <c r="I23" s="4"/>
    </row>
    <row r="24" spans="1:9" ht="18" customHeight="1">
      <c r="A24" s="47" t="s">
        <v>15</v>
      </c>
      <c r="B24" s="821" t="s">
        <v>231</v>
      </c>
      <c r="C24" s="822"/>
      <c r="D24" s="822"/>
      <c r="E24" s="822"/>
      <c r="F24" s="4"/>
      <c r="G24" s="4"/>
      <c r="H24" s="4"/>
      <c r="I24" s="4"/>
    </row>
    <row r="25" spans="1:9" ht="15" customHeight="1">
      <c r="A25" s="13"/>
      <c r="B25" s="53">
        <v>2021</v>
      </c>
      <c r="C25" s="53">
        <v>2022</v>
      </c>
      <c r="D25" s="53">
        <v>2023</v>
      </c>
      <c r="E25" s="53">
        <v>2024</v>
      </c>
      <c r="F25" s="4"/>
      <c r="G25" s="4"/>
      <c r="H25" s="4"/>
      <c r="I25" s="4"/>
    </row>
    <row r="26" spans="1:9" ht="15" customHeight="1">
      <c r="A26" s="12"/>
      <c r="B26" s="54" t="s">
        <v>7</v>
      </c>
      <c r="C26" s="54" t="s">
        <v>8</v>
      </c>
      <c r="D26" s="54" t="s">
        <v>8</v>
      </c>
      <c r="E26" s="54" t="s">
        <v>8</v>
      </c>
      <c r="F26" s="4"/>
      <c r="G26" s="4"/>
      <c r="H26" s="4"/>
      <c r="I26" s="4"/>
    </row>
    <row r="27" spans="1:9" ht="14.1" customHeight="1">
      <c r="A27" s="7" t="s">
        <v>16</v>
      </c>
      <c r="B27" s="55" t="s">
        <v>926</v>
      </c>
      <c r="C27" s="55" t="s">
        <v>926</v>
      </c>
      <c r="D27" s="55" t="s">
        <v>926</v>
      </c>
      <c r="E27" s="55" t="s">
        <v>926</v>
      </c>
      <c r="F27" s="4"/>
      <c r="G27" s="4"/>
      <c r="H27" s="4"/>
      <c r="I27" s="4"/>
    </row>
    <row r="28" spans="1:9" ht="14.1" customHeight="1">
      <c r="A28" s="7" t="s">
        <v>680</v>
      </c>
      <c r="B28" s="55" t="s">
        <v>925</v>
      </c>
      <c r="C28" s="55" t="s">
        <v>924</v>
      </c>
      <c r="D28" s="55" t="s">
        <v>923</v>
      </c>
      <c r="E28" s="55" t="s">
        <v>922</v>
      </c>
      <c r="F28" s="4"/>
      <c r="G28" s="4"/>
      <c r="H28" s="4"/>
      <c r="I28" s="4"/>
    </row>
    <row r="29" spans="1:9" ht="14.1" customHeight="1">
      <c r="A29" s="7" t="s">
        <v>676</v>
      </c>
      <c r="B29" s="55" t="s">
        <v>921</v>
      </c>
      <c r="C29" s="55" t="s">
        <v>920</v>
      </c>
      <c r="D29" s="55" t="s">
        <v>919</v>
      </c>
      <c r="E29" s="55" t="s">
        <v>918</v>
      </c>
      <c r="F29" s="4"/>
      <c r="G29" s="4"/>
      <c r="H29" s="4"/>
      <c r="I29" s="4"/>
    </row>
    <row r="30" spans="1:9" ht="14.1" customHeight="1">
      <c r="A30" s="7" t="s">
        <v>477</v>
      </c>
      <c r="B30" s="55" t="s">
        <v>450</v>
      </c>
      <c r="C30" s="55" t="s">
        <v>474</v>
      </c>
      <c r="D30" s="55" t="s">
        <v>474</v>
      </c>
      <c r="E30" s="55" t="s">
        <v>474</v>
      </c>
      <c r="F30" s="4"/>
      <c r="G30" s="4"/>
      <c r="H30" s="4"/>
      <c r="I30" s="4"/>
    </row>
    <row r="31" spans="1:9" ht="14.1" customHeight="1">
      <c r="A31" s="7" t="s">
        <v>476</v>
      </c>
      <c r="B31" s="55" t="s">
        <v>450</v>
      </c>
      <c r="C31" s="55" t="s">
        <v>917</v>
      </c>
      <c r="D31" s="55" t="s">
        <v>916</v>
      </c>
      <c r="E31" s="55" t="s">
        <v>619</v>
      </c>
      <c r="F31" s="4"/>
      <c r="G31" s="4"/>
      <c r="H31" s="4"/>
      <c r="I31" s="4"/>
    </row>
    <row r="32" spans="1:9" ht="14.1" customHeight="1">
      <c r="A32" s="7" t="s">
        <v>22</v>
      </c>
      <c r="B32" s="55" t="s">
        <v>450</v>
      </c>
      <c r="C32" s="55" t="s">
        <v>917</v>
      </c>
      <c r="D32" s="55" t="s">
        <v>916</v>
      </c>
      <c r="E32" s="55" t="s">
        <v>619</v>
      </c>
      <c r="F32" s="4"/>
      <c r="G32" s="4"/>
      <c r="H32" s="4"/>
      <c r="I32" s="4"/>
    </row>
    <row r="33" spans="1:9" ht="14.1" customHeight="1">
      <c r="A33" s="823" t="s">
        <v>473</v>
      </c>
      <c r="B33" s="824"/>
      <c r="C33" s="824"/>
      <c r="D33" s="824"/>
      <c r="E33" s="824"/>
      <c r="F33" s="4"/>
      <c r="G33" s="4"/>
      <c r="H33" s="4"/>
      <c r="I33" s="4"/>
    </row>
    <row r="34" spans="1:9" ht="14.1" customHeight="1">
      <c r="A34" s="13"/>
      <c r="B34" s="53">
        <v>2021</v>
      </c>
      <c r="C34" s="53">
        <v>2022</v>
      </c>
      <c r="D34" s="53">
        <v>2023</v>
      </c>
      <c r="E34" s="53">
        <v>2024</v>
      </c>
      <c r="F34" s="4"/>
      <c r="G34" s="4"/>
      <c r="H34" s="4"/>
      <c r="I34" s="4"/>
    </row>
    <row r="35" spans="1:9" ht="14.1" customHeight="1">
      <c r="A35" s="12"/>
      <c r="B35" s="54" t="s">
        <v>7</v>
      </c>
      <c r="C35" s="54" t="s">
        <v>8</v>
      </c>
      <c r="D35" s="54" t="s">
        <v>8</v>
      </c>
      <c r="E35" s="54" t="s">
        <v>8</v>
      </c>
      <c r="F35" s="4"/>
      <c r="G35" s="4"/>
      <c r="H35" s="4"/>
      <c r="I35" s="4"/>
    </row>
    <row r="36" spans="1:9" ht="14.1" customHeight="1">
      <c r="A36" s="11" t="s">
        <v>470</v>
      </c>
      <c r="B36" s="50">
        <v>45200000</v>
      </c>
      <c r="C36" s="50">
        <v>45200000</v>
      </c>
      <c r="D36" s="50">
        <v>45200000</v>
      </c>
      <c r="E36" s="50">
        <v>45200000</v>
      </c>
      <c r="F36" s="4"/>
      <c r="G36" s="4"/>
      <c r="H36" s="4"/>
      <c r="I36" s="4"/>
    </row>
    <row r="37" spans="1:9" ht="14.1" customHeight="1">
      <c r="A37" s="11" t="s">
        <v>459</v>
      </c>
      <c r="B37" s="50">
        <v>45200000</v>
      </c>
      <c r="C37" s="50">
        <v>45200000</v>
      </c>
      <c r="D37" s="50">
        <v>45200000</v>
      </c>
      <c r="E37" s="50">
        <v>45200000</v>
      </c>
      <c r="F37" s="4"/>
      <c r="G37" s="4"/>
      <c r="H37" s="4"/>
      <c r="I37" s="4"/>
    </row>
    <row r="38" spans="1:9" ht="14.1" customHeight="1">
      <c r="A38" s="11" t="s">
        <v>463</v>
      </c>
      <c r="B38" s="50">
        <v>0</v>
      </c>
      <c r="C38" s="50">
        <v>0</v>
      </c>
      <c r="D38" s="50">
        <v>0</v>
      </c>
      <c r="E38" s="50">
        <v>0</v>
      </c>
      <c r="F38" s="4"/>
      <c r="G38" s="4"/>
      <c r="H38" s="4"/>
      <c r="I38" s="4"/>
    </row>
    <row r="39" spans="1:9" ht="14.1" customHeight="1">
      <c r="A39" s="11" t="s">
        <v>469</v>
      </c>
      <c r="B39" s="50">
        <v>6450000</v>
      </c>
      <c r="C39" s="50">
        <v>6450000</v>
      </c>
      <c r="D39" s="50">
        <v>6450000</v>
      </c>
      <c r="E39" s="50">
        <v>6450000</v>
      </c>
      <c r="F39" s="4"/>
      <c r="G39" s="4"/>
      <c r="H39" s="4"/>
      <c r="I39" s="4"/>
    </row>
    <row r="40" spans="1:9" ht="14.1" customHeight="1">
      <c r="A40" s="11" t="s">
        <v>459</v>
      </c>
      <c r="B40" s="50">
        <v>6450000</v>
      </c>
      <c r="C40" s="50">
        <v>6450000</v>
      </c>
      <c r="D40" s="50">
        <v>6450000</v>
      </c>
      <c r="E40" s="50">
        <v>6450000</v>
      </c>
      <c r="F40" s="4"/>
      <c r="G40" s="4"/>
      <c r="H40" s="4"/>
      <c r="I40" s="4"/>
    </row>
    <row r="41" spans="1:9" ht="14.1" customHeight="1">
      <c r="A41" s="11" t="s">
        <v>463</v>
      </c>
      <c r="B41" s="50">
        <v>0</v>
      </c>
      <c r="C41" s="50">
        <v>0</v>
      </c>
      <c r="D41" s="50">
        <v>0</v>
      </c>
      <c r="E41" s="50">
        <v>0</v>
      </c>
      <c r="F41" s="4"/>
      <c r="G41" s="4"/>
      <c r="H41" s="4"/>
      <c r="I41" s="4"/>
    </row>
    <row r="42" spans="1:9" ht="14.1" customHeight="1">
      <c r="A42" s="11" t="s">
        <v>468</v>
      </c>
      <c r="B42" s="50">
        <v>11752000</v>
      </c>
      <c r="C42" s="50">
        <v>15050000</v>
      </c>
      <c r="D42" s="50">
        <v>16090000</v>
      </c>
      <c r="E42" s="50">
        <v>18488000</v>
      </c>
      <c r="F42" s="4"/>
      <c r="G42" s="4"/>
      <c r="H42" s="4"/>
      <c r="I42" s="4"/>
    </row>
    <row r="43" spans="1:9" ht="14.1" customHeight="1">
      <c r="A43" s="11" t="s">
        <v>459</v>
      </c>
      <c r="B43" s="50">
        <v>11752000</v>
      </c>
      <c r="C43" s="50">
        <v>15050000</v>
      </c>
      <c r="D43" s="50">
        <v>16090000</v>
      </c>
      <c r="E43" s="50">
        <v>18488000</v>
      </c>
      <c r="F43" s="4"/>
      <c r="G43" s="4"/>
      <c r="H43" s="4"/>
      <c r="I43" s="4"/>
    </row>
    <row r="44" spans="1:9" ht="14.1" customHeight="1">
      <c r="A44" s="11" t="s">
        <v>463</v>
      </c>
      <c r="B44" s="50">
        <v>0</v>
      </c>
      <c r="C44" s="50">
        <v>0</v>
      </c>
      <c r="D44" s="50">
        <v>0</v>
      </c>
      <c r="E44" s="50">
        <v>0</v>
      </c>
      <c r="F44" s="4"/>
      <c r="G44" s="4"/>
      <c r="H44" s="4"/>
      <c r="I44" s="4"/>
    </row>
    <row r="45" spans="1:9" ht="14.1" customHeight="1">
      <c r="A45" s="11" t="s">
        <v>467</v>
      </c>
      <c r="B45" s="50">
        <v>0</v>
      </c>
      <c r="C45" s="50">
        <v>0</v>
      </c>
      <c r="D45" s="50">
        <v>0</v>
      </c>
      <c r="E45" s="50">
        <v>0</v>
      </c>
      <c r="F45" s="4"/>
      <c r="G45" s="4"/>
      <c r="H45" s="4"/>
      <c r="I45" s="4"/>
    </row>
    <row r="46" spans="1:9" ht="14.1" customHeight="1">
      <c r="A46" s="11" t="s">
        <v>459</v>
      </c>
      <c r="B46" s="50">
        <v>0</v>
      </c>
      <c r="C46" s="50">
        <v>0</v>
      </c>
      <c r="D46" s="50">
        <v>0</v>
      </c>
      <c r="E46" s="50">
        <v>0</v>
      </c>
      <c r="F46" s="4"/>
      <c r="G46" s="4"/>
      <c r="H46" s="4"/>
      <c r="I46" s="4"/>
    </row>
    <row r="47" spans="1:9" ht="14.1" customHeight="1">
      <c r="A47" s="11" t="s">
        <v>463</v>
      </c>
      <c r="B47" s="50">
        <v>0</v>
      </c>
      <c r="C47" s="50">
        <v>0</v>
      </c>
      <c r="D47" s="50">
        <v>0</v>
      </c>
      <c r="E47" s="50">
        <v>0</v>
      </c>
      <c r="F47" s="4"/>
      <c r="G47" s="4"/>
      <c r="H47" s="4"/>
      <c r="I47" s="4"/>
    </row>
    <row r="48" spans="1:9" ht="14.1" customHeight="1">
      <c r="A48" s="11" t="s">
        <v>472</v>
      </c>
      <c r="B48" s="50">
        <v>0</v>
      </c>
      <c r="C48" s="50">
        <v>0</v>
      </c>
      <c r="D48" s="50">
        <v>0</v>
      </c>
      <c r="E48" s="50">
        <v>0</v>
      </c>
      <c r="F48" s="4"/>
      <c r="G48" s="4"/>
      <c r="H48" s="4"/>
      <c r="I48" s="4"/>
    </row>
    <row r="49" spans="1:9" ht="14.1" customHeight="1">
      <c r="A49" s="11" t="s">
        <v>459</v>
      </c>
      <c r="B49" s="50">
        <v>0</v>
      </c>
      <c r="C49" s="50">
        <v>0</v>
      </c>
      <c r="D49" s="50">
        <v>0</v>
      </c>
      <c r="E49" s="50">
        <v>0</v>
      </c>
      <c r="F49" s="4"/>
      <c r="G49" s="4"/>
      <c r="H49" s="4"/>
      <c r="I49" s="4"/>
    </row>
    <row r="50" spans="1:9" ht="14.1" customHeight="1">
      <c r="A50" s="11" t="s">
        <v>463</v>
      </c>
      <c r="B50" s="50">
        <v>0</v>
      </c>
      <c r="C50" s="50">
        <v>0</v>
      </c>
      <c r="D50" s="50">
        <v>0</v>
      </c>
      <c r="E50" s="50">
        <v>0</v>
      </c>
      <c r="F50" s="4"/>
      <c r="G50" s="4"/>
      <c r="H50" s="4"/>
      <c r="I50" s="4"/>
    </row>
    <row r="51" spans="1:9" ht="14.1" customHeight="1">
      <c r="A51" s="11" t="s">
        <v>465</v>
      </c>
      <c r="B51" s="50">
        <v>3050000</v>
      </c>
      <c r="C51" s="50">
        <v>3500000</v>
      </c>
      <c r="D51" s="50">
        <v>3500000</v>
      </c>
      <c r="E51" s="50">
        <v>3500000</v>
      </c>
      <c r="F51" s="4"/>
      <c r="G51" s="4"/>
      <c r="H51" s="4"/>
      <c r="I51" s="4"/>
    </row>
    <row r="52" spans="1:9" ht="14.1" customHeight="1">
      <c r="A52" s="11" t="s">
        <v>459</v>
      </c>
      <c r="B52" s="50">
        <v>3050000</v>
      </c>
      <c r="C52" s="50">
        <v>3500000</v>
      </c>
      <c r="D52" s="50">
        <v>3500000</v>
      </c>
      <c r="E52" s="50">
        <v>3500000</v>
      </c>
      <c r="F52" s="4"/>
      <c r="G52" s="4"/>
      <c r="H52" s="4"/>
      <c r="I52" s="4"/>
    </row>
    <row r="53" spans="1:9" ht="14.1" customHeight="1">
      <c r="A53" s="11" t="s">
        <v>463</v>
      </c>
      <c r="B53" s="50">
        <v>0</v>
      </c>
      <c r="C53" s="50">
        <v>0</v>
      </c>
      <c r="D53" s="50">
        <v>0</v>
      </c>
      <c r="E53" s="50">
        <v>0</v>
      </c>
      <c r="F53" s="4"/>
      <c r="G53" s="4"/>
      <c r="H53" s="4"/>
      <c r="I53" s="4"/>
    </row>
    <row r="54" spans="1:9" ht="14.1" customHeight="1">
      <c r="A54" s="11" t="s">
        <v>464</v>
      </c>
      <c r="B54" s="50">
        <v>198000</v>
      </c>
      <c r="C54" s="50">
        <v>0</v>
      </c>
      <c r="D54" s="50">
        <v>0</v>
      </c>
      <c r="E54" s="50">
        <v>0</v>
      </c>
      <c r="F54" s="4"/>
      <c r="G54" s="4"/>
      <c r="H54" s="4"/>
      <c r="I54" s="4"/>
    </row>
    <row r="55" spans="1:9" ht="14.1" customHeight="1">
      <c r="A55" s="11" t="s">
        <v>459</v>
      </c>
      <c r="B55" s="50">
        <v>198000</v>
      </c>
      <c r="C55" s="50">
        <v>0</v>
      </c>
      <c r="D55" s="50">
        <v>0</v>
      </c>
      <c r="E55" s="50">
        <v>0</v>
      </c>
      <c r="F55" s="4"/>
      <c r="G55" s="4"/>
      <c r="H55" s="4"/>
      <c r="I55" s="4"/>
    </row>
    <row r="56" spans="1:9" ht="14.1" customHeight="1">
      <c r="A56" s="11" t="s">
        <v>463</v>
      </c>
      <c r="B56" s="50">
        <v>0</v>
      </c>
      <c r="C56" s="50">
        <v>0</v>
      </c>
      <c r="D56" s="50">
        <v>0</v>
      </c>
      <c r="E56" s="50">
        <v>0</v>
      </c>
      <c r="F56" s="4"/>
      <c r="G56" s="4"/>
      <c r="H56" s="4"/>
      <c r="I56" s="4"/>
    </row>
    <row r="57" spans="1:9" ht="14.1" customHeight="1">
      <c r="A57" s="11" t="s">
        <v>462</v>
      </c>
      <c r="B57" s="50">
        <v>0</v>
      </c>
      <c r="C57" s="50">
        <v>0</v>
      </c>
      <c r="D57" s="50">
        <v>0</v>
      </c>
      <c r="E57" s="50">
        <v>0</v>
      </c>
      <c r="F57" s="4"/>
      <c r="G57" s="4"/>
      <c r="H57" s="4"/>
      <c r="I57" s="4"/>
    </row>
    <row r="58" spans="1:9" ht="14.1" customHeight="1">
      <c r="A58" s="11" t="s">
        <v>459</v>
      </c>
      <c r="B58" s="50">
        <v>0</v>
      </c>
      <c r="C58" s="50">
        <v>0</v>
      </c>
      <c r="D58" s="50">
        <v>0</v>
      </c>
      <c r="E58" s="50">
        <v>0</v>
      </c>
      <c r="F58" s="4"/>
      <c r="G58" s="4"/>
      <c r="H58" s="4"/>
      <c r="I58" s="4"/>
    </row>
    <row r="59" spans="1:9" ht="14.1" customHeight="1">
      <c r="A59" s="11" t="s">
        <v>458</v>
      </c>
      <c r="B59" s="50">
        <v>0</v>
      </c>
      <c r="C59" s="50">
        <v>0</v>
      </c>
      <c r="D59" s="50">
        <v>0</v>
      </c>
      <c r="E59" s="50">
        <v>0</v>
      </c>
      <c r="F59" s="4"/>
      <c r="G59" s="4"/>
      <c r="H59" s="4"/>
      <c r="I59" s="4"/>
    </row>
    <row r="60" spans="1:9" ht="14.1" customHeight="1">
      <c r="A60" s="11" t="s">
        <v>457</v>
      </c>
      <c r="B60" s="50">
        <v>0</v>
      </c>
      <c r="C60" s="50">
        <v>0</v>
      </c>
      <c r="D60" s="50">
        <v>0</v>
      </c>
      <c r="E60" s="50">
        <v>0</v>
      </c>
      <c r="F60" s="4"/>
      <c r="G60" s="4"/>
      <c r="H60" s="4"/>
      <c r="I60" s="4"/>
    </row>
    <row r="61" spans="1:9" ht="14.1" customHeight="1">
      <c r="A61" s="11" t="s">
        <v>456</v>
      </c>
      <c r="B61" s="50">
        <v>0</v>
      </c>
      <c r="C61" s="50">
        <v>0</v>
      </c>
      <c r="D61" s="50">
        <v>0</v>
      </c>
      <c r="E61" s="50">
        <v>0</v>
      </c>
      <c r="F61" s="4"/>
      <c r="G61" s="4"/>
      <c r="H61" s="4"/>
      <c r="I61" s="4"/>
    </row>
    <row r="62" spans="1:9" ht="14.1" customHeight="1">
      <c r="A62" s="11" t="s">
        <v>455</v>
      </c>
      <c r="B62" s="50">
        <v>0</v>
      </c>
      <c r="C62" s="50">
        <v>0</v>
      </c>
      <c r="D62" s="50">
        <v>0</v>
      </c>
      <c r="E62" s="50">
        <v>0</v>
      </c>
      <c r="F62" s="4"/>
      <c r="G62" s="4"/>
      <c r="H62" s="4"/>
      <c r="I62" s="4"/>
    </row>
    <row r="63" spans="1:9" ht="14.1" customHeight="1">
      <c r="A63" s="11" t="s">
        <v>461</v>
      </c>
      <c r="B63" s="50">
        <v>0</v>
      </c>
      <c r="C63" s="50">
        <v>0</v>
      </c>
      <c r="D63" s="50">
        <v>0</v>
      </c>
      <c r="E63" s="50">
        <v>0</v>
      </c>
      <c r="F63" s="4"/>
      <c r="G63" s="4"/>
      <c r="H63" s="4"/>
      <c r="I63" s="4"/>
    </row>
    <row r="64" spans="1:9" ht="14.1" customHeight="1">
      <c r="A64" s="11" t="s">
        <v>459</v>
      </c>
      <c r="B64" s="50">
        <v>0</v>
      </c>
      <c r="C64" s="50">
        <v>0</v>
      </c>
      <c r="D64" s="50">
        <v>0</v>
      </c>
      <c r="E64" s="50">
        <v>0</v>
      </c>
      <c r="F64" s="4"/>
      <c r="G64" s="4"/>
      <c r="H64" s="4"/>
      <c r="I64" s="4"/>
    </row>
    <row r="65" spans="1:9" ht="14.1" customHeight="1">
      <c r="A65" s="11" t="s">
        <v>458</v>
      </c>
      <c r="B65" s="50">
        <v>0</v>
      </c>
      <c r="C65" s="50">
        <v>0</v>
      </c>
      <c r="D65" s="50">
        <v>0</v>
      </c>
      <c r="E65" s="50">
        <v>0</v>
      </c>
      <c r="F65" s="4"/>
      <c r="G65" s="4"/>
      <c r="H65" s="4"/>
      <c r="I65" s="4"/>
    </row>
    <row r="66" spans="1:9" ht="14.1" customHeight="1">
      <c r="A66" s="11" t="s">
        <v>457</v>
      </c>
      <c r="B66" s="50">
        <v>0</v>
      </c>
      <c r="C66" s="50">
        <v>0</v>
      </c>
      <c r="D66" s="50">
        <v>0</v>
      </c>
      <c r="E66" s="50">
        <v>0</v>
      </c>
      <c r="F66" s="4"/>
      <c r="G66" s="4"/>
      <c r="H66" s="4"/>
      <c r="I66" s="4"/>
    </row>
    <row r="67" spans="1:9" ht="14.1" customHeight="1">
      <c r="A67" s="11" t="s">
        <v>456</v>
      </c>
      <c r="B67" s="50">
        <v>0</v>
      </c>
      <c r="C67" s="50">
        <v>0</v>
      </c>
      <c r="D67" s="50">
        <v>0</v>
      </c>
      <c r="E67" s="50">
        <v>0</v>
      </c>
      <c r="F67" s="4"/>
      <c r="G67" s="4"/>
      <c r="H67" s="4"/>
      <c r="I67" s="4"/>
    </row>
    <row r="68" spans="1:9" ht="14.1" customHeight="1">
      <c r="A68" s="11" t="s">
        <v>455</v>
      </c>
      <c r="B68" s="50">
        <v>0</v>
      </c>
      <c r="C68" s="50">
        <v>0</v>
      </c>
      <c r="D68" s="50">
        <v>0</v>
      </c>
      <c r="E68" s="50">
        <v>0</v>
      </c>
      <c r="F68" s="4"/>
      <c r="G68" s="4"/>
      <c r="H68" s="4"/>
      <c r="I68" s="4"/>
    </row>
    <row r="69" spans="1:9" ht="14.1" customHeight="1">
      <c r="A69" s="11" t="s">
        <v>460</v>
      </c>
      <c r="B69" s="50">
        <v>0</v>
      </c>
      <c r="C69" s="50">
        <v>0</v>
      </c>
      <c r="D69" s="50">
        <v>0</v>
      </c>
      <c r="E69" s="50">
        <v>0</v>
      </c>
      <c r="F69" s="4"/>
      <c r="G69" s="4"/>
      <c r="H69" s="4"/>
      <c r="I69" s="4"/>
    </row>
    <row r="70" spans="1:9" ht="14.1" customHeight="1">
      <c r="A70" s="11" t="s">
        <v>459</v>
      </c>
      <c r="B70" s="50">
        <v>0</v>
      </c>
      <c r="C70" s="50">
        <v>0</v>
      </c>
      <c r="D70" s="50">
        <v>0</v>
      </c>
      <c r="E70" s="50">
        <v>0</v>
      </c>
      <c r="F70" s="4"/>
      <c r="G70" s="4"/>
      <c r="H70" s="4"/>
      <c r="I70" s="4"/>
    </row>
    <row r="71" spans="1:9" ht="14.1" customHeight="1">
      <c r="A71" s="11" t="s">
        <v>458</v>
      </c>
      <c r="B71" s="50">
        <v>0</v>
      </c>
      <c r="C71" s="50">
        <v>0</v>
      </c>
      <c r="D71" s="50">
        <v>0</v>
      </c>
      <c r="E71" s="50">
        <v>0</v>
      </c>
      <c r="F71" s="4"/>
      <c r="G71" s="4"/>
      <c r="H71" s="4"/>
      <c r="I71" s="4"/>
    </row>
    <row r="72" spans="1:9" ht="14.1" customHeight="1">
      <c r="A72" s="11" t="s">
        <v>457</v>
      </c>
      <c r="B72" s="50">
        <v>0</v>
      </c>
      <c r="C72" s="50">
        <v>0</v>
      </c>
      <c r="D72" s="50">
        <v>0</v>
      </c>
      <c r="E72" s="50">
        <v>0</v>
      </c>
      <c r="F72" s="4"/>
      <c r="G72" s="4"/>
      <c r="H72" s="4"/>
      <c r="I72" s="4"/>
    </row>
    <row r="73" spans="1:9" ht="14.1" customHeight="1">
      <c r="A73" s="11" t="s">
        <v>456</v>
      </c>
      <c r="B73" s="50">
        <v>0</v>
      </c>
      <c r="C73" s="50">
        <v>0</v>
      </c>
      <c r="D73" s="50">
        <v>0</v>
      </c>
      <c r="E73" s="50">
        <v>0</v>
      </c>
      <c r="F73" s="4"/>
      <c r="G73" s="4"/>
      <c r="H73" s="4"/>
      <c r="I73" s="4"/>
    </row>
    <row r="74" spans="1:9" ht="14.1" customHeight="1">
      <c r="A74" s="11" t="s">
        <v>455</v>
      </c>
      <c r="B74" s="50">
        <v>0</v>
      </c>
      <c r="C74" s="50">
        <v>0</v>
      </c>
      <c r="D74" s="50">
        <v>0</v>
      </c>
      <c r="E74" s="50">
        <v>0</v>
      </c>
      <c r="F74" s="4"/>
      <c r="G74" s="4"/>
      <c r="H74" s="4"/>
      <c r="I74" s="4"/>
    </row>
    <row r="75" spans="1:9" ht="14.1" customHeight="1">
      <c r="A75" s="11" t="s">
        <v>454</v>
      </c>
      <c r="B75" s="50">
        <v>0</v>
      </c>
      <c r="C75" s="50">
        <v>0</v>
      </c>
      <c r="D75" s="50">
        <v>0</v>
      </c>
      <c r="E75" s="50">
        <v>0</v>
      </c>
      <c r="F75" s="4"/>
      <c r="G75" s="4"/>
      <c r="H75" s="4"/>
      <c r="I75" s="4"/>
    </row>
    <row r="76" spans="1:9" ht="14.1" customHeight="1">
      <c r="A76" s="11" t="s">
        <v>453</v>
      </c>
      <c r="B76" s="50">
        <v>0</v>
      </c>
      <c r="C76" s="50">
        <v>0</v>
      </c>
      <c r="D76" s="50">
        <v>0</v>
      </c>
      <c r="E76" s="50">
        <v>0</v>
      </c>
      <c r="F76" s="4"/>
      <c r="G76" s="4"/>
      <c r="H76" s="4"/>
      <c r="I76" s="4"/>
    </row>
    <row r="77" spans="1:9" ht="14.1" customHeight="1">
      <c r="A77" s="10" t="s">
        <v>165</v>
      </c>
      <c r="B77" s="50">
        <v>66650000</v>
      </c>
      <c r="C77" s="50">
        <v>70200000</v>
      </c>
      <c r="D77" s="50">
        <v>71240000</v>
      </c>
      <c r="E77" s="50">
        <v>73638000</v>
      </c>
      <c r="F77" s="4"/>
      <c r="G77" s="4"/>
      <c r="H77" s="4"/>
      <c r="I77" s="4"/>
    </row>
    <row r="78" spans="1:9" ht="14.1" customHeight="1">
      <c r="A78" s="827" t="s">
        <v>44</v>
      </c>
      <c r="B78" s="828"/>
      <c r="C78" s="828"/>
      <c r="D78" s="828"/>
      <c r="E78" s="828"/>
      <c r="F78" s="4"/>
      <c r="G78" s="4"/>
      <c r="H78" s="4"/>
      <c r="I78" s="4"/>
    </row>
    <row r="79" spans="1:9" ht="14.1" customHeight="1">
      <c r="A79" s="46" t="s">
        <v>915</v>
      </c>
      <c r="B79" s="827" t="s">
        <v>913</v>
      </c>
      <c r="C79" s="828"/>
      <c r="D79" s="828"/>
      <c r="E79" s="828"/>
      <c r="F79" s="4"/>
      <c r="G79" s="4"/>
      <c r="H79" s="4"/>
      <c r="I79" s="4"/>
    </row>
    <row r="80" spans="1:9" ht="14.1" customHeight="1">
      <c r="A80" s="14" t="s">
        <v>484</v>
      </c>
      <c r="B80" s="825" t="s">
        <v>914</v>
      </c>
      <c r="C80" s="826"/>
      <c r="D80" s="826"/>
      <c r="E80" s="826"/>
      <c r="F80" s="4"/>
      <c r="G80" s="4"/>
      <c r="H80" s="4"/>
      <c r="I80" s="4"/>
    </row>
    <row r="81" spans="1:9" ht="14.1" customHeight="1">
      <c r="A81" s="47" t="s">
        <v>482</v>
      </c>
      <c r="B81" s="821" t="s">
        <v>913</v>
      </c>
      <c r="C81" s="822"/>
      <c r="D81" s="822"/>
      <c r="E81" s="822"/>
      <c r="F81" s="4"/>
      <c r="G81" s="4"/>
      <c r="H81" s="4"/>
      <c r="I81" s="4"/>
    </row>
    <row r="82" spans="1:9" ht="14.1" customHeight="1">
      <c r="A82" s="47" t="s">
        <v>15</v>
      </c>
      <c r="B82" s="821" t="s">
        <v>232</v>
      </c>
      <c r="C82" s="822"/>
      <c r="D82" s="822"/>
      <c r="E82" s="822"/>
      <c r="F82" s="4"/>
      <c r="G82" s="4"/>
      <c r="H82" s="4"/>
      <c r="I82" s="4"/>
    </row>
    <row r="83" spans="1:9" ht="15" customHeight="1">
      <c r="A83" s="13"/>
      <c r="B83" s="53">
        <v>2021</v>
      </c>
      <c r="C83" s="53">
        <v>2022</v>
      </c>
      <c r="D83" s="53">
        <v>2023</v>
      </c>
      <c r="E83" s="53">
        <v>2024</v>
      </c>
      <c r="F83" s="4"/>
      <c r="G83" s="4"/>
      <c r="H83" s="4"/>
      <c r="I83" s="4"/>
    </row>
    <row r="84" spans="1:9" ht="15" customHeight="1">
      <c r="A84" s="12"/>
      <c r="B84" s="54" t="s">
        <v>7</v>
      </c>
      <c r="C84" s="54" t="s">
        <v>8</v>
      </c>
      <c r="D84" s="54" t="s">
        <v>8</v>
      </c>
      <c r="E84" s="54" t="s">
        <v>8</v>
      </c>
      <c r="F84" s="4"/>
      <c r="G84" s="4"/>
      <c r="H84" s="4"/>
      <c r="I84" s="4"/>
    </row>
    <row r="85" spans="1:9" ht="14.1" customHeight="1">
      <c r="A85" s="7" t="s">
        <v>16</v>
      </c>
      <c r="B85" s="55" t="s">
        <v>531</v>
      </c>
      <c r="C85" s="55" t="s">
        <v>531</v>
      </c>
      <c r="D85" s="55" t="s">
        <v>531</v>
      </c>
      <c r="E85" s="55" t="s">
        <v>531</v>
      </c>
      <c r="F85" s="4"/>
      <c r="G85" s="4"/>
      <c r="H85" s="4"/>
      <c r="I85" s="4"/>
    </row>
    <row r="86" spans="1:9" ht="14.1" customHeight="1">
      <c r="A86" s="7" t="s">
        <v>680</v>
      </c>
      <c r="B86" s="55" t="s">
        <v>912</v>
      </c>
      <c r="C86" s="55" t="s">
        <v>692</v>
      </c>
      <c r="D86" s="55" t="s">
        <v>692</v>
      </c>
      <c r="E86" s="55" t="s">
        <v>692</v>
      </c>
      <c r="F86" s="4"/>
      <c r="G86" s="4"/>
      <c r="H86" s="4"/>
      <c r="I86" s="4"/>
    </row>
    <row r="87" spans="1:9" ht="14.1" customHeight="1">
      <c r="A87" s="7" t="s">
        <v>676</v>
      </c>
      <c r="B87" s="55" t="s">
        <v>912</v>
      </c>
      <c r="C87" s="55" t="s">
        <v>692</v>
      </c>
      <c r="D87" s="55" t="s">
        <v>692</v>
      </c>
      <c r="E87" s="55" t="s">
        <v>692</v>
      </c>
      <c r="F87" s="4"/>
      <c r="G87" s="4"/>
      <c r="H87" s="4"/>
      <c r="I87" s="4"/>
    </row>
    <row r="88" spans="1:9" ht="14.1" customHeight="1">
      <c r="A88" s="7" t="s">
        <v>477</v>
      </c>
      <c r="B88" s="55" t="s">
        <v>450</v>
      </c>
      <c r="C88" s="55" t="s">
        <v>474</v>
      </c>
      <c r="D88" s="55" t="s">
        <v>474</v>
      </c>
      <c r="E88" s="55" t="s">
        <v>474</v>
      </c>
      <c r="F88" s="4"/>
      <c r="G88" s="4"/>
      <c r="H88" s="4"/>
      <c r="I88" s="4"/>
    </row>
    <row r="89" spans="1:9" ht="14.1" customHeight="1">
      <c r="A89" s="7" t="s">
        <v>476</v>
      </c>
      <c r="B89" s="55" t="s">
        <v>450</v>
      </c>
      <c r="C89" s="55" t="s">
        <v>911</v>
      </c>
      <c r="D89" s="55" t="s">
        <v>474</v>
      </c>
      <c r="E89" s="55" t="s">
        <v>474</v>
      </c>
      <c r="F89" s="4"/>
      <c r="G89" s="4"/>
      <c r="H89" s="4"/>
      <c r="I89" s="4"/>
    </row>
    <row r="90" spans="1:9" ht="14.1" customHeight="1">
      <c r="A90" s="7" t="s">
        <v>22</v>
      </c>
      <c r="B90" s="55" t="s">
        <v>450</v>
      </c>
      <c r="C90" s="55" t="s">
        <v>911</v>
      </c>
      <c r="D90" s="55" t="s">
        <v>474</v>
      </c>
      <c r="E90" s="55" t="s">
        <v>474</v>
      </c>
      <c r="F90" s="4"/>
      <c r="G90" s="4"/>
      <c r="H90" s="4"/>
      <c r="I90" s="4"/>
    </row>
    <row r="91" spans="1:9" ht="14.1" customHeight="1">
      <c r="A91" s="823" t="s">
        <v>473</v>
      </c>
      <c r="B91" s="824"/>
      <c r="C91" s="824"/>
      <c r="D91" s="824"/>
      <c r="E91" s="824"/>
      <c r="F91" s="4"/>
      <c r="G91" s="4"/>
      <c r="H91" s="4"/>
      <c r="I91" s="4"/>
    </row>
    <row r="92" spans="1:9" ht="14.1" customHeight="1">
      <c r="A92" s="13"/>
      <c r="B92" s="53">
        <v>2021</v>
      </c>
      <c r="C92" s="53">
        <v>2022</v>
      </c>
      <c r="D92" s="53">
        <v>2023</v>
      </c>
      <c r="E92" s="53">
        <v>2024</v>
      </c>
      <c r="F92" s="4"/>
      <c r="G92" s="4"/>
      <c r="H92" s="4"/>
      <c r="I92" s="4"/>
    </row>
    <row r="93" spans="1:9" ht="14.1" customHeight="1">
      <c r="A93" s="12"/>
      <c r="B93" s="54" t="s">
        <v>7</v>
      </c>
      <c r="C93" s="54" t="s">
        <v>8</v>
      </c>
      <c r="D93" s="54" t="s">
        <v>8</v>
      </c>
      <c r="E93" s="54" t="s">
        <v>8</v>
      </c>
      <c r="F93" s="4"/>
      <c r="G93" s="4"/>
      <c r="H93" s="4"/>
      <c r="I93" s="4"/>
    </row>
    <row r="94" spans="1:9" ht="14.1" customHeight="1">
      <c r="A94" s="11" t="s">
        <v>470</v>
      </c>
      <c r="B94" s="50">
        <v>0</v>
      </c>
      <c r="C94" s="50">
        <v>0</v>
      </c>
      <c r="D94" s="50">
        <v>0</v>
      </c>
      <c r="E94" s="50">
        <v>0</v>
      </c>
      <c r="F94" s="4"/>
      <c r="G94" s="4"/>
      <c r="H94" s="4"/>
      <c r="I94" s="4"/>
    </row>
    <row r="95" spans="1:9" ht="14.1" customHeight="1">
      <c r="A95" s="11" t="s">
        <v>459</v>
      </c>
      <c r="B95" s="50">
        <v>0</v>
      </c>
      <c r="C95" s="50">
        <v>0</v>
      </c>
      <c r="D95" s="50">
        <v>0</v>
      </c>
      <c r="E95" s="50">
        <v>0</v>
      </c>
      <c r="F95" s="4"/>
      <c r="G95" s="4"/>
      <c r="H95" s="4"/>
      <c r="I95" s="4"/>
    </row>
    <row r="96" spans="1:9" ht="14.1" customHeight="1">
      <c r="A96" s="11" t="s">
        <v>463</v>
      </c>
      <c r="B96" s="50">
        <v>0</v>
      </c>
      <c r="C96" s="50">
        <v>0</v>
      </c>
      <c r="D96" s="50">
        <v>0</v>
      </c>
      <c r="E96" s="50">
        <v>0</v>
      </c>
      <c r="F96" s="4"/>
      <c r="G96" s="4"/>
      <c r="H96" s="4"/>
      <c r="I96" s="4"/>
    </row>
    <row r="97" spans="1:9" ht="14.1" customHeight="1">
      <c r="A97" s="11" t="s">
        <v>469</v>
      </c>
      <c r="B97" s="50">
        <v>0</v>
      </c>
      <c r="C97" s="50">
        <v>0</v>
      </c>
      <c r="D97" s="50">
        <v>0</v>
      </c>
      <c r="E97" s="50">
        <v>0</v>
      </c>
      <c r="F97" s="4"/>
      <c r="G97" s="4"/>
      <c r="H97" s="4"/>
      <c r="I97" s="4"/>
    </row>
    <row r="98" spans="1:9" ht="14.1" customHeight="1">
      <c r="A98" s="11" t="s">
        <v>459</v>
      </c>
      <c r="B98" s="50">
        <v>0</v>
      </c>
      <c r="C98" s="50">
        <v>0</v>
      </c>
      <c r="D98" s="50">
        <v>0</v>
      </c>
      <c r="E98" s="50">
        <v>0</v>
      </c>
      <c r="F98" s="4"/>
      <c r="G98" s="4"/>
      <c r="H98" s="4"/>
      <c r="I98" s="4"/>
    </row>
    <row r="99" spans="1:9" ht="14.1" customHeight="1">
      <c r="A99" s="11" t="s">
        <v>463</v>
      </c>
      <c r="B99" s="50">
        <v>0</v>
      </c>
      <c r="C99" s="50">
        <v>0</v>
      </c>
      <c r="D99" s="50">
        <v>0</v>
      </c>
      <c r="E99" s="50">
        <v>0</v>
      </c>
      <c r="F99" s="4"/>
      <c r="G99" s="4"/>
      <c r="H99" s="4"/>
      <c r="I99" s="4"/>
    </row>
    <row r="100" spans="1:9" ht="14.1" customHeight="1">
      <c r="A100" s="11" t="s">
        <v>468</v>
      </c>
      <c r="B100" s="50">
        <v>0</v>
      </c>
      <c r="C100" s="50">
        <v>0</v>
      </c>
      <c r="D100" s="50">
        <v>0</v>
      </c>
      <c r="E100" s="50">
        <v>0</v>
      </c>
      <c r="F100" s="4"/>
      <c r="G100" s="4"/>
      <c r="H100" s="4"/>
      <c r="I100" s="4"/>
    </row>
    <row r="101" spans="1:9" ht="14.1" customHeight="1">
      <c r="A101" s="11" t="s">
        <v>459</v>
      </c>
      <c r="B101" s="50">
        <v>0</v>
      </c>
      <c r="C101" s="50">
        <v>0</v>
      </c>
      <c r="D101" s="50">
        <v>0</v>
      </c>
      <c r="E101" s="50">
        <v>0</v>
      </c>
      <c r="F101" s="4"/>
      <c r="G101" s="4"/>
      <c r="H101" s="4"/>
      <c r="I101" s="4"/>
    </row>
    <row r="102" spans="1:9" ht="14.1" customHeight="1">
      <c r="A102" s="11" t="s">
        <v>463</v>
      </c>
      <c r="B102" s="50">
        <v>0</v>
      </c>
      <c r="C102" s="50">
        <v>0</v>
      </c>
      <c r="D102" s="50">
        <v>0</v>
      </c>
      <c r="E102" s="50">
        <v>0</v>
      </c>
      <c r="F102" s="4"/>
      <c r="G102" s="4"/>
      <c r="H102" s="4"/>
      <c r="I102" s="4"/>
    </row>
    <row r="103" spans="1:9" ht="14.1" customHeight="1">
      <c r="A103" s="11" t="s">
        <v>467</v>
      </c>
      <c r="B103" s="50">
        <v>0</v>
      </c>
      <c r="C103" s="50">
        <v>0</v>
      </c>
      <c r="D103" s="50">
        <v>0</v>
      </c>
      <c r="E103" s="50">
        <v>0</v>
      </c>
      <c r="F103" s="4"/>
      <c r="G103" s="4"/>
      <c r="H103" s="4"/>
      <c r="I103" s="4"/>
    </row>
    <row r="104" spans="1:9" ht="14.1" customHeight="1">
      <c r="A104" s="11" t="s">
        <v>459</v>
      </c>
      <c r="B104" s="50">
        <v>0</v>
      </c>
      <c r="C104" s="50">
        <v>0</v>
      </c>
      <c r="D104" s="50">
        <v>0</v>
      </c>
      <c r="E104" s="50">
        <v>0</v>
      </c>
      <c r="F104" s="4"/>
      <c r="G104" s="4"/>
      <c r="H104" s="4"/>
      <c r="I104" s="4"/>
    </row>
    <row r="105" spans="1:9" ht="14.1" customHeight="1">
      <c r="A105" s="11" t="s">
        <v>463</v>
      </c>
      <c r="B105" s="50">
        <v>0</v>
      </c>
      <c r="C105" s="50">
        <v>0</v>
      </c>
      <c r="D105" s="50">
        <v>0</v>
      </c>
      <c r="E105" s="50">
        <v>0</v>
      </c>
      <c r="F105" s="4"/>
      <c r="G105" s="4"/>
      <c r="H105" s="4"/>
      <c r="I105" s="4"/>
    </row>
    <row r="106" spans="1:9" ht="14.1" customHeight="1">
      <c r="A106" s="11" t="s">
        <v>472</v>
      </c>
      <c r="B106" s="50">
        <v>0</v>
      </c>
      <c r="C106" s="50">
        <v>0</v>
      </c>
      <c r="D106" s="50">
        <v>0</v>
      </c>
      <c r="E106" s="50">
        <v>0</v>
      </c>
      <c r="F106" s="4"/>
      <c r="G106" s="4"/>
      <c r="H106" s="4"/>
      <c r="I106" s="4"/>
    </row>
    <row r="107" spans="1:9" ht="14.1" customHeight="1">
      <c r="A107" s="11" t="s">
        <v>459</v>
      </c>
      <c r="B107" s="50">
        <v>0</v>
      </c>
      <c r="C107" s="50">
        <v>0</v>
      </c>
      <c r="D107" s="50">
        <v>0</v>
      </c>
      <c r="E107" s="50">
        <v>0</v>
      </c>
      <c r="F107" s="4"/>
      <c r="G107" s="4"/>
      <c r="H107" s="4"/>
      <c r="I107" s="4"/>
    </row>
    <row r="108" spans="1:9" ht="14.1" customHeight="1">
      <c r="A108" s="11" t="s">
        <v>463</v>
      </c>
      <c r="B108" s="50">
        <v>0</v>
      </c>
      <c r="C108" s="50">
        <v>0</v>
      </c>
      <c r="D108" s="50">
        <v>0</v>
      </c>
      <c r="E108" s="50">
        <v>0</v>
      </c>
      <c r="F108" s="4"/>
      <c r="G108" s="4"/>
      <c r="H108" s="4"/>
      <c r="I108" s="4"/>
    </row>
    <row r="109" spans="1:9" ht="14.1" customHeight="1">
      <c r="A109" s="11" t="s">
        <v>465</v>
      </c>
      <c r="B109" s="50">
        <v>0</v>
      </c>
      <c r="C109" s="50">
        <v>0</v>
      </c>
      <c r="D109" s="50">
        <v>0</v>
      </c>
      <c r="E109" s="50">
        <v>0</v>
      </c>
      <c r="F109" s="4"/>
      <c r="G109" s="4"/>
      <c r="H109" s="4"/>
      <c r="I109" s="4"/>
    </row>
    <row r="110" spans="1:9" ht="14.1" customHeight="1">
      <c r="A110" s="11" t="s">
        <v>459</v>
      </c>
      <c r="B110" s="50">
        <v>0</v>
      </c>
      <c r="C110" s="50">
        <v>0</v>
      </c>
      <c r="D110" s="50">
        <v>0</v>
      </c>
      <c r="E110" s="50">
        <v>0</v>
      </c>
      <c r="F110" s="4"/>
      <c r="G110" s="4"/>
      <c r="H110" s="4"/>
      <c r="I110" s="4"/>
    </row>
    <row r="111" spans="1:9" ht="14.1" customHeight="1">
      <c r="A111" s="11" t="s">
        <v>463</v>
      </c>
      <c r="B111" s="50">
        <v>0</v>
      </c>
      <c r="C111" s="50">
        <v>0</v>
      </c>
      <c r="D111" s="50">
        <v>0</v>
      </c>
      <c r="E111" s="50">
        <v>0</v>
      </c>
      <c r="F111" s="4"/>
      <c r="G111" s="4"/>
      <c r="H111" s="4"/>
      <c r="I111" s="4"/>
    </row>
    <row r="112" spans="1:9" ht="14.1" customHeight="1">
      <c r="A112" s="11" t="s">
        <v>464</v>
      </c>
      <c r="B112" s="50">
        <v>0</v>
      </c>
      <c r="C112" s="50">
        <v>0</v>
      </c>
      <c r="D112" s="50">
        <v>0</v>
      </c>
      <c r="E112" s="50">
        <v>0</v>
      </c>
      <c r="F112" s="4"/>
      <c r="G112" s="4"/>
      <c r="H112" s="4"/>
      <c r="I112" s="4"/>
    </row>
    <row r="113" spans="1:9" ht="14.1" customHeight="1">
      <c r="A113" s="11" t="s">
        <v>459</v>
      </c>
      <c r="B113" s="50">
        <v>0</v>
      </c>
      <c r="C113" s="50">
        <v>0</v>
      </c>
      <c r="D113" s="50">
        <v>0</v>
      </c>
      <c r="E113" s="50">
        <v>0</v>
      </c>
      <c r="F113" s="4"/>
      <c r="G113" s="4"/>
      <c r="H113" s="4"/>
      <c r="I113" s="4"/>
    </row>
    <row r="114" spans="1:9" ht="14.1" customHeight="1">
      <c r="A114" s="11" t="s">
        <v>463</v>
      </c>
      <c r="B114" s="50">
        <v>0</v>
      </c>
      <c r="C114" s="50">
        <v>0</v>
      </c>
      <c r="D114" s="50">
        <v>0</v>
      </c>
      <c r="E114" s="50">
        <v>0</v>
      </c>
      <c r="F114" s="4"/>
      <c r="G114" s="4"/>
      <c r="H114" s="4"/>
      <c r="I114" s="4"/>
    </row>
    <row r="115" spans="1:9" ht="14.1" customHeight="1">
      <c r="A115" s="11" t="s">
        <v>462</v>
      </c>
      <c r="B115" s="50">
        <v>0</v>
      </c>
      <c r="C115" s="50">
        <v>0</v>
      </c>
      <c r="D115" s="50">
        <v>0</v>
      </c>
      <c r="E115" s="50">
        <v>0</v>
      </c>
      <c r="F115" s="4"/>
      <c r="G115" s="4"/>
      <c r="H115" s="4"/>
      <c r="I115" s="4"/>
    </row>
    <row r="116" spans="1:9" ht="14.1" customHeight="1">
      <c r="A116" s="11" t="s">
        <v>459</v>
      </c>
      <c r="B116" s="50">
        <v>0</v>
      </c>
      <c r="C116" s="50">
        <v>0</v>
      </c>
      <c r="D116" s="50">
        <v>0</v>
      </c>
      <c r="E116" s="50">
        <v>0</v>
      </c>
      <c r="F116" s="4"/>
      <c r="G116" s="4"/>
      <c r="H116" s="4"/>
      <c r="I116" s="4"/>
    </row>
    <row r="117" spans="1:9" ht="14.1" customHeight="1">
      <c r="A117" s="11" t="s">
        <v>458</v>
      </c>
      <c r="B117" s="50">
        <v>0</v>
      </c>
      <c r="C117" s="50">
        <v>0</v>
      </c>
      <c r="D117" s="50">
        <v>0</v>
      </c>
      <c r="E117" s="50">
        <v>0</v>
      </c>
      <c r="F117" s="4"/>
      <c r="G117" s="4"/>
      <c r="H117" s="4"/>
      <c r="I117" s="4"/>
    </row>
    <row r="118" spans="1:9" ht="14.1" customHeight="1">
      <c r="A118" s="11" t="s">
        <v>457</v>
      </c>
      <c r="B118" s="50">
        <v>0</v>
      </c>
      <c r="C118" s="50">
        <v>0</v>
      </c>
      <c r="D118" s="50">
        <v>0</v>
      </c>
      <c r="E118" s="50">
        <v>0</v>
      </c>
      <c r="F118" s="4"/>
      <c r="G118" s="4"/>
      <c r="H118" s="4"/>
      <c r="I118" s="4"/>
    </row>
    <row r="119" spans="1:9" ht="14.1" customHeight="1">
      <c r="A119" s="11" t="s">
        <v>456</v>
      </c>
      <c r="B119" s="50">
        <v>0</v>
      </c>
      <c r="C119" s="50">
        <v>0</v>
      </c>
      <c r="D119" s="50">
        <v>0</v>
      </c>
      <c r="E119" s="50">
        <v>0</v>
      </c>
      <c r="F119" s="4"/>
      <c r="G119" s="4"/>
      <c r="H119" s="4"/>
      <c r="I119" s="4"/>
    </row>
    <row r="120" spans="1:9" ht="14.1" customHeight="1">
      <c r="A120" s="11" t="s">
        <v>455</v>
      </c>
      <c r="B120" s="50">
        <v>0</v>
      </c>
      <c r="C120" s="50">
        <v>0</v>
      </c>
      <c r="D120" s="50">
        <v>0</v>
      </c>
      <c r="E120" s="50">
        <v>0</v>
      </c>
      <c r="F120" s="4"/>
      <c r="G120" s="4"/>
      <c r="H120" s="4"/>
      <c r="I120" s="4"/>
    </row>
    <row r="121" spans="1:9" ht="14.1" customHeight="1">
      <c r="A121" s="11" t="s">
        <v>461</v>
      </c>
      <c r="B121" s="50">
        <v>4800000</v>
      </c>
      <c r="C121" s="50">
        <v>1000000</v>
      </c>
      <c r="D121" s="50">
        <v>1000000</v>
      </c>
      <c r="E121" s="50">
        <v>1000000</v>
      </c>
      <c r="F121" s="4"/>
      <c r="G121" s="4"/>
      <c r="H121" s="4"/>
      <c r="I121" s="4"/>
    </row>
    <row r="122" spans="1:9" ht="14.1" customHeight="1">
      <c r="A122" s="11" t="s">
        <v>459</v>
      </c>
      <c r="B122" s="50">
        <v>4800000</v>
      </c>
      <c r="C122" s="50">
        <v>1000000</v>
      </c>
      <c r="D122" s="50">
        <v>1000000</v>
      </c>
      <c r="E122" s="50">
        <v>1000000</v>
      </c>
      <c r="F122" s="4"/>
      <c r="G122" s="4"/>
      <c r="H122" s="4"/>
      <c r="I122" s="4"/>
    </row>
    <row r="123" spans="1:9" ht="14.1" customHeight="1">
      <c r="A123" s="11" t="s">
        <v>458</v>
      </c>
      <c r="B123" s="50">
        <v>0</v>
      </c>
      <c r="C123" s="50">
        <v>0</v>
      </c>
      <c r="D123" s="50">
        <v>0</v>
      </c>
      <c r="E123" s="50">
        <v>0</v>
      </c>
      <c r="F123" s="4"/>
      <c r="G123" s="4"/>
      <c r="H123" s="4"/>
      <c r="I123" s="4"/>
    </row>
    <row r="124" spans="1:9" ht="14.1" customHeight="1">
      <c r="A124" s="11" t="s">
        <v>457</v>
      </c>
      <c r="B124" s="50">
        <v>0</v>
      </c>
      <c r="C124" s="50">
        <v>0</v>
      </c>
      <c r="D124" s="50">
        <v>0</v>
      </c>
      <c r="E124" s="50">
        <v>0</v>
      </c>
      <c r="F124" s="4"/>
      <c r="G124" s="4"/>
      <c r="H124" s="4"/>
      <c r="I124" s="4"/>
    </row>
    <row r="125" spans="1:9" ht="14.1" customHeight="1">
      <c r="A125" s="11" t="s">
        <v>456</v>
      </c>
      <c r="B125" s="50">
        <v>0</v>
      </c>
      <c r="C125" s="50">
        <v>0</v>
      </c>
      <c r="D125" s="50">
        <v>0</v>
      </c>
      <c r="E125" s="50">
        <v>0</v>
      </c>
      <c r="F125" s="4"/>
      <c r="G125" s="4"/>
      <c r="H125" s="4"/>
      <c r="I125" s="4"/>
    </row>
    <row r="126" spans="1:9" ht="14.1" customHeight="1">
      <c r="A126" s="11" t="s">
        <v>455</v>
      </c>
      <c r="B126" s="50">
        <v>0</v>
      </c>
      <c r="C126" s="50">
        <v>0</v>
      </c>
      <c r="D126" s="50">
        <v>0</v>
      </c>
      <c r="E126" s="50">
        <v>0</v>
      </c>
      <c r="F126" s="4"/>
      <c r="G126" s="4"/>
      <c r="H126" s="4"/>
      <c r="I126" s="4"/>
    </row>
    <row r="127" spans="1:9" ht="14.1" customHeight="1">
      <c r="A127" s="11" t="s">
        <v>460</v>
      </c>
      <c r="B127" s="50">
        <v>0</v>
      </c>
      <c r="C127" s="50">
        <v>0</v>
      </c>
      <c r="D127" s="50">
        <v>0</v>
      </c>
      <c r="E127" s="50">
        <v>0</v>
      </c>
      <c r="F127" s="4"/>
      <c r="G127" s="4"/>
      <c r="H127" s="4"/>
      <c r="I127" s="4"/>
    </row>
    <row r="128" spans="1:9" ht="14.1" customHeight="1">
      <c r="A128" s="11" t="s">
        <v>459</v>
      </c>
      <c r="B128" s="50">
        <v>0</v>
      </c>
      <c r="C128" s="50">
        <v>0</v>
      </c>
      <c r="D128" s="50">
        <v>0</v>
      </c>
      <c r="E128" s="50">
        <v>0</v>
      </c>
      <c r="F128" s="4"/>
      <c r="G128" s="4"/>
      <c r="H128" s="4"/>
      <c r="I128" s="4"/>
    </row>
    <row r="129" spans="1:9" ht="14.1" customHeight="1">
      <c r="A129" s="11" t="s">
        <v>458</v>
      </c>
      <c r="B129" s="50">
        <v>0</v>
      </c>
      <c r="C129" s="50">
        <v>0</v>
      </c>
      <c r="D129" s="50">
        <v>0</v>
      </c>
      <c r="E129" s="50">
        <v>0</v>
      </c>
      <c r="F129" s="4"/>
      <c r="G129" s="4"/>
      <c r="H129" s="4"/>
      <c r="I129" s="4"/>
    </row>
    <row r="130" spans="1:9" ht="14.1" customHeight="1">
      <c r="A130" s="11" t="s">
        <v>457</v>
      </c>
      <c r="B130" s="50">
        <v>0</v>
      </c>
      <c r="C130" s="50">
        <v>0</v>
      </c>
      <c r="D130" s="50">
        <v>0</v>
      </c>
      <c r="E130" s="50">
        <v>0</v>
      </c>
      <c r="F130" s="4"/>
      <c r="G130" s="4"/>
      <c r="H130" s="4"/>
      <c r="I130" s="4"/>
    </row>
    <row r="131" spans="1:9" ht="14.1" customHeight="1">
      <c r="A131" s="11" t="s">
        <v>456</v>
      </c>
      <c r="B131" s="50">
        <v>0</v>
      </c>
      <c r="C131" s="50">
        <v>0</v>
      </c>
      <c r="D131" s="50">
        <v>0</v>
      </c>
      <c r="E131" s="50">
        <v>0</v>
      </c>
      <c r="F131" s="4"/>
      <c r="G131" s="4"/>
      <c r="H131" s="4"/>
      <c r="I131" s="4"/>
    </row>
    <row r="132" spans="1:9" ht="14.1" customHeight="1">
      <c r="A132" s="11" t="s">
        <v>455</v>
      </c>
      <c r="B132" s="50">
        <v>0</v>
      </c>
      <c r="C132" s="50">
        <v>0</v>
      </c>
      <c r="D132" s="50">
        <v>0</v>
      </c>
      <c r="E132" s="50">
        <v>0</v>
      </c>
      <c r="F132" s="4"/>
      <c r="G132" s="4"/>
      <c r="H132" s="4"/>
      <c r="I132" s="4"/>
    </row>
    <row r="133" spans="1:9" ht="14.1" customHeight="1">
      <c r="A133" s="11" t="s">
        <v>454</v>
      </c>
      <c r="B133" s="50">
        <v>0</v>
      </c>
      <c r="C133" s="50">
        <v>0</v>
      </c>
      <c r="D133" s="50">
        <v>0</v>
      </c>
      <c r="E133" s="50">
        <v>0</v>
      </c>
      <c r="F133" s="4"/>
      <c r="G133" s="4"/>
      <c r="H133" s="4"/>
      <c r="I133" s="4"/>
    </row>
    <row r="134" spans="1:9" ht="14.1" customHeight="1">
      <c r="A134" s="11" t="s">
        <v>453</v>
      </c>
      <c r="B134" s="50">
        <v>0</v>
      </c>
      <c r="C134" s="50">
        <v>0</v>
      </c>
      <c r="D134" s="50">
        <v>0</v>
      </c>
      <c r="E134" s="50">
        <v>0</v>
      </c>
      <c r="F134" s="4"/>
      <c r="G134" s="4"/>
      <c r="H134" s="4"/>
      <c r="I134" s="4"/>
    </row>
    <row r="135" spans="1:9" ht="14.1" customHeight="1">
      <c r="A135" s="10" t="s">
        <v>165</v>
      </c>
      <c r="B135" s="50">
        <v>4800000</v>
      </c>
      <c r="C135" s="50">
        <v>1000000</v>
      </c>
      <c r="D135" s="50">
        <v>1000000</v>
      </c>
      <c r="E135" s="50">
        <v>1000000</v>
      </c>
      <c r="F135" s="4"/>
      <c r="G135" s="4"/>
      <c r="H135" s="4"/>
      <c r="I135" s="4"/>
    </row>
    <row r="136" spans="1:9" ht="15" customHeight="1">
      <c r="A136" s="9" t="s">
        <v>450</v>
      </c>
      <c r="B136" s="51" t="s">
        <v>450</v>
      </c>
      <c r="C136" s="51" t="s">
        <v>450</v>
      </c>
      <c r="D136" s="51" t="s">
        <v>450</v>
      </c>
      <c r="E136" s="51" t="s">
        <v>450</v>
      </c>
      <c r="F136" s="4"/>
      <c r="G136" s="4"/>
      <c r="H136" s="4"/>
      <c r="I136" s="4"/>
    </row>
    <row r="137" spans="1:9" ht="15" customHeight="1">
      <c r="A137" s="8" t="s">
        <v>471</v>
      </c>
      <c r="B137" s="52">
        <v>72650000</v>
      </c>
      <c r="C137" s="52">
        <v>71200000</v>
      </c>
      <c r="D137" s="52">
        <v>72240000</v>
      </c>
      <c r="E137" s="52">
        <v>74638000</v>
      </c>
      <c r="F137" s="4"/>
      <c r="G137" s="4"/>
      <c r="H137" s="4"/>
      <c r="I137" s="4"/>
    </row>
    <row r="138" spans="1:9" ht="15" customHeight="1">
      <c r="A138" s="7" t="s">
        <v>470</v>
      </c>
      <c r="B138" s="48">
        <v>45200000</v>
      </c>
      <c r="C138" s="48">
        <v>45200000</v>
      </c>
      <c r="D138" s="48">
        <v>45200000</v>
      </c>
      <c r="E138" s="48">
        <v>45200000</v>
      </c>
      <c r="F138" s="4"/>
      <c r="G138" s="4"/>
      <c r="H138" s="4"/>
      <c r="I138" s="4"/>
    </row>
    <row r="139" spans="1:9" ht="15" customHeight="1">
      <c r="A139" s="7" t="s">
        <v>459</v>
      </c>
      <c r="B139" s="48">
        <v>45200000</v>
      </c>
      <c r="C139" s="48">
        <v>45200000</v>
      </c>
      <c r="D139" s="48">
        <v>45200000</v>
      </c>
      <c r="E139" s="48">
        <v>45200000</v>
      </c>
      <c r="F139" s="4"/>
      <c r="G139" s="4"/>
      <c r="H139" s="4"/>
      <c r="I139" s="4"/>
    </row>
    <row r="140" spans="1:9" ht="15" customHeight="1">
      <c r="A140" s="7" t="s">
        <v>463</v>
      </c>
      <c r="B140" s="48">
        <v>0</v>
      </c>
      <c r="C140" s="48">
        <v>0</v>
      </c>
      <c r="D140" s="48">
        <v>0</v>
      </c>
      <c r="E140" s="48">
        <v>0</v>
      </c>
      <c r="F140" s="4"/>
      <c r="G140" s="4"/>
      <c r="H140" s="4"/>
      <c r="I140" s="4"/>
    </row>
    <row r="141" spans="1:9" ht="15" customHeight="1">
      <c r="A141" s="7" t="s">
        <v>469</v>
      </c>
      <c r="B141" s="48">
        <v>6450000</v>
      </c>
      <c r="C141" s="48">
        <v>6450000</v>
      </c>
      <c r="D141" s="48">
        <v>6450000</v>
      </c>
      <c r="E141" s="48">
        <v>6450000</v>
      </c>
      <c r="F141" s="4"/>
      <c r="G141" s="4"/>
      <c r="H141" s="4"/>
      <c r="I141" s="4"/>
    </row>
    <row r="142" spans="1:9" ht="15" customHeight="1">
      <c r="A142" s="7" t="s">
        <v>459</v>
      </c>
      <c r="B142" s="48">
        <v>6450000</v>
      </c>
      <c r="C142" s="48">
        <v>6450000</v>
      </c>
      <c r="D142" s="48">
        <v>6450000</v>
      </c>
      <c r="E142" s="48">
        <v>6450000</v>
      </c>
      <c r="F142" s="4"/>
      <c r="G142" s="4"/>
      <c r="H142" s="4"/>
      <c r="I142" s="4"/>
    </row>
    <row r="143" spans="1:9" ht="15" customHeight="1">
      <c r="A143" s="7" t="s">
        <v>463</v>
      </c>
      <c r="B143" s="48">
        <v>0</v>
      </c>
      <c r="C143" s="48">
        <v>0</v>
      </c>
      <c r="D143" s="48">
        <v>0</v>
      </c>
      <c r="E143" s="48">
        <v>0</v>
      </c>
      <c r="F143" s="4"/>
      <c r="G143" s="4"/>
      <c r="H143" s="4"/>
      <c r="I143" s="4"/>
    </row>
    <row r="144" spans="1:9" ht="15" customHeight="1">
      <c r="A144" s="7" t="s">
        <v>468</v>
      </c>
      <c r="B144" s="48">
        <v>11752000</v>
      </c>
      <c r="C144" s="48">
        <v>15050000</v>
      </c>
      <c r="D144" s="48">
        <v>16090000</v>
      </c>
      <c r="E144" s="48">
        <v>18488000</v>
      </c>
      <c r="F144" s="4"/>
      <c r="G144" s="4"/>
      <c r="H144" s="4"/>
      <c r="I144" s="4"/>
    </row>
    <row r="145" spans="1:9" ht="15" customHeight="1">
      <c r="A145" s="7" t="s">
        <v>459</v>
      </c>
      <c r="B145" s="48">
        <v>11752000</v>
      </c>
      <c r="C145" s="48">
        <v>15050000</v>
      </c>
      <c r="D145" s="48">
        <v>16090000</v>
      </c>
      <c r="E145" s="48">
        <v>18488000</v>
      </c>
      <c r="F145" s="4"/>
      <c r="G145" s="4"/>
      <c r="H145" s="4"/>
      <c r="I145" s="4"/>
    </row>
    <row r="146" spans="1:9" ht="15" customHeight="1">
      <c r="A146" s="7" t="s">
        <v>463</v>
      </c>
      <c r="B146" s="48">
        <v>0</v>
      </c>
      <c r="C146" s="48">
        <v>0</v>
      </c>
      <c r="D146" s="48">
        <v>0</v>
      </c>
      <c r="E146" s="48">
        <v>0</v>
      </c>
      <c r="F146" s="4"/>
      <c r="G146" s="4"/>
      <c r="H146" s="4"/>
      <c r="I146" s="4"/>
    </row>
    <row r="147" spans="1:9" ht="15" customHeight="1">
      <c r="A147" s="7" t="s">
        <v>467</v>
      </c>
      <c r="B147" s="48">
        <v>0</v>
      </c>
      <c r="C147" s="48">
        <v>0</v>
      </c>
      <c r="D147" s="48">
        <v>0</v>
      </c>
      <c r="E147" s="48">
        <v>0</v>
      </c>
      <c r="F147" s="4"/>
      <c r="G147" s="4"/>
      <c r="H147" s="4"/>
      <c r="I147" s="4"/>
    </row>
    <row r="148" spans="1:9" ht="15" customHeight="1">
      <c r="A148" s="7" t="s">
        <v>459</v>
      </c>
      <c r="B148" s="48">
        <v>0</v>
      </c>
      <c r="C148" s="48">
        <v>0</v>
      </c>
      <c r="D148" s="48">
        <v>0</v>
      </c>
      <c r="E148" s="48">
        <v>0</v>
      </c>
      <c r="F148" s="4"/>
      <c r="G148" s="4"/>
      <c r="H148" s="4"/>
      <c r="I148" s="4"/>
    </row>
    <row r="149" spans="1:9" ht="15" customHeight="1">
      <c r="A149" s="7" t="s">
        <v>463</v>
      </c>
      <c r="B149" s="48">
        <v>0</v>
      </c>
      <c r="C149" s="48">
        <v>0</v>
      </c>
      <c r="D149" s="48">
        <v>0</v>
      </c>
      <c r="E149" s="48">
        <v>0</v>
      </c>
      <c r="F149" s="4"/>
      <c r="G149" s="4"/>
      <c r="H149" s="4"/>
      <c r="I149" s="4"/>
    </row>
    <row r="150" spans="1:9" ht="20.100000000000001" customHeight="1">
      <c r="A150" s="7" t="s">
        <v>466</v>
      </c>
      <c r="B150" s="49">
        <v>0</v>
      </c>
      <c r="C150" s="49">
        <v>0</v>
      </c>
      <c r="D150" s="49">
        <v>0</v>
      </c>
      <c r="E150" s="49">
        <v>0</v>
      </c>
      <c r="F150" s="4"/>
      <c r="G150" s="4"/>
      <c r="H150" s="4"/>
      <c r="I150" s="4"/>
    </row>
    <row r="151" spans="1:9" ht="15" customHeight="1">
      <c r="A151" s="7" t="s">
        <v>459</v>
      </c>
      <c r="B151" s="48">
        <v>0</v>
      </c>
      <c r="C151" s="48">
        <v>0</v>
      </c>
      <c r="D151" s="48">
        <v>0</v>
      </c>
      <c r="E151" s="48">
        <v>0</v>
      </c>
      <c r="F151" s="4"/>
      <c r="G151" s="4"/>
      <c r="H151" s="4"/>
      <c r="I151" s="4"/>
    </row>
    <row r="152" spans="1:9" ht="15" customHeight="1">
      <c r="A152" s="7" t="s">
        <v>463</v>
      </c>
      <c r="B152" s="48">
        <v>0</v>
      </c>
      <c r="C152" s="48">
        <v>0</v>
      </c>
      <c r="D152" s="48">
        <v>0</v>
      </c>
      <c r="E152" s="48">
        <v>0</v>
      </c>
      <c r="F152" s="4"/>
      <c r="G152" s="4"/>
      <c r="H152" s="4"/>
      <c r="I152" s="4"/>
    </row>
    <row r="153" spans="1:9" ht="15" customHeight="1">
      <c r="A153" s="7" t="s">
        <v>465</v>
      </c>
      <c r="B153" s="48">
        <v>3050000</v>
      </c>
      <c r="C153" s="48">
        <v>3500000</v>
      </c>
      <c r="D153" s="48">
        <v>3500000</v>
      </c>
      <c r="E153" s="48">
        <v>3500000</v>
      </c>
      <c r="F153" s="4"/>
      <c r="G153" s="4"/>
      <c r="H153" s="4"/>
      <c r="I153" s="4"/>
    </row>
    <row r="154" spans="1:9" ht="15" customHeight="1">
      <c r="A154" s="7" t="s">
        <v>459</v>
      </c>
      <c r="B154" s="48">
        <v>3050000</v>
      </c>
      <c r="C154" s="48">
        <v>3500000</v>
      </c>
      <c r="D154" s="48">
        <v>3500000</v>
      </c>
      <c r="E154" s="48">
        <v>3500000</v>
      </c>
      <c r="F154" s="4"/>
      <c r="G154" s="4"/>
      <c r="H154" s="4"/>
      <c r="I154" s="4"/>
    </row>
    <row r="155" spans="1:9" ht="15" customHeight="1">
      <c r="A155" s="7" t="s">
        <v>463</v>
      </c>
      <c r="B155" s="48">
        <v>0</v>
      </c>
      <c r="C155" s="48">
        <v>0</v>
      </c>
      <c r="D155" s="48">
        <v>0</v>
      </c>
      <c r="E155" s="48">
        <v>0</v>
      </c>
      <c r="F155" s="4"/>
      <c r="G155" s="4"/>
      <c r="H155" s="4"/>
      <c r="I155" s="4"/>
    </row>
    <row r="156" spans="1:9" ht="15" customHeight="1">
      <c r="A156" s="7" t="s">
        <v>464</v>
      </c>
      <c r="B156" s="48">
        <v>198000</v>
      </c>
      <c r="C156" s="48">
        <v>0</v>
      </c>
      <c r="D156" s="48">
        <v>0</v>
      </c>
      <c r="E156" s="48">
        <v>0</v>
      </c>
      <c r="F156" s="4"/>
      <c r="G156" s="4"/>
      <c r="H156" s="4"/>
      <c r="I156" s="4"/>
    </row>
    <row r="157" spans="1:9" ht="15" customHeight="1">
      <c r="A157" s="7" t="s">
        <v>459</v>
      </c>
      <c r="B157" s="48">
        <v>198000</v>
      </c>
      <c r="C157" s="48">
        <v>0</v>
      </c>
      <c r="D157" s="48">
        <v>0</v>
      </c>
      <c r="E157" s="48">
        <v>0</v>
      </c>
      <c r="F157" s="4"/>
      <c r="G157" s="4"/>
      <c r="H157" s="4"/>
      <c r="I157" s="4"/>
    </row>
    <row r="158" spans="1:9" ht="15" customHeight="1">
      <c r="A158" s="7" t="s">
        <v>463</v>
      </c>
      <c r="B158" s="48">
        <v>0</v>
      </c>
      <c r="C158" s="48">
        <v>0</v>
      </c>
      <c r="D158" s="48">
        <v>0</v>
      </c>
      <c r="E158" s="48">
        <v>0</v>
      </c>
      <c r="F158" s="4"/>
      <c r="G158" s="4"/>
      <c r="H158" s="4"/>
      <c r="I158" s="4"/>
    </row>
    <row r="159" spans="1:9" ht="15" customHeight="1">
      <c r="A159" s="7" t="s">
        <v>462</v>
      </c>
      <c r="B159" s="48">
        <v>0</v>
      </c>
      <c r="C159" s="48">
        <v>0</v>
      </c>
      <c r="D159" s="48">
        <v>0</v>
      </c>
      <c r="E159" s="48">
        <v>0</v>
      </c>
      <c r="F159" s="4"/>
      <c r="G159" s="4"/>
      <c r="H159" s="4"/>
      <c r="I159" s="4"/>
    </row>
    <row r="160" spans="1:9" ht="15" customHeight="1">
      <c r="A160" s="7" t="s">
        <v>459</v>
      </c>
      <c r="B160" s="48">
        <v>0</v>
      </c>
      <c r="C160" s="48">
        <v>0</v>
      </c>
      <c r="D160" s="48">
        <v>0</v>
      </c>
      <c r="E160" s="48">
        <v>0</v>
      </c>
      <c r="F160" s="4"/>
      <c r="G160" s="4"/>
      <c r="H160" s="4"/>
      <c r="I160" s="4"/>
    </row>
    <row r="161" spans="1:9" ht="15" customHeight="1">
      <c r="A161" s="7" t="s">
        <v>458</v>
      </c>
      <c r="B161" s="48">
        <v>0</v>
      </c>
      <c r="C161" s="48">
        <v>0</v>
      </c>
      <c r="D161" s="48">
        <v>0</v>
      </c>
      <c r="E161" s="48">
        <v>0</v>
      </c>
      <c r="F161" s="4"/>
      <c r="G161" s="4"/>
      <c r="H161" s="4"/>
      <c r="I161" s="4"/>
    </row>
    <row r="162" spans="1:9" ht="15" customHeight="1">
      <c r="A162" s="7" t="s">
        <v>457</v>
      </c>
      <c r="B162" s="48">
        <v>0</v>
      </c>
      <c r="C162" s="48">
        <v>0</v>
      </c>
      <c r="D162" s="48">
        <v>0</v>
      </c>
      <c r="E162" s="48">
        <v>0</v>
      </c>
      <c r="F162" s="4"/>
      <c r="G162" s="4"/>
      <c r="H162" s="4"/>
      <c r="I162" s="4"/>
    </row>
    <row r="163" spans="1:9" ht="15" customHeight="1">
      <c r="A163" s="7" t="s">
        <v>456</v>
      </c>
      <c r="B163" s="48">
        <v>0</v>
      </c>
      <c r="C163" s="48">
        <v>0</v>
      </c>
      <c r="D163" s="48">
        <v>0</v>
      </c>
      <c r="E163" s="48">
        <v>0</v>
      </c>
      <c r="F163" s="4"/>
      <c r="G163" s="4"/>
      <c r="H163" s="4"/>
      <c r="I163" s="4"/>
    </row>
    <row r="164" spans="1:9" ht="15" customHeight="1">
      <c r="A164" s="7" t="s">
        <v>455</v>
      </c>
      <c r="B164" s="48">
        <v>0</v>
      </c>
      <c r="C164" s="48">
        <v>0</v>
      </c>
      <c r="D164" s="48">
        <v>0</v>
      </c>
      <c r="E164" s="48">
        <v>0</v>
      </c>
      <c r="F164" s="4"/>
      <c r="G164" s="4"/>
      <c r="H164" s="4"/>
      <c r="I164" s="4"/>
    </row>
    <row r="165" spans="1:9" ht="15" customHeight="1">
      <c r="A165" s="7" t="s">
        <v>461</v>
      </c>
      <c r="B165" s="48">
        <v>6000000</v>
      </c>
      <c r="C165" s="48">
        <v>1000000</v>
      </c>
      <c r="D165" s="48">
        <v>1000000</v>
      </c>
      <c r="E165" s="48">
        <v>1000000</v>
      </c>
      <c r="F165" s="4"/>
      <c r="G165" s="4"/>
      <c r="H165" s="4"/>
      <c r="I165" s="4"/>
    </row>
    <row r="166" spans="1:9" ht="15" customHeight="1">
      <c r="A166" s="7" t="s">
        <v>459</v>
      </c>
      <c r="B166" s="48">
        <v>6000000</v>
      </c>
      <c r="C166" s="48">
        <v>1000000</v>
      </c>
      <c r="D166" s="48">
        <v>1000000</v>
      </c>
      <c r="E166" s="48">
        <v>1000000</v>
      </c>
      <c r="F166" s="4"/>
      <c r="G166" s="4"/>
      <c r="H166" s="4"/>
      <c r="I166" s="4"/>
    </row>
    <row r="167" spans="1:9" ht="15" customHeight="1">
      <c r="A167" s="7" t="s">
        <v>458</v>
      </c>
      <c r="B167" s="48">
        <v>0</v>
      </c>
      <c r="C167" s="48">
        <v>0</v>
      </c>
      <c r="D167" s="48">
        <v>0</v>
      </c>
      <c r="E167" s="48">
        <v>0</v>
      </c>
      <c r="F167" s="4"/>
      <c r="G167" s="4"/>
      <c r="H167" s="4"/>
      <c r="I167" s="4"/>
    </row>
    <row r="168" spans="1:9" ht="15" customHeight="1">
      <c r="A168" s="7" t="s">
        <v>457</v>
      </c>
      <c r="B168" s="48">
        <v>0</v>
      </c>
      <c r="C168" s="48">
        <v>0</v>
      </c>
      <c r="D168" s="48">
        <v>0</v>
      </c>
      <c r="E168" s="48">
        <v>0</v>
      </c>
      <c r="F168" s="4"/>
      <c r="G168" s="4"/>
      <c r="H168" s="4"/>
      <c r="I168" s="4"/>
    </row>
    <row r="169" spans="1:9" ht="15" customHeight="1">
      <c r="A169" s="7" t="s">
        <v>456</v>
      </c>
      <c r="B169" s="48">
        <v>0</v>
      </c>
      <c r="C169" s="48">
        <v>0</v>
      </c>
      <c r="D169" s="48">
        <v>0</v>
      </c>
      <c r="E169" s="48">
        <v>0</v>
      </c>
      <c r="F169" s="4"/>
      <c r="G169" s="4"/>
      <c r="H169" s="4"/>
      <c r="I169" s="4"/>
    </row>
    <row r="170" spans="1:9" ht="15" customHeight="1">
      <c r="A170" s="7" t="s">
        <v>455</v>
      </c>
      <c r="B170" s="48">
        <v>0</v>
      </c>
      <c r="C170" s="48">
        <v>0</v>
      </c>
      <c r="D170" s="48">
        <v>0</v>
      </c>
      <c r="E170" s="48">
        <v>0</v>
      </c>
      <c r="F170" s="4"/>
      <c r="G170" s="4"/>
      <c r="H170" s="4"/>
      <c r="I170" s="4"/>
    </row>
    <row r="171" spans="1:9" ht="15" customHeight="1">
      <c r="A171" s="7" t="s">
        <v>460</v>
      </c>
      <c r="B171" s="48">
        <v>0</v>
      </c>
      <c r="C171" s="48">
        <v>0</v>
      </c>
      <c r="D171" s="48">
        <v>0</v>
      </c>
      <c r="E171" s="48">
        <v>0</v>
      </c>
      <c r="F171" s="4"/>
      <c r="G171" s="4"/>
      <c r="H171" s="4"/>
      <c r="I171" s="4"/>
    </row>
    <row r="172" spans="1:9" ht="15" customHeight="1">
      <c r="A172" s="7" t="s">
        <v>459</v>
      </c>
      <c r="B172" s="48">
        <v>0</v>
      </c>
      <c r="C172" s="48">
        <v>0</v>
      </c>
      <c r="D172" s="48">
        <v>0</v>
      </c>
      <c r="E172" s="48">
        <v>0</v>
      </c>
      <c r="F172" s="4"/>
      <c r="G172" s="4"/>
      <c r="H172" s="4"/>
      <c r="I172" s="4"/>
    </row>
    <row r="173" spans="1:9" ht="15" customHeight="1">
      <c r="A173" s="7" t="s">
        <v>458</v>
      </c>
      <c r="B173" s="48">
        <v>0</v>
      </c>
      <c r="C173" s="48">
        <v>0</v>
      </c>
      <c r="D173" s="48">
        <v>0</v>
      </c>
      <c r="E173" s="48">
        <v>0</v>
      </c>
      <c r="F173" s="4"/>
      <c r="G173" s="4"/>
      <c r="H173" s="4"/>
      <c r="I173" s="4"/>
    </row>
    <row r="174" spans="1:9" ht="15" customHeight="1">
      <c r="A174" s="7" t="s">
        <v>457</v>
      </c>
      <c r="B174" s="48">
        <v>0</v>
      </c>
      <c r="C174" s="48">
        <v>0</v>
      </c>
      <c r="D174" s="48">
        <v>0</v>
      </c>
      <c r="E174" s="48">
        <v>0</v>
      </c>
      <c r="F174" s="4"/>
      <c r="G174" s="4"/>
      <c r="H174" s="4"/>
      <c r="I174" s="4"/>
    </row>
    <row r="175" spans="1:9" ht="15" customHeight="1">
      <c r="A175" s="7" t="s">
        <v>456</v>
      </c>
      <c r="B175" s="48">
        <v>0</v>
      </c>
      <c r="C175" s="48">
        <v>0</v>
      </c>
      <c r="D175" s="48">
        <v>0</v>
      </c>
      <c r="E175" s="48">
        <v>0</v>
      </c>
      <c r="F175" s="4"/>
      <c r="G175" s="4"/>
      <c r="H175" s="4"/>
      <c r="I175" s="4"/>
    </row>
    <row r="176" spans="1:9" ht="15" customHeight="1">
      <c r="A176" s="7" t="s">
        <v>455</v>
      </c>
      <c r="B176" s="48">
        <v>0</v>
      </c>
      <c r="C176" s="48">
        <v>0</v>
      </c>
      <c r="D176" s="48">
        <v>0</v>
      </c>
      <c r="E176" s="48">
        <v>0</v>
      </c>
      <c r="F176" s="4"/>
      <c r="G176" s="4"/>
      <c r="H176" s="4"/>
      <c r="I176" s="4"/>
    </row>
    <row r="177" spans="1:9" ht="15" customHeight="1">
      <c r="A177" s="7" t="s">
        <v>454</v>
      </c>
      <c r="B177" s="48">
        <v>0</v>
      </c>
      <c r="C177" s="48">
        <v>0</v>
      </c>
      <c r="D177" s="48">
        <v>0</v>
      </c>
      <c r="E177" s="48">
        <v>0</v>
      </c>
      <c r="F177" s="4"/>
      <c r="G177" s="4"/>
      <c r="H177" s="4"/>
      <c r="I177" s="4"/>
    </row>
    <row r="178" spans="1:9" ht="15" customHeight="1">
      <c r="A178" s="7" t="s">
        <v>453</v>
      </c>
      <c r="B178" s="48">
        <v>0</v>
      </c>
      <c r="C178" s="48">
        <v>0</v>
      </c>
      <c r="D178" s="48">
        <v>0</v>
      </c>
      <c r="E178" s="48">
        <v>0</v>
      </c>
      <c r="F178" s="4"/>
      <c r="G178" s="4"/>
      <c r="H178" s="4"/>
      <c r="I178" s="4"/>
    </row>
    <row r="179" spans="1:9" ht="20.100000000000001" customHeight="1">
      <c r="A179" s="6" t="s">
        <v>450</v>
      </c>
      <c r="B179" s="4"/>
      <c r="C179" s="4"/>
      <c r="D179" s="4"/>
      <c r="E179" s="4"/>
      <c r="F179" s="4"/>
      <c r="G179" s="4"/>
      <c r="H179" s="4"/>
      <c r="I179" s="4"/>
    </row>
    <row r="181" spans="1:9">
      <c r="A181" s="17" t="s">
        <v>582</v>
      </c>
      <c r="B181" s="47" t="s">
        <v>338</v>
      </c>
      <c r="C181" s="47" t="s">
        <v>2366</v>
      </c>
    </row>
    <row r="182" spans="1:9">
      <c r="A182" s="2" t="s">
        <v>578</v>
      </c>
      <c r="B182" s="47" t="s">
        <v>451</v>
      </c>
      <c r="C182" s="47" t="s">
        <v>450</v>
      </c>
    </row>
    <row r="183" spans="1:9">
      <c r="A183" s="1" t="s">
        <v>450</v>
      </c>
      <c r="B183" s="47" t="s">
        <v>336</v>
      </c>
      <c r="C183" s="47" t="s">
        <v>450</v>
      </c>
    </row>
    <row r="185" spans="1:9">
      <c r="A185" s="3" t="s">
        <v>450</v>
      </c>
      <c r="B185" s="47" t="s">
        <v>338</v>
      </c>
      <c r="C185" s="47" t="s">
        <v>2367</v>
      </c>
    </row>
    <row r="186" spans="1:9">
      <c r="A186" s="2" t="s">
        <v>577</v>
      </c>
      <c r="B186" s="47" t="s">
        <v>451</v>
      </c>
      <c r="C186" s="47" t="s">
        <v>450</v>
      </c>
    </row>
    <row r="187" spans="1:9">
      <c r="A187" s="1" t="s">
        <v>450</v>
      </c>
      <c r="B187" s="47" t="s">
        <v>336</v>
      </c>
      <c r="C187" s="47" t="s">
        <v>450</v>
      </c>
    </row>
    <row r="189" spans="1:9">
      <c r="A189" s="3" t="s">
        <v>450</v>
      </c>
      <c r="B189" s="47" t="s">
        <v>338</v>
      </c>
      <c r="C189" s="47" t="s">
        <v>2367</v>
      </c>
    </row>
    <row r="190" spans="1:9">
      <c r="A190" s="2" t="s">
        <v>452</v>
      </c>
      <c r="B190" s="47" t="s">
        <v>451</v>
      </c>
      <c r="C190" s="47" t="s">
        <v>450</v>
      </c>
    </row>
    <row r="191" spans="1:9">
      <c r="A191" s="1" t="s">
        <v>450</v>
      </c>
      <c r="B191" s="47" t="s">
        <v>336</v>
      </c>
      <c r="C191" s="47" t="s">
        <v>450</v>
      </c>
    </row>
  </sheetData>
  <mergeCells count="23">
    <mergeCell ref="B6:E6"/>
    <mergeCell ref="A1:E1"/>
    <mergeCell ref="A2:E2"/>
    <mergeCell ref="B3:E3"/>
    <mergeCell ref="B4:E4"/>
    <mergeCell ref="B5:E5"/>
    <mergeCell ref="A78:E78"/>
    <mergeCell ref="B7:E7"/>
    <mergeCell ref="A8:E8"/>
    <mergeCell ref="A9:E9"/>
    <mergeCell ref="B10:E10"/>
    <mergeCell ref="B15:E15"/>
    <mergeCell ref="A20:E20"/>
    <mergeCell ref="B21:E21"/>
    <mergeCell ref="B22:E22"/>
    <mergeCell ref="B23:E23"/>
    <mergeCell ref="B24:E24"/>
    <mergeCell ref="A33:E33"/>
    <mergeCell ref="B79:E79"/>
    <mergeCell ref="B80:E80"/>
    <mergeCell ref="B81:E81"/>
    <mergeCell ref="B82:E82"/>
    <mergeCell ref="A91:E91"/>
  </mergeCells>
  <pageMargins left="0" right="0" top="0" bottom="0" header="0" footer="0"/>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296"/>
  <sheetViews>
    <sheetView workbookViewId="0">
      <selection activeCell="I26" sqref="I2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1425</v>
      </c>
      <c r="E3" s="842"/>
      <c r="F3" s="842"/>
      <c r="G3" s="842"/>
      <c r="H3" s="4"/>
      <c r="I3" s="4"/>
      <c r="J3" s="4"/>
      <c r="K3" s="4"/>
    </row>
    <row r="4" spans="1:11" ht="14.1" customHeight="1">
      <c r="A4" s="4"/>
      <c r="B4" s="4"/>
      <c r="C4" s="16" t="s">
        <v>573</v>
      </c>
      <c r="D4" s="841" t="s">
        <v>944</v>
      </c>
      <c r="E4" s="842"/>
      <c r="F4" s="842"/>
      <c r="G4" s="842"/>
      <c r="H4" s="4"/>
      <c r="I4" s="4"/>
      <c r="J4" s="4"/>
      <c r="K4" s="4"/>
    </row>
    <row r="5" spans="1:11" ht="14.1" customHeight="1">
      <c r="A5" s="4"/>
      <c r="B5" s="4"/>
      <c r="C5" s="16" t="s">
        <v>0</v>
      </c>
      <c r="D5" s="841" t="s">
        <v>1424</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20.100000000000001" customHeight="1">
      <c r="A9" s="4"/>
      <c r="B9" s="4"/>
      <c r="C9" s="835" t="s">
        <v>1423</v>
      </c>
      <c r="D9" s="836"/>
      <c r="E9" s="836"/>
      <c r="F9" s="836"/>
      <c r="G9" s="836"/>
      <c r="H9" s="4"/>
      <c r="I9" s="4"/>
      <c r="J9" s="4"/>
      <c r="K9" s="4"/>
    </row>
    <row r="10" spans="1:11" ht="30.95" customHeight="1">
      <c r="A10" s="4"/>
      <c r="B10" s="4"/>
      <c r="C10" s="8" t="s">
        <v>5</v>
      </c>
      <c r="D10" s="829" t="s">
        <v>443</v>
      </c>
      <c r="E10" s="830"/>
      <c r="F10" s="830"/>
      <c r="G10" s="830"/>
      <c r="H10" s="4"/>
      <c r="I10" s="4"/>
      <c r="J10" s="4"/>
      <c r="K10" s="4"/>
    </row>
    <row r="11" spans="1:11" ht="27.95" customHeight="1">
      <c r="A11" s="4"/>
      <c r="B11" s="4"/>
      <c r="C11" s="7" t="s">
        <v>6</v>
      </c>
      <c r="D11" s="112">
        <v>2021</v>
      </c>
      <c r="E11" s="112">
        <v>2022</v>
      </c>
      <c r="F11" s="112">
        <v>2023</v>
      </c>
      <c r="G11" s="112">
        <v>2024</v>
      </c>
      <c r="H11" s="4"/>
      <c r="I11" s="4"/>
      <c r="J11" s="4"/>
      <c r="K11" s="4"/>
    </row>
    <row r="12" spans="1:11" ht="14.1" customHeight="1">
      <c r="A12" s="4"/>
      <c r="B12" s="4"/>
      <c r="C12" s="15"/>
      <c r="D12" s="113" t="s">
        <v>7</v>
      </c>
      <c r="E12" s="113" t="s">
        <v>8</v>
      </c>
      <c r="F12" s="113" t="s">
        <v>8</v>
      </c>
      <c r="G12" s="113" t="s">
        <v>8</v>
      </c>
      <c r="H12" s="4"/>
      <c r="I12" s="4"/>
      <c r="J12" s="4"/>
      <c r="K12" s="4"/>
    </row>
    <row r="13" spans="1:11" ht="14.1" customHeight="1">
      <c r="A13" s="4"/>
      <c r="B13" s="4"/>
      <c r="C13" s="7" t="s">
        <v>1422</v>
      </c>
      <c r="D13" s="114" t="s">
        <v>566</v>
      </c>
      <c r="E13" s="114" t="s">
        <v>566</v>
      </c>
      <c r="F13" s="114" t="s">
        <v>524</v>
      </c>
      <c r="G13" s="114" t="s">
        <v>524</v>
      </c>
      <c r="H13" s="4"/>
      <c r="I13" s="4"/>
      <c r="J13" s="4"/>
      <c r="K13" s="4"/>
    </row>
    <row r="14" spans="1:11" ht="72" customHeight="1">
      <c r="A14" s="4"/>
      <c r="B14" s="4"/>
      <c r="C14" s="8" t="s">
        <v>303</v>
      </c>
      <c r="D14" s="829" t="s">
        <v>442</v>
      </c>
      <c r="E14" s="830"/>
      <c r="F14" s="830"/>
      <c r="G14" s="830"/>
      <c r="H14" s="4"/>
      <c r="I14" s="4"/>
      <c r="J14" s="4"/>
      <c r="K14" s="4"/>
    </row>
    <row r="15" spans="1:11" ht="27.95" customHeight="1">
      <c r="A15" s="4"/>
      <c r="B15" s="4"/>
      <c r="C15" s="7" t="s">
        <v>511</v>
      </c>
      <c r="D15" s="112">
        <v>2021</v>
      </c>
      <c r="E15" s="112">
        <v>2022</v>
      </c>
      <c r="F15" s="112">
        <v>2023</v>
      </c>
      <c r="G15" s="112">
        <v>2024</v>
      </c>
      <c r="H15" s="4"/>
      <c r="I15" s="4"/>
      <c r="J15" s="4"/>
      <c r="K15" s="4"/>
    </row>
    <row r="16" spans="1:11" ht="14.1" customHeight="1">
      <c r="A16" s="4"/>
      <c r="B16" s="4"/>
      <c r="C16" s="15"/>
      <c r="D16" s="113" t="s">
        <v>7</v>
      </c>
      <c r="E16" s="113" t="s">
        <v>8</v>
      </c>
      <c r="F16" s="113" t="s">
        <v>8</v>
      </c>
      <c r="G16" s="113" t="s">
        <v>8</v>
      </c>
      <c r="H16" s="4"/>
      <c r="I16" s="4"/>
      <c r="J16" s="4"/>
      <c r="K16" s="4"/>
    </row>
    <row r="17" spans="1:11" ht="20.100000000000001" customHeight="1">
      <c r="A17" s="4"/>
      <c r="B17" s="4"/>
      <c r="C17" s="7" t="s">
        <v>1421</v>
      </c>
      <c r="D17" s="114" t="s">
        <v>896</v>
      </c>
      <c r="E17" s="114" t="s">
        <v>953</v>
      </c>
      <c r="F17" s="114" t="s">
        <v>953</v>
      </c>
      <c r="G17" s="114" t="s">
        <v>953</v>
      </c>
      <c r="H17" s="4"/>
      <c r="I17" s="4"/>
      <c r="J17" s="4"/>
      <c r="K17" s="4"/>
    </row>
    <row r="18" spans="1:11" ht="20.100000000000001" customHeight="1">
      <c r="A18" s="4"/>
      <c r="B18" s="4"/>
      <c r="C18" s="7" t="s">
        <v>1420</v>
      </c>
      <c r="D18" s="114" t="s">
        <v>1419</v>
      </c>
      <c r="E18" s="114" t="s">
        <v>1418</v>
      </c>
      <c r="F18" s="114" t="s">
        <v>1418</v>
      </c>
      <c r="G18" s="114" t="s">
        <v>1418</v>
      </c>
      <c r="H18" s="4"/>
      <c r="I18" s="4"/>
      <c r="J18" s="4"/>
      <c r="K18" s="4"/>
    </row>
    <row r="19" spans="1:11" ht="20.100000000000001" customHeight="1">
      <c r="A19" s="4"/>
      <c r="B19" s="4"/>
      <c r="C19" s="7" t="s">
        <v>1417</v>
      </c>
      <c r="D19" s="114" t="s">
        <v>853</v>
      </c>
      <c r="E19" s="114" t="s">
        <v>1056</v>
      </c>
      <c r="F19" s="114" t="s">
        <v>1056</v>
      </c>
      <c r="G19" s="114" t="s">
        <v>1056</v>
      </c>
      <c r="H19" s="4"/>
      <c r="I19" s="4"/>
      <c r="J19" s="4"/>
      <c r="K19" s="4"/>
    </row>
    <row r="20" spans="1:11" ht="14.1" customHeight="1">
      <c r="A20" s="4"/>
      <c r="B20" s="4"/>
      <c r="C20" s="827" t="s">
        <v>347</v>
      </c>
      <c r="D20" s="828"/>
      <c r="E20" s="828"/>
      <c r="F20" s="828"/>
      <c r="G20" s="828"/>
      <c r="H20" s="4"/>
      <c r="I20" s="4"/>
      <c r="J20" s="4"/>
      <c r="K20" s="4"/>
    </row>
    <row r="21" spans="1:11" ht="14.1" customHeight="1">
      <c r="A21" s="4"/>
      <c r="B21" s="4"/>
      <c r="C21" s="111" t="s">
        <v>1416</v>
      </c>
      <c r="D21" s="827" t="s">
        <v>1415</v>
      </c>
      <c r="E21" s="828"/>
      <c r="F21" s="828"/>
      <c r="G21" s="828"/>
      <c r="H21" s="4"/>
      <c r="I21" s="4"/>
      <c r="J21" s="4"/>
      <c r="K21" s="4"/>
    </row>
    <row r="22" spans="1:11" ht="27" customHeight="1">
      <c r="A22" s="4"/>
      <c r="B22" s="4"/>
      <c r="C22" s="14" t="s">
        <v>484</v>
      </c>
      <c r="D22" s="825" t="s">
        <v>1414</v>
      </c>
      <c r="E22" s="826"/>
      <c r="F22" s="826"/>
      <c r="G22" s="826"/>
      <c r="H22" s="4"/>
      <c r="I22" s="4"/>
      <c r="J22" s="4"/>
      <c r="K22" s="4"/>
    </row>
    <row r="23" spans="1:11" ht="27" customHeight="1">
      <c r="A23" s="4"/>
      <c r="B23" s="4"/>
      <c r="C23" s="122" t="s">
        <v>482</v>
      </c>
      <c r="D23" s="821" t="s">
        <v>1413</v>
      </c>
      <c r="E23" s="822"/>
      <c r="F23" s="822"/>
      <c r="G23" s="822"/>
      <c r="H23" s="4"/>
      <c r="I23" s="4"/>
      <c r="J23" s="4"/>
      <c r="K23" s="4"/>
    </row>
    <row r="24" spans="1:11" ht="27" customHeight="1">
      <c r="A24" s="4"/>
      <c r="B24" s="4"/>
      <c r="C24" s="122" t="s">
        <v>15</v>
      </c>
      <c r="D24" s="821" t="s">
        <v>1412</v>
      </c>
      <c r="E24" s="822"/>
      <c r="F24" s="822"/>
      <c r="G24" s="822"/>
      <c r="H24" s="4"/>
      <c r="I24" s="4"/>
      <c r="J24" s="4"/>
      <c r="K24" s="4"/>
    </row>
    <row r="25" spans="1:11" ht="15" customHeight="1">
      <c r="A25" s="4"/>
      <c r="B25" s="4"/>
      <c r="C25" s="13"/>
      <c r="D25" s="116">
        <v>2021</v>
      </c>
      <c r="E25" s="116">
        <v>2022</v>
      </c>
      <c r="F25" s="116">
        <v>2023</v>
      </c>
      <c r="G25" s="116">
        <v>2024</v>
      </c>
      <c r="H25" s="4"/>
      <c r="I25" s="4"/>
      <c r="J25" s="4"/>
      <c r="K25" s="4"/>
    </row>
    <row r="26" spans="1:11" ht="15" customHeight="1">
      <c r="A26" s="4"/>
      <c r="B26" s="4"/>
      <c r="C26" s="12"/>
      <c r="D26" s="117" t="s">
        <v>7</v>
      </c>
      <c r="E26" s="117" t="s">
        <v>8</v>
      </c>
      <c r="F26" s="117" t="s">
        <v>8</v>
      </c>
      <c r="G26" s="117" t="s">
        <v>8</v>
      </c>
      <c r="H26" s="4"/>
      <c r="I26" s="4"/>
      <c r="J26" s="4"/>
      <c r="K26" s="4"/>
    </row>
    <row r="27" spans="1:11" ht="14.1" customHeight="1">
      <c r="A27" s="4"/>
      <c r="B27" s="4"/>
      <c r="C27" s="7" t="s">
        <v>16</v>
      </c>
      <c r="D27" s="114" t="s">
        <v>1231</v>
      </c>
      <c r="E27" s="114" t="s">
        <v>1231</v>
      </c>
      <c r="F27" s="114" t="s">
        <v>1231</v>
      </c>
      <c r="G27" s="114" t="s">
        <v>1231</v>
      </c>
      <c r="H27" s="4"/>
      <c r="I27" s="4"/>
      <c r="J27" s="4"/>
      <c r="K27" s="4"/>
    </row>
    <row r="28" spans="1:11" ht="14.1" customHeight="1">
      <c r="A28" s="4"/>
      <c r="B28" s="4"/>
      <c r="C28" s="7" t="s">
        <v>680</v>
      </c>
      <c r="D28" s="114" t="s">
        <v>2406</v>
      </c>
      <c r="E28" s="114" t="s">
        <v>1411</v>
      </c>
      <c r="F28" s="114" t="s">
        <v>1410</v>
      </c>
      <c r="G28" s="114" t="s">
        <v>1409</v>
      </c>
      <c r="H28" s="4"/>
      <c r="I28" s="4"/>
      <c r="J28" s="4"/>
      <c r="K28" s="4"/>
    </row>
    <row r="29" spans="1:11" ht="14.1" customHeight="1">
      <c r="A29" s="4"/>
      <c r="B29" s="4"/>
      <c r="C29" s="7" t="s">
        <v>676</v>
      </c>
      <c r="D29" s="114" t="s">
        <v>2407</v>
      </c>
      <c r="E29" s="114" t="s">
        <v>1408</v>
      </c>
      <c r="F29" s="114" t="s">
        <v>1407</v>
      </c>
      <c r="G29" s="114" t="s">
        <v>1406</v>
      </c>
      <c r="H29" s="4"/>
      <c r="I29" s="4"/>
      <c r="J29" s="4"/>
      <c r="K29" s="4"/>
    </row>
    <row r="30" spans="1:11" ht="14.1" customHeight="1">
      <c r="A30" s="4"/>
      <c r="B30" s="4"/>
      <c r="C30" s="7" t="s">
        <v>477</v>
      </c>
      <c r="D30" s="114" t="s">
        <v>450</v>
      </c>
      <c r="E30" s="114" t="s">
        <v>474</v>
      </c>
      <c r="F30" s="114" t="s">
        <v>474</v>
      </c>
      <c r="G30" s="114" t="s">
        <v>474</v>
      </c>
      <c r="H30" s="4"/>
      <c r="I30" s="4"/>
      <c r="J30" s="4"/>
      <c r="K30" s="4"/>
    </row>
    <row r="31" spans="1:11" ht="14.1" customHeight="1">
      <c r="A31" s="4"/>
      <c r="B31" s="4"/>
      <c r="C31" s="7" t="s">
        <v>476</v>
      </c>
      <c r="D31" s="114" t="s">
        <v>450</v>
      </c>
      <c r="E31" s="114" t="s">
        <v>2408</v>
      </c>
      <c r="F31" s="114" t="s">
        <v>1405</v>
      </c>
      <c r="G31" s="114" t="s">
        <v>619</v>
      </c>
      <c r="H31" s="4"/>
      <c r="I31" s="4"/>
      <c r="J31" s="4"/>
      <c r="K31" s="4"/>
    </row>
    <row r="32" spans="1:11" ht="14.1" customHeight="1">
      <c r="A32" s="4"/>
      <c r="B32" s="4"/>
      <c r="C32" s="7" t="s">
        <v>22</v>
      </c>
      <c r="D32" s="114" t="s">
        <v>450</v>
      </c>
      <c r="E32" s="114" t="s">
        <v>2408</v>
      </c>
      <c r="F32" s="114" t="s">
        <v>1405</v>
      </c>
      <c r="G32" s="114" t="s">
        <v>619</v>
      </c>
      <c r="H32" s="4"/>
      <c r="I32" s="4"/>
      <c r="J32" s="4"/>
      <c r="K32" s="4"/>
    </row>
    <row r="33" spans="1:11" ht="14.1" customHeight="1">
      <c r="A33" s="4"/>
      <c r="B33" s="4"/>
      <c r="C33" s="823" t="s">
        <v>473</v>
      </c>
      <c r="D33" s="824"/>
      <c r="E33" s="824"/>
      <c r="F33" s="824"/>
      <c r="G33" s="824"/>
      <c r="H33" s="4"/>
      <c r="I33" s="4"/>
      <c r="J33" s="4"/>
      <c r="K33" s="4"/>
    </row>
    <row r="34" spans="1:11" ht="14.1" customHeight="1">
      <c r="A34" s="4"/>
      <c r="B34" s="4"/>
      <c r="C34" s="13"/>
      <c r="D34" s="116">
        <v>2021</v>
      </c>
      <c r="E34" s="116">
        <v>2022</v>
      </c>
      <c r="F34" s="116">
        <v>2023</v>
      </c>
      <c r="G34" s="116">
        <v>2024</v>
      </c>
      <c r="H34" s="4"/>
      <c r="I34" s="4"/>
      <c r="J34" s="4"/>
      <c r="K34" s="4"/>
    </row>
    <row r="35" spans="1:11" ht="14.1" customHeight="1">
      <c r="A35" s="4"/>
      <c r="B35" s="4"/>
      <c r="C35" s="12"/>
      <c r="D35" s="117" t="s">
        <v>7</v>
      </c>
      <c r="E35" s="117" t="s">
        <v>8</v>
      </c>
      <c r="F35" s="117" t="s">
        <v>8</v>
      </c>
      <c r="G35" s="117" t="s">
        <v>8</v>
      </c>
      <c r="H35" s="4"/>
      <c r="I35" s="4"/>
      <c r="J35" s="4"/>
      <c r="K35" s="4"/>
    </row>
    <row r="36" spans="1:11" ht="14.1" customHeight="1">
      <c r="A36" s="4"/>
      <c r="B36" s="4"/>
      <c r="C36" s="11" t="s">
        <v>470</v>
      </c>
      <c r="D36" s="115">
        <v>101676000</v>
      </c>
      <c r="E36" s="115">
        <v>106676000</v>
      </c>
      <c r="F36" s="115">
        <v>106676000</v>
      </c>
      <c r="G36" s="115">
        <v>106676000</v>
      </c>
      <c r="H36" s="4"/>
      <c r="I36" s="4"/>
      <c r="J36" s="4"/>
      <c r="K36" s="4"/>
    </row>
    <row r="37" spans="1:11" ht="14.1" customHeight="1">
      <c r="A37" s="4"/>
      <c r="B37" s="4"/>
      <c r="C37" s="11" t="s">
        <v>459</v>
      </c>
      <c r="D37" s="115">
        <v>101676000</v>
      </c>
      <c r="E37" s="115">
        <v>106676000</v>
      </c>
      <c r="F37" s="115">
        <v>106676000</v>
      </c>
      <c r="G37" s="115">
        <v>106676000</v>
      </c>
      <c r="H37" s="4"/>
      <c r="I37" s="4"/>
      <c r="J37" s="4"/>
      <c r="K37" s="4"/>
    </row>
    <row r="38" spans="1:11" ht="14.1" customHeight="1">
      <c r="A38" s="4"/>
      <c r="B38" s="4"/>
      <c r="C38" s="11" t="s">
        <v>463</v>
      </c>
      <c r="D38" s="115">
        <v>0</v>
      </c>
      <c r="E38" s="115">
        <v>0</v>
      </c>
      <c r="F38" s="115">
        <v>0</v>
      </c>
      <c r="G38" s="115">
        <v>0</v>
      </c>
      <c r="H38" s="4"/>
      <c r="I38" s="4"/>
      <c r="J38" s="4"/>
      <c r="K38" s="4"/>
    </row>
    <row r="39" spans="1:11" ht="14.1" customHeight="1">
      <c r="A39" s="4"/>
      <c r="B39" s="4"/>
      <c r="C39" s="11" t="s">
        <v>469</v>
      </c>
      <c r="D39" s="115">
        <v>13241000</v>
      </c>
      <c r="E39" s="115">
        <v>13241000</v>
      </c>
      <c r="F39" s="115">
        <v>13241000</v>
      </c>
      <c r="G39" s="115">
        <v>13241000</v>
      </c>
      <c r="H39" s="4"/>
      <c r="I39" s="4"/>
      <c r="J39" s="4"/>
      <c r="K39" s="4"/>
    </row>
    <row r="40" spans="1:11" ht="14.1" customHeight="1">
      <c r="A40" s="4"/>
      <c r="B40" s="4"/>
      <c r="C40" s="11" t="s">
        <v>459</v>
      </c>
      <c r="D40" s="115">
        <v>13241000</v>
      </c>
      <c r="E40" s="115">
        <v>13241000</v>
      </c>
      <c r="F40" s="115">
        <v>13241000</v>
      </c>
      <c r="G40" s="115">
        <v>13241000</v>
      </c>
      <c r="H40" s="4"/>
      <c r="I40" s="4"/>
      <c r="J40" s="4"/>
      <c r="K40" s="4"/>
    </row>
    <row r="41" spans="1:11" ht="14.1" customHeight="1">
      <c r="A41" s="4"/>
      <c r="B41" s="4"/>
      <c r="C41" s="11" t="s">
        <v>463</v>
      </c>
      <c r="D41" s="115">
        <v>0</v>
      </c>
      <c r="E41" s="115">
        <v>0</v>
      </c>
      <c r="F41" s="115">
        <v>0</v>
      </c>
      <c r="G41" s="115">
        <v>0</v>
      </c>
      <c r="H41" s="4"/>
      <c r="I41" s="4"/>
      <c r="J41" s="4"/>
      <c r="K41" s="4"/>
    </row>
    <row r="42" spans="1:11" ht="14.1" customHeight="1">
      <c r="A42" s="4"/>
      <c r="B42" s="4"/>
      <c r="C42" s="11" t="s">
        <v>468</v>
      </c>
      <c r="D42" s="115">
        <v>26933000</v>
      </c>
      <c r="E42" s="115">
        <v>30883000</v>
      </c>
      <c r="F42" s="115">
        <v>35043000</v>
      </c>
      <c r="G42" s="115">
        <v>40258000</v>
      </c>
      <c r="H42" s="4"/>
      <c r="I42" s="4"/>
      <c r="J42" s="4"/>
      <c r="K42" s="4"/>
    </row>
    <row r="43" spans="1:11" ht="14.1" customHeight="1">
      <c r="A43" s="4"/>
      <c r="B43" s="4"/>
      <c r="C43" s="11" t="s">
        <v>459</v>
      </c>
      <c r="D43" s="115">
        <v>26933000</v>
      </c>
      <c r="E43" s="115">
        <v>30883000</v>
      </c>
      <c r="F43" s="115">
        <v>35043000</v>
      </c>
      <c r="G43" s="115">
        <v>40258000</v>
      </c>
      <c r="H43" s="4"/>
      <c r="I43" s="4"/>
      <c r="J43" s="4"/>
      <c r="K43" s="4"/>
    </row>
    <row r="44" spans="1:11" ht="14.1" customHeight="1">
      <c r="A44" s="4"/>
      <c r="B44" s="4"/>
      <c r="C44" s="11" t="s">
        <v>463</v>
      </c>
      <c r="D44" s="115">
        <v>0</v>
      </c>
      <c r="E44" s="115">
        <v>0</v>
      </c>
      <c r="F44" s="115">
        <v>0</v>
      </c>
      <c r="G44" s="115">
        <v>0</v>
      </c>
      <c r="H44" s="4"/>
      <c r="I44" s="4"/>
      <c r="J44" s="4"/>
      <c r="K44" s="4"/>
    </row>
    <row r="45" spans="1:11" ht="14.1" customHeight="1">
      <c r="A45" s="4"/>
      <c r="B45" s="4"/>
      <c r="C45" s="11" t="s">
        <v>467</v>
      </c>
      <c r="D45" s="115">
        <v>0</v>
      </c>
      <c r="E45" s="115">
        <v>0</v>
      </c>
      <c r="F45" s="115">
        <v>0</v>
      </c>
      <c r="G45" s="115">
        <v>0</v>
      </c>
      <c r="H45" s="4"/>
      <c r="I45" s="4"/>
      <c r="J45" s="4"/>
      <c r="K45" s="4"/>
    </row>
    <row r="46" spans="1:11" ht="14.1" customHeight="1">
      <c r="A46" s="4"/>
      <c r="B46" s="4"/>
      <c r="C46" s="11" t="s">
        <v>459</v>
      </c>
      <c r="D46" s="115">
        <v>0</v>
      </c>
      <c r="E46" s="115">
        <v>0</v>
      </c>
      <c r="F46" s="115">
        <v>0</v>
      </c>
      <c r="G46" s="115">
        <v>0</v>
      </c>
      <c r="H46" s="4"/>
      <c r="I46" s="4"/>
      <c r="J46" s="4"/>
      <c r="K46" s="4"/>
    </row>
    <row r="47" spans="1:11" ht="14.1" customHeight="1">
      <c r="A47" s="4"/>
      <c r="B47" s="4"/>
      <c r="C47" s="11" t="s">
        <v>463</v>
      </c>
      <c r="D47" s="115">
        <v>0</v>
      </c>
      <c r="E47" s="115">
        <v>0</v>
      </c>
      <c r="F47" s="115">
        <v>0</v>
      </c>
      <c r="G47" s="115">
        <v>0</v>
      </c>
      <c r="H47" s="4"/>
      <c r="I47" s="4"/>
      <c r="J47" s="4"/>
      <c r="K47" s="4"/>
    </row>
    <row r="48" spans="1:11" ht="14.1" customHeight="1">
      <c r="A48" s="4"/>
      <c r="B48" s="4"/>
      <c r="C48" s="11" t="s">
        <v>472</v>
      </c>
      <c r="D48" s="115">
        <v>0</v>
      </c>
      <c r="E48" s="115">
        <v>0</v>
      </c>
      <c r="F48" s="115">
        <v>0</v>
      </c>
      <c r="G48" s="115">
        <v>0</v>
      </c>
      <c r="H48" s="4"/>
      <c r="I48" s="4"/>
      <c r="J48" s="4"/>
      <c r="K48" s="4"/>
    </row>
    <row r="49" spans="1:11" ht="14.1" customHeight="1">
      <c r="A49" s="4"/>
      <c r="B49" s="4"/>
      <c r="C49" s="11" t="s">
        <v>459</v>
      </c>
      <c r="D49" s="115">
        <v>0</v>
      </c>
      <c r="E49" s="115">
        <v>0</v>
      </c>
      <c r="F49" s="115">
        <v>0</v>
      </c>
      <c r="G49" s="115">
        <v>0</v>
      </c>
      <c r="H49" s="4"/>
      <c r="I49" s="4"/>
      <c r="J49" s="4"/>
      <c r="K49" s="4"/>
    </row>
    <row r="50" spans="1:11" ht="14.1" customHeight="1">
      <c r="A50" s="4"/>
      <c r="B50" s="4"/>
      <c r="C50" s="11" t="s">
        <v>463</v>
      </c>
      <c r="D50" s="115">
        <v>0</v>
      </c>
      <c r="E50" s="115">
        <v>0</v>
      </c>
      <c r="F50" s="115">
        <v>0</v>
      </c>
      <c r="G50" s="115">
        <v>0</v>
      </c>
      <c r="H50" s="4"/>
      <c r="I50" s="4"/>
      <c r="J50" s="4"/>
      <c r="K50" s="4"/>
    </row>
    <row r="51" spans="1:11" ht="14.1" customHeight="1">
      <c r="A51" s="4"/>
      <c r="B51" s="4"/>
      <c r="C51" s="11" t="s">
        <v>465</v>
      </c>
      <c r="D51" s="115">
        <v>0</v>
      </c>
      <c r="E51" s="115">
        <v>0</v>
      </c>
      <c r="F51" s="115">
        <v>0</v>
      </c>
      <c r="G51" s="115">
        <v>0</v>
      </c>
      <c r="H51" s="4"/>
      <c r="I51" s="4"/>
      <c r="J51" s="4"/>
      <c r="K51" s="4"/>
    </row>
    <row r="52" spans="1:11" ht="14.1" customHeight="1">
      <c r="A52" s="4"/>
      <c r="B52" s="4"/>
      <c r="C52" s="11" t="s">
        <v>459</v>
      </c>
      <c r="D52" s="115">
        <v>0</v>
      </c>
      <c r="E52" s="115">
        <v>0</v>
      </c>
      <c r="F52" s="115">
        <v>0</v>
      </c>
      <c r="G52" s="115">
        <v>0</v>
      </c>
      <c r="H52" s="4"/>
      <c r="I52" s="4"/>
      <c r="J52" s="4"/>
      <c r="K52" s="4"/>
    </row>
    <row r="53" spans="1:11" ht="14.1" customHeight="1">
      <c r="A53" s="4"/>
      <c r="B53" s="4"/>
      <c r="C53" s="11" t="s">
        <v>463</v>
      </c>
      <c r="D53" s="115">
        <v>0</v>
      </c>
      <c r="E53" s="115">
        <v>0</v>
      </c>
      <c r="F53" s="115">
        <v>0</v>
      </c>
      <c r="G53" s="115">
        <v>0</v>
      </c>
      <c r="H53" s="4"/>
      <c r="I53" s="4"/>
      <c r="J53" s="4"/>
      <c r="K53" s="4"/>
    </row>
    <row r="54" spans="1:11" ht="14.1" customHeight="1">
      <c r="A54" s="4"/>
      <c r="B54" s="4"/>
      <c r="C54" s="11" t="s">
        <v>464</v>
      </c>
      <c r="D54" s="115">
        <v>300000</v>
      </c>
      <c r="E54" s="115">
        <v>0</v>
      </c>
      <c r="F54" s="115">
        <v>0</v>
      </c>
      <c r="G54" s="115">
        <v>0</v>
      </c>
      <c r="H54" s="4"/>
      <c r="I54" s="4"/>
      <c r="J54" s="4"/>
      <c r="K54" s="4"/>
    </row>
    <row r="55" spans="1:11" ht="14.1" customHeight="1">
      <c r="A55" s="4"/>
      <c r="B55" s="4"/>
      <c r="C55" s="11" t="s">
        <v>459</v>
      </c>
      <c r="D55" s="115">
        <v>300000</v>
      </c>
      <c r="E55" s="115">
        <v>0</v>
      </c>
      <c r="F55" s="115">
        <v>0</v>
      </c>
      <c r="G55" s="115">
        <v>0</v>
      </c>
      <c r="H55" s="4"/>
      <c r="I55" s="4"/>
      <c r="J55" s="4"/>
      <c r="K55" s="4"/>
    </row>
    <row r="56" spans="1:11" ht="14.1" customHeight="1">
      <c r="A56" s="4"/>
      <c r="B56" s="4"/>
      <c r="C56" s="11" t="s">
        <v>463</v>
      </c>
      <c r="D56" s="115">
        <v>0</v>
      </c>
      <c r="E56" s="115">
        <v>0</v>
      </c>
      <c r="F56" s="115">
        <v>0</v>
      </c>
      <c r="G56" s="115">
        <v>0</v>
      </c>
      <c r="H56" s="4"/>
      <c r="I56" s="4"/>
      <c r="J56" s="4"/>
      <c r="K56" s="4"/>
    </row>
    <row r="57" spans="1:11" ht="14.1" customHeight="1">
      <c r="A57" s="4"/>
      <c r="B57" s="4"/>
      <c r="C57" s="11" t="s">
        <v>462</v>
      </c>
      <c r="D57" s="115">
        <v>0</v>
      </c>
      <c r="E57" s="115">
        <v>0</v>
      </c>
      <c r="F57" s="115">
        <v>0</v>
      </c>
      <c r="G57" s="115">
        <v>0</v>
      </c>
      <c r="H57" s="4"/>
      <c r="I57" s="4"/>
      <c r="J57" s="4"/>
      <c r="K57" s="4"/>
    </row>
    <row r="58" spans="1:11" ht="14.1" customHeight="1">
      <c r="A58" s="4"/>
      <c r="B58" s="4"/>
      <c r="C58" s="11" t="s">
        <v>459</v>
      </c>
      <c r="D58" s="115">
        <v>0</v>
      </c>
      <c r="E58" s="115">
        <v>0</v>
      </c>
      <c r="F58" s="115">
        <v>0</v>
      </c>
      <c r="G58" s="115">
        <v>0</v>
      </c>
      <c r="H58" s="4"/>
      <c r="I58" s="4"/>
      <c r="J58" s="4"/>
      <c r="K58" s="4"/>
    </row>
    <row r="59" spans="1:11" ht="14.1" customHeight="1">
      <c r="A59" s="4"/>
      <c r="B59" s="4"/>
      <c r="C59" s="11" t="s">
        <v>458</v>
      </c>
      <c r="D59" s="115">
        <v>0</v>
      </c>
      <c r="E59" s="115">
        <v>0</v>
      </c>
      <c r="F59" s="115">
        <v>0</v>
      </c>
      <c r="G59" s="115">
        <v>0</v>
      </c>
      <c r="H59" s="4"/>
      <c r="I59" s="4"/>
      <c r="J59" s="4"/>
      <c r="K59" s="4"/>
    </row>
    <row r="60" spans="1:11" ht="14.1" customHeight="1">
      <c r="A60" s="4"/>
      <c r="B60" s="4"/>
      <c r="C60" s="11" t="s">
        <v>457</v>
      </c>
      <c r="D60" s="115">
        <v>0</v>
      </c>
      <c r="E60" s="115">
        <v>0</v>
      </c>
      <c r="F60" s="115">
        <v>0</v>
      </c>
      <c r="G60" s="115">
        <v>0</v>
      </c>
      <c r="H60" s="4"/>
      <c r="I60" s="4"/>
      <c r="J60" s="4"/>
      <c r="K60" s="4"/>
    </row>
    <row r="61" spans="1:11" ht="14.1" customHeight="1">
      <c r="A61" s="4"/>
      <c r="B61" s="4"/>
      <c r="C61" s="11" t="s">
        <v>456</v>
      </c>
      <c r="D61" s="115">
        <v>0</v>
      </c>
      <c r="E61" s="115">
        <v>0</v>
      </c>
      <c r="F61" s="115">
        <v>0</v>
      </c>
      <c r="G61" s="115">
        <v>0</v>
      </c>
      <c r="H61" s="4"/>
      <c r="I61" s="4"/>
      <c r="J61" s="4"/>
      <c r="K61" s="4"/>
    </row>
    <row r="62" spans="1:11" ht="14.1" customHeight="1">
      <c r="A62" s="4"/>
      <c r="B62" s="4"/>
      <c r="C62" s="11" t="s">
        <v>455</v>
      </c>
      <c r="D62" s="115">
        <v>0</v>
      </c>
      <c r="E62" s="115">
        <v>0</v>
      </c>
      <c r="F62" s="115">
        <v>0</v>
      </c>
      <c r="G62" s="115">
        <v>0</v>
      </c>
      <c r="H62" s="4"/>
      <c r="I62" s="4"/>
      <c r="J62" s="4"/>
      <c r="K62" s="4"/>
    </row>
    <row r="63" spans="1:11" ht="14.1" customHeight="1">
      <c r="A63" s="4"/>
      <c r="B63" s="4"/>
      <c r="C63" s="11" t="s">
        <v>461</v>
      </c>
      <c r="D63" s="115">
        <v>0</v>
      </c>
      <c r="E63" s="115">
        <v>0</v>
      </c>
      <c r="F63" s="115">
        <v>0</v>
      </c>
      <c r="G63" s="115">
        <v>0</v>
      </c>
      <c r="H63" s="4"/>
      <c r="I63" s="4"/>
      <c r="J63" s="4"/>
      <c r="K63" s="4"/>
    </row>
    <row r="64" spans="1:11" ht="14.1" customHeight="1">
      <c r="A64" s="4"/>
      <c r="B64" s="4"/>
      <c r="C64" s="11" t="s">
        <v>459</v>
      </c>
      <c r="D64" s="115">
        <v>0</v>
      </c>
      <c r="E64" s="115">
        <v>0</v>
      </c>
      <c r="F64" s="115">
        <v>0</v>
      </c>
      <c r="G64" s="115">
        <v>0</v>
      </c>
      <c r="H64" s="4"/>
      <c r="I64" s="4"/>
      <c r="J64" s="4"/>
      <c r="K64" s="4"/>
    </row>
    <row r="65" spans="1:11" ht="14.1" customHeight="1">
      <c r="A65" s="4"/>
      <c r="B65" s="4"/>
      <c r="C65" s="11" t="s">
        <v>458</v>
      </c>
      <c r="D65" s="115">
        <v>0</v>
      </c>
      <c r="E65" s="115">
        <v>0</v>
      </c>
      <c r="F65" s="115">
        <v>0</v>
      </c>
      <c r="G65" s="115">
        <v>0</v>
      </c>
      <c r="H65" s="4"/>
      <c r="I65" s="4"/>
      <c r="J65" s="4"/>
      <c r="K65" s="4"/>
    </row>
    <row r="66" spans="1:11" ht="14.1" customHeight="1">
      <c r="A66" s="4"/>
      <c r="B66" s="4"/>
      <c r="C66" s="11" t="s">
        <v>457</v>
      </c>
      <c r="D66" s="115">
        <v>0</v>
      </c>
      <c r="E66" s="115">
        <v>0</v>
      </c>
      <c r="F66" s="115">
        <v>0</v>
      </c>
      <c r="G66" s="115">
        <v>0</v>
      </c>
      <c r="H66" s="4"/>
      <c r="I66" s="4"/>
      <c r="J66" s="4"/>
      <c r="K66" s="4"/>
    </row>
    <row r="67" spans="1:11" ht="14.1" customHeight="1">
      <c r="A67" s="4"/>
      <c r="B67" s="4"/>
      <c r="C67" s="11" t="s">
        <v>456</v>
      </c>
      <c r="D67" s="115">
        <v>0</v>
      </c>
      <c r="E67" s="115">
        <v>0</v>
      </c>
      <c r="F67" s="115">
        <v>0</v>
      </c>
      <c r="G67" s="115">
        <v>0</v>
      </c>
      <c r="H67" s="4"/>
      <c r="I67" s="4"/>
      <c r="J67" s="4"/>
      <c r="K67" s="4"/>
    </row>
    <row r="68" spans="1:11" ht="14.1" customHeight="1">
      <c r="A68" s="4"/>
      <c r="B68" s="4"/>
      <c r="C68" s="11" t="s">
        <v>455</v>
      </c>
      <c r="D68" s="115">
        <v>0</v>
      </c>
      <c r="E68" s="115">
        <v>0</v>
      </c>
      <c r="F68" s="115">
        <v>0</v>
      </c>
      <c r="G68" s="115">
        <v>0</v>
      </c>
      <c r="H68" s="4"/>
      <c r="I68" s="4"/>
      <c r="J68" s="4"/>
      <c r="K68" s="4"/>
    </row>
    <row r="69" spans="1:11" ht="14.1" customHeight="1">
      <c r="A69" s="4"/>
      <c r="B69" s="4"/>
      <c r="C69" s="11" t="s">
        <v>460</v>
      </c>
      <c r="D69" s="115">
        <v>0</v>
      </c>
      <c r="E69" s="115">
        <v>0</v>
      </c>
      <c r="F69" s="115">
        <v>0</v>
      </c>
      <c r="G69" s="115">
        <v>0</v>
      </c>
      <c r="H69" s="4"/>
      <c r="I69" s="4"/>
      <c r="J69" s="4"/>
      <c r="K69" s="4"/>
    </row>
    <row r="70" spans="1:11" ht="14.1" customHeight="1">
      <c r="A70" s="4"/>
      <c r="B70" s="4"/>
      <c r="C70" s="11" t="s">
        <v>459</v>
      </c>
      <c r="D70" s="115">
        <v>0</v>
      </c>
      <c r="E70" s="115">
        <v>0</v>
      </c>
      <c r="F70" s="115">
        <v>0</v>
      </c>
      <c r="G70" s="115">
        <v>0</v>
      </c>
      <c r="H70" s="4"/>
      <c r="I70" s="4"/>
      <c r="J70" s="4"/>
      <c r="K70" s="4"/>
    </row>
    <row r="71" spans="1:11" ht="14.1" customHeight="1">
      <c r="A71" s="4"/>
      <c r="B71" s="4"/>
      <c r="C71" s="11" t="s">
        <v>458</v>
      </c>
      <c r="D71" s="115">
        <v>0</v>
      </c>
      <c r="E71" s="115">
        <v>0</v>
      </c>
      <c r="F71" s="115">
        <v>0</v>
      </c>
      <c r="G71" s="115">
        <v>0</v>
      </c>
      <c r="H71" s="4"/>
      <c r="I71" s="4"/>
      <c r="J71" s="4"/>
      <c r="K71" s="4"/>
    </row>
    <row r="72" spans="1:11" ht="14.1" customHeight="1">
      <c r="A72" s="4"/>
      <c r="B72" s="4"/>
      <c r="C72" s="11" t="s">
        <v>457</v>
      </c>
      <c r="D72" s="115">
        <v>0</v>
      </c>
      <c r="E72" s="115">
        <v>0</v>
      </c>
      <c r="F72" s="115">
        <v>0</v>
      </c>
      <c r="G72" s="115">
        <v>0</v>
      </c>
      <c r="H72" s="4"/>
      <c r="I72" s="4"/>
      <c r="J72" s="4"/>
      <c r="K72" s="4"/>
    </row>
    <row r="73" spans="1:11" ht="14.1" customHeight="1">
      <c r="A73" s="4"/>
      <c r="B73" s="4"/>
      <c r="C73" s="11" t="s">
        <v>456</v>
      </c>
      <c r="D73" s="115">
        <v>0</v>
      </c>
      <c r="E73" s="115">
        <v>0</v>
      </c>
      <c r="F73" s="115">
        <v>0</v>
      </c>
      <c r="G73" s="115">
        <v>0</v>
      </c>
      <c r="H73" s="4"/>
      <c r="I73" s="4"/>
      <c r="J73" s="4"/>
      <c r="K73" s="4"/>
    </row>
    <row r="74" spans="1:11" ht="14.1" customHeight="1">
      <c r="A74" s="4"/>
      <c r="B74" s="4"/>
      <c r="C74" s="11" t="s">
        <v>455</v>
      </c>
      <c r="D74" s="115">
        <v>0</v>
      </c>
      <c r="E74" s="115">
        <v>0</v>
      </c>
      <c r="F74" s="115">
        <v>0</v>
      </c>
      <c r="G74" s="115">
        <v>0</v>
      </c>
      <c r="H74" s="4"/>
      <c r="I74" s="4"/>
      <c r="J74" s="4"/>
      <c r="K74" s="4"/>
    </row>
    <row r="75" spans="1:11" ht="14.1" customHeight="1">
      <c r="A75" s="4"/>
      <c r="B75" s="4"/>
      <c r="C75" s="11" t="s">
        <v>454</v>
      </c>
      <c r="D75" s="115">
        <v>0</v>
      </c>
      <c r="E75" s="115">
        <v>0</v>
      </c>
      <c r="F75" s="115">
        <v>0</v>
      </c>
      <c r="G75" s="115">
        <v>0</v>
      </c>
      <c r="H75" s="4"/>
      <c r="I75" s="4"/>
      <c r="J75" s="4"/>
      <c r="K75" s="4"/>
    </row>
    <row r="76" spans="1:11" ht="14.1" customHeight="1">
      <c r="A76" s="4"/>
      <c r="B76" s="4"/>
      <c r="C76" s="11" t="s">
        <v>453</v>
      </c>
      <c r="D76" s="115">
        <v>0</v>
      </c>
      <c r="E76" s="115">
        <v>0</v>
      </c>
      <c r="F76" s="115">
        <v>0</v>
      </c>
      <c r="G76" s="115">
        <v>0</v>
      </c>
      <c r="H76" s="4"/>
      <c r="I76" s="4"/>
      <c r="J76" s="4"/>
      <c r="K76" s="4"/>
    </row>
    <row r="77" spans="1:11" ht="14.1" customHeight="1">
      <c r="A77" s="4"/>
      <c r="B77" s="4"/>
      <c r="C77" s="10" t="s">
        <v>165</v>
      </c>
      <c r="D77" s="115">
        <v>142150000</v>
      </c>
      <c r="E77" s="115">
        <v>150800000</v>
      </c>
      <c r="F77" s="115">
        <v>154960000</v>
      </c>
      <c r="G77" s="115">
        <v>160175000</v>
      </c>
      <c r="H77" s="4"/>
      <c r="I77" s="4"/>
      <c r="J77" s="4"/>
      <c r="K77" s="4"/>
    </row>
    <row r="78" spans="1:11" ht="14.1" customHeight="1">
      <c r="A78" s="4"/>
      <c r="B78" s="4"/>
      <c r="C78" s="827" t="s">
        <v>44</v>
      </c>
      <c r="D78" s="828"/>
      <c r="E78" s="828"/>
      <c r="F78" s="828"/>
      <c r="G78" s="828"/>
      <c r="H78" s="4"/>
      <c r="I78" s="4"/>
      <c r="J78" s="4"/>
      <c r="K78" s="4"/>
    </row>
    <row r="79" spans="1:11" ht="14.1" customHeight="1">
      <c r="A79" s="4"/>
      <c r="B79" s="4"/>
      <c r="C79" s="111" t="s">
        <v>1404</v>
      </c>
      <c r="D79" s="827" t="s">
        <v>1403</v>
      </c>
      <c r="E79" s="828"/>
      <c r="F79" s="828"/>
      <c r="G79" s="828"/>
      <c r="H79" s="4"/>
      <c r="I79" s="4"/>
      <c r="J79" s="4"/>
      <c r="K79" s="4"/>
    </row>
    <row r="80" spans="1:11" ht="14.1" customHeight="1">
      <c r="A80" s="4"/>
      <c r="B80" s="4"/>
      <c r="C80" s="14" t="s">
        <v>484</v>
      </c>
      <c r="D80" s="825" t="s">
        <v>1402</v>
      </c>
      <c r="E80" s="826"/>
      <c r="F80" s="826"/>
      <c r="G80" s="826"/>
      <c r="H80" s="4"/>
      <c r="I80" s="4"/>
      <c r="J80" s="4"/>
      <c r="K80" s="4"/>
    </row>
    <row r="81" spans="1:11" ht="14.1" customHeight="1">
      <c r="A81" s="4"/>
      <c r="B81" s="4"/>
      <c r="C81" s="122" t="s">
        <v>482</v>
      </c>
      <c r="D81" s="821" t="s">
        <v>1401</v>
      </c>
      <c r="E81" s="822"/>
      <c r="F81" s="822"/>
      <c r="G81" s="822"/>
      <c r="H81" s="4"/>
      <c r="I81" s="4"/>
      <c r="J81" s="4"/>
      <c r="K81" s="4"/>
    </row>
    <row r="82" spans="1:11" ht="14.1" customHeight="1">
      <c r="A82" s="4"/>
      <c r="B82" s="4"/>
      <c r="C82" s="122" t="s">
        <v>15</v>
      </c>
      <c r="D82" s="821" t="s">
        <v>40</v>
      </c>
      <c r="E82" s="822"/>
      <c r="F82" s="822"/>
      <c r="G82" s="822"/>
      <c r="H82" s="4"/>
      <c r="I82" s="4"/>
      <c r="J82" s="4"/>
      <c r="K82" s="4"/>
    </row>
    <row r="83" spans="1:11" ht="15" customHeight="1">
      <c r="A83" s="4"/>
      <c r="B83" s="4"/>
      <c r="C83" s="13"/>
      <c r="D83" s="116">
        <v>2021</v>
      </c>
      <c r="E83" s="116">
        <v>2022</v>
      </c>
      <c r="F83" s="116">
        <v>2023</v>
      </c>
      <c r="G83" s="116">
        <v>2024</v>
      </c>
      <c r="H83" s="4"/>
      <c r="I83" s="4"/>
      <c r="J83" s="4"/>
      <c r="K83" s="4"/>
    </row>
    <row r="84" spans="1:11" ht="15" customHeight="1">
      <c r="A84" s="4"/>
      <c r="B84" s="4"/>
      <c r="C84" s="12"/>
      <c r="D84" s="117" t="s">
        <v>7</v>
      </c>
      <c r="E84" s="117" t="s">
        <v>8</v>
      </c>
      <c r="F84" s="117" t="s">
        <v>8</v>
      </c>
      <c r="G84" s="117" t="s">
        <v>8</v>
      </c>
      <c r="H84" s="4"/>
      <c r="I84" s="4"/>
      <c r="J84" s="4"/>
      <c r="K84" s="4"/>
    </row>
    <row r="85" spans="1:11" ht="14.1" customHeight="1">
      <c r="A85" s="4"/>
      <c r="B85" s="4"/>
      <c r="C85" s="7" t="s">
        <v>16</v>
      </c>
      <c r="D85" s="114" t="s">
        <v>500</v>
      </c>
      <c r="E85" s="114" t="s">
        <v>491</v>
      </c>
      <c r="F85" s="114" t="s">
        <v>531</v>
      </c>
      <c r="G85" s="114" t="s">
        <v>474</v>
      </c>
      <c r="H85" s="4"/>
      <c r="I85" s="4"/>
      <c r="J85" s="4"/>
      <c r="K85" s="4"/>
    </row>
    <row r="86" spans="1:11" ht="14.1" customHeight="1">
      <c r="A86" s="4"/>
      <c r="B86" s="4"/>
      <c r="C86" s="7" t="s">
        <v>680</v>
      </c>
      <c r="D86" s="114" t="s">
        <v>1090</v>
      </c>
      <c r="E86" s="114" t="s">
        <v>2409</v>
      </c>
      <c r="F86" s="114" t="s">
        <v>1388</v>
      </c>
      <c r="G86" s="114" t="s">
        <v>474</v>
      </c>
      <c r="H86" s="4"/>
      <c r="I86" s="4"/>
      <c r="J86" s="4"/>
      <c r="K86" s="4"/>
    </row>
    <row r="87" spans="1:11" ht="14.1" customHeight="1">
      <c r="A87" s="4"/>
      <c r="B87" s="4"/>
      <c r="C87" s="7" t="s">
        <v>676</v>
      </c>
      <c r="D87" s="114" t="s">
        <v>1400</v>
      </c>
      <c r="E87" s="114" t="s">
        <v>2410</v>
      </c>
      <c r="F87" s="114" t="s">
        <v>1388</v>
      </c>
      <c r="G87" s="114" t="s">
        <v>474</v>
      </c>
      <c r="H87" s="4"/>
      <c r="I87" s="4"/>
      <c r="J87" s="4"/>
      <c r="K87" s="4"/>
    </row>
    <row r="88" spans="1:11" ht="14.1" customHeight="1">
      <c r="A88" s="4"/>
      <c r="B88" s="4"/>
      <c r="C88" s="7" t="s">
        <v>477</v>
      </c>
      <c r="D88" s="114" t="s">
        <v>450</v>
      </c>
      <c r="E88" s="114" t="s">
        <v>1277</v>
      </c>
      <c r="F88" s="114" t="s">
        <v>1398</v>
      </c>
      <c r="G88" s="114" t="s">
        <v>583</v>
      </c>
      <c r="H88" s="4"/>
      <c r="I88" s="4"/>
      <c r="J88" s="4"/>
      <c r="K88" s="4"/>
    </row>
    <row r="89" spans="1:11" ht="14.1" customHeight="1">
      <c r="A89" s="4"/>
      <c r="B89" s="4"/>
      <c r="C89" s="7" t="s">
        <v>476</v>
      </c>
      <c r="D89" s="114" t="s">
        <v>450</v>
      </c>
      <c r="E89" s="114" t="s">
        <v>2411</v>
      </c>
      <c r="F89" s="114" t="s">
        <v>1116</v>
      </c>
      <c r="G89" s="114" t="s">
        <v>583</v>
      </c>
      <c r="H89" s="4"/>
      <c r="I89" s="4"/>
      <c r="J89" s="4"/>
      <c r="K89" s="4"/>
    </row>
    <row r="90" spans="1:11" ht="14.1" customHeight="1">
      <c r="A90" s="4"/>
      <c r="B90" s="4"/>
      <c r="C90" s="7" t="s">
        <v>22</v>
      </c>
      <c r="D90" s="114" t="s">
        <v>450</v>
      </c>
      <c r="E90" s="114" t="s">
        <v>2412</v>
      </c>
      <c r="F90" s="114" t="s">
        <v>2413</v>
      </c>
      <c r="G90" s="114" t="s">
        <v>583</v>
      </c>
      <c r="H90" s="4"/>
      <c r="I90" s="4"/>
      <c r="J90" s="4"/>
      <c r="K90" s="4"/>
    </row>
    <row r="91" spans="1:11" ht="14.1" customHeight="1">
      <c r="A91" s="4"/>
      <c r="B91" s="4"/>
      <c r="C91" s="823" t="s">
        <v>473</v>
      </c>
      <c r="D91" s="824"/>
      <c r="E91" s="824"/>
      <c r="F91" s="824"/>
      <c r="G91" s="824"/>
      <c r="H91" s="4"/>
      <c r="I91" s="4"/>
      <c r="J91" s="4"/>
      <c r="K91" s="4"/>
    </row>
    <row r="92" spans="1:11" ht="14.1" customHeight="1">
      <c r="A92" s="4"/>
      <c r="B92" s="4"/>
      <c r="C92" s="13"/>
      <c r="D92" s="116">
        <v>2021</v>
      </c>
      <c r="E92" s="116">
        <v>2022</v>
      </c>
      <c r="F92" s="116">
        <v>2023</v>
      </c>
      <c r="G92" s="116">
        <v>2024</v>
      </c>
      <c r="H92" s="4"/>
      <c r="I92" s="4"/>
      <c r="J92" s="4"/>
      <c r="K92" s="4"/>
    </row>
    <row r="93" spans="1:11" ht="14.1" customHeight="1">
      <c r="A93" s="4"/>
      <c r="B93" s="4"/>
      <c r="C93" s="12"/>
      <c r="D93" s="117" t="s">
        <v>7</v>
      </c>
      <c r="E93" s="117" t="s">
        <v>8</v>
      </c>
      <c r="F93" s="117" t="s">
        <v>8</v>
      </c>
      <c r="G93" s="117" t="s">
        <v>8</v>
      </c>
      <c r="H93" s="4"/>
      <c r="I93" s="4"/>
      <c r="J93" s="4"/>
      <c r="K93" s="4"/>
    </row>
    <row r="94" spans="1:11" ht="14.1" customHeight="1">
      <c r="A94" s="4"/>
      <c r="B94" s="4"/>
      <c r="C94" s="11" t="s">
        <v>470</v>
      </c>
      <c r="D94" s="115">
        <v>0</v>
      </c>
      <c r="E94" s="115">
        <v>0</v>
      </c>
      <c r="F94" s="115">
        <v>0</v>
      </c>
      <c r="G94" s="115">
        <v>0</v>
      </c>
      <c r="H94" s="4"/>
      <c r="I94" s="4"/>
      <c r="J94" s="4"/>
      <c r="K94" s="4"/>
    </row>
    <row r="95" spans="1:11" ht="14.1" customHeight="1">
      <c r="A95" s="4"/>
      <c r="B95" s="4"/>
      <c r="C95" s="11" t="s">
        <v>459</v>
      </c>
      <c r="D95" s="115">
        <v>0</v>
      </c>
      <c r="E95" s="115">
        <v>0</v>
      </c>
      <c r="F95" s="115">
        <v>0</v>
      </c>
      <c r="G95" s="115">
        <v>0</v>
      </c>
      <c r="H95" s="4"/>
      <c r="I95" s="4"/>
      <c r="J95" s="4"/>
      <c r="K95" s="4"/>
    </row>
    <row r="96" spans="1:11" ht="14.1" customHeight="1">
      <c r="A96" s="4"/>
      <c r="B96" s="4"/>
      <c r="C96" s="11" t="s">
        <v>463</v>
      </c>
      <c r="D96" s="115">
        <v>0</v>
      </c>
      <c r="E96" s="115">
        <v>0</v>
      </c>
      <c r="F96" s="115">
        <v>0</v>
      </c>
      <c r="G96" s="115">
        <v>0</v>
      </c>
      <c r="H96" s="4"/>
      <c r="I96" s="4"/>
      <c r="J96" s="4"/>
      <c r="K96" s="4"/>
    </row>
    <row r="97" spans="1:11" ht="14.1" customHeight="1">
      <c r="A97" s="4"/>
      <c r="B97" s="4"/>
      <c r="C97" s="11" t="s">
        <v>469</v>
      </c>
      <c r="D97" s="115">
        <v>0</v>
      </c>
      <c r="E97" s="115">
        <v>0</v>
      </c>
      <c r="F97" s="115">
        <v>0</v>
      </c>
      <c r="G97" s="115">
        <v>0</v>
      </c>
      <c r="H97" s="4"/>
      <c r="I97" s="4"/>
      <c r="J97" s="4"/>
      <c r="K97" s="4"/>
    </row>
    <row r="98" spans="1:11" ht="14.1" customHeight="1">
      <c r="A98" s="4"/>
      <c r="B98" s="4"/>
      <c r="C98" s="11" t="s">
        <v>459</v>
      </c>
      <c r="D98" s="115">
        <v>0</v>
      </c>
      <c r="E98" s="115">
        <v>0</v>
      </c>
      <c r="F98" s="115">
        <v>0</v>
      </c>
      <c r="G98" s="115">
        <v>0</v>
      </c>
      <c r="H98" s="4"/>
      <c r="I98" s="4"/>
      <c r="J98" s="4"/>
      <c r="K98" s="4"/>
    </row>
    <row r="99" spans="1:11" ht="14.1" customHeight="1">
      <c r="A99" s="4"/>
      <c r="B99" s="4"/>
      <c r="C99" s="11" t="s">
        <v>463</v>
      </c>
      <c r="D99" s="115">
        <v>0</v>
      </c>
      <c r="E99" s="115">
        <v>0</v>
      </c>
      <c r="F99" s="115">
        <v>0</v>
      </c>
      <c r="G99" s="115">
        <v>0</v>
      </c>
      <c r="H99" s="4"/>
      <c r="I99" s="4"/>
      <c r="J99" s="4"/>
      <c r="K99" s="4"/>
    </row>
    <row r="100" spans="1:11" ht="14.1" customHeight="1">
      <c r="A100" s="4"/>
      <c r="B100" s="4"/>
      <c r="C100" s="11" t="s">
        <v>468</v>
      </c>
      <c r="D100" s="115">
        <v>0</v>
      </c>
      <c r="E100" s="115">
        <v>0</v>
      </c>
      <c r="F100" s="115">
        <v>0</v>
      </c>
      <c r="G100" s="115">
        <v>0</v>
      </c>
      <c r="H100" s="4"/>
      <c r="I100" s="4"/>
      <c r="J100" s="4"/>
      <c r="K100" s="4"/>
    </row>
    <row r="101" spans="1:11" ht="14.1" customHeight="1">
      <c r="A101" s="4"/>
      <c r="B101" s="4"/>
      <c r="C101" s="11" t="s">
        <v>459</v>
      </c>
      <c r="D101" s="115">
        <v>0</v>
      </c>
      <c r="E101" s="115">
        <v>0</v>
      </c>
      <c r="F101" s="115">
        <v>0</v>
      </c>
      <c r="G101" s="115">
        <v>0</v>
      </c>
      <c r="H101" s="4"/>
      <c r="I101" s="4"/>
      <c r="J101" s="4"/>
      <c r="K101" s="4"/>
    </row>
    <row r="102" spans="1:11" ht="14.1" customHeight="1">
      <c r="A102" s="4"/>
      <c r="B102" s="4"/>
      <c r="C102" s="11" t="s">
        <v>463</v>
      </c>
      <c r="D102" s="115">
        <v>0</v>
      </c>
      <c r="E102" s="115">
        <v>0</v>
      </c>
      <c r="F102" s="115">
        <v>0</v>
      </c>
      <c r="G102" s="115">
        <v>0</v>
      </c>
      <c r="H102" s="4"/>
      <c r="I102" s="4"/>
      <c r="J102" s="4"/>
      <c r="K102" s="4"/>
    </row>
    <row r="103" spans="1:11" ht="14.1" customHeight="1">
      <c r="A103" s="4"/>
      <c r="B103" s="4"/>
      <c r="C103" s="11" t="s">
        <v>467</v>
      </c>
      <c r="D103" s="115">
        <v>0</v>
      </c>
      <c r="E103" s="115">
        <v>0</v>
      </c>
      <c r="F103" s="115">
        <v>0</v>
      </c>
      <c r="G103" s="115">
        <v>0</v>
      </c>
      <c r="H103" s="4"/>
      <c r="I103" s="4"/>
      <c r="J103" s="4"/>
      <c r="K103" s="4"/>
    </row>
    <row r="104" spans="1:11" ht="14.1" customHeight="1">
      <c r="A104" s="4"/>
      <c r="B104" s="4"/>
      <c r="C104" s="11" t="s">
        <v>459</v>
      </c>
      <c r="D104" s="115">
        <v>0</v>
      </c>
      <c r="E104" s="115">
        <v>0</v>
      </c>
      <c r="F104" s="115">
        <v>0</v>
      </c>
      <c r="G104" s="115">
        <v>0</v>
      </c>
      <c r="H104" s="4"/>
      <c r="I104" s="4"/>
      <c r="J104" s="4"/>
      <c r="K104" s="4"/>
    </row>
    <row r="105" spans="1:11" ht="14.1" customHeight="1">
      <c r="A105" s="4"/>
      <c r="B105" s="4"/>
      <c r="C105" s="11" t="s">
        <v>463</v>
      </c>
      <c r="D105" s="115">
        <v>0</v>
      </c>
      <c r="E105" s="115">
        <v>0</v>
      </c>
      <c r="F105" s="115">
        <v>0</v>
      </c>
      <c r="G105" s="115">
        <v>0</v>
      </c>
      <c r="H105" s="4"/>
      <c r="I105" s="4"/>
      <c r="J105" s="4"/>
      <c r="K105" s="4"/>
    </row>
    <row r="106" spans="1:11" ht="14.1" customHeight="1">
      <c r="A106" s="4"/>
      <c r="B106" s="4"/>
      <c r="C106" s="11" t="s">
        <v>472</v>
      </c>
      <c r="D106" s="115">
        <v>0</v>
      </c>
      <c r="E106" s="115">
        <v>0</v>
      </c>
      <c r="F106" s="115">
        <v>0</v>
      </c>
      <c r="G106" s="115">
        <v>0</v>
      </c>
      <c r="H106" s="4"/>
      <c r="I106" s="4"/>
      <c r="J106" s="4"/>
      <c r="K106" s="4"/>
    </row>
    <row r="107" spans="1:11" ht="14.1" customHeight="1">
      <c r="A107" s="4"/>
      <c r="B107" s="4"/>
      <c r="C107" s="11" t="s">
        <v>459</v>
      </c>
      <c r="D107" s="115">
        <v>0</v>
      </c>
      <c r="E107" s="115">
        <v>0</v>
      </c>
      <c r="F107" s="115">
        <v>0</v>
      </c>
      <c r="G107" s="115">
        <v>0</v>
      </c>
      <c r="H107" s="4"/>
      <c r="I107" s="4"/>
      <c r="J107" s="4"/>
      <c r="K107" s="4"/>
    </row>
    <row r="108" spans="1:11" ht="14.1" customHeight="1">
      <c r="A108" s="4"/>
      <c r="B108" s="4"/>
      <c r="C108" s="11" t="s">
        <v>463</v>
      </c>
      <c r="D108" s="115">
        <v>0</v>
      </c>
      <c r="E108" s="115">
        <v>0</v>
      </c>
      <c r="F108" s="115">
        <v>0</v>
      </c>
      <c r="G108" s="115">
        <v>0</v>
      </c>
      <c r="H108" s="4"/>
      <c r="I108" s="4"/>
      <c r="J108" s="4"/>
      <c r="K108" s="4"/>
    </row>
    <row r="109" spans="1:11" ht="14.1" customHeight="1">
      <c r="A109" s="4"/>
      <c r="B109" s="4"/>
      <c r="C109" s="11" t="s">
        <v>465</v>
      </c>
      <c r="D109" s="115">
        <v>0</v>
      </c>
      <c r="E109" s="115">
        <v>0</v>
      </c>
      <c r="F109" s="115">
        <v>0</v>
      </c>
      <c r="G109" s="115">
        <v>0</v>
      </c>
      <c r="H109" s="4"/>
      <c r="I109" s="4"/>
      <c r="J109" s="4"/>
      <c r="K109" s="4"/>
    </row>
    <row r="110" spans="1:11" ht="14.1" customHeight="1">
      <c r="A110" s="4"/>
      <c r="B110" s="4"/>
      <c r="C110" s="11" t="s">
        <v>459</v>
      </c>
      <c r="D110" s="115">
        <v>0</v>
      </c>
      <c r="E110" s="115">
        <v>0</v>
      </c>
      <c r="F110" s="115">
        <v>0</v>
      </c>
      <c r="G110" s="115">
        <v>0</v>
      </c>
      <c r="H110" s="4"/>
      <c r="I110" s="4"/>
      <c r="J110" s="4"/>
      <c r="K110" s="4"/>
    </row>
    <row r="111" spans="1:11" ht="14.1" customHeight="1">
      <c r="A111" s="4"/>
      <c r="B111" s="4"/>
      <c r="C111" s="11" t="s">
        <v>463</v>
      </c>
      <c r="D111" s="115">
        <v>0</v>
      </c>
      <c r="E111" s="115">
        <v>0</v>
      </c>
      <c r="F111" s="115">
        <v>0</v>
      </c>
      <c r="G111" s="115">
        <v>0</v>
      </c>
      <c r="H111" s="4"/>
      <c r="I111" s="4"/>
      <c r="J111" s="4"/>
      <c r="K111" s="4"/>
    </row>
    <row r="112" spans="1:11" ht="14.1" customHeight="1">
      <c r="A112" s="4"/>
      <c r="B112" s="4"/>
      <c r="C112" s="11" t="s">
        <v>464</v>
      </c>
      <c r="D112" s="115">
        <v>0</v>
      </c>
      <c r="E112" s="115">
        <v>0</v>
      </c>
      <c r="F112" s="115">
        <v>0</v>
      </c>
      <c r="G112" s="115">
        <v>0</v>
      </c>
      <c r="H112" s="4"/>
      <c r="I112" s="4"/>
      <c r="J112" s="4"/>
      <c r="K112" s="4"/>
    </row>
    <row r="113" spans="1:11" ht="14.1" customHeight="1">
      <c r="A113" s="4"/>
      <c r="B113" s="4"/>
      <c r="C113" s="11" t="s">
        <v>459</v>
      </c>
      <c r="D113" s="115">
        <v>0</v>
      </c>
      <c r="E113" s="115">
        <v>0</v>
      </c>
      <c r="F113" s="115">
        <v>0</v>
      </c>
      <c r="G113" s="115">
        <v>0</v>
      </c>
      <c r="H113" s="4"/>
      <c r="I113" s="4"/>
      <c r="J113" s="4"/>
      <c r="K113" s="4"/>
    </row>
    <row r="114" spans="1:11" ht="14.1" customHeight="1">
      <c r="A114" s="4"/>
      <c r="B114" s="4"/>
      <c r="C114" s="11" t="s">
        <v>463</v>
      </c>
      <c r="D114" s="115">
        <v>0</v>
      </c>
      <c r="E114" s="115">
        <v>0</v>
      </c>
      <c r="F114" s="115">
        <v>0</v>
      </c>
      <c r="G114" s="115">
        <v>0</v>
      </c>
      <c r="H114" s="4"/>
      <c r="I114" s="4"/>
      <c r="J114" s="4"/>
      <c r="K114" s="4"/>
    </row>
    <row r="115" spans="1:11" ht="14.1" customHeight="1">
      <c r="A115" s="4"/>
      <c r="B115" s="4"/>
      <c r="C115" s="11" t="s">
        <v>462</v>
      </c>
      <c r="D115" s="115">
        <v>0</v>
      </c>
      <c r="E115" s="115">
        <v>0</v>
      </c>
      <c r="F115" s="115">
        <v>0</v>
      </c>
      <c r="G115" s="115">
        <v>0</v>
      </c>
      <c r="H115" s="4"/>
      <c r="I115" s="4"/>
      <c r="J115" s="4"/>
      <c r="K115" s="4"/>
    </row>
    <row r="116" spans="1:11" ht="14.1" customHeight="1">
      <c r="A116" s="4"/>
      <c r="B116" s="4"/>
      <c r="C116" s="11" t="s">
        <v>459</v>
      </c>
      <c r="D116" s="115">
        <v>0</v>
      </c>
      <c r="E116" s="115">
        <v>0</v>
      </c>
      <c r="F116" s="115">
        <v>0</v>
      </c>
      <c r="G116" s="115">
        <v>0</v>
      </c>
      <c r="H116" s="4"/>
      <c r="I116" s="4"/>
      <c r="J116" s="4"/>
      <c r="K116" s="4"/>
    </row>
    <row r="117" spans="1:11" ht="14.1" customHeight="1">
      <c r="A117" s="4"/>
      <c r="B117" s="4"/>
      <c r="C117" s="11" t="s">
        <v>458</v>
      </c>
      <c r="D117" s="115">
        <v>0</v>
      </c>
      <c r="E117" s="115">
        <v>0</v>
      </c>
      <c r="F117" s="115">
        <v>0</v>
      </c>
      <c r="G117" s="115">
        <v>0</v>
      </c>
      <c r="H117" s="4"/>
      <c r="I117" s="4"/>
      <c r="J117" s="4"/>
      <c r="K117" s="4"/>
    </row>
    <row r="118" spans="1:11" ht="14.1" customHeight="1">
      <c r="A118" s="4"/>
      <c r="B118" s="4"/>
      <c r="C118" s="11" t="s">
        <v>457</v>
      </c>
      <c r="D118" s="115">
        <v>0</v>
      </c>
      <c r="E118" s="115">
        <v>0</v>
      </c>
      <c r="F118" s="115">
        <v>0</v>
      </c>
      <c r="G118" s="115">
        <v>0</v>
      </c>
      <c r="H118" s="4"/>
      <c r="I118" s="4"/>
      <c r="J118" s="4"/>
      <c r="K118" s="4"/>
    </row>
    <row r="119" spans="1:11" ht="14.1" customHeight="1">
      <c r="A119" s="4"/>
      <c r="B119" s="4"/>
      <c r="C119" s="11" t="s">
        <v>456</v>
      </c>
      <c r="D119" s="115">
        <v>0</v>
      </c>
      <c r="E119" s="115">
        <v>0</v>
      </c>
      <c r="F119" s="115">
        <v>0</v>
      </c>
      <c r="G119" s="115">
        <v>0</v>
      </c>
      <c r="H119" s="4"/>
      <c r="I119" s="4"/>
      <c r="J119" s="4"/>
      <c r="K119" s="4"/>
    </row>
    <row r="120" spans="1:11" ht="14.1" customHeight="1">
      <c r="A120" s="4"/>
      <c r="B120" s="4"/>
      <c r="C120" s="11" t="s">
        <v>455</v>
      </c>
      <c r="D120" s="115">
        <v>0</v>
      </c>
      <c r="E120" s="115">
        <v>0</v>
      </c>
      <c r="F120" s="115">
        <v>0</v>
      </c>
      <c r="G120" s="115">
        <v>0</v>
      </c>
      <c r="H120" s="4"/>
      <c r="I120" s="4"/>
      <c r="J120" s="4"/>
      <c r="K120" s="4"/>
    </row>
    <row r="121" spans="1:11" ht="14.1" customHeight="1">
      <c r="A121" s="4"/>
      <c r="B121" s="4"/>
      <c r="C121" s="11" t="s">
        <v>461</v>
      </c>
      <c r="D121" s="115">
        <v>17000000</v>
      </c>
      <c r="E121" s="115">
        <v>7000000</v>
      </c>
      <c r="F121" s="115">
        <v>5000000</v>
      </c>
      <c r="G121" s="115">
        <v>0</v>
      </c>
      <c r="H121" s="4"/>
      <c r="I121" s="4"/>
      <c r="J121" s="4"/>
      <c r="K121" s="4"/>
    </row>
    <row r="122" spans="1:11" ht="14.1" customHeight="1">
      <c r="A122" s="4"/>
      <c r="B122" s="4"/>
      <c r="C122" s="11" t="s">
        <v>459</v>
      </c>
      <c r="D122" s="115">
        <v>17000000</v>
      </c>
      <c r="E122" s="115">
        <v>7000000</v>
      </c>
      <c r="F122" s="115">
        <v>5000000</v>
      </c>
      <c r="G122" s="115">
        <v>0</v>
      </c>
      <c r="H122" s="4"/>
      <c r="I122" s="4"/>
      <c r="J122" s="4"/>
      <c r="K122" s="4"/>
    </row>
    <row r="123" spans="1:11" ht="14.1" customHeight="1">
      <c r="A123" s="4"/>
      <c r="B123" s="4"/>
      <c r="C123" s="11" t="s">
        <v>458</v>
      </c>
      <c r="D123" s="115">
        <v>0</v>
      </c>
      <c r="E123" s="115">
        <v>0</v>
      </c>
      <c r="F123" s="115">
        <v>0</v>
      </c>
      <c r="G123" s="115">
        <v>0</v>
      </c>
      <c r="H123" s="4"/>
      <c r="I123" s="4"/>
      <c r="J123" s="4"/>
      <c r="K123" s="4"/>
    </row>
    <row r="124" spans="1:11" ht="14.1" customHeight="1">
      <c r="A124" s="4"/>
      <c r="B124" s="4"/>
      <c r="C124" s="11" t="s">
        <v>457</v>
      </c>
      <c r="D124" s="115">
        <v>0</v>
      </c>
      <c r="E124" s="115">
        <v>0</v>
      </c>
      <c r="F124" s="115">
        <v>0</v>
      </c>
      <c r="G124" s="115">
        <v>0</v>
      </c>
      <c r="H124" s="4"/>
      <c r="I124" s="4"/>
      <c r="J124" s="4"/>
      <c r="K124" s="4"/>
    </row>
    <row r="125" spans="1:11" ht="14.1" customHeight="1">
      <c r="A125" s="4"/>
      <c r="B125" s="4"/>
      <c r="C125" s="11" t="s">
        <v>456</v>
      </c>
      <c r="D125" s="115">
        <v>0</v>
      </c>
      <c r="E125" s="115">
        <v>0</v>
      </c>
      <c r="F125" s="115">
        <v>0</v>
      </c>
      <c r="G125" s="115">
        <v>0</v>
      </c>
      <c r="H125" s="4"/>
      <c r="I125" s="4"/>
      <c r="J125" s="4"/>
      <c r="K125" s="4"/>
    </row>
    <row r="126" spans="1:11" ht="14.1" customHeight="1">
      <c r="A126" s="4"/>
      <c r="B126" s="4"/>
      <c r="C126" s="11" t="s">
        <v>455</v>
      </c>
      <c r="D126" s="115">
        <v>0</v>
      </c>
      <c r="E126" s="115">
        <v>0</v>
      </c>
      <c r="F126" s="115">
        <v>0</v>
      </c>
      <c r="G126" s="115">
        <v>0</v>
      </c>
      <c r="H126" s="4"/>
      <c r="I126" s="4"/>
      <c r="J126" s="4"/>
      <c r="K126" s="4"/>
    </row>
    <row r="127" spans="1:11" ht="14.1" customHeight="1">
      <c r="A127" s="4"/>
      <c r="B127" s="4"/>
      <c r="C127" s="11" t="s">
        <v>460</v>
      </c>
      <c r="D127" s="115">
        <v>0</v>
      </c>
      <c r="E127" s="115">
        <v>0</v>
      </c>
      <c r="F127" s="115">
        <v>0</v>
      </c>
      <c r="G127" s="115">
        <v>0</v>
      </c>
      <c r="H127" s="4"/>
      <c r="I127" s="4"/>
      <c r="J127" s="4"/>
      <c r="K127" s="4"/>
    </row>
    <row r="128" spans="1:11" ht="14.1" customHeight="1">
      <c r="A128" s="4"/>
      <c r="B128" s="4"/>
      <c r="C128" s="11" t="s">
        <v>459</v>
      </c>
      <c r="D128" s="115">
        <v>0</v>
      </c>
      <c r="E128" s="115">
        <v>0</v>
      </c>
      <c r="F128" s="115">
        <v>0</v>
      </c>
      <c r="G128" s="115">
        <v>0</v>
      </c>
      <c r="H128" s="4"/>
      <c r="I128" s="4"/>
      <c r="J128" s="4"/>
      <c r="K128" s="4"/>
    </row>
    <row r="129" spans="1:11" ht="14.1" customHeight="1">
      <c r="A129" s="4"/>
      <c r="B129" s="4"/>
      <c r="C129" s="11" t="s">
        <v>458</v>
      </c>
      <c r="D129" s="115">
        <v>0</v>
      </c>
      <c r="E129" s="115">
        <v>0</v>
      </c>
      <c r="F129" s="115">
        <v>0</v>
      </c>
      <c r="G129" s="115">
        <v>0</v>
      </c>
      <c r="H129" s="4"/>
      <c r="I129" s="4"/>
      <c r="J129" s="4"/>
      <c r="K129" s="4"/>
    </row>
    <row r="130" spans="1:11" ht="14.1" customHeight="1">
      <c r="A130" s="4"/>
      <c r="B130" s="4"/>
      <c r="C130" s="11" t="s">
        <v>457</v>
      </c>
      <c r="D130" s="115">
        <v>0</v>
      </c>
      <c r="E130" s="115">
        <v>0</v>
      </c>
      <c r="F130" s="115">
        <v>0</v>
      </c>
      <c r="G130" s="115">
        <v>0</v>
      </c>
      <c r="H130" s="4"/>
      <c r="I130" s="4"/>
      <c r="J130" s="4"/>
      <c r="K130" s="4"/>
    </row>
    <row r="131" spans="1:11" ht="14.1" customHeight="1">
      <c r="A131" s="4"/>
      <c r="B131" s="4"/>
      <c r="C131" s="11" t="s">
        <v>456</v>
      </c>
      <c r="D131" s="115">
        <v>0</v>
      </c>
      <c r="E131" s="115">
        <v>0</v>
      </c>
      <c r="F131" s="115">
        <v>0</v>
      </c>
      <c r="G131" s="115">
        <v>0</v>
      </c>
      <c r="H131" s="4"/>
      <c r="I131" s="4"/>
      <c r="J131" s="4"/>
      <c r="K131" s="4"/>
    </row>
    <row r="132" spans="1:11" ht="14.1" customHeight="1">
      <c r="A132" s="4"/>
      <c r="B132" s="4"/>
      <c r="C132" s="11" t="s">
        <v>455</v>
      </c>
      <c r="D132" s="115">
        <v>0</v>
      </c>
      <c r="E132" s="115">
        <v>0</v>
      </c>
      <c r="F132" s="115">
        <v>0</v>
      </c>
      <c r="G132" s="115">
        <v>0</v>
      </c>
      <c r="H132" s="4"/>
      <c r="I132" s="4"/>
      <c r="J132" s="4"/>
      <c r="K132" s="4"/>
    </row>
    <row r="133" spans="1:11" ht="14.1" customHeight="1">
      <c r="A133" s="4"/>
      <c r="B133" s="4"/>
      <c r="C133" s="11" t="s">
        <v>454</v>
      </c>
      <c r="D133" s="115">
        <v>0</v>
      </c>
      <c r="E133" s="115">
        <v>0</v>
      </c>
      <c r="F133" s="115">
        <v>0</v>
      </c>
      <c r="G133" s="115">
        <v>0</v>
      </c>
      <c r="H133" s="4"/>
      <c r="I133" s="4"/>
      <c r="J133" s="4"/>
      <c r="K133" s="4"/>
    </row>
    <row r="134" spans="1:11" ht="14.1" customHeight="1">
      <c r="A134" s="4"/>
      <c r="B134" s="4"/>
      <c r="C134" s="11" t="s">
        <v>453</v>
      </c>
      <c r="D134" s="115">
        <v>0</v>
      </c>
      <c r="E134" s="115">
        <v>0</v>
      </c>
      <c r="F134" s="115">
        <v>0</v>
      </c>
      <c r="G134" s="115">
        <v>0</v>
      </c>
      <c r="H134" s="4"/>
      <c r="I134" s="4"/>
      <c r="J134" s="4"/>
      <c r="K134" s="4"/>
    </row>
    <row r="135" spans="1:11" ht="14.1" customHeight="1">
      <c r="A135" s="4"/>
      <c r="B135" s="4"/>
      <c r="C135" s="10" t="s">
        <v>165</v>
      </c>
      <c r="D135" s="115">
        <v>17000000</v>
      </c>
      <c r="E135" s="115">
        <v>7000000</v>
      </c>
      <c r="F135" s="115">
        <v>5000000</v>
      </c>
      <c r="G135" s="115">
        <v>0</v>
      </c>
      <c r="H135" s="4"/>
      <c r="I135" s="4"/>
      <c r="J135" s="4"/>
      <c r="K135" s="4"/>
    </row>
    <row r="136" spans="1:11" ht="14.1" customHeight="1">
      <c r="A136" s="4"/>
      <c r="B136" s="4"/>
      <c r="C136" s="111" t="s">
        <v>1395</v>
      </c>
      <c r="D136" s="827" t="s">
        <v>297</v>
      </c>
      <c r="E136" s="828"/>
      <c r="F136" s="828"/>
      <c r="G136" s="828"/>
      <c r="H136" s="4"/>
      <c r="I136" s="4"/>
      <c r="J136" s="4"/>
      <c r="K136" s="4"/>
    </row>
    <row r="137" spans="1:11" ht="18" customHeight="1">
      <c r="A137" s="4"/>
      <c r="B137" s="4"/>
      <c r="C137" s="14" t="s">
        <v>484</v>
      </c>
      <c r="D137" s="825" t="s">
        <v>1394</v>
      </c>
      <c r="E137" s="826"/>
      <c r="F137" s="826"/>
      <c r="G137" s="826"/>
      <c r="H137" s="4"/>
      <c r="I137" s="4"/>
      <c r="J137" s="4"/>
      <c r="K137" s="4"/>
    </row>
    <row r="138" spans="1:11" ht="18" customHeight="1">
      <c r="A138" s="4"/>
      <c r="B138" s="4"/>
      <c r="C138" s="122" t="s">
        <v>482</v>
      </c>
      <c r="D138" s="821" t="s">
        <v>1393</v>
      </c>
      <c r="E138" s="822"/>
      <c r="F138" s="822"/>
      <c r="G138" s="822"/>
      <c r="H138" s="4"/>
      <c r="I138" s="4"/>
      <c r="J138" s="4"/>
      <c r="K138" s="4"/>
    </row>
    <row r="139" spans="1:11" ht="18" customHeight="1">
      <c r="A139" s="4"/>
      <c r="B139" s="4"/>
      <c r="C139" s="122" t="s">
        <v>15</v>
      </c>
      <c r="D139" s="821" t="s">
        <v>40</v>
      </c>
      <c r="E139" s="822"/>
      <c r="F139" s="822"/>
      <c r="G139" s="822"/>
      <c r="H139" s="4"/>
      <c r="I139" s="4"/>
      <c r="J139" s="4"/>
      <c r="K139" s="4"/>
    </row>
    <row r="140" spans="1:11" ht="15" customHeight="1">
      <c r="A140" s="4"/>
      <c r="B140" s="4"/>
      <c r="C140" s="13"/>
      <c r="D140" s="116">
        <v>2021</v>
      </c>
      <c r="E140" s="116">
        <v>2022</v>
      </c>
      <c r="F140" s="116">
        <v>2023</v>
      </c>
      <c r="G140" s="116">
        <v>2024</v>
      </c>
      <c r="H140" s="4"/>
      <c r="I140" s="4"/>
      <c r="J140" s="4"/>
      <c r="K140" s="4"/>
    </row>
    <row r="141" spans="1:11" ht="15" customHeight="1">
      <c r="A141" s="4"/>
      <c r="B141" s="4"/>
      <c r="C141" s="12"/>
      <c r="D141" s="117" t="s">
        <v>7</v>
      </c>
      <c r="E141" s="117" t="s">
        <v>8</v>
      </c>
      <c r="F141" s="117" t="s">
        <v>8</v>
      </c>
      <c r="G141" s="117" t="s">
        <v>8</v>
      </c>
      <c r="H141" s="4"/>
      <c r="I141" s="4"/>
      <c r="J141" s="4"/>
      <c r="K141" s="4"/>
    </row>
    <row r="142" spans="1:11" ht="14.1" customHeight="1">
      <c r="A142" s="4"/>
      <c r="B142" s="4"/>
      <c r="C142" s="7" t="s">
        <v>16</v>
      </c>
      <c r="D142" s="114" t="s">
        <v>474</v>
      </c>
      <c r="E142" s="114" t="s">
        <v>474</v>
      </c>
      <c r="F142" s="114" t="s">
        <v>474</v>
      </c>
      <c r="G142" s="114" t="s">
        <v>500</v>
      </c>
      <c r="H142" s="4"/>
      <c r="I142" s="4"/>
      <c r="J142" s="4"/>
      <c r="K142" s="4"/>
    </row>
    <row r="143" spans="1:11" ht="14.1" customHeight="1">
      <c r="A143" s="4"/>
      <c r="B143" s="4"/>
      <c r="C143" s="7" t="s">
        <v>680</v>
      </c>
      <c r="D143" s="114" t="s">
        <v>474</v>
      </c>
      <c r="E143" s="114" t="s">
        <v>474</v>
      </c>
      <c r="F143" s="114" t="s">
        <v>474</v>
      </c>
      <c r="G143" s="114" t="s">
        <v>1043</v>
      </c>
      <c r="H143" s="4"/>
      <c r="I143" s="4"/>
      <c r="J143" s="4"/>
      <c r="K143" s="4"/>
    </row>
    <row r="144" spans="1:11" ht="14.1" customHeight="1">
      <c r="A144" s="4"/>
      <c r="B144" s="4"/>
      <c r="C144" s="7" t="s">
        <v>676</v>
      </c>
      <c r="D144" s="114" t="s">
        <v>474</v>
      </c>
      <c r="E144" s="114" t="s">
        <v>474</v>
      </c>
      <c r="F144" s="114" t="s">
        <v>474</v>
      </c>
      <c r="G144" s="114" t="s">
        <v>827</v>
      </c>
      <c r="H144" s="4"/>
      <c r="I144" s="4"/>
      <c r="J144" s="4"/>
      <c r="K144" s="4"/>
    </row>
    <row r="145" spans="1:11" ht="14.1" customHeight="1">
      <c r="A145" s="4"/>
      <c r="B145" s="4"/>
      <c r="C145" s="7" t="s">
        <v>477</v>
      </c>
      <c r="D145" s="114" t="s">
        <v>450</v>
      </c>
      <c r="E145" s="114" t="s">
        <v>450</v>
      </c>
      <c r="F145" s="114" t="s">
        <v>450</v>
      </c>
      <c r="G145" s="114" t="s">
        <v>450</v>
      </c>
      <c r="H145" s="4"/>
      <c r="I145" s="4"/>
      <c r="J145" s="4"/>
      <c r="K145" s="4"/>
    </row>
    <row r="146" spans="1:11" ht="14.1" customHeight="1">
      <c r="A146" s="4"/>
      <c r="B146" s="4"/>
      <c r="C146" s="7" t="s">
        <v>476</v>
      </c>
      <c r="D146" s="114" t="s">
        <v>450</v>
      </c>
      <c r="E146" s="114" t="s">
        <v>450</v>
      </c>
      <c r="F146" s="114" t="s">
        <v>450</v>
      </c>
      <c r="G146" s="114" t="s">
        <v>450</v>
      </c>
      <c r="H146" s="4"/>
      <c r="I146" s="4"/>
      <c r="J146" s="4"/>
      <c r="K146" s="4"/>
    </row>
    <row r="147" spans="1:11" ht="14.1" customHeight="1">
      <c r="A147" s="4"/>
      <c r="B147" s="4"/>
      <c r="C147" s="7" t="s">
        <v>22</v>
      </c>
      <c r="D147" s="114" t="s">
        <v>450</v>
      </c>
      <c r="E147" s="114" t="s">
        <v>450</v>
      </c>
      <c r="F147" s="114" t="s">
        <v>450</v>
      </c>
      <c r="G147" s="114" t="s">
        <v>450</v>
      </c>
      <c r="H147" s="4"/>
      <c r="I147" s="4"/>
      <c r="J147" s="4"/>
      <c r="K147" s="4"/>
    </row>
    <row r="148" spans="1:11" ht="14.1" customHeight="1">
      <c r="A148" s="4"/>
      <c r="B148" s="4"/>
      <c r="C148" s="823" t="s">
        <v>473</v>
      </c>
      <c r="D148" s="824"/>
      <c r="E148" s="824"/>
      <c r="F148" s="824"/>
      <c r="G148" s="824"/>
      <c r="H148" s="4"/>
      <c r="I148" s="4"/>
      <c r="J148" s="4"/>
      <c r="K148" s="4"/>
    </row>
    <row r="149" spans="1:11" ht="14.1" customHeight="1">
      <c r="A149" s="4"/>
      <c r="B149" s="4"/>
      <c r="C149" s="13"/>
      <c r="D149" s="116">
        <v>2021</v>
      </c>
      <c r="E149" s="116">
        <v>2022</v>
      </c>
      <c r="F149" s="116">
        <v>2023</v>
      </c>
      <c r="G149" s="116">
        <v>2024</v>
      </c>
      <c r="H149" s="4"/>
      <c r="I149" s="4"/>
      <c r="J149" s="4"/>
      <c r="K149" s="4"/>
    </row>
    <row r="150" spans="1:11" ht="14.1" customHeight="1">
      <c r="A150" s="4"/>
      <c r="B150" s="4"/>
      <c r="C150" s="12"/>
      <c r="D150" s="117" t="s">
        <v>7</v>
      </c>
      <c r="E150" s="117" t="s">
        <v>8</v>
      </c>
      <c r="F150" s="117" t="s">
        <v>8</v>
      </c>
      <c r="G150" s="117" t="s">
        <v>8</v>
      </c>
      <c r="H150" s="4"/>
      <c r="I150" s="4"/>
      <c r="J150" s="4"/>
      <c r="K150" s="4"/>
    </row>
    <row r="151" spans="1:11" ht="14.1" customHeight="1">
      <c r="A151" s="4"/>
      <c r="B151" s="4"/>
      <c r="C151" s="11" t="s">
        <v>470</v>
      </c>
      <c r="D151" s="115">
        <v>0</v>
      </c>
      <c r="E151" s="115">
        <v>0</v>
      </c>
      <c r="F151" s="115">
        <v>0</v>
      </c>
      <c r="G151" s="115">
        <v>0</v>
      </c>
      <c r="H151" s="4"/>
      <c r="I151" s="4"/>
      <c r="J151" s="4"/>
      <c r="K151" s="4"/>
    </row>
    <row r="152" spans="1:11" ht="14.1" customHeight="1">
      <c r="A152" s="4"/>
      <c r="B152" s="4"/>
      <c r="C152" s="11" t="s">
        <v>459</v>
      </c>
      <c r="D152" s="115">
        <v>0</v>
      </c>
      <c r="E152" s="115">
        <v>0</v>
      </c>
      <c r="F152" s="115">
        <v>0</v>
      </c>
      <c r="G152" s="115">
        <v>0</v>
      </c>
      <c r="H152" s="4"/>
      <c r="I152" s="4"/>
      <c r="J152" s="4"/>
      <c r="K152" s="4"/>
    </row>
    <row r="153" spans="1:11" ht="14.1" customHeight="1">
      <c r="A153" s="4"/>
      <c r="B153" s="4"/>
      <c r="C153" s="11" t="s">
        <v>463</v>
      </c>
      <c r="D153" s="115">
        <v>0</v>
      </c>
      <c r="E153" s="115">
        <v>0</v>
      </c>
      <c r="F153" s="115">
        <v>0</v>
      </c>
      <c r="G153" s="115">
        <v>0</v>
      </c>
      <c r="H153" s="4"/>
      <c r="I153" s="4"/>
      <c r="J153" s="4"/>
      <c r="K153" s="4"/>
    </row>
    <row r="154" spans="1:11" ht="14.1" customHeight="1">
      <c r="A154" s="4"/>
      <c r="B154" s="4"/>
      <c r="C154" s="11" t="s">
        <v>469</v>
      </c>
      <c r="D154" s="115">
        <v>0</v>
      </c>
      <c r="E154" s="115">
        <v>0</v>
      </c>
      <c r="F154" s="115">
        <v>0</v>
      </c>
      <c r="G154" s="115">
        <v>0</v>
      </c>
      <c r="H154" s="4"/>
      <c r="I154" s="4"/>
      <c r="J154" s="4"/>
      <c r="K154" s="4"/>
    </row>
    <row r="155" spans="1:11" ht="14.1" customHeight="1">
      <c r="A155" s="4"/>
      <c r="B155" s="4"/>
      <c r="C155" s="11" t="s">
        <v>459</v>
      </c>
      <c r="D155" s="115">
        <v>0</v>
      </c>
      <c r="E155" s="115">
        <v>0</v>
      </c>
      <c r="F155" s="115">
        <v>0</v>
      </c>
      <c r="G155" s="115">
        <v>0</v>
      </c>
      <c r="H155" s="4"/>
      <c r="I155" s="4"/>
      <c r="J155" s="4"/>
      <c r="K155" s="4"/>
    </row>
    <row r="156" spans="1:11" ht="14.1" customHeight="1">
      <c r="A156" s="4"/>
      <c r="B156" s="4"/>
      <c r="C156" s="11" t="s">
        <v>463</v>
      </c>
      <c r="D156" s="115">
        <v>0</v>
      </c>
      <c r="E156" s="115">
        <v>0</v>
      </c>
      <c r="F156" s="115">
        <v>0</v>
      </c>
      <c r="G156" s="115">
        <v>0</v>
      </c>
      <c r="H156" s="4"/>
      <c r="I156" s="4"/>
      <c r="J156" s="4"/>
      <c r="K156" s="4"/>
    </row>
    <row r="157" spans="1:11" ht="14.1" customHeight="1">
      <c r="A157" s="4"/>
      <c r="B157" s="4"/>
      <c r="C157" s="11" t="s">
        <v>468</v>
      </c>
      <c r="D157" s="115">
        <v>0</v>
      </c>
      <c r="E157" s="115">
        <v>0</v>
      </c>
      <c r="F157" s="115">
        <v>0</v>
      </c>
      <c r="G157" s="115">
        <v>0</v>
      </c>
      <c r="H157" s="4"/>
      <c r="I157" s="4"/>
      <c r="J157" s="4"/>
      <c r="K157" s="4"/>
    </row>
    <row r="158" spans="1:11" ht="14.1" customHeight="1">
      <c r="A158" s="4"/>
      <c r="B158" s="4"/>
      <c r="C158" s="11" t="s">
        <v>459</v>
      </c>
      <c r="D158" s="115">
        <v>0</v>
      </c>
      <c r="E158" s="115">
        <v>0</v>
      </c>
      <c r="F158" s="115">
        <v>0</v>
      </c>
      <c r="G158" s="115">
        <v>0</v>
      </c>
      <c r="H158" s="4"/>
      <c r="I158" s="4"/>
      <c r="J158" s="4"/>
      <c r="K158" s="4"/>
    </row>
    <row r="159" spans="1:11" ht="14.1" customHeight="1">
      <c r="A159" s="4"/>
      <c r="B159" s="4"/>
      <c r="C159" s="11" t="s">
        <v>463</v>
      </c>
      <c r="D159" s="115">
        <v>0</v>
      </c>
      <c r="E159" s="115">
        <v>0</v>
      </c>
      <c r="F159" s="115">
        <v>0</v>
      </c>
      <c r="G159" s="115">
        <v>0</v>
      </c>
      <c r="H159" s="4"/>
      <c r="I159" s="4"/>
      <c r="J159" s="4"/>
      <c r="K159" s="4"/>
    </row>
    <row r="160" spans="1:11" ht="14.1" customHeight="1">
      <c r="A160" s="4"/>
      <c r="B160" s="4"/>
      <c r="C160" s="11" t="s">
        <v>467</v>
      </c>
      <c r="D160" s="115">
        <v>0</v>
      </c>
      <c r="E160" s="115">
        <v>0</v>
      </c>
      <c r="F160" s="115">
        <v>0</v>
      </c>
      <c r="G160" s="115">
        <v>0</v>
      </c>
      <c r="H160" s="4"/>
      <c r="I160" s="4"/>
      <c r="J160" s="4"/>
      <c r="K160" s="4"/>
    </row>
    <row r="161" spans="1:11" ht="14.1" customHeight="1">
      <c r="A161" s="4"/>
      <c r="B161" s="4"/>
      <c r="C161" s="11" t="s">
        <v>459</v>
      </c>
      <c r="D161" s="115">
        <v>0</v>
      </c>
      <c r="E161" s="115">
        <v>0</v>
      </c>
      <c r="F161" s="115">
        <v>0</v>
      </c>
      <c r="G161" s="115">
        <v>0</v>
      </c>
      <c r="H161" s="4"/>
      <c r="I161" s="4"/>
      <c r="J161" s="4"/>
      <c r="K161" s="4"/>
    </row>
    <row r="162" spans="1:11" ht="14.1" customHeight="1">
      <c r="A162" s="4"/>
      <c r="B162" s="4"/>
      <c r="C162" s="11" t="s">
        <v>463</v>
      </c>
      <c r="D162" s="115">
        <v>0</v>
      </c>
      <c r="E162" s="115">
        <v>0</v>
      </c>
      <c r="F162" s="115">
        <v>0</v>
      </c>
      <c r="G162" s="115">
        <v>0</v>
      </c>
      <c r="H162" s="4"/>
      <c r="I162" s="4"/>
      <c r="J162" s="4"/>
      <c r="K162" s="4"/>
    </row>
    <row r="163" spans="1:11" ht="14.1" customHeight="1">
      <c r="A163" s="4"/>
      <c r="B163" s="4"/>
      <c r="C163" s="11" t="s">
        <v>472</v>
      </c>
      <c r="D163" s="115">
        <v>0</v>
      </c>
      <c r="E163" s="115">
        <v>0</v>
      </c>
      <c r="F163" s="115">
        <v>0</v>
      </c>
      <c r="G163" s="115">
        <v>0</v>
      </c>
      <c r="H163" s="4"/>
      <c r="I163" s="4"/>
      <c r="J163" s="4"/>
      <c r="K163" s="4"/>
    </row>
    <row r="164" spans="1:11" ht="14.1" customHeight="1">
      <c r="A164" s="4"/>
      <c r="B164" s="4"/>
      <c r="C164" s="11" t="s">
        <v>459</v>
      </c>
      <c r="D164" s="115">
        <v>0</v>
      </c>
      <c r="E164" s="115">
        <v>0</v>
      </c>
      <c r="F164" s="115">
        <v>0</v>
      </c>
      <c r="G164" s="115">
        <v>0</v>
      </c>
      <c r="H164" s="4"/>
      <c r="I164" s="4"/>
      <c r="J164" s="4"/>
      <c r="K164" s="4"/>
    </row>
    <row r="165" spans="1:11" ht="14.1" customHeight="1">
      <c r="A165" s="4"/>
      <c r="B165" s="4"/>
      <c r="C165" s="11" t="s">
        <v>463</v>
      </c>
      <c r="D165" s="115">
        <v>0</v>
      </c>
      <c r="E165" s="115">
        <v>0</v>
      </c>
      <c r="F165" s="115">
        <v>0</v>
      </c>
      <c r="G165" s="115">
        <v>0</v>
      </c>
      <c r="H165" s="4"/>
      <c r="I165" s="4"/>
      <c r="J165" s="4"/>
      <c r="K165" s="4"/>
    </row>
    <row r="166" spans="1:11" ht="14.1" customHeight="1">
      <c r="A166" s="4"/>
      <c r="B166" s="4"/>
      <c r="C166" s="11" t="s">
        <v>465</v>
      </c>
      <c r="D166" s="115">
        <v>0</v>
      </c>
      <c r="E166" s="115">
        <v>0</v>
      </c>
      <c r="F166" s="115">
        <v>0</v>
      </c>
      <c r="G166" s="115">
        <v>0</v>
      </c>
      <c r="H166" s="4"/>
      <c r="I166" s="4"/>
      <c r="J166" s="4"/>
      <c r="K166" s="4"/>
    </row>
    <row r="167" spans="1:11" ht="14.1" customHeight="1">
      <c r="A167" s="4"/>
      <c r="B167" s="4"/>
      <c r="C167" s="11" t="s">
        <v>459</v>
      </c>
      <c r="D167" s="115">
        <v>0</v>
      </c>
      <c r="E167" s="115">
        <v>0</v>
      </c>
      <c r="F167" s="115">
        <v>0</v>
      </c>
      <c r="G167" s="115">
        <v>0</v>
      </c>
      <c r="H167" s="4"/>
      <c r="I167" s="4"/>
      <c r="J167" s="4"/>
      <c r="K167" s="4"/>
    </row>
    <row r="168" spans="1:11" ht="14.1" customHeight="1">
      <c r="A168" s="4"/>
      <c r="B168" s="4"/>
      <c r="C168" s="11" t="s">
        <v>463</v>
      </c>
      <c r="D168" s="115">
        <v>0</v>
      </c>
      <c r="E168" s="115">
        <v>0</v>
      </c>
      <c r="F168" s="115">
        <v>0</v>
      </c>
      <c r="G168" s="115">
        <v>0</v>
      </c>
      <c r="H168" s="4"/>
      <c r="I168" s="4"/>
      <c r="J168" s="4"/>
      <c r="K168" s="4"/>
    </row>
    <row r="169" spans="1:11" ht="14.1" customHeight="1">
      <c r="A169" s="4"/>
      <c r="B169" s="4"/>
      <c r="C169" s="11" t="s">
        <v>464</v>
      </c>
      <c r="D169" s="115">
        <v>0</v>
      </c>
      <c r="E169" s="115">
        <v>0</v>
      </c>
      <c r="F169" s="115">
        <v>0</v>
      </c>
      <c r="G169" s="115">
        <v>0</v>
      </c>
      <c r="H169" s="4"/>
      <c r="I169" s="4"/>
      <c r="J169" s="4"/>
      <c r="K169" s="4"/>
    </row>
    <row r="170" spans="1:11" ht="14.1" customHeight="1">
      <c r="A170" s="4"/>
      <c r="B170" s="4"/>
      <c r="C170" s="11" t="s">
        <v>459</v>
      </c>
      <c r="D170" s="115">
        <v>0</v>
      </c>
      <c r="E170" s="115">
        <v>0</v>
      </c>
      <c r="F170" s="115">
        <v>0</v>
      </c>
      <c r="G170" s="115">
        <v>0</v>
      </c>
      <c r="H170" s="4"/>
      <c r="I170" s="4"/>
      <c r="J170" s="4"/>
      <c r="K170" s="4"/>
    </row>
    <row r="171" spans="1:11" ht="14.1" customHeight="1">
      <c r="A171" s="4"/>
      <c r="B171" s="4"/>
      <c r="C171" s="11" t="s">
        <v>463</v>
      </c>
      <c r="D171" s="115">
        <v>0</v>
      </c>
      <c r="E171" s="115">
        <v>0</v>
      </c>
      <c r="F171" s="115">
        <v>0</v>
      </c>
      <c r="G171" s="115">
        <v>0</v>
      </c>
      <c r="H171" s="4"/>
      <c r="I171" s="4"/>
      <c r="J171" s="4"/>
      <c r="K171" s="4"/>
    </row>
    <row r="172" spans="1:11" ht="14.1" customHeight="1">
      <c r="A172" s="4"/>
      <c r="B172" s="4"/>
      <c r="C172" s="11" t="s">
        <v>462</v>
      </c>
      <c r="D172" s="115">
        <v>0</v>
      </c>
      <c r="E172" s="115">
        <v>0</v>
      </c>
      <c r="F172" s="115">
        <v>0</v>
      </c>
      <c r="G172" s="115">
        <v>0</v>
      </c>
      <c r="H172" s="4"/>
      <c r="I172" s="4"/>
      <c r="J172" s="4"/>
      <c r="K172" s="4"/>
    </row>
    <row r="173" spans="1:11" ht="14.1" customHeight="1">
      <c r="A173" s="4"/>
      <c r="B173" s="4"/>
      <c r="C173" s="11" t="s">
        <v>459</v>
      </c>
      <c r="D173" s="115">
        <v>0</v>
      </c>
      <c r="E173" s="115">
        <v>0</v>
      </c>
      <c r="F173" s="115">
        <v>0</v>
      </c>
      <c r="G173" s="115">
        <v>0</v>
      </c>
      <c r="H173" s="4"/>
      <c r="I173" s="4"/>
      <c r="J173" s="4"/>
      <c r="K173" s="4"/>
    </row>
    <row r="174" spans="1:11" ht="14.1" customHeight="1">
      <c r="A174" s="4"/>
      <c r="B174" s="4"/>
      <c r="C174" s="11" t="s">
        <v>458</v>
      </c>
      <c r="D174" s="115">
        <v>0</v>
      </c>
      <c r="E174" s="115">
        <v>0</v>
      </c>
      <c r="F174" s="115">
        <v>0</v>
      </c>
      <c r="G174" s="115">
        <v>0</v>
      </c>
      <c r="H174" s="4"/>
      <c r="I174" s="4"/>
      <c r="J174" s="4"/>
      <c r="K174" s="4"/>
    </row>
    <row r="175" spans="1:11" ht="14.1" customHeight="1">
      <c r="A175" s="4"/>
      <c r="B175" s="4"/>
      <c r="C175" s="11" t="s">
        <v>457</v>
      </c>
      <c r="D175" s="115">
        <v>0</v>
      </c>
      <c r="E175" s="115">
        <v>0</v>
      </c>
      <c r="F175" s="115">
        <v>0</v>
      </c>
      <c r="G175" s="115">
        <v>0</v>
      </c>
      <c r="H175" s="4"/>
      <c r="I175" s="4"/>
      <c r="J175" s="4"/>
      <c r="K175" s="4"/>
    </row>
    <row r="176" spans="1:11" ht="14.1" customHeight="1">
      <c r="A176" s="4"/>
      <c r="B176" s="4"/>
      <c r="C176" s="11" t="s">
        <v>456</v>
      </c>
      <c r="D176" s="115">
        <v>0</v>
      </c>
      <c r="E176" s="115">
        <v>0</v>
      </c>
      <c r="F176" s="115">
        <v>0</v>
      </c>
      <c r="G176" s="115">
        <v>0</v>
      </c>
      <c r="H176" s="4"/>
      <c r="I176" s="4"/>
      <c r="J176" s="4"/>
      <c r="K176" s="4"/>
    </row>
    <row r="177" spans="1:11" ht="14.1" customHeight="1">
      <c r="A177" s="4"/>
      <c r="B177" s="4"/>
      <c r="C177" s="11" t="s">
        <v>455</v>
      </c>
      <c r="D177" s="115">
        <v>0</v>
      </c>
      <c r="E177" s="115">
        <v>0</v>
      </c>
      <c r="F177" s="115">
        <v>0</v>
      </c>
      <c r="G177" s="115">
        <v>0</v>
      </c>
      <c r="H177" s="4"/>
      <c r="I177" s="4"/>
      <c r="J177" s="4"/>
      <c r="K177" s="4"/>
    </row>
    <row r="178" spans="1:11" ht="14.1" customHeight="1">
      <c r="A178" s="4"/>
      <c r="B178" s="4"/>
      <c r="C178" s="11" t="s">
        <v>461</v>
      </c>
      <c r="D178" s="115">
        <v>0</v>
      </c>
      <c r="E178" s="115">
        <v>0</v>
      </c>
      <c r="F178" s="115">
        <v>0</v>
      </c>
      <c r="G178" s="115">
        <v>10000000</v>
      </c>
      <c r="H178" s="4"/>
      <c r="I178" s="4"/>
      <c r="J178" s="4"/>
      <c r="K178" s="4"/>
    </row>
    <row r="179" spans="1:11" ht="14.1" customHeight="1">
      <c r="A179" s="4"/>
      <c r="B179" s="4"/>
      <c r="C179" s="11" t="s">
        <v>459</v>
      </c>
      <c r="D179" s="115">
        <v>0</v>
      </c>
      <c r="E179" s="115">
        <v>0</v>
      </c>
      <c r="F179" s="115">
        <v>0</v>
      </c>
      <c r="G179" s="115">
        <v>10000000</v>
      </c>
      <c r="H179" s="4"/>
      <c r="I179" s="4"/>
      <c r="J179" s="4"/>
      <c r="K179" s="4"/>
    </row>
    <row r="180" spans="1:11" ht="14.1" customHeight="1">
      <c r="A180" s="4"/>
      <c r="B180" s="4"/>
      <c r="C180" s="11" t="s">
        <v>458</v>
      </c>
      <c r="D180" s="115">
        <v>0</v>
      </c>
      <c r="E180" s="115">
        <v>0</v>
      </c>
      <c r="F180" s="115">
        <v>0</v>
      </c>
      <c r="G180" s="115">
        <v>0</v>
      </c>
      <c r="H180" s="4"/>
      <c r="I180" s="4"/>
      <c r="J180" s="4"/>
      <c r="K180" s="4"/>
    </row>
    <row r="181" spans="1:11" ht="14.1" customHeight="1">
      <c r="A181" s="4"/>
      <c r="B181" s="4"/>
      <c r="C181" s="11" t="s">
        <v>457</v>
      </c>
      <c r="D181" s="115">
        <v>0</v>
      </c>
      <c r="E181" s="115">
        <v>0</v>
      </c>
      <c r="F181" s="115">
        <v>0</v>
      </c>
      <c r="G181" s="115">
        <v>0</v>
      </c>
      <c r="H181" s="4"/>
      <c r="I181" s="4"/>
      <c r="J181" s="4"/>
      <c r="K181" s="4"/>
    </row>
    <row r="182" spans="1:11" ht="14.1" customHeight="1">
      <c r="A182" s="4"/>
      <c r="B182" s="4"/>
      <c r="C182" s="11" t="s">
        <v>456</v>
      </c>
      <c r="D182" s="115">
        <v>0</v>
      </c>
      <c r="E182" s="115">
        <v>0</v>
      </c>
      <c r="F182" s="115">
        <v>0</v>
      </c>
      <c r="G182" s="115">
        <v>0</v>
      </c>
      <c r="H182" s="4"/>
      <c r="I182" s="4"/>
      <c r="J182" s="4"/>
      <c r="K182" s="4"/>
    </row>
    <row r="183" spans="1:11" ht="14.1" customHeight="1">
      <c r="A183" s="4"/>
      <c r="B183" s="4"/>
      <c r="C183" s="11" t="s">
        <v>455</v>
      </c>
      <c r="D183" s="115">
        <v>0</v>
      </c>
      <c r="E183" s="115">
        <v>0</v>
      </c>
      <c r="F183" s="115">
        <v>0</v>
      </c>
      <c r="G183" s="115">
        <v>0</v>
      </c>
      <c r="H183" s="4"/>
      <c r="I183" s="4"/>
      <c r="J183" s="4"/>
      <c r="K183" s="4"/>
    </row>
    <row r="184" spans="1:11" ht="14.1" customHeight="1">
      <c r="A184" s="4"/>
      <c r="B184" s="4"/>
      <c r="C184" s="11" t="s">
        <v>460</v>
      </c>
      <c r="D184" s="115">
        <v>0</v>
      </c>
      <c r="E184" s="115">
        <v>0</v>
      </c>
      <c r="F184" s="115">
        <v>0</v>
      </c>
      <c r="G184" s="115">
        <v>0</v>
      </c>
      <c r="H184" s="4"/>
      <c r="I184" s="4"/>
      <c r="J184" s="4"/>
      <c r="K184" s="4"/>
    </row>
    <row r="185" spans="1:11" ht="14.1" customHeight="1">
      <c r="A185" s="4"/>
      <c r="B185" s="4"/>
      <c r="C185" s="11" t="s">
        <v>459</v>
      </c>
      <c r="D185" s="115">
        <v>0</v>
      </c>
      <c r="E185" s="115">
        <v>0</v>
      </c>
      <c r="F185" s="115">
        <v>0</v>
      </c>
      <c r="G185" s="115">
        <v>0</v>
      </c>
      <c r="H185" s="4"/>
      <c r="I185" s="4"/>
      <c r="J185" s="4"/>
      <c r="K185" s="4"/>
    </row>
    <row r="186" spans="1:11" ht="14.1" customHeight="1">
      <c r="A186" s="4"/>
      <c r="B186" s="4"/>
      <c r="C186" s="11" t="s">
        <v>458</v>
      </c>
      <c r="D186" s="115">
        <v>0</v>
      </c>
      <c r="E186" s="115">
        <v>0</v>
      </c>
      <c r="F186" s="115">
        <v>0</v>
      </c>
      <c r="G186" s="115">
        <v>0</v>
      </c>
      <c r="H186" s="4"/>
      <c r="I186" s="4"/>
      <c r="J186" s="4"/>
      <c r="K186" s="4"/>
    </row>
    <row r="187" spans="1:11" ht="14.1" customHeight="1">
      <c r="A187" s="4"/>
      <c r="B187" s="4"/>
      <c r="C187" s="11" t="s">
        <v>457</v>
      </c>
      <c r="D187" s="115">
        <v>0</v>
      </c>
      <c r="E187" s="115">
        <v>0</v>
      </c>
      <c r="F187" s="115">
        <v>0</v>
      </c>
      <c r="G187" s="115">
        <v>0</v>
      </c>
      <c r="H187" s="4"/>
      <c r="I187" s="4"/>
      <c r="J187" s="4"/>
      <c r="K187" s="4"/>
    </row>
    <row r="188" spans="1:11" ht="14.1" customHeight="1">
      <c r="A188" s="4"/>
      <c r="B188" s="4"/>
      <c r="C188" s="11" t="s">
        <v>456</v>
      </c>
      <c r="D188" s="115">
        <v>0</v>
      </c>
      <c r="E188" s="115">
        <v>0</v>
      </c>
      <c r="F188" s="115">
        <v>0</v>
      </c>
      <c r="G188" s="115">
        <v>0</v>
      </c>
      <c r="H188" s="4"/>
      <c r="I188" s="4"/>
      <c r="J188" s="4"/>
      <c r="K188" s="4"/>
    </row>
    <row r="189" spans="1:11" ht="14.1" customHeight="1">
      <c r="A189" s="4"/>
      <c r="B189" s="4"/>
      <c r="C189" s="11" t="s">
        <v>455</v>
      </c>
      <c r="D189" s="115">
        <v>0</v>
      </c>
      <c r="E189" s="115">
        <v>0</v>
      </c>
      <c r="F189" s="115">
        <v>0</v>
      </c>
      <c r="G189" s="115">
        <v>0</v>
      </c>
      <c r="H189" s="4"/>
      <c r="I189" s="4"/>
      <c r="J189" s="4"/>
      <c r="K189" s="4"/>
    </row>
    <row r="190" spans="1:11" ht="14.1" customHeight="1">
      <c r="A190" s="4"/>
      <c r="B190" s="4"/>
      <c r="C190" s="11" t="s">
        <v>454</v>
      </c>
      <c r="D190" s="115">
        <v>0</v>
      </c>
      <c r="E190" s="115">
        <v>0</v>
      </c>
      <c r="F190" s="115">
        <v>0</v>
      </c>
      <c r="G190" s="115">
        <v>0</v>
      </c>
      <c r="H190" s="4"/>
      <c r="I190" s="4"/>
      <c r="J190" s="4"/>
      <c r="K190" s="4"/>
    </row>
    <row r="191" spans="1:11" ht="14.1" customHeight="1">
      <c r="A191" s="4"/>
      <c r="B191" s="4"/>
      <c r="C191" s="11" t="s">
        <v>453</v>
      </c>
      <c r="D191" s="115">
        <v>0</v>
      </c>
      <c r="E191" s="115">
        <v>0</v>
      </c>
      <c r="F191" s="115">
        <v>0</v>
      </c>
      <c r="G191" s="115">
        <v>0</v>
      </c>
      <c r="H191" s="4"/>
      <c r="I191" s="4"/>
      <c r="J191" s="4"/>
      <c r="K191" s="4"/>
    </row>
    <row r="192" spans="1:11" ht="14.1" customHeight="1">
      <c r="A192" s="4"/>
      <c r="B192" s="4"/>
      <c r="C192" s="10" t="s">
        <v>165</v>
      </c>
      <c r="D192" s="115">
        <v>0</v>
      </c>
      <c r="E192" s="115">
        <v>0</v>
      </c>
      <c r="F192" s="115">
        <v>0</v>
      </c>
      <c r="G192" s="115">
        <v>10000000</v>
      </c>
      <c r="H192" s="4"/>
      <c r="I192" s="4"/>
      <c r="J192" s="4"/>
      <c r="K192" s="4"/>
    </row>
    <row r="193" spans="1:11" ht="14.1" customHeight="1">
      <c r="A193" s="4"/>
      <c r="B193" s="4"/>
      <c r="C193" s="111" t="s">
        <v>1392</v>
      </c>
      <c r="D193" s="827" t="s">
        <v>1391</v>
      </c>
      <c r="E193" s="828"/>
      <c r="F193" s="828"/>
      <c r="G193" s="828"/>
      <c r="H193" s="4"/>
      <c r="I193" s="4"/>
      <c r="J193" s="4"/>
      <c r="K193" s="4"/>
    </row>
    <row r="194" spans="1:11" ht="14.1" customHeight="1">
      <c r="A194" s="4"/>
      <c r="B194" s="4"/>
      <c r="C194" s="14" t="s">
        <v>484</v>
      </c>
      <c r="D194" s="825" t="s">
        <v>1390</v>
      </c>
      <c r="E194" s="826"/>
      <c r="F194" s="826"/>
      <c r="G194" s="826"/>
      <c r="H194" s="4"/>
      <c r="I194" s="4"/>
      <c r="J194" s="4"/>
      <c r="K194" s="4"/>
    </row>
    <row r="195" spans="1:11" ht="14.1" customHeight="1">
      <c r="A195" s="4"/>
      <c r="B195" s="4"/>
      <c r="C195" s="122" t="s">
        <v>482</v>
      </c>
      <c r="D195" s="821" t="s">
        <v>450</v>
      </c>
      <c r="E195" s="822"/>
      <c r="F195" s="822"/>
      <c r="G195" s="822"/>
      <c r="H195" s="4"/>
      <c r="I195" s="4"/>
      <c r="J195" s="4"/>
      <c r="K195" s="4"/>
    </row>
    <row r="196" spans="1:11" ht="14.1" customHeight="1">
      <c r="A196" s="4"/>
      <c r="B196" s="4"/>
      <c r="C196" s="122" t="s">
        <v>15</v>
      </c>
      <c r="D196" s="821" t="s">
        <v>1389</v>
      </c>
      <c r="E196" s="822"/>
      <c r="F196" s="822"/>
      <c r="G196" s="822"/>
      <c r="H196" s="4"/>
      <c r="I196" s="4"/>
      <c r="J196" s="4"/>
      <c r="K196" s="4"/>
    </row>
    <row r="197" spans="1:11" ht="15" customHeight="1">
      <c r="A197" s="4"/>
      <c r="B197" s="4"/>
      <c r="C197" s="13"/>
      <c r="D197" s="116">
        <v>2021</v>
      </c>
      <c r="E197" s="116">
        <v>2022</v>
      </c>
      <c r="F197" s="116">
        <v>2023</v>
      </c>
      <c r="G197" s="116">
        <v>2024</v>
      </c>
      <c r="H197" s="4"/>
      <c r="I197" s="4"/>
      <c r="J197" s="4"/>
      <c r="K197" s="4"/>
    </row>
    <row r="198" spans="1:11" ht="15" customHeight="1">
      <c r="A198" s="4"/>
      <c r="B198" s="4"/>
      <c r="C198" s="12"/>
      <c r="D198" s="117" t="s">
        <v>7</v>
      </c>
      <c r="E198" s="117" t="s">
        <v>8</v>
      </c>
      <c r="F198" s="117" t="s">
        <v>8</v>
      </c>
      <c r="G198" s="117" t="s">
        <v>8</v>
      </c>
      <c r="H198" s="4"/>
      <c r="I198" s="4"/>
      <c r="J198" s="4"/>
      <c r="K198" s="4"/>
    </row>
    <row r="199" spans="1:11" ht="14.1" customHeight="1">
      <c r="A199" s="4"/>
      <c r="B199" s="4"/>
      <c r="C199" s="7" t="s">
        <v>16</v>
      </c>
      <c r="D199" s="114" t="s">
        <v>450</v>
      </c>
      <c r="E199" s="114" t="s">
        <v>531</v>
      </c>
      <c r="F199" s="114" t="s">
        <v>500</v>
      </c>
      <c r="G199" s="114" t="s">
        <v>474</v>
      </c>
      <c r="H199" s="4"/>
      <c r="I199" s="4"/>
      <c r="J199" s="4"/>
      <c r="K199" s="4"/>
    </row>
    <row r="200" spans="1:11" ht="14.1" customHeight="1">
      <c r="A200" s="4"/>
      <c r="B200" s="4"/>
      <c r="C200" s="7" t="s">
        <v>680</v>
      </c>
      <c r="D200" s="114" t="s">
        <v>450</v>
      </c>
      <c r="E200" s="114" t="s">
        <v>692</v>
      </c>
      <c r="F200" s="114" t="s">
        <v>1388</v>
      </c>
      <c r="G200" s="114" t="s">
        <v>474</v>
      </c>
      <c r="H200" s="4"/>
      <c r="I200" s="4"/>
      <c r="J200" s="4"/>
      <c r="K200" s="4"/>
    </row>
    <row r="201" spans="1:11" ht="14.1" customHeight="1">
      <c r="A201" s="4"/>
      <c r="B201" s="4"/>
      <c r="C201" s="7" t="s">
        <v>676</v>
      </c>
      <c r="D201" s="114" t="s">
        <v>474</v>
      </c>
      <c r="E201" s="114" t="s">
        <v>692</v>
      </c>
      <c r="F201" s="114" t="s">
        <v>692</v>
      </c>
      <c r="G201" s="114" t="s">
        <v>474</v>
      </c>
      <c r="H201" s="4"/>
      <c r="I201" s="4"/>
      <c r="J201" s="4"/>
      <c r="K201" s="4"/>
    </row>
    <row r="202" spans="1:11" ht="14.1" customHeight="1">
      <c r="A202" s="4"/>
      <c r="B202" s="4"/>
      <c r="C202" s="7" t="s">
        <v>477</v>
      </c>
      <c r="D202" s="114" t="s">
        <v>450</v>
      </c>
      <c r="E202" s="114" t="s">
        <v>450</v>
      </c>
      <c r="F202" s="114" t="s">
        <v>1626</v>
      </c>
      <c r="G202" s="114" t="s">
        <v>583</v>
      </c>
      <c r="H202" s="4"/>
      <c r="I202" s="4"/>
      <c r="J202" s="4"/>
      <c r="K202" s="4"/>
    </row>
    <row r="203" spans="1:11" ht="14.1" customHeight="1">
      <c r="A203" s="4"/>
      <c r="B203" s="4"/>
      <c r="C203" s="7" t="s">
        <v>476</v>
      </c>
      <c r="D203" s="114" t="s">
        <v>450</v>
      </c>
      <c r="E203" s="114" t="s">
        <v>450</v>
      </c>
      <c r="F203" s="114" t="s">
        <v>1626</v>
      </c>
      <c r="G203" s="114" t="s">
        <v>583</v>
      </c>
      <c r="H203" s="4"/>
      <c r="I203" s="4"/>
      <c r="J203" s="4"/>
      <c r="K203" s="4"/>
    </row>
    <row r="204" spans="1:11" ht="14.1" customHeight="1">
      <c r="A204" s="4"/>
      <c r="B204" s="4"/>
      <c r="C204" s="7" t="s">
        <v>22</v>
      </c>
      <c r="D204" s="114" t="s">
        <v>450</v>
      </c>
      <c r="E204" s="114" t="s">
        <v>450</v>
      </c>
      <c r="F204" s="114" t="s">
        <v>474</v>
      </c>
      <c r="G204" s="114" t="s">
        <v>583</v>
      </c>
      <c r="H204" s="4"/>
      <c r="I204" s="4"/>
      <c r="J204" s="4"/>
      <c r="K204" s="4"/>
    </row>
    <row r="205" spans="1:11" ht="14.1" customHeight="1">
      <c r="A205" s="4"/>
      <c r="B205" s="4"/>
      <c r="C205" s="823" t="s">
        <v>473</v>
      </c>
      <c r="D205" s="824"/>
      <c r="E205" s="824"/>
      <c r="F205" s="824"/>
      <c r="G205" s="824"/>
      <c r="H205" s="4"/>
      <c r="I205" s="4"/>
      <c r="J205" s="4"/>
      <c r="K205" s="4"/>
    </row>
    <row r="206" spans="1:11" ht="14.1" customHeight="1">
      <c r="A206" s="4"/>
      <c r="B206" s="4"/>
      <c r="C206" s="13"/>
      <c r="D206" s="116">
        <v>2021</v>
      </c>
      <c r="E206" s="116">
        <v>2022</v>
      </c>
      <c r="F206" s="116">
        <v>2023</v>
      </c>
      <c r="G206" s="116">
        <v>2024</v>
      </c>
      <c r="H206" s="4"/>
      <c r="I206" s="4"/>
      <c r="J206" s="4"/>
      <c r="K206" s="4"/>
    </row>
    <row r="207" spans="1:11" ht="14.1" customHeight="1">
      <c r="A207" s="4"/>
      <c r="B207" s="4"/>
      <c r="C207" s="12"/>
      <c r="D207" s="117" t="s">
        <v>7</v>
      </c>
      <c r="E207" s="117" t="s">
        <v>8</v>
      </c>
      <c r="F207" s="117" t="s">
        <v>8</v>
      </c>
      <c r="G207" s="117" t="s">
        <v>8</v>
      </c>
      <c r="H207" s="4"/>
      <c r="I207" s="4"/>
      <c r="J207" s="4"/>
      <c r="K207" s="4"/>
    </row>
    <row r="208" spans="1:11" ht="14.1" customHeight="1">
      <c r="A208" s="4"/>
      <c r="B208" s="4"/>
      <c r="C208" s="11" t="s">
        <v>470</v>
      </c>
      <c r="D208" s="21" t="s">
        <v>450</v>
      </c>
      <c r="E208" s="115">
        <v>0</v>
      </c>
      <c r="F208" s="115">
        <v>0</v>
      </c>
      <c r="G208" s="115">
        <v>0</v>
      </c>
      <c r="H208" s="4"/>
      <c r="I208" s="4"/>
      <c r="J208" s="4"/>
      <c r="K208" s="4"/>
    </row>
    <row r="209" spans="1:11" ht="14.1" customHeight="1">
      <c r="A209" s="4"/>
      <c r="B209" s="4"/>
      <c r="C209" s="11" t="s">
        <v>459</v>
      </c>
      <c r="D209" s="21" t="s">
        <v>450</v>
      </c>
      <c r="E209" s="115">
        <v>0</v>
      </c>
      <c r="F209" s="115">
        <v>0</v>
      </c>
      <c r="G209" s="115">
        <v>0</v>
      </c>
      <c r="H209" s="4"/>
      <c r="I209" s="4"/>
      <c r="J209" s="4"/>
      <c r="K209" s="4"/>
    </row>
    <row r="210" spans="1:11" ht="14.1" customHeight="1">
      <c r="A210" s="4"/>
      <c r="B210" s="4"/>
      <c r="C210" s="11" t="s">
        <v>463</v>
      </c>
      <c r="D210" s="21" t="s">
        <v>450</v>
      </c>
      <c r="E210" s="115">
        <v>0</v>
      </c>
      <c r="F210" s="115">
        <v>0</v>
      </c>
      <c r="G210" s="115">
        <v>0</v>
      </c>
      <c r="H210" s="4"/>
      <c r="I210" s="4"/>
      <c r="J210" s="4"/>
      <c r="K210" s="4"/>
    </row>
    <row r="211" spans="1:11" ht="14.1" customHeight="1">
      <c r="A211" s="4"/>
      <c r="B211" s="4"/>
      <c r="C211" s="11" t="s">
        <v>469</v>
      </c>
      <c r="D211" s="21" t="s">
        <v>450</v>
      </c>
      <c r="E211" s="115">
        <v>0</v>
      </c>
      <c r="F211" s="115">
        <v>0</v>
      </c>
      <c r="G211" s="115">
        <v>0</v>
      </c>
      <c r="H211" s="4"/>
      <c r="I211" s="4"/>
      <c r="J211" s="4"/>
      <c r="K211" s="4"/>
    </row>
    <row r="212" spans="1:11" ht="14.1" customHeight="1">
      <c r="A212" s="4"/>
      <c r="B212" s="4"/>
      <c r="C212" s="11" t="s">
        <v>459</v>
      </c>
      <c r="D212" s="21" t="s">
        <v>450</v>
      </c>
      <c r="E212" s="115">
        <v>0</v>
      </c>
      <c r="F212" s="115">
        <v>0</v>
      </c>
      <c r="G212" s="115">
        <v>0</v>
      </c>
      <c r="H212" s="4"/>
      <c r="I212" s="4"/>
      <c r="J212" s="4"/>
      <c r="K212" s="4"/>
    </row>
    <row r="213" spans="1:11" ht="14.1" customHeight="1">
      <c r="A213" s="4"/>
      <c r="B213" s="4"/>
      <c r="C213" s="11" t="s">
        <v>463</v>
      </c>
      <c r="D213" s="21" t="s">
        <v>450</v>
      </c>
      <c r="E213" s="115">
        <v>0</v>
      </c>
      <c r="F213" s="115">
        <v>0</v>
      </c>
      <c r="G213" s="115">
        <v>0</v>
      </c>
      <c r="H213" s="4"/>
      <c r="I213" s="4"/>
      <c r="J213" s="4"/>
      <c r="K213" s="4"/>
    </row>
    <row r="214" spans="1:11" ht="14.1" customHeight="1">
      <c r="A214" s="4"/>
      <c r="B214" s="4"/>
      <c r="C214" s="11" t="s">
        <v>468</v>
      </c>
      <c r="D214" s="21" t="s">
        <v>450</v>
      </c>
      <c r="E214" s="115">
        <v>0</v>
      </c>
      <c r="F214" s="115">
        <v>0</v>
      </c>
      <c r="G214" s="115">
        <v>0</v>
      </c>
      <c r="H214" s="4"/>
      <c r="I214" s="4"/>
      <c r="J214" s="4"/>
      <c r="K214" s="4"/>
    </row>
    <row r="215" spans="1:11" ht="14.1" customHeight="1">
      <c r="A215" s="4"/>
      <c r="B215" s="4"/>
      <c r="C215" s="11" t="s">
        <v>459</v>
      </c>
      <c r="D215" s="21" t="s">
        <v>450</v>
      </c>
      <c r="E215" s="115">
        <v>0</v>
      </c>
      <c r="F215" s="115">
        <v>0</v>
      </c>
      <c r="G215" s="115">
        <v>0</v>
      </c>
      <c r="H215" s="4"/>
      <c r="I215" s="4"/>
      <c r="J215" s="4"/>
      <c r="K215" s="4"/>
    </row>
    <row r="216" spans="1:11" ht="14.1" customHeight="1">
      <c r="A216" s="4"/>
      <c r="B216" s="4"/>
      <c r="C216" s="11" t="s">
        <v>463</v>
      </c>
      <c r="D216" s="21" t="s">
        <v>450</v>
      </c>
      <c r="E216" s="115">
        <v>0</v>
      </c>
      <c r="F216" s="115">
        <v>0</v>
      </c>
      <c r="G216" s="115">
        <v>0</v>
      </c>
      <c r="H216" s="4"/>
      <c r="I216" s="4"/>
      <c r="J216" s="4"/>
      <c r="K216" s="4"/>
    </row>
    <row r="217" spans="1:11" ht="14.1" customHeight="1">
      <c r="A217" s="4"/>
      <c r="B217" s="4"/>
      <c r="C217" s="11" t="s">
        <v>467</v>
      </c>
      <c r="D217" s="21" t="s">
        <v>450</v>
      </c>
      <c r="E217" s="115">
        <v>0</v>
      </c>
      <c r="F217" s="115">
        <v>0</v>
      </c>
      <c r="G217" s="115">
        <v>0</v>
      </c>
      <c r="H217" s="4"/>
      <c r="I217" s="4"/>
      <c r="J217" s="4"/>
      <c r="K217" s="4"/>
    </row>
    <row r="218" spans="1:11" ht="14.1" customHeight="1">
      <c r="A218" s="4"/>
      <c r="B218" s="4"/>
      <c r="C218" s="11" t="s">
        <v>459</v>
      </c>
      <c r="D218" s="21" t="s">
        <v>450</v>
      </c>
      <c r="E218" s="115">
        <v>0</v>
      </c>
      <c r="F218" s="115">
        <v>0</v>
      </c>
      <c r="G218" s="115">
        <v>0</v>
      </c>
      <c r="H218" s="4"/>
      <c r="I218" s="4"/>
      <c r="J218" s="4"/>
      <c r="K218" s="4"/>
    </row>
    <row r="219" spans="1:11" ht="14.1" customHeight="1">
      <c r="A219" s="4"/>
      <c r="B219" s="4"/>
      <c r="C219" s="11" t="s">
        <v>463</v>
      </c>
      <c r="D219" s="21" t="s">
        <v>450</v>
      </c>
      <c r="E219" s="115">
        <v>0</v>
      </c>
      <c r="F219" s="115">
        <v>0</v>
      </c>
      <c r="G219" s="115">
        <v>0</v>
      </c>
      <c r="H219" s="4"/>
      <c r="I219" s="4"/>
      <c r="J219" s="4"/>
      <c r="K219" s="4"/>
    </row>
    <row r="220" spans="1:11" ht="14.1" customHeight="1">
      <c r="A220" s="4"/>
      <c r="B220" s="4"/>
      <c r="C220" s="11" t="s">
        <v>472</v>
      </c>
      <c r="D220" s="21" t="s">
        <v>450</v>
      </c>
      <c r="E220" s="115">
        <v>0</v>
      </c>
      <c r="F220" s="115">
        <v>0</v>
      </c>
      <c r="G220" s="115">
        <v>0</v>
      </c>
      <c r="H220" s="4"/>
      <c r="I220" s="4"/>
      <c r="J220" s="4"/>
      <c r="K220" s="4"/>
    </row>
    <row r="221" spans="1:11" ht="14.1" customHeight="1">
      <c r="A221" s="4"/>
      <c r="B221" s="4"/>
      <c r="C221" s="11" t="s">
        <v>459</v>
      </c>
      <c r="D221" s="21" t="s">
        <v>450</v>
      </c>
      <c r="E221" s="115">
        <v>0</v>
      </c>
      <c r="F221" s="115">
        <v>0</v>
      </c>
      <c r="G221" s="115">
        <v>0</v>
      </c>
      <c r="H221" s="4"/>
      <c r="I221" s="4"/>
      <c r="J221" s="4"/>
      <c r="K221" s="4"/>
    </row>
    <row r="222" spans="1:11" ht="14.1" customHeight="1">
      <c r="A222" s="4"/>
      <c r="B222" s="4"/>
      <c r="C222" s="11" t="s">
        <v>463</v>
      </c>
      <c r="D222" s="21" t="s">
        <v>450</v>
      </c>
      <c r="E222" s="115">
        <v>0</v>
      </c>
      <c r="F222" s="115">
        <v>0</v>
      </c>
      <c r="G222" s="115">
        <v>0</v>
      </c>
      <c r="H222" s="4"/>
      <c r="I222" s="4"/>
      <c r="J222" s="4"/>
      <c r="K222" s="4"/>
    </row>
    <row r="223" spans="1:11" ht="14.1" customHeight="1">
      <c r="A223" s="4"/>
      <c r="B223" s="4"/>
      <c r="C223" s="11" t="s">
        <v>465</v>
      </c>
      <c r="D223" s="21" t="s">
        <v>450</v>
      </c>
      <c r="E223" s="115">
        <v>0</v>
      </c>
      <c r="F223" s="115">
        <v>0</v>
      </c>
      <c r="G223" s="115">
        <v>0</v>
      </c>
      <c r="H223" s="4"/>
      <c r="I223" s="4"/>
      <c r="J223" s="4"/>
      <c r="K223" s="4"/>
    </row>
    <row r="224" spans="1:11" ht="14.1" customHeight="1">
      <c r="A224" s="4"/>
      <c r="B224" s="4"/>
      <c r="C224" s="11" t="s">
        <v>459</v>
      </c>
      <c r="D224" s="21" t="s">
        <v>450</v>
      </c>
      <c r="E224" s="115">
        <v>0</v>
      </c>
      <c r="F224" s="115">
        <v>0</v>
      </c>
      <c r="G224" s="115">
        <v>0</v>
      </c>
      <c r="H224" s="4"/>
      <c r="I224" s="4"/>
      <c r="J224" s="4"/>
      <c r="K224" s="4"/>
    </row>
    <row r="225" spans="1:11" ht="14.1" customHeight="1">
      <c r="A225" s="4"/>
      <c r="B225" s="4"/>
      <c r="C225" s="11" t="s">
        <v>463</v>
      </c>
      <c r="D225" s="21" t="s">
        <v>450</v>
      </c>
      <c r="E225" s="115">
        <v>0</v>
      </c>
      <c r="F225" s="115">
        <v>0</v>
      </c>
      <c r="G225" s="115">
        <v>0</v>
      </c>
      <c r="H225" s="4"/>
      <c r="I225" s="4"/>
      <c r="J225" s="4"/>
      <c r="K225" s="4"/>
    </row>
    <row r="226" spans="1:11" ht="14.1" customHeight="1">
      <c r="A226" s="4"/>
      <c r="B226" s="4"/>
      <c r="C226" s="11" t="s">
        <v>464</v>
      </c>
      <c r="D226" s="21" t="s">
        <v>450</v>
      </c>
      <c r="E226" s="115">
        <v>0</v>
      </c>
      <c r="F226" s="115">
        <v>0</v>
      </c>
      <c r="G226" s="115">
        <v>0</v>
      </c>
      <c r="H226" s="4"/>
      <c r="I226" s="4"/>
      <c r="J226" s="4"/>
      <c r="K226" s="4"/>
    </row>
    <row r="227" spans="1:11" ht="14.1" customHeight="1">
      <c r="A227" s="4"/>
      <c r="B227" s="4"/>
      <c r="C227" s="11" t="s">
        <v>459</v>
      </c>
      <c r="D227" s="21" t="s">
        <v>450</v>
      </c>
      <c r="E227" s="115">
        <v>0</v>
      </c>
      <c r="F227" s="115">
        <v>0</v>
      </c>
      <c r="G227" s="115">
        <v>0</v>
      </c>
      <c r="H227" s="4"/>
      <c r="I227" s="4"/>
      <c r="J227" s="4"/>
      <c r="K227" s="4"/>
    </row>
    <row r="228" spans="1:11" ht="14.1" customHeight="1">
      <c r="A228" s="4"/>
      <c r="B228" s="4"/>
      <c r="C228" s="11" t="s">
        <v>463</v>
      </c>
      <c r="D228" s="21" t="s">
        <v>450</v>
      </c>
      <c r="E228" s="115">
        <v>0</v>
      </c>
      <c r="F228" s="115">
        <v>0</v>
      </c>
      <c r="G228" s="115">
        <v>0</v>
      </c>
      <c r="H228" s="4"/>
      <c r="I228" s="4"/>
      <c r="J228" s="4"/>
      <c r="K228" s="4"/>
    </row>
    <row r="229" spans="1:11" ht="14.1" customHeight="1">
      <c r="A229" s="4"/>
      <c r="B229" s="4"/>
      <c r="C229" s="11" t="s">
        <v>462</v>
      </c>
      <c r="D229" s="21" t="s">
        <v>450</v>
      </c>
      <c r="E229" s="115">
        <v>0</v>
      </c>
      <c r="F229" s="115">
        <v>0</v>
      </c>
      <c r="G229" s="115">
        <v>0</v>
      </c>
      <c r="H229" s="4"/>
      <c r="I229" s="4"/>
      <c r="J229" s="4"/>
      <c r="K229" s="4"/>
    </row>
    <row r="230" spans="1:11" ht="14.1" customHeight="1">
      <c r="A230" s="4"/>
      <c r="B230" s="4"/>
      <c r="C230" s="11" t="s">
        <v>459</v>
      </c>
      <c r="D230" s="21" t="s">
        <v>450</v>
      </c>
      <c r="E230" s="115">
        <v>0</v>
      </c>
      <c r="F230" s="115">
        <v>0</v>
      </c>
      <c r="G230" s="115">
        <v>0</v>
      </c>
      <c r="H230" s="4"/>
      <c r="I230" s="4"/>
      <c r="J230" s="4"/>
      <c r="K230" s="4"/>
    </row>
    <row r="231" spans="1:11" ht="14.1" customHeight="1">
      <c r="A231" s="4"/>
      <c r="B231" s="4"/>
      <c r="C231" s="11" t="s">
        <v>458</v>
      </c>
      <c r="D231" s="21" t="s">
        <v>450</v>
      </c>
      <c r="E231" s="115">
        <v>0</v>
      </c>
      <c r="F231" s="115">
        <v>0</v>
      </c>
      <c r="G231" s="115">
        <v>0</v>
      </c>
      <c r="H231" s="4"/>
      <c r="I231" s="4"/>
      <c r="J231" s="4"/>
      <c r="K231" s="4"/>
    </row>
    <row r="232" spans="1:11" ht="14.1" customHeight="1">
      <c r="A232" s="4"/>
      <c r="B232" s="4"/>
      <c r="C232" s="11" t="s">
        <v>457</v>
      </c>
      <c r="D232" s="21" t="s">
        <v>450</v>
      </c>
      <c r="E232" s="115">
        <v>0</v>
      </c>
      <c r="F232" s="115">
        <v>0</v>
      </c>
      <c r="G232" s="115">
        <v>0</v>
      </c>
      <c r="H232" s="4"/>
      <c r="I232" s="4"/>
      <c r="J232" s="4"/>
      <c r="K232" s="4"/>
    </row>
    <row r="233" spans="1:11" ht="14.1" customHeight="1">
      <c r="A233" s="4"/>
      <c r="B233" s="4"/>
      <c r="C233" s="11" t="s">
        <v>456</v>
      </c>
      <c r="D233" s="21" t="s">
        <v>450</v>
      </c>
      <c r="E233" s="115">
        <v>0</v>
      </c>
      <c r="F233" s="115">
        <v>0</v>
      </c>
      <c r="G233" s="115">
        <v>0</v>
      </c>
      <c r="H233" s="4"/>
      <c r="I233" s="4"/>
      <c r="J233" s="4"/>
      <c r="K233" s="4"/>
    </row>
    <row r="234" spans="1:11" ht="14.1" customHeight="1">
      <c r="A234" s="4"/>
      <c r="B234" s="4"/>
      <c r="C234" s="11" t="s">
        <v>455</v>
      </c>
      <c r="D234" s="21" t="s">
        <v>450</v>
      </c>
      <c r="E234" s="115">
        <v>0</v>
      </c>
      <c r="F234" s="115">
        <v>0</v>
      </c>
      <c r="G234" s="115">
        <v>0</v>
      </c>
      <c r="H234" s="4"/>
      <c r="I234" s="4"/>
      <c r="J234" s="4"/>
      <c r="K234" s="4"/>
    </row>
    <row r="235" spans="1:11" ht="14.1" customHeight="1">
      <c r="A235" s="4"/>
      <c r="B235" s="4"/>
      <c r="C235" s="11" t="s">
        <v>461</v>
      </c>
      <c r="D235" s="21" t="s">
        <v>450</v>
      </c>
      <c r="E235" s="115">
        <v>1000000</v>
      </c>
      <c r="F235" s="115">
        <v>5000000</v>
      </c>
      <c r="G235" s="115">
        <v>0</v>
      </c>
      <c r="H235" s="4"/>
      <c r="I235" s="4"/>
      <c r="J235" s="4"/>
      <c r="K235" s="4"/>
    </row>
    <row r="236" spans="1:11" ht="14.1" customHeight="1">
      <c r="A236" s="4"/>
      <c r="B236" s="4"/>
      <c r="C236" s="11" t="s">
        <v>459</v>
      </c>
      <c r="D236" s="21" t="s">
        <v>450</v>
      </c>
      <c r="E236" s="115">
        <v>1000000</v>
      </c>
      <c r="F236" s="115">
        <v>5000000</v>
      </c>
      <c r="G236" s="115">
        <v>0</v>
      </c>
      <c r="H236" s="4"/>
      <c r="I236" s="4"/>
      <c r="J236" s="4"/>
      <c r="K236" s="4"/>
    </row>
    <row r="237" spans="1:11" ht="14.1" customHeight="1">
      <c r="A237" s="4"/>
      <c r="B237" s="4"/>
      <c r="C237" s="11" t="s">
        <v>458</v>
      </c>
      <c r="D237" s="21" t="s">
        <v>450</v>
      </c>
      <c r="E237" s="115">
        <v>0</v>
      </c>
      <c r="F237" s="115">
        <v>0</v>
      </c>
      <c r="G237" s="115">
        <v>0</v>
      </c>
      <c r="H237" s="4"/>
      <c r="I237" s="4"/>
      <c r="J237" s="4"/>
      <c r="K237" s="4"/>
    </row>
    <row r="238" spans="1:11" ht="14.1" customHeight="1">
      <c r="A238" s="4"/>
      <c r="B238" s="4"/>
      <c r="C238" s="11" t="s">
        <v>457</v>
      </c>
      <c r="D238" s="21" t="s">
        <v>450</v>
      </c>
      <c r="E238" s="115">
        <v>0</v>
      </c>
      <c r="F238" s="115">
        <v>0</v>
      </c>
      <c r="G238" s="115">
        <v>0</v>
      </c>
      <c r="H238" s="4"/>
      <c r="I238" s="4"/>
      <c r="J238" s="4"/>
      <c r="K238" s="4"/>
    </row>
    <row r="239" spans="1:11" ht="14.1" customHeight="1">
      <c r="A239" s="4"/>
      <c r="B239" s="4"/>
      <c r="C239" s="11" t="s">
        <v>456</v>
      </c>
      <c r="D239" s="21" t="s">
        <v>450</v>
      </c>
      <c r="E239" s="115">
        <v>0</v>
      </c>
      <c r="F239" s="115">
        <v>0</v>
      </c>
      <c r="G239" s="115">
        <v>0</v>
      </c>
      <c r="H239" s="4"/>
      <c r="I239" s="4"/>
      <c r="J239" s="4"/>
      <c r="K239" s="4"/>
    </row>
    <row r="240" spans="1:11" ht="14.1" customHeight="1">
      <c r="A240" s="4"/>
      <c r="B240" s="4"/>
      <c r="C240" s="11" t="s">
        <v>455</v>
      </c>
      <c r="D240" s="21" t="s">
        <v>450</v>
      </c>
      <c r="E240" s="115">
        <v>0</v>
      </c>
      <c r="F240" s="115">
        <v>0</v>
      </c>
      <c r="G240" s="115">
        <v>0</v>
      </c>
      <c r="H240" s="4"/>
      <c r="I240" s="4"/>
      <c r="J240" s="4"/>
      <c r="K240" s="4"/>
    </row>
    <row r="241" spans="1:11" ht="14.1" customHeight="1">
      <c r="A241" s="4"/>
      <c r="B241" s="4"/>
      <c r="C241" s="11" t="s">
        <v>460</v>
      </c>
      <c r="D241" s="21" t="s">
        <v>450</v>
      </c>
      <c r="E241" s="115">
        <v>0</v>
      </c>
      <c r="F241" s="115">
        <v>0</v>
      </c>
      <c r="G241" s="115">
        <v>0</v>
      </c>
      <c r="H241" s="4"/>
      <c r="I241" s="4"/>
      <c r="J241" s="4"/>
      <c r="K241" s="4"/>
    </row>
    <row r="242" spans="1:11" ht="14.1" customHeight="1">
      <c r="A242" s="4"/>
      <c r="B242" s="4"/>
      <c r="C242" s="11" t="s">
        <v>459</v>
      </c>
      <c r="D242" s="21" t="s">
        <v>450</v>
      </c>
      <c r="E242" s="115">
        <v>0</v>
      </c>
      <c r="F242" s="115">
        <v>0</v>
      </c>
      <c r="G242" s="115">
        <v>0</v>
      </c>
      <c r="H242" s="4"/>
      <c r="I242" s="4"/>
      <c r="J242" s="4"/>
      <c r="K242" s="4"/>
    </row>
    <row r="243" spans="1:11" ht="14.1" customHeight="1">
      <c r="A243" s="4"/>
      <c r="B243" s="4"/>
      <c r="C243" s="11" t="s">
        <v>458</v>
      </c>
      <c r="D243" s="21" t="s">
        <v>450</v>
      </c>
      <c r="E243" s="115">
        <v>0</v>
      </c>
      <c r="F243" s="115">
        <v>0</v>
      </c>
      <c r="G243" s="115">
        <v>0</v>
      </c>
      <c r="H243" s="4"/>
      <c r="I243" s="4"/>
      <c r="J243" s="4"/>
      <c r="K243" s="4"/>
    </row>
    <row r="244" spans="1:11" ht="14.1" customHeight="1">
      <c r="A244" s="4"/>
      <c r="B244" s="4"/>
      <c r="C244" s="11" t="s">
        <v>457</v>
      </c>
      <c r="D244" s="21" t="s">
        <v>450</v>
      </c>
      <c r="E244" s="115">
        <v>0</v>
      </c>
      <c r="F244" s="115">
        <v>0</v>
      </c>
      <c r="G244" s="115">
        <v>0</v>
      </c>
      <c r="H244" s="4"/>
      <c r="I244" s="4"/>
      <c r="J244" s="4"/>
      <c r="K244" s="4"/>
    </row>
    <row r="245" spans="1:11" ht="14.1" customHeight="1">
      <c r="A245" s="4"/>
      <c r="B245" s="4"/>
      <c r="C245" s="11" t="s">
        <v>456</v>
      </c>
      <c r="D245" s="21" t="s">
        <v>450</v>
      </c>
      <c r="E245" s="115">
        <v>0</v>
      </c>
      <c r="F245" s="115">
        <v>0</v>
      </c>
      <c r="G245" s="115">
        <v>0</v>
      </c>
      <c r="H245" s="4"/>
      <c r="I245" s="4"/>
      <c r="J245" s="4"/>
      <c r="K245" s="4"/>
    </row>
    <row r="246" spans="1:11" ht="14.1" customHeight="1">
      <c r="A246" s="4"/>
      <c r="B246" s="4"/>
      <c r="C246" s="11" t="s">
        <v>455</v>
      </c>
      <c r="D246" s="21" t="s">
        <v>450</v>
      </c>
      <c r="E246" s="115">
        <v>0</v>
      </c>
      <c r="F246" s="115">
        <v>0</v>
      </c>
      <c r="G246" s="115">
        <v>0</v>
      </c>
      <c r="H246" s="4"/>
      <c r="I246" s="4"/>
      <c r="J246" s="4"/>
      <c r="K246" s="4"/>
    </row>
    <row r="247" spans="1:11" ht="14.1" customHeight="1">
      <c r="A247" s="4"/>
      <c r="B247" s="4"/>
      <c r="C247" s="11" t="s">
        <v>454</v>
      </c>
      <c r="D247" s="21" t="s">
        <v>450</v>
      </c>
      <c r="E247" s="115">
        <v>0</v>
      </c>
      <c r="F247" s="115">
        <v>0</v>
      </c>
      <c r="G247" s="115">
        <v>0</v>
      </c>
      <c r="H247" s="4"/>
      <c r="I247" s="4"/>
      <c r="J247" s="4"/>
      <c r="K247" s="4"/>
    </row>
    <row r="248" spans="1:11" ht="14.1" customHeight="1">
      <c r="A248" s="4"/>
      <c r="B248" s="4"/>
      <c r="C248" s="11" t="s">
        <v>453</v>
      </c>
      <c r="D248" s="21" t="s">
        <v>450</v>
      </c>
      <c r="E248" s="115">
        <v>0</v>
      </c>
      <c r="F248" s="115">
        <v>0</v>
      </c>
      <c r="G248" s="115">
        <v>0</v>
      </c>
      <c r="H248" s="4"/>
      <c r="I248" s="4"/>
      <c r="J248" s="4"/>
      <c r="K248" s="4"/>
    </row>
    <row r="249" spans="1:11" ht="14.1" customHeight="1">
      <c r="A249" s="4"/>
      <c r="B249" s="4"/>
      <c r="C249" s="10" t="s">
        <v>165</v>
      </c>
      <c r="D249" s="115">
        <v>0</v>
      </c>
      <c r="E249" s="115">
        <v>1000000</v>
      </c>
      <c r="F249" s="115">
        <v>5000000</v>
      </c>
      <c r="G249" s="115">
        <v>0</v>
      </c>
      <c r="H249" s="4"/>
      <c r="I249" s="4"/>
      <c r="J249" s="4"/>
      <c r="K249" s="4"/>
    </row>
    <row r="250" spans="1:11" ht="15" customHeight="1">
      <c r="A250" s="4"/>
      <c r="B250" s="4"/>
      <c r="C250" s="9" t="s">
        <v>450</v>
      </c>
      <c r="D250" s="119" t="s">
        <v>450</v>
      </c>
      <c r="E250" s="119" t="s">
        <v>450</v>
      </c>
      <c r="F250" s="119" t="s">
        <v>450</v>
      </c>
      <c r="G250" s="119" t="s">
        <v>450</v>
      </c>
      <c r="H250" s="4"/>
      <c r="I250" s="4"/>
      <c r="J250" s="4"/>
      <c r="K250" s="4"/>
    </row>
    <row r="251" spans="1:11" ht="15" customHeight="1">
      <c r="A251" s="4"/>
      <c r="B251" s="4"/>
      <c r="C251" s="8" t="s">
        <v>471</v>
      </c>
      <c r="D251" s="120">
        <v>159150000</v>
      </c>
      <c r="E251" s="120">
        <v>158800000</v>
      </c>
      <c r="F251" s="120">
        <v>164960000</v>
      </c>
      <c r="G251" s="120">
        <v>170175000</v>
      </c>
      <c r="H251" s="4"/>
      <c r="I251" s="4"/>
      <c r="J251" s="4"/>
      <c r="K251" s="4"/>
    </row>
    <row r="252" spans="1:11" ht="15" customHeight="1">
      <c r="A252" s="4"/>
      <c r="B252" s="4"/>
      <c r="C252" s="7" t="s">
        <v>470</v>
      </c>
      <c r="D252" s="118">
        <v>101676000</v>
      </c>
      <c r="E252" s="118">
        <v>106676000</v>
      </c>
      <c r="F252" s="118">
        <v>106676000</v>
      </c>
      <c r="G252" s="118">
        <v>106676000</v>
      </c>
      <c r="H252" s="4"/>
      <c r="I252" s="4"/>
      <c r="J252" s="4"/>
      <c r="K252" s="4"/>
    </row>
    <row r="253" spans="1:11" ht="15" customHeight="1">
      <c r="A253" s="4"/>
      <c r="B253" s="4"/>
      <c r="C253" s="7" t="s">
        <v>459</v>
      </c>
      <c r="D253" s="118">
        <v>101676000</v>
      </c>
      <c r="E253" s="118">
        <v>106676000</v>
      </c>
      <c r="F253" s="118">
        <v>106676000</v>
      </c>
      <c r="G253" s="118">
        <v>106676000</v>
      </c>
      <c r="H253" s="4"/>
      <c r="I253" s="4"/>
      <c r="J253" s="4"/>
      <c r="K253" s="4"/>
    </row>
    <row r="254" spans="1:11" ht="15" customHeight="1">
      <c r="A254" s="4"/>
      <c r="B254" s="4"/>
      <c r="C254" s="7" t="s">
        <v>463</v>
      </c>
      <c r="D254" s="118">
        <v>0</v>
      </c>
      <c r="E254" s="118">
        <v>0</v>
      </c>
      <c r="F254" s="118">
        <v>0</v>
      </c>
      <c r="G254" s="118">
        <v>0</v>
      </c>
      <c r="H254" s="4"/>
      <c r="I254" s="4"/>
      <c r="J254" s="4"/>
      <c r="K254" s="4"/>
    </row>
    <row r="255" spans="1:11" ht="15" customHeight="1">
      <c r="A255" s="4"/>
      <c r="B255" s="4"/>
      <c r="C255" s="7" t="s">
        <v>469</v>
      </c>
      <c r="D255" s="118">
        <v>13241000</v>
      </c>
      <c r="E255" s="118">
        <v>13241000</v>
      </c>
      <c r="F255" s="118">
        <v>13241000</v>
      </c>
      <c r="G255" s="118">
        <v>13241000</v>
      </c>
      <c r="H255" s="4"/>
      <c r="I255" s="4"/>
      <c r="J255" s="4"/>
      <c r="K255" s="4"/>
    </row>
    <row r="256" spans="1:11" ht="15" customHeight="1">
      <c r="A256" s="4"/>
      <c r="B256" s="4"/>
      <c r="C256" s="7" t="s">
        <v>459</v>
      </c>
      <c r="D256" s="118">
        <v>13241000</v>
      </c>
      <c r="E256" s="118">
        <v>13241000</v>
      </c>
      <c r="F256" s="118">
        <v>13241000</v>
      </c>
      <c r="G256" s="118">
        <v>13241000</v>
      </c>
      <c r="H256" s="4"/>
      <c r="I256" s="4"/>
      <c r="J256" s="4"/>
      <c r="K256" s="4"/>
    </row>
    <row r="257" spans="1:11" ht="15" customHeight="1">
      <c r="A257" s="4"/>
      <c r="B257" s="4"/>
      <c r="C257" s="7" t="s">
        <v>463</v>
      </c>
      <c r="D257" s="118">
        <v>0</v>
      </c>
      <c r="E257" s="118">
        <v>0</v>
      </c>
      <c r="F257" s="118">
        <v>0</v>
      </c>
      <c r="G257" s="118">
        <v>0</v>
      </c>
      <c r="H257" s="4"/>
      <c r="I257" s="4"/>
      <c r="J257" s="4"/>
      <c r="K257" s="4"/>
    </row>
    <row r="258" spans="1:11" ht="15" customHeight="1">
      <c r="A258" s="4"/>
      <c r="B258" s="4"/>
      <c r="C258" s="7" t="s">
        <v>468</v>
      </c>
      <c r="D258" s="118">
        <v>26933000</v>
      </c>
      <c r="E258" s="118">
        <v>30883000</v>
      </c>
      <c r="F258" s="118">
        <v>35043000</v>
      </c>
      <c r="G258" s="118">
        <v>40258000</v>
      </c>
      <c r="H258" s="4"/>
      <c r="I258" s="4"/>
      <c r="J258" s="4"/>
      <c r="K258" s="4"/>
    </row>
    <row r="259" spans="1:11" ht="15" customHeight="1">
      <c r="A259" s="4"/>
      <c r="B259" s="4"/>
      <c r="C259" s="7" t="s">
        <v>459</v>
      </c>
      <c r="D259" s="118">
        <v>26933000</v>
      </c>
      <c r="E259" s="118">
        <v>30883000</v>
      </c>
      <c r="F259" s="118">
        <v>35043000</v>
      </c>
      <c r="G259" s="118">
        <v>40258000</v>
      </c>
      <c r="H259" s="4"/>
      <c r="I259" s="4"/>
      <c r="J259" s="4"/>
      <c r="K259" s="4"/>
    </row>
    <row r="260" spans="1:11" ht="15" customHeight="1">
      <c r="A260" s="4"/>
      <c r="B260" s="4"/>
      <c r="C260" s="7" t="s">
        <v>463</v>
      </c>
      <c r="D260" s="118">
        <v>0</v>
      </c>
      <c r="E260" s="118">
        <v>0</v>
      </c>
      <c r="F260" s="118">
        <v>0</v>
      </c>
      <c r="G260" s="118">
        <v>0</v>
      </c>
      <c r="H260" s="4"/>
      <c r="I260" s="4"/>
      <c r="J260" s="4"/>
      <c r="K260" s="4"/>
    </row>
    <row r="261" spans="1:11" ht="15" customHeight="1">
      <c r="A261" s="4"/>
      <c r="B261" s="4"/>
      <c r="C261" s="7" t="s">
        <v>467</v>
      </c>
      <c r="D261" s="118">
        <v>0</v>
      </c>
      <c r="E261" s="118">
        <v>0</v>
      </c>
      <c r="F261" s="118">
        <v>0</v>
      </c>
      <c r="G261" s="118">
        <v>0</v>
      </c>
      <c r="H261" s="4"/>
      <c r="I261" s="4"/>
      <c r="J261" s="4"/>
      <c r="K261" s="4"/>
    </row>
    <row r="262" spans="1:11" ht="15" customHeight="1">
      <c r="A262" s="4"/>
      <c r="B262" s="4"/>
      <c r="C262" s="7" t="s">
        <v>459</v>
      </c>
      <c r="D262" s="118">
        <v>0</v>
      </c>
      <c r="E262" s="118">
        <v>0</v>
      </c>
      <c r="F262" s="118">
        <v>0</v>
      </c>
      <c r="G262" s="118">
        <v>0</v>
      </c>
      <c r="H262" s="4"/>
      <c r="I262" s="4"/>
      <c r="J262" s="4"/>
      <c r="K262" s="4"/>
    </row>
    <row r="263" spans="1:11" ht="15" customHeight="1">
      <c r="A263" s="4"/>
      <c r="B263" s="4"/>
      <c r="C263" s="7" t="s">
        <v>463</v>
      </c>
      <c r="D263" s="118">
        <v>0</v>
      </c>
      <c r="E263" s="118">
        <v>0</v>
      </c>
      <c r="F263" s="118">
        <v>0</v>
      </c>
      <c r="G263" s="118">
        <v>0</v>
      </c>
      <c r="H263" s="4"/>
      <c r="I263" s="4"/>
      <c r="J263" s="4"/>
      <c r="K263" s="4"/>
    </row>
    <row r="264" spans="1:11" ht="20.100000000000001" customHeight="1">
      <c r="A264" s="4"/>
      <c r="B264" s="4"/>
      <c r="C264" s="7" t="s">
        <v>466</v>
      </c>
      <c r="D264" s="121">
        <v>0</v>
      </c>
      <c r="E264" s="121">
        <v>0</v>
      </c>
      <c r="F264" s="121">
        <v>0</v>
      </c>
      <c r="G264" s="121">
        <v>0</v>
      </c>
      <c r="H264" s="4"/>
      <c r="I264" s="4"/>
      <c r="J264" s="4"/>
      <c r="K264" s="4"/>
    </row>
    <row r="265" spans="1:11" ht="15" customHeight="1">
      <c r="A265" s="4"/>
      <c r="B265" s="4"/>
      <c r="C265" s="7" t="s">
        <v>459</v>
      </c>
      <c r="D265" s="118">
        <v>0</v>
      </c>
      <c r="E265" s="118">
        <v>0</v>
      </c>
      <c r="F265" s="118">
        <v>0</v>
      </c>
      <c r="G265" s="118">
        <v>0</v>
      </c>
      <c r="H265" s="4"/>
      <c r="I265" s="4"/>
      <c r="J265" s="4"/>
      <c r="K265" s="4"/>
    </row>
    <row r="266" spans="1:11" ht="15" customHeight="1">
      <c r="A266" s="4"/>
      <c r="B266" s="4"/>
      <c r="C266" s="7" t="s">
        <v>463</v>
      </c>
      <c r="D266" s="118">
        <v>0</v>
      </c>
      <c r="E266" s="118">
        <v>0</v>
      </c>
      <c r="F266" s="118">
        <v>0</v>
      </c>
      <c r="G266" s="118">
        <v>0</v>
      </c>
      <c r="H266" s="4"/>
      <c r="I266" s="4"/>
      <c r="J266" s="4"/>
      <c r="K266" s="4"/>
    </row>
    <row r="267" spans="1:11" ht="15" customHeight="1">
      <c r="A267" s="4"/>
      <c r="B267" s="4"/>
      <c r="C267" s="7" t="s">
        <v>465</v>
      </c>
      <c r="D267" s="118">
        <v>0</v>
      </c>
      <c r="E267" s="118">
        <v>0</v>
      </c>
      <c r="F267" s="118">
        <v>0</v>
      </c>
      <c r="G267" s="118">
        <v>0</v>
      </c>
      <c r="H267" s="4"/>
      <c r="I267" s="4"/>
      <c r="J267" s="4"/>
      <c r="K267" s="4"/>
    </row>
    <row r="268" spans="1:11" ht="15" customHeight="1">
      <c r="A268" s="4"/>
      <c r="B268" s="4"/>
      <c r="C268" s="7" t="s">
        <v>459</v>
      </c>
      <c r="D268" s="118">
        <v>0</v>
      </c>
      <c r="E268" s="118">
        <v>0</v>
      </c>
      <c r="F268" s="118">
        <v>0</v>
      </c>
      <c r="G268" s="118">
        <v>0</v>
      </c>
      <c r="H268" s="4"/>
      <c r="I268" s="4"/>
      <c r="J268" s="4"/>
      <c r="K268" s="4"/>
    </row>
    <row r="269" spans="1:11" ht="15" customHeight="1">
      <c r="A269" s="4"/>
      <c r="B269" s="4"/>
      <c r="C269" s="7" t="s">
        <v>463</v>
      </c>
      <c r="D269" s="118">
        <v>0</v>
      </c>
      <c r="E269" s="118">
        <v>0</v>
      </c>
      <c r="F269" s="118">
        <v>0</v>
      </c>
      <c r="G269" s="118">
        <v>0</v>
      </c>
      <c r="H269" s="4"/>
      <c r="I269" s="4"/>
      <c r="J269" s="4"/>
      <c r="K269" s="4"/>
    </row>
    <row r="270" spans="1:11" ht="15" customHeight="1">
      <c r="A270" s="4"/>
      <c r="B270" s="4"/>
      <c r="C270" s="7" t="s">
        <v>464</v>
      </c>
      <c r="D270" s="118">
        <v>300000</v>
      </c>
      <c r="E270" s="118">
        <v>0</v>
      </c>
      <c r="F270" s="118">
        <v>0</v>
      </c>
      <c r="G270" s="118">
        <v>0</v>
      </c>
      <c r="H270" s="4"/>
      <c r="I270" s="4"/>
      <c r="J270" s="4"/>
      <c r="K270" s="4"/>
    </row>
    <row r="271" spans="1:11" ht="15" customHeight="1">
      <c r="A271" s="4"/>
      <c r="B271" s="4"/>
      <c r="C271" s="7" t="s">
        <v>459</v>
      </c>
      <c r="D271" s="118">
        <v>300000</v>
      </c>
      <c r="E271" s="118">
        <v>0</v>
      </c>
      <c r="F271" s="118">
        <v>0</v>
      </c>
      <c r="G271" s="118">
        <v>0</v>
      </c>
      <c r="H271" s="4"/>
      <c r="I271" s="4"/>
      <c r="J271" s="4"/>
      <c r="K271" s="4"/>
    </row>
    <row r="272" spans="1:11" ht="15" customHeight="1">
      <c r="A272" s="4"/>
      <c r="B272" s="4"/>
      <c r="C272" s="7" t="s">
        <v>463</v>
      </c>
      <c r="D272" s="118">
        <v>0</v>
      </c>
      <c r="E272" s="118">
        <v>0</v>
      </c>
      <c r="F272" s="118">
        <v>0</v>
      </c>
      <c r="G272" s="118">
        <v>0</v>
      </c>
      <c r="H272" s="4"/>
      <c r="I272" s="4"/>
      <c r="J272" s="4"/>
      <c r="K272" s="4"/>
    </row>
    <row r="273" spans="1:11" ht="15" customHeight="1">
      <c r="A273" s="4"/>
      <c r="B273" s="4"/>
      <c r="C273" s="7" t="s">
        <v>462</v>
      </c>
      <c r="D273" s="118">
        <v>0</v>
      </c>
      <c r="E273" s="118">
        <v>0</v>
      </c>
      <c r="F273" s="118">
        <v>0</v>
      </c>
      <c r="G273" s="118">
        <v>0</v>
      </c>
      <c r="H273" s="4"/>
      <c r="I273" s="4"/>
      <c r="J273" s="4"/>
      <c r="K273" s="4"/>
    </row>
    <row r="274" spans="1:11" ht="15" customHeight="1">
      <c r="A274" s="4"/>
      <c r="B274" s="4"/>
      <c r="C274" s="7" t="s">
        <v>459</v>
      </c>
      <c r="D274" s="118">
        <v>0</v>
      </c>
      <c r="E274" s="118">
        <v>0</v>
      </c>
      <c r="F274" s="118">
        <v>0</v>
      </c>
      <c r="G274" s="118">
        <v>0</v>
      </c>
      <c r="H274" s="4"/>
      <c r="I274" s="4"/>
      <c r="J274" s="4"/>
      <c r="K274" s="4"/>
    </row>
    <row r="275" spans="1:11" ht="15" customHeight="1">
      <c r="A275" s="4"/>
      <c r="B275" s="4"/>
      <c r="C275" s="7" t="s">
        <v>458</v>
      </c>
      <c r="D275" s="118">
        <v>0</v>
      </c>
      <c r="E275" s="118">
        <v>0</v>
      </c>
      <c r="F275" s="118">
        <v>0</v>
      </c>
      <c r="G275" s="118">
        <v>0</v>
      </c>
      <c r="H275" s="4"/>
      <c r="I275" s="4"/>
      <c r="J275" s="4"/>
      <c r="K275" s="4"/>
    </row>
    <row r="276" spans="1:11" ht="15" customHeight="1">
      <c r="A276" s="4"/>
      <c r="B276" s="4"/>
      <c r="C276" s="7" t="s">
        <v>457</v>
      </c>
      <c r="D276" s="118">
        <v>0</v>
      </c>
      <c r="E276" s="118">
        <v>0</v>
      </c>
      <c r="F276" s="118">
        <v>0</v>
      </c>
      <c r="G276" s="118">
        <v>0</v>
      </c>
      <c r="H276" s="4"/>
      <c r="I276" s="4"/>
      <c r="J276" s="4"/>
      <c r="K276" s="4"/>
    </row>
    <row r="277" spans="1:11" ht="15" customHeight="1">
      <c r="A277" s="4"/>
      <c r="B277" s="4"/>
      <c r="C277" s="7" t="s">
        <v>456</v>
      </c>
      <c r="D277" s="118">
        <v>0</v>
      </c>
      <c r="E277" s="118">
        <v>0</v>
      </c>
      <c r="F277" s="118">
        <v>0</v>
      </c>
      <c r="G277" s="118">
        <v>0</v>
      </c>
      <c r="H277" s="4"/>
      <c r="I277" s="4"/>
      <c r="J277" s="4"/>
      <c r="K277" s="4"/>
    </row>
    <row r="278" spans="1:11" ht="15" customHeight="1">
      <c r="A278" s="4"/>
      <c r="B278" s="4"/>
      <c r="C278" s="7" t="s">
        <v>455</v>
      </c>
      <c r="D278" s="118">
        <v>0</v>
      </c>
      <c r="E278" s="118">
        <v>0</v>
      </c>
      <c r="F278" s="118">
        <v>0</v>
      </c>
      <c r="G278" s="118">
        <v>0</v>
      </c>
      <c r="H278" s="4"/>
      <c r="I278" s="4"/>
      <c r="J278" s="4"/>
      <c r="K278" s="4"/>
    </row>
    <row r="279" spans="1:11" ht="15" customHeight="1">
      <c r="A279" s="4"/>
      <c r="B279" s="4"/>
      <c r="C279" s="7" t="s">
        <v>461</v>
      </c>
      <c r="D279" s="118">
        <v>17000000</v>
      </c>
      <c r="E279" s="118">
        <v>8000000</v>
      </c>
      <c r="F279" s="118">
        <v>10000000</v>
      </c>
      <c r="G279" s="118">
        <v>10000000</v>
      </c>
      <c r="H279" s="4"/>
      <c r="I279" s="4"/>
      <c r="J279" s="4"/>
      <c r="K279" s="4"/>
    </row>
    <row r="280" spans="1:11" ht="15" customHeight="1">
      <c r="A280" s="4"/>
      <c r="B280" s="4"/>
      <c r="C280" s="7" t="s">
        <v>459</v>
      </c>
      <c r="D280" s="118">
        <v>17000000</v>
      </c>
      <c r="E280" s="118">
        <v>8000000</v>
      </c>
      <c r="F280" s="118">
        <v>10000000</v>
      </c>
      <c r="G280" s="118">
        <v>10000000</v>
      </c>
      <c r="H280" s="4"/>
      <c r="I280" s="4"/>
      <c r="J280" s="4"/>
      <c r="K280" s="4"/>
    </row>
    <row r="281" spans="1:11" ht="15" customHeight="1">
      <c r="A281" s="4"/>
      <c r="B281" s="4"/>
      <c r="C281" s="7" t="s">
        <v>458</v>
      </c>
      <c r="D281" s="118">
        <v>0</v>
      </c>
      <c r="E281" s="118">
        <v>0</v>
      </c>
      <c r="F281" s="118">
        <v>0</v>
      </c>
      <c r="G281" s="118">
        <v>0</v>
      </c>
      <c r="H281" s="4"/>
      <c r="I281" s="4"/>
      <c r="J281" s="4"/>
      <c r="K281" s="4"/>
    </row>
    <row r="282" spans="1:11" ht="15" customHeight="1">
      <c r="A282" s="4"/>
      <c r="B282" s="4"/>
      <c r="C282" s="7" t="s">
        <v>457</v>
      </c>
      <c r="D282" s="118">
        <v>0</v>
      </c>
      <c r="E282" s="118">
        <v>0</v>
      </c>
      <c r="F282" s="118">
        <v>0</v>
      </c>
      <c r="G282" s="118">
        <v>0</v>
      </c>
      <c r="H282" s="4"/>
      <c r="I282" s="4"/>
      <c r="J282" s="4"/>
      <c r="K282" s="4"/>
    </row>
    <row r="283" spans="1:11" ht="15" customHeight="1">
      <c r="A283" s="4"/>
      <c r="B283" s="4"/>
      <c r="C283" s="7" t="s">
        <v>456</v>
      </c>
      <c r="D283" s="118">
        <v>0</v>
      </c>
      <c r="E283" s="118">
        <v>0</v>
      </c>
      <c r="F283" s="118">
        <v>0</v>
      </c>
      <c r="G283" s="118">
        <v>0</v>
      </c>
      <c r="H283" s="4"/>
      <c r="I283" s="4"/>
      <c r="J283" s="4"/>
      <c r="K283" s="4"/>
    </row>
    <row r="284" spans="1:11" ht="15" customHeight="1">
      <c r="A284" s="4"/>
      <c r="B284" s="4"/>
      <c r="C284" s="7" t="s">
        <v>455</v>
      </c>
      <c r="D284" s="118">
        <v>0</v>
      </c>
      <c r="E284" s="118">
        <v>0</v>
      </c>
      <c r="F284" s="118">
        <v>0</v>
      </c>
      <c r="G284" s="118">
        <v>0</v>
      </c>
      <c r="H284" s="4"/>
      <c r="I284" s="4"/>
      <c r="J284" s="4"/>
      <c r="K284" s="4"/>
    </row>
    <row r="285" spans="1:11" ht="15" customHeight="1">
      <c r="A285" s="4"/>
      <c r="B285" s="4"/>
      <c r="C285" s="7" t="s">
        <v>460</v>
      </c>
      <c r="D285" s="118">
        <v>0</v>
      </c>
      <c r="E285" s="118">
        <v>0</v>
      </c>
      <c r="F285" s="118">
        <v>0</v>
      </c>
      <c r="G285" s="118">
        <v>0</v>
      </c>
      <c r="H285" s="4"/>
      <c r="I285" s="4"/>
      <c r="J285" s="4"/>
      <c r="K285" s="4"/>
    </row>
    <row r="286" spans="1:11" ht="15" customHeight="1">
      <c r="A286" s="4"/>
      <c r="B286" s="4"/>
      <c r="C286" s="7" t="s">
        <v>459</v>
      </c>
      <c r="D286" s="118">
        <v>0</v>
      </c>
      <c r="E286" s="118">
        <v>0</v>
      </c>
      <c r="F286" s="118">
        <v>0</v>
      </c>
      <c r="G286" s="118">
        <v>0</v>
      </c>
      <c r="H286" s="4"/>
      <c r="I286" s="4"/>
      <c r="J286" s="4"/>
      <c r="K286" s="4"/>
    </row>
    <row r="287" spans="1:11" ht="15" customHeight="1">
      <c r="A287" s="4"/>
      <c r="B287" s="4"/>
      <c r="C287" s="7" t="s">
        <v>458</v>
      </c>
      <c r="D287" s="118">
        <v>0</v>
      </c>
      <c r="E287" s="118">
        <v>0</v>
      </c>
      <c r="F287" s="118">
        <v>0</v>
      </c>
      <c r="G287" s="118">
        <v>0</v>
      </c>
      <c r="H287" s="4"/>
      <c r="I287" s="4"/>
      <c r="J287" s="4"/>
      <c r="K287" s="4"/>
    </row>
    <row r="288" spans="1:11" ht="15" customHeight="1">
      <c r="A288" s="4"/>
      <c r="B288" s="4"/>
      <c r="C288" s="7" t="s">
        <v>457</v>
      </c>
      <c r="D288" s="118">
        <v>0</v>
      </c>
      <c r="E288" s="118">
        <v>0</v>
      </c>
      <c r="F288" s="118">
        <v>0</v>
      </c>
      <c r="G288" s="118">
        <v>0</v>
      </c>
      <c r="H288" s="4"/>
      <c r="I288" s="4"/>
      <c r="J288" s="4"/>
      <c r="K288" s="4"/>
    </row>
    <row r="289" spans="1:11" ht="15" customHeight="1">
      <c r="A289" s="4"/>
      <c r="B289" s="4"/>
      <c r="C289" s="7" t="s">
        <v>456</v>
      </c>
      <c r="D289" s="118">
        <v>0</v>
      </c>
      <c r="E289" s="118">
        <v>0</v>
      </c>
      <c r="F289" s="118">
        <v>0</v>
      </c>
      <c r="G289" s="118">
        <v>0</v>
      </c>
      <c r="H289" s="4"/>
      <c r="I289" s="4"/>
      <c r="J289" s="4"/>
      <c r="K289" s="4"/>
    </row>
    <row r="290" spans="1:11" ht="15" customHeight="1">
      <c r="A290" s="4"/>
      <c r="B290" s="4"/>
      <c r="C290" s="7" t="s">
        <v>455</v>
      </c>
      <c r="D290" s="118">
        <v>0</v>
      </c>
      <c r="E290" s="118">
        <v>0</v>
      </c>
      <c r="F290" s="118">
        <v>0</v>
      </c>
      <c r="G290" s="118">
        <v>0</v>
      </c>
      <c r="H290" s="4"/>
      <c r="I290" s="4"/>
      <c r="J290" s="4"/>
      <c r="K290" s="4"/>
    </row>
    <row r="291" spans="1:11" ht="15" customHeight="1">
      <c r="A291" s="4"/>
      <c r="B291" s="4"/>
      <c r="C291" s="7" t="s">
        <v>454</v>
      </c>
      <c r="D291" s="118">
        <v>0</v>
      </c>
      <c r="E291" s="118">
        <v>0</v>
      </c>
      <c r="F291" s="118">
        <v>0</v>
      </c>
      <c r="G291" s="118">
        <v>0</v>
      </c>
      <c r="H291" s="4"/>
      <c r="I291" s="4"/>
      <c r="J291" s="4"/>
      <c r="K291" s="4"/>
    </row>
    <row r="292" spans="1:11" ht="15" customHeight="1">
      <c r="A292" s="4"/>
      <c r="B292" s="4"/>
      <c r="C292" s="7" t="s">
        <v>453</v>
      </c>
      <c r="D292" s="118">
        <v>0</v>
      </c>
      <c r="E292" s="118">
        <v>0</v>
      </c>
      <c r="F292" s="118">
        <v>0</v>
      </c>
      <c r="G292" s="118">
        <v>0</v>
      </c>
      <c r="H292" s="4"/>
      <c r="I292" s="4"/>
      <c r="J292" s="4"/>
      <c r="K292" s="4"/>
    </row>
    <row r="293" spans="1:11" ht="20.100000000000001" customHeight="1">
      <c r="A293" s="4"/>
      <c r="B293" s="4"/>
      <c r="C293" s="6" t="s">
        <v>450</v>
      </c>
      <c r="D293" s="4"/>
      <c r="E293" s="4"/>
      <c r="F293" s="4"/>
      <c r="G293" s="4"/>
      <c r="H293" s="4"/>
      <c r="I293" s="4"/>
      <c r="J293" s="4"/>
      <c r="K293" s="4"/>
    </row>
    <row r="294" spans="1:11" ht="20.100000000000001" customHeight="1">
      <c r="A294" s="17" t="s">
        <v>582</v>
      </c>
      <c r="B294" s="122" t="s">
        <v>338</v>
      </c>
      <c r="C294" s="122" t="s">
        <v>450</v>
      </c>
      <c r="D294" s="4"/>
      <c r="E294" s="3" t="s">
        <v>450</v>
      </c>
      <c r="F294" s="122" t="s">
        <v>338</v>
      </c>
      <c r="G294" s="122" t="s">
        <v>450</v>
      </c>
      <c r="H294" s="5" t="s">
        <v>450</v>
      </c>
      <c r="I294" s="3" t="s">
        <v>450</v>
      </c>
      <c r="J294" s="122" t="s">
        <v>338</v>
      </c>
      <c r="K294" s="122" t="s">
        <v>450</v>
      </c>
    </row>
    <row r="295" spans="1:11" ht="20.100000000000001" customHeight="1">
      <c r="A295" s="2" t="s">
        <v>578</v>
      </c>
      <c r="B295" s="122" t="s">
        <v>451</v>
      </c>
      <c r="C295" s="122" t="s">
        <v>450</v>
      </c>
      <c r="D295" s="4"/>
      <c r="E295" s="2" t="s">
        <v>577</v>
      </c>
      <c r="F295" s="122" t="s">
        <v>451</v>
      </c>
      <c r="G295" s="122" t="s">
        <v>450</v>
      </c>
      <c r="H295" s="4"/>
      <c r="I295" s="2" t="s">
        <v>452</v>
      </c>
      <c r="J295" s="122" t="s">
        <v>451</v>
      </c>
      <c r="K295" s="122" t="s">
        <v>450</v>
      </c>
    </row>
    <row r="296" spans="1:11" ht="20.100000000000001" customHeight="1">
      <c r="A296" s="1" t="s">
        <v>450</v>
      </c>
      <c r="B296" s="122" t="s">
        <v>336</v>
      </c>
      <c r="C296" s="122" t="s">
        <v>450</v>
      </c>
      <c r="D296" s="4"/>
      <c r="E296" s="1" t="s">
        <v>450</v>
      </c>
      <c r="F296" s="122" t="s">
        <v>336</v>
      </c>
      <c r="G296" s="122" t="s">
        <v>450</v>
      </c>
      <c r="H296" s="4"/>
      <c r="I296" s="1" t="s">
        <v>450</v>
      </c>
      <c r="J296" s="122" t="s">
        <v>336</v>
      </c>
      <c r="K296" s="122" t="s">
        <v>450</v>
      </c>
    </row>
  </sheetData>
  <mergeCells count="33">
    <mergeCell ref="D195:G195"/>
    <mergeCell ref="D196:G196"/>
    <mergeCell ref="C205:G205"/>
    <mergeCell ref="D137:G137"/>
    <mergeCell ref="D138:G138"/>
    <mergeCell ref="D139:G139"/>
    <mergeCell ref="C148:G148"/>
    <mergeCell ref="D193:G193"/>
    <mergeCell ref="D194:G194"/>
    <mergeCell ref="D136:G136"/>
    <mergeCell ref="D21:G21"/>
    <mergeCell ref="D22:G22"/>
    <mergeCell ref="D23:G23"/>
    <mergeCell ref="D24:G24"/>
    <mergeCell ref="C33:G33"/>
    <mergeCell ref="C78:G78"/>
    <mergeCell ref="D79:G79"/>
    <mergeCell ref="D80:G80"/>
    <mergeCell ref="D81:G81"/>
    <mergeCell ref="D82:G82"/>
    <mergeCell ref="C91:G91"/>
    <mergeCell ref="C20:G20"/>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298"/>
  <sheetViews>
    <sheetView workbookViewId="0">
      <selection activeCell="D21" sqref="D21:G2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1567</v>
      </c>
      <c r="E3" s="842"/>
      <c r="F3" s="842"/>
      <c r="G3" s="842"/>
      <c r="H3" s="4"/>
      <c r="I3" s="4"/>
      <c r="J3" s="4"/>
      <c r="K3" s="4"/>
    </row>
    <row r="4" spans="1:11" ht="14.1" customHeight="1">
      <c r="A4" s="4"/>
      <c r="B4" s="4"/>
      <c r="C4" s="16" t="s">
        <v>573</v>
      </c>
      <c r="D4" s="841" t="s">
        <v>1566</v>
      </c>
      <c r="E4" s="842"/>
      <c r="F4" s="842"/>
      <c r="G4" s="842"/>
      <c r="H4" s="4"/>
      <c r="I4" s="4"/>
      <c r="J4" s="4"/>
      <c r="K4" s="4"/>
    </row>
    <row r="5" spans="1:11" ht="14.1" customHeight="1">
      <c r="A5" s="4"/>
      <c r="B5" s="4"/>
      <c r="C5" s="16" t="s">
        <v>0</v>
      </c>
      <c r="D5" s="841" t="s">
        <v>1564</v>
      </c>
      <c r="E5" s="842"/>
      <c r="F5" s="842"/>
      <c r="G5" s="842"/>
      <c r="H5" s="4"/>
      <c r="I5" s="4"/>
      <c r="J5" s="4"/>
      <c r="K5" s="4"/>
    </row>
    <row r="6" spans="1:11" ht="14.1" customHeight="1">
      <c r="A6" s="4"/>
      <c r="B6" s="4"/>
      <c r="C6" s="16" t="s">
        <v>1</v>
      </c>
      <c r="D6" s="841" t="s">
        <v>1565</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14.1" customHeight="1">
      <c r="A9" s="4"/>
      <c r="B9" s="4"/>
      <c r="C9" s="835" t="s">
        <v>1564</v>
      </c>
      <c r="D9" s="836"/>
      <c r="E9" s="836"/>
      <c r="F9" s="836"/>
      <c r="G9" s="836"/>
      <c r="H9" s="4"/>
      <c r="I9" s="4"/>
      <c r="J9" s="4"/>
      <c r="K9" s="4"/>
    </row>
    <row r="10" spans="1:11" ht="69" customHeight="1">
      <c r="A10" s="4"/>
      <c r="B10" s="4"/>
      <c r="C10" s="8" t="s">
        <v>5</v>
      </c>
      <c r="D10" s="829" t="s">
        <v>1563</v>
      </c>
      <c r="E10" s="830"/>
      <c r="F10" s="830"/>
      <c r="G10" s="830"/>
      <c r="H10" s="4"/>
      <c r="I10" s="4"/>
      <c r="J10" s="4"/>
      <c r="K10" s="4"/>
    </row>
    <row r="11" spans="1:11" ht="27.95" customHeight="1">
      <c r="A11" s="4"/>
      <c r="B11" s="4"/>
      <c r="C11" s="7" t="s">
        <v>6</v>
      </c>
      <c r="D11" s="112">
        <v>2021</v>
      </c>
      <c r="E11" s="112">
        <v>2022</v>
      </c>
      <c r="F11" s="112">
        <v>2023</v>
      </c>
      <c r="G11" s="112">
        <v>2024</v>
      </c>
      <c r="H11" s="4"/>
      <c r="I11" s="4"/>
      <c r="J11" s="4"/>
      <c r="K11" s="4"/>
    </row>
    <row r="12" spans="1:11" ht="14.1" customHeight="1">
      <c r="A12" s="4"/>
      <c r="B12" s="4"/>
      <c r="C12" s="15"/>
      <c r="D12" s="113" t="s">
        <v>7</v>
      </c>
      <c r="E12" s="113" t="s">
        <v>8</v>
      </c>
      <c r="F12" s="113" t="s">
        <v>8</v>
      </c>
      <c r="G12" s="113" t="s">
        <v>8</v>
      </c>
      <c r="H12" s="4"/>
      <c r="I12" s="4"/>
      <c r="J12" s="4"/>
      <c r="K12" s="4"/>
    </row>
    <row r="13" spans="1:11" ht="51.95" customHeight="1">
      <c r="A13" s="4"/>
      <c r="B13" s="4"/>
      <c r="C13" s="7" t="s">
        <v>1562</v>
      </c>
      <c r="D13" s="114" t="s">
        <v>1010</v>
      </c>
      <c r="E13" s="114" t="s">
        <v>1014</v>
      </c>
      <c r="F13" s="114" t="s">
        <v>1013</v>
      </c>
      <c r="G13" s="114" t="s">
        <v>640</v>
      </c>
      <c r="H13" s="4"/>
      <c r="I13" s="4"/>
      <c r="J13" s="4"/>
      <c r="K13" s="4"/>
    </row>
    <row r="14" spans="1:11" ht="99" customHeight="1">
      <c r="A14" s="4"/>
      <c r="B14" s="4"/>
      <c r="C14" s="8" t="s">
        <v>303</v>
      </c>
      <c r="D14" s="829" t="s">
        <v>1561</v>
      </c>
      <c r="E14" s="830"/>
      <c r="F14" s="830"/>
      <c r="G14" s="830"/>
      <c r="H14" s="4"/>
      <c r="I14" s="4"/>
      <c r="J14" s="4"/>
      <c r="K14" s="4"/>
    </row>
    <row r="15" spans="1:11" ht="27.95" customHeight="1">
      <c r="A15" s="4"/>
      <c r="B15" s="4"/>
      <c r="C15" s="7" t="s">
        <v>511</v>
      </c>
      <c r="D15" s="112">
        <v>2021</v>
      </c>
      <c r="E15" s="112">
        <v>2022</v>
      </c>
      <c r="F15" s="112">
        <v>2023</v>
      </c>
      <c r="G15" s="112">
        <v>2024</v>
      </c>
      <c r="H15" s="4"/>
      <c r="I15" s="4"/>
      <c r="J15" s="4"/>
      <c r="K15" s="4"/>
    </row>
    <row r="16" spans="1:11" ht="14.1" customHeight="1">
      <c r="A16" s="4"/>
      <c r="B16" s="4"/>
      <c r="C16" s="15"/>
      <c r="D16" s="113" t="s">
        <v>7</v>
      </c>
      <c r="E16" s="113" t="s">
        <v>8</v>
      </c>
      <c r="F16" s="113" t="s">
        <v>8</v>
      </c>
      <c r="G16" s="113" t="s">
        <v>8</v>
      </c>
      <c r="H16" s="4"/>
      <c r="I16" s="4"/>
      <c r="J16" s="4"/>
      <c r="K16" s="4"/>
    </row>
    <row r="17" spans="1:11" ht="30.95" customHeight="1">
      <c r="A17" s="4"/>
      <c r="B17" s="4"/>
      <c r="C17" s="7" t="s">
        <v>1560</v>
      </c>
      <c r="D17" s="114" t="s">
        <v>1318</v>
      </c>
      <c r="E17" s="114" t="s">
        <v>1010</v>
      </c>
      <c r="F17" s="114" t="s">
        <v>1014</v>
      </c>
      <c r="G17" s="114" t="s">
        <v>1013</v>
      </c>
      <c r="H17" s="4"/>
      <c r="I17" s="4"/>
      <c r="J17" s="4"/>
      <c r="K17" s="4"/>
    </row>
    <row r="18" spans="1:11" ht="30.95" customHeight="1">
      <c r="A18" s="4"/>
      <c r="B18" s="4"/>
      <c r="C18" s="7" t="s">
        <v>1559</v>
      </c>
      <c r="D18" s="114" t="s">
        <v>1319</v>
      </c>
      <c r="E18" s="114" t="s">
        <v>1318</v>
      </c>
      <c r="F18" s="114" t="s">
        <v>1010</v>
      </c>
      <c r="G18" s="114" t="s">
        <v>1014</v>
      </c>
      <c r="H18" s="4"/>
      <c r="I18" s="4"/>
      <c r="J18" s="4"/>
      <c r="K18" s="4"/>
    </row>
    <row r="19" spans="1:11" ht="20.100000000000001" customHeight="1">
      <c r="A19" s="4"/>
      <c r="B19" s="4"/>
      <c r="C19" s="7" t="s">
        <v>1558</v>
      </c>
      <c r="D19" s="114" t="s">
        <v>953</v>
      </c>
      <c r="E19" s="114" t="s">
        <v>1319</v>
      </c>
      <c r="F19" s="114" t="s">
        <v>1342</v>
      </c>
      <c r="G19" s="114" t="s">
        <v>1557</v>
      </c>
      <c r="H19" s="4"/>
      <c r="I19" s="4"/>
      <c r="J19" s="4"/>
      <c r="K19" s="4"/>
    </row>
    <row r="20" spans="1:11" ht="14.1" customHeight="1">
      <c r="A20" s="4"/>
      <c r="B20" s="4"/>
      <c r="C20" s="827" t="s">
        <v>347</v>
      </c>
      <c r="D20" s="828"/>
      <c r="E20" s="828"/>
      <c r="F20" s="828"/>
      <c r="G20" s="828"/>
      <c r="H20" s="4"/>
      <c r="I20" s="4"/>
      <c r="J20" s="4"/>
      <c r="K20" s="4"/>
    </row>
    <row r="21" spans="1:11" ht="14.1" customHeight="1">
      <c r="A21" s="4"/>
      <c r="B21" s="4"/>
      <c r="C21" s="111" t="s">
        <v>1556</v>
      </c>
      <c r="D21" s="827" t="s">
        <v>1555</v>
      </c>
      <c r="E21" s="828"/>
      <c r="F21" s="828"/>
      <c r="G21" s="828"/>
      <c r="H21" s="4"/>
      <c r="I21" s="4"/>
      <c r="J21" s="4"/>
      <c r="K21" s="4"/>
    </row>
    <row r="22" spans="1:11" ht="14.1" customHeight="1">
      <c r="A22" s="4"/>
      <c r="B22" s="4"/>
      <c r="C22" s="14" t="s">
        <v>484</v>
      </c>
      <c r="D22" s="825" t="s">
        <v>1554</v>
      </c>
      <c r="E22" s="826"/>
      <c r="F22" s="826"/>
      <c r="G22" s="826"/>
      <c r="H22" s="4"/>
      <c r="I22" s="4"/>
      <c r="J22" s="4"/>
      <c r="K22" s="4"/>
    </row>
    <row r="23" spans="1:11" ht="14.1" customHeight="1">
      <c r="A23" s="4"/>
      <c r="B23" s="4"/>
      <c r="C23" s="122" t="s">
        <v>482</v>
      </c>
      <c r="D23" s="821" t="s">
        <v>209</v>
      </c>
      <c r="E23" s="822"/>
      <c r="F23" s="822"/>
      <c r="G23" s="822"/>
      <c r="H23" s="4"/>
      <c r="I23" s="4"/>
      <c r="J23" s="4"/>
      <c r="K23" s="4"/>
    </row>
    <row r="24" spans="1:11" ht="14.1" customHeight="1">
      <c r="A24" s="4"/>
      <c r="B24" s="4"/>
      <c r="C24" s="122" t="s">
        <v>15</v>
      </c>
      <c r="D24" s="821" t="s">
        <v>97</v>
      </c>
      <c r="E24" s="822"/>
      <c r="F24" s="822"/>
      <c r="G24" s="822"/>
      <c r="H24" s="4"/>
      <c r="I24" s="4"/>
      <c r="J24" s="4"/>
      <c r="K24" s="4"/>
    </row>
    <row r="25" spans="1:11" ht="15" customHeight="1">
      <c r="A25" s="4"/>
      <c r="B25" s="4"/>
      <c r="C25" s="13"/>
      <c r="D25" s="116">
        <v>2021</v>
      </c>
      <c r="E25" s="116">
        <v>2022</v>
      </c>
      <c r="F25" s="116">
        <v>2023</v>
      </c>
      <c r="G25" s="116">
        <v>2024</v>
      </c>
      <c r="H25" s="4"/>
      <c r="I25" s="4"/>
      <c r="J25" s="4"/>
      <c r="K25" s="4"/>
    </row>
    <row r="26" spans="1:11" ht="15" customHeight="1">
      <c r="A26" s="4"/>
      <c r="B26" s="4"/>
      <c r="C26" s="12"/>
      <c r="D26" s="117" t="s">
        <v>7</v>
      </c>
      <c r="E26" s="117" t="s">
        <v>8</v>
      </c>
      <c r="F26" s="117" t="s">
        <v>8</v>
      </c>
      <c r="G26" s="117" t="s">
        <v>8</v>
      </c>
      <c r="H26" s="4"/>
      <c r="I26" s="4"/>
      <c r="J26" s="4"/>
      <c r="K26" s="4"/>
    </row>
    <row r="27" spans="1:11" ht="14.1" customHeight="1">
      <c r="A27" s="4"/>
      <c r="B27" s="4"/>
      <c r="C27" s="7" t="s">
        <v>16</v>
      </c>
      <c r="D27" s="114" t="s">
        <v>1231</v>
      </c>
      <c r="E27" s="114" t="s">
        <v>1553</v>
      </c>
      <c r="F27" s="114" t="s">
        <v>1231</v>
      </c>
      <c r="G27" s="114" t="s">
        <v>1552</v>
      </c>
      <c r="H27" s="4"/>
      <c r="I27" s="4"/>
      <c r="J27" s="4"/>
      <c r="K27" s="4"/>
    </row>
    <row r="28" spans="1:11" ht="14.1" customHeight="1">
      <c r="A28" s="4"/>
      <c r="B28" s="4"/>
      <c r="C28" s="7" t="s">
        <v>680</v>
      </c>
      <c r="D28" s="114" t="s">
        <v>2414</v>
      </c>
      <c r="E28" s="114" t="s">
        <v>1551</v>
      </c>
      <c r="F28" s="114" t="s">
        <v>1551</v>
      </c>
      <c r="G28" s="114" t="s">
        <v>1550</v>
      </c>
      <c r="H28" s="4"/>
      <c r="I28" s="4"/>
      <c r="J28" s="4"/>
      <c r="K28" s="4"/>
    </row>
    <row r="29" spans="1:11" ht="14.1" customHeight="1">
      <c r="A29" s="4"/>
      <c r="B29" s="4"/>
      <c r="C29" s="7" t="s">
        <v>676</v>
      </c>
      <c r="D29" s="114" t="s">
        <v>2415</v>
      </c>
      <c r="E29" s="114" t="s">
        <v>1549</v>
      </c>
      <c r="F29" s="114" t="s">
        <v>1548</v>
      </c>
      <c r="G29" s="114" t="s">
        <v>1547</v>
      </c>
      <c r="H29" s="4"/>
      <c r="I29" s="4"/>
      <c r="J29" s="4"/>
      <c r="K29" s="4"/>
    </row>
    <row r="30" spans="1:11" ht="14.1" customHeight="1">
      <c r="A30" s="4"/>
      <c r="B30" s="4"/>
      <c r="C30" s="7" t="s">
        <v>477</v>
      </c>
      <c r="D30" s="114" t="s">
        <v>450</v>
      </c>
      <c r="E30" s="114" t="s">
        <v>1545</v>
      </c>
      <c r="F30" s="114" t="s">
        <v>1546</v>
      </c>
      <c r="G30" s="114" t="s">
        <v>1047</v>
      </c>
      <c r="H30" s="4"/>
      <c r="I30" s="4"/>
      <c r="J30" s="4"/>
      <c r="K30" s="4"/>
    </row>
    <row r="31" spans="1:11" ht="14.1" customHeight="1">
      <c r="A31" s="4"/>
      <c r="B31" s="4"/>
      <c r="C31" s="7" t="s">
        <v>476</v>
      </c>
      <c r="D31" s="114" t="s">
        <v>450</v>
      </c>
      <c r="E31" s="114" t="s">
        <v>2416</v>
      </c>
      <c r="F31" s="114" t="s">
        <v>474</v>
      </c>
      <c r="G31" s="114" t="s">
        <v>619</v>
      </c>
      <c r="H31" s="4"/>
      <c r="I31" s="4"/>
      <c r="J31" s="4"/>
      <c r="K31" s="4"/>
    </row>
    <row r="32" spans="1:11" ht="14.1" customHeight="1">
      <c r="A32" s="4"/>
      <c r="B32" s="4"/>
      <c r="C32" s="7" t="s">
        <v>22</v>
      </c>
      <c r="D32" s="114" t="s">
        <v>450</v>
      </c>
      <c r="E32" s="114" t="s">
        <v>2417</v>
      </c>
      <c r="F32" s="114" t="s">
        <v>1545</v>
      </c>
      <c r="G32" s="114" t="s">
        <v>1544</v>
      </c>
      <c r="H32" s="4"/>
      <c r="I32" s="4"/>
      <c r="J32" s="4"/>
      <c r="K32" s="4"/>
    </row>
    <row r="33" spans="1:11" ht="14.1" customHeight="1">
      <c r="A33" s="4"/>
      <c r="B33" s="4"/>
      <c r="C33" s="823" t="s">
        <v>473</v>
      </c>
      <c r="D33" s="824"/>
      <c r="E33" s="824"/>
      <c r="F33" s="824"/>
      <c r="G33" s="824"/>
      <c r="H33" s="4"/>
      <c r="I33" s="4"/>
      <c r="J33" s="4"/>
      <c r="K33" s="4"/>
    </row>
    <row r="34" spans="1:11" ht="14.1" customHeight="1">
      <c r="A34" s="4"/>
      <c r="B34" s="4"/>
      <c r="C34" s="13"/>
      <c r="D34" s="116">
        <v>2021</v>
      </c>
      <c r="E34" s="116">
        <v>2022</v>
      </c>
      <c r="F34" s="116">
        <v>2023</v>
      </c>
      <c r="G34" s="116">
        <v>2024</v>
      </c>
      <c r="H34" s="4"/>
      <c r="I34" s="4"/>
      <c r="J34" s="4"/>
      <c r="K34" s="4"/>
    </row>
    <row r="35" spans="1:11" ht="14.1" customHeight="1">
      <c r="A35" s="4"/>
      <c r="B35" s="4"/>
      <c r="C35" s="12"/>
      <c r="D35" s="117" t="s">
        <v>7</v>
      </c>
      <c r="E35" s="117" t="s">
        <v>8</v>
      </c>
      <c r="F35" s="117" t="s">
        <v>8</v>
      </c>
      <c r="G35" s="117" t="s">
        <v>8</v>
      </c>
      <c r="H35" s="4"/>
      <c r="I35" s="4"/>
      <c r="J35" s="4"/>
      <c r="K35" s="4"/>
    </row>
    <row r="36" spans="1:11" ht="14.1" customHeight="1">
      <c r="A36" s="4"/>
      <c r="B36" s="4"/>
      <c r="C36" s="11" t="s">
        <v>470</v>
      </c>
      <c r="D36" s="115">
        <v>330050965</v>
      </c>
      <c r="E36" s="115">
        <v>317109000</v>
      </c>
      <c r="F36" s="115">
        <v>317109000</v>
      </c>
      <c r="G36" s="115">
        <v>317109000</v>
      </c>
      <c r="H36" s="4"/>
      <c r="I36" s="4"/>
      <c r="J36" s="4"/>
      <c r="K36" s="4"/>
    </row>
    <row r="37" spans="1:11" ht="14.1" customHeight="1">
      <c r="A37" s="4"/>
      <c r="B37" s="4"/>
      <c r="C37" s="11" t="s">
        <v>459</v>
      </c>
      <c r="D37" s="115">
        <v>330050965</v>
      </c>
      <c r="E37" s="115">
        <v>317109000</v>
      </c>
      <c r="F37" s="115">
        <v>317109000</v>
      </c>
      <c r="G37" s="115">
        <v>317109000</v>
      </c>
      <c r="H37" s="4"/>
      <c r="I37" s="4"/>
      <c r="J37" s="4"/>
      <c r="K37" s="4"/>
    </row>
    <row r="38" spans="1:11" ht="14.1" customHeight="1">
      <c r="A38" s="4"/>
      <c r="B38" s="4"/>
      <c r="C38" s="11" t="s">
        <v>463</v>
      </c>
      <c r="D38" s="115">
        <v>0</v>
      </c>
      <c r="E38" s="115">
        <v>0</v>
      </c>
      <c r="F38" s="115">
        <v>0</v>
      </c>
      <c r="G38" s="115">
        <v>0</v>
      </c>
      <c r="H38" s="4"/>
      <c r="I38" s="4"/>
      <c r="J38" s="4"/>
      <c r="K38" s="4"/>
    </row>
    <row r="39" spans="1:11" ht="14.1" customHeight="1">
      <c r="A39" s="4"/>
      <c r="B39" s="4"/>
      <c r="C39" s="11" t="s">
        <v>469</v>
      </c>
      <c r="D39" s="115">
        <v>48260000</v>
      </c>
      <c r="E39" s="115">
        <v>63574000</v>
      </c>
      <c r="F39" s="115">
        <v>63574000</v>
      </c>
      <c r="G39" s="115">
        <v>63574000</v>
      </c>
      <c r="H39" s="4"/>
      <c r="I39" s="4"/>
      <c r="J39" s="4"/>
      <c r="K39" s="4"/>
    </row>
    <row r="40" spans="1:11" ht="14.1" customHeight="1">
      <c r="A40" s="4"/>
      <c r="B40" s="4"/>
      <c r="C40" s="11" t="s">
        <v>459</v>
      </c>
      <c r="D40" s="115">
        <v>48260000</v>
      </c>
      <c r="E40" s="115">
        <v>63574000</v>
      </c>
      <c r="F40" s="115">
        <v>63574000</v>
      </c>
      <c r="G40" s="115">
        <v>63574000</v>
      </c>
      <c r="H40" s="4"/>
      <c r="I40" s="4"/>
      <c r="J40" s="4"/>
      <c r="K40" s="4"/>
    </row>
    <row r="41" spans="1:11" ht="14.1" customHeight="1">
      <c r="A41" s="4"/>
      <c r="B41" s="4"/>
      <c r="C41" s="11" t="s">
        <v>463</v>
      </c>
      <c r="D41" s="115">
        <v>0</v>
      </c>
      <c r="E41" s="115">
        <v>0</v>
      </c>
      <c r="F41" s="115">
        <v>0</v>
      </c>
      <c r="G41" s="115">
        <v>0</v>
      </c>
      <c r="H41" s="4"/>
      <c r="I41" s="4"/>
      <c r="J41" s="4"/>
      <c r="K41" s="4"/>
    </row>
    <row r="42" spans="1:11" ht="14.1" customHeight="1">
      <c r="A42" s="4"/>
      <c r="B42" s="4"/>
      <c r="C42" s="11" t="s">
        <v>468</v>
      </c>
      <c r="D42" s="115">
        <v>76689035</v>
      </c>
      <c r="E42" s="115">
        <v>108117000</v>
      </c>
      <c r="F42" s="115">
        <v>108117000</v>
      </c>
      <c r="G42" s="115">
        <v>124567000</v>
      </c>
      <c r="H42" s="4"/>
      <c r="I42" s="4"/>
      <c r="J42" s="4"/>
      <c r="K42" s="4"/>
    </row>
    <row r="43" spans="1:11" ht="14.1" customHeight="1">
      <c r="A43" s="4"/>
      <c r="B43" s="4"/>
      <c r="C43" s="11" t="s">
        <v>459</v>
      </c>
      <c r="D43" s="115">
        <v>76689035</v>
      </c>
      <c r="E43" s="115">
        <v>108117000</v>
      </c>
      <c r="F43" s="115">
        <v>108117000</v>
      </c>
      <c r="G43" s="115">
        <v>124567000</v>
      </c>
      <c r="H43" s="4"/>
      <c r="I43" s="4"/>
      <c r="J43" s="4"/>
      <c r="K43" s="4"/>
    </row>
    <row r="44" spans="1:11" ht="14.1" customHeight="1">
      <c r="A44" s="4"/>
      <c r="B44" s="4"/>
      <c r="C44" s="11" t="s">
        <v>463</v>
      </c>
      <c r="D44" s="115">
        <v>0</v>
      </c>
      <c r="E44" s="115">
        <v>0</v>
      </c>
      <c r="F44" s="115">
        <v>0</v>
      </c>
      <c r="G44" s="115">
        <v>0</v>
      </c>
      <c r="H44" s="4"/>
      <c r="I44" s="4"/>
      <c r="J44" s="4"/>
      <c r="K44" s="4"/>
    </row>
    <row r="45" spans="1:11" ht="14.1" customHeight="1">
      <c r="A45" s="4"/>
      <c r="B45" s="4"/>
      <c r="C45" s="11" t="s">
        <v>467</v>
      </c>
      <c r="D45" s="115">
        <v>0</v>
      </c>
      <c r="E45" s="115">
        <v>0</v>
      </c>
      <c r="F45" s="115">
        <v>0</v>
      </c>
      <c r="G45" s="115">
        <v>0</v>
      </c>
      <c r="H45" s="4"/>
      <c r="I45" s="4"/>
      <c r="J45" s="4"/>
      <c r="K45" s="4"/>
    </row>
    <row r="46" spans="1:11" ht="14.1" customHeight="1">
      <c r="A46" s="4"/>
      <c r="B46" s="4"/>
      <c r="C46" s="11" t="s">
        <v>459</v>
      </c>
      <c r="D46" s="115">
        <v>0</v>
      </c>
      <c r="E46" s="115">
        <v>0</v>
      </c>
      <c r="F46" s="115">
        <v>0</v>
      </c>
      <c r="G46" s="115">
        <v>0</v>
      </c>
      <c r="H46" s="4"/>
      <c r="I46" s="4"/>
      <c r="J46" s="4"/>
      <c r="K46" s="4"/>
    </row>
    <row r="47" spans="1:11" ht="14.1" customHeight="1">
      <c r="A47" s="4"/>
      <c r="B47" s="4"/>
      <c r="C47" s="11" t="s">
        <v>463</v>
      </c>
      <c r="D47" s="115">
        <v>0</v>
      </c>
      <c r="E47" s="115">
        <v>0</v>
      </c>
      <c r="F47" s="115">
        <v>0</v>
      </c>
      <c r="G47" s="115">
        <v>0</v>
      </c>
      <c r="H47" s="4"/>
      <c r="I47" s="4"/>
      <c r="J47" s="4"/>
      <c r="K47" s="4"/>
    </row>
    <row r="48" spans="1:11" ht="14.1" customHeight="1">
      <c r="A48" s="4"/>
      <c r="B48" s="4"/>
      <c r="C48" s="11" t="s">
        <v>472</v>
      </c>
      <c r="D48" s="115">
        <v>0</v>
      </c>
      <c r="E48" s="115">
        <v>0</v>
      </c>
      <c r="F48" s="115">
        <v>0</v>
      </c>
      <c r="G48" s="115">
        <v>0</v>
      </c>
      <c r="H48" s="4"/>
      <c r="I48" s="4"/>
      <c r="J48" s="4"/>
      <c r="K48" s="4"/>
    </row>
    <row r="49" spans="1:11" ht="14.1" customHeight="1">
      <c r="A49" s="4"/>
      <c r="B49" s="4"/>
      <c r="C49" s="11" t="s">
        <v>459</v>
      </c>
      <c r="D49" s="115">
        <v>0</v>
      </c>
      <c r="E49" s="115">
        <v>0</v>
      </c>
      <c r="F49" s="115">
        <v>0</v>
      </c>
      <c r="G49" s="115">
        <v>0</v>
      </c>
      <c r="H49" s="4"/>
      <c r="I49" s="4"/>
      <c r="J49" s="4"/>
      <c r="K49" s="4"/>
    </row>
    <row r="50" spans="1:11" ht="14.1" customHeight="1">
      <c r="A50" s="4"/>
      <c r="B50" s="4"/>
      <c r="C50" s="11" t="s">
        <v>463</v>
      </c>
      <c r="D50" s="115">
        <v>0</v>
      </c>
      <c r="E50" s="115">
        <v>0</v>
      </c>
      <c r="F50" s="115">
        <v>0</v>
      </c>
      <c r="G50" s="115">
        <v>0</v>
      </c>
      <c r="H50" s="4"/>
      <c r="I50" s="4"/>
      <c r="J50" s="4"/>
      <c r="K50" s="4"/>
    </row>
    <row r="51" spans="1:11" ht="14.1" customHeight="1">
      <c r="A51" s="4"/>
      <c r="B51" s="4"/>
      <c r="C51" s="11" t="s">
        <v>465</v>
      </c>
      <c r="D51" s="115">
        <v>0</v>
      </c>
      <c r="E51" s="115">
        <v>0</v>
      </c>
      <c r="F51" s="115">
        <v>0</v>
      </c>
      <c r="G51" s="115">
        <v>0</v>
      </c>
      <c r="H51" s="4"/>
      <c r="I51" s="4"/>
      <c r="J51" s="4"/>
      <c r="K51" s="4"/>
    </row>
    <row r="52" spans="1:11" ht="14.1" customHeight="1">
      <c r="A52" s="4"/>
      <c r="B52" s="4"/>
      <c r="C52" s="11" t="s">
        <v>459</v>
      </c>
      <c r="D52" s="115">
        <v>0</v>
      </c>
      <c r="E52" s="115">
        <v>0</v>
      </c>
      <c r="F52" s="115">
        <v>0</v>
      </c>
      <c r="G52" s="115">
        <v>0</v>
      </c>
      <c r="H52" s="4"/>
      <c r="I52" s="4"/>
      <c r="J52" s="4"/>
      <c r="K52" s="4"/>
    </row>
    <row r="53" spans="1:11" ht="14.1" customHeight="1">
      <c r="A53" s="4"/>
      <c r="B53" s="4"/>
      <c r="C53" s="11" t="s">
        <v>463</v>
      </c>
      <c r="D53" s="115">
        <v>0</v>
      </c>
      <c r="E53" s="115">
        <v>0</v>
      </c>
      <c r="F53" s="115">
        <v>0</v>
      </c>
      <c r="G53" s="115">
        <v>0</v>
      </c>
      <c r="H53" s="4"/>
      <c r="I53" s="4"/>
      <c r="J53" s="4"/>
      <c r="K53" s="4"/>
    </row>
    <row r="54" spans="1:11" ht="14.1" customHeight="1">
      <c r="A54" s="4"/>
      <c r="B54" s="4"/>
      <c r="C54" s="11" t="s">
        <v>464</v>
      </c>
      <c r="D54" s="115">
        <v>329880</v>
      </c>
      <c r="E54" s="115">
        <v>0</v>
      </c>
      <c r="F54" s="115">
        <v>0</v>
      </c>
      <c r="G54" s="115">
        <v>0</v>
      </c>
      <c r="H54" s="4"/>
      <c r="I54" s="4"/>
      <c r="J54" s="4"/>
      <c r="K54" s="4"/>
    </row>
    <row r="55" spans="1:11" ht="14.1" customHeight="1">
      <c r="A55" s="4"/>
      <c r="B55" s="4"/>
      <c r="C55" s="11" t="s">
        <v>459</v>
      </c>
      <c r="D55" s="115">
        <v>329880</v>
      </c>
      <c r="E55" s="115">
        <v>0</v>
      </c>
      <c r="F55" s="115">
        <v>0</v>
      </c>
      <c r="G55" s="115">
        <v>0</v>
      </c>
      <c r="H55" s="4"/>
      <c r="I55" s="4"/>
      <c r="J55" s="4"/>
      <c r="K55" s="4"/>
    </row>
    <row r="56" spans="1:11" ht="14.1" customHeight="1">
      <c r="A56" s="4"/>
      <c r="B56" s="4"/>
      <c r="C56" s="11" t="s">
        <v>463</v>
      </c>
      <c r="D56" s="115">
        <v>0</v>
      </c>
      <c r="E56" s="115">
        <v>0</v>
      </c>
      <c r="F56" s="115">
        <v>0</v>
      </c>
      <c r="G56" s="115">
        <v>0</v>
      </c>
      <c r="H56" s="4"/>
      <c r="I56" s="4"/>
      <c r="J56" s="4"/>
      <c r="K56" s="4"/>
    </row>
    <row r="57" spans="1:11" ht="14.1" customHeight="1">
      <c r="A57" s="4"/>
      <c r="B57" s="4"/>
      <c r="C57" s="11" t="s">
        <v>462</v>
      </c>
      <c r="D57" s="115">
        <v>0</v>
      </c>
      <c r="E57" s="115">
        <v>0</v>
      </c>
      <c r="F57" s="115">
        <v>0</v>
      </c>
      <c r="G57" s="115">
        <v>0</v>
      </c>
      <c r="H57" s="4"/>
      <c r="I57" s="4"/>
      <c r="J57" s="4"/>
      <c r="K57" s="4"/>
    </row>
    <row r="58" spans="1:11" ht="14.1" customHeight="1">
      <c r="A58" s="4"/>
      <c r="B58" s="4"/>
      <c r="C58" s="11" t="s">
        <v>459</v>
      </c>
      <c r="D58" s="115">
        <v>0</v>
      </c>
      <c r="E58" s="115">
        <v>0</v>
      </c>
      <c r="F58" s="115">
        <v>0</v>
      </c>
      <c r="G58" s="115">
        <v>0</v>
      </c>
      <c r="H58" s="4"/>
      <c r="I58" s="4"/>
      <c r="J58" s="4"/>
      <c r="K58" s="4"/>
    </row>
    <row r="59" spans="1:11" ht="14.1" customHeight="1">
      <c r="A59" s="4"/>
      <c r="B59" s="4"/>
      <c r="C59" s="11" t="s">
        <v>458</v>
      </c>
      <c r="D59" s="115">
        <v>0</v>
      </c>
      <c r="E59" s="115">
        <v>0</v>
      </c>
      <c r="F59" s="115">
        <v>0</v>
      </c>
      <c r="G59" s="115">
        <v>0</v>
      </c>
      <c r="H59" s="4"/>
      <c r="I59" s="4"/>
      <c r="J59" s="4"/>
      <c r="K59" s="4"/>
    </row>
    <row r="60" spans="1:11" ht="14.1" customHeight="1">
      <c r="A60" s="4"/>
      <c r="B60" s="4"/>
      <c r="C60" s="11" t="s">
        <v>457</v>
      </c>
      <c r="D60" s="115">
        <v>0</v>
      </c>
      <c r="E60" s="115">
        <v>0</v>
      </c>
      <c r="F60" s="115">
        <v>0</v>
      </c>
      <c r="G60" s="115">
        <v>0</v>
      </c>
      <c r="H60" s="4"/>
      <c r="I60" s="4"/>
      <c r="J60" s="4"/>
      <c r="K60" s="4"/>
    </row>
    <row r="61" spans="1:11" ht="14.1" customHeight="1">
      <c r="A61" s="4"/>
      <c r="B61" s="4"/>
      <c r="C61" s="11" t="s">
        <v>456</v>
      </c>
      <c r="D61" s="115">
        <v>0</v>
      </c>
      <c r="E61" s="115">
        <v>0</v>
      </c>
      <c r="F61" s="115">
        <v>0</v>
      </c>
      <c r="G61" s="115">
        <v>0</v>
      </c>
      <c r="H61" s="4"/>
      <c r="I61" s="4"/>
      <c r="J61" s="4"/>
      <c r="K61" s="4"/>
    </row>
    <row r="62" spans="1:11" ht="14.1" customHeight="1">
      <c r="A62" s="4"/>
      <c r="B62" s="4"/>
      <c r="C62" s="11" t="s">
        <v>455</v>
      </c>
      <c r="D62" s="115">
        <v>0</v>
      </c>
      <c r="E62" s="115">
        <v>0</v>
      </c>
      <c r="F62" s="115">
        <v>0</v>
      </c>
      <c r="G62" s="115">
        <v>0</v>
      </c>
      <c r="H62" s="4"/>
      <c r="I62" s="4"/>
      <c r="J62" s="4"/>
      <c r="K62" s="4"/>
    </row>
    <row r="63" spans="1:11" ht="14.1" customHeight="1">
      <c r="A63" s="4"/>
      <c r="B63" s="4"/>
      <c r="C63" s="11" t="s">
        <v>461</v>
      </c>
      <c r="D63" s="115">
        <v>0</v>
      </c>
      <c r="E63" s="115">
        <v>0</v>
      </c>
      <c r="F63" s="115">
        <v>0</v>
      </c>
      <c r="G63" s="115">
        <v>0</v>
      </c>
      <c r="H63" s="4"/>
      <c r="I63" s="4"/>
      <c r="J63" s="4"/>
      <c r="K63" s="4"/>
    </row>
    <row r="64" spans="1:11" ht="14.1" customHeight="1">
      <c r="A64" s="4"/>
      <c r="B64" s="4"/>
      <c r="C64" s="11" t="s">
        <v>459</v>
      </c>
      <c r="D64" s="115">
        <v>0</v>
      </c>
      <c r="E64" s="115">
        <v>0</v>
      </c>
      <c r="F64" s="115">
        <v>0</v>
      </c>
      <c r="G64" s="115">
        <v>0</v>
      </c>
      <c r="H64" s="4"/>
      <c r="I64" s="4"/>
      <c r="J64" s="4"/>
      <c r="K64" s="4"/>
    </row>
    <row r="65" spans="1:11" ht="14.1" customHeight="1">
      <c r="A65" s="4"/>
      <c r="B65" s="4"/>
      <c r="C65" s="11" t="s">
        <v>458</v>
      </c>
      <c r="D65" s="115">
        <v>0</v>
      </c>
      <c r="E65" s="115">
        <v>0</v>
      </c>
      <c r="F65" s="115">
        <v>0</v>
      </c>
      <c r="G65" s="115">
        <v>0</v>
      </c>
      <c r="H65" s="4"/>
      <c r="I65" s="4"/>
      <c r="J65" s="4"/>
      <c r="K65" s="4"/>
    </row>
    <row r="66" spans="1:11" ht="14.1" customHeight="1">
      <c r="A66" s="4"/>
      <c r="B66" s="4"/>
      <c r="C66" s="11" t="s">
        <v>457</v>
      </c>
      <c r="D66" s="115">
        <v>0</v>
      </c>
      <c r="E66" s="115">
        <v>0</v>
      </c>
      <c r="F66" s="115">
        <v>0</v>
      </c>
      <c r="G66" s="115">
        <v>0</v>
      </c>
      <c r="H66" s="4"/>
      <c r="I66" s="4"/>
      <c r="J66" s="4"/>
      <c r="K66" s="4"/>
    </row>
    <row r="67" spans="1:11" ht="14.1" customHeight="1">
      <c r="A67" s="4"/>
      <c r="B67" s="4"/>
      <c r="C67" s="11" t="s">
        <v>456</v>
      </c>
      <c r="D67" s="115">
        <v>0</v>
      </c>
      <c r="E67" s="115">
        <v>0</v>
      </c>
      <c r="F67" s="115">
        <v>0</v>
      </c>
      <c r="G67" s="115">
        <v>0</v>
      </c>
      <c r="H67" s="4"/>
      <c r="I67" s="4"/>
      <c r="J67" s="4"/>
      <c r="K67" s="4"/>
    </row>
    <row r="68" spans="1:11" ht="14.1" customHeight="1">
      <c r="A68" s="4"/>
      <c r="B68" s="4"/>
      <c r="C68" s="11" t="s">
        <v>455</v>
      </c>
      <c r="D68" s="115">
        <v>0</v>
      </c>
      <c r="E68" s="115">
        <v>0</v>
      </c>
      <c r="F68" s="115">
        <v>0</v>
      </c>
      <c r="G68" s="115">
        <v>0</v>
      </c>
      <c r="H68" s="4"/>
      <c r="I68" s="4"/>
      <c r="J68" s="4"/>
      <c r="K68" s="4"/>
    </row>
    <row r="69" spans="1:11" ht="14.1" customHeight="1">
      <c r="A69" s="4"/>
      <c r="B69" s="4"/>
      <c r="C69" s="11" t="s">
        <v>460</v>
      </c>
      <c r="D69" s="115">
        <v>0</v>
      </c>
      <c r="E69" s="115">
        <v>0</v>
      </c>
      <c r="F69" s="115">
        <v>0</v>
      </c>
      <c r="G69" s="115">
        <v>0</v>
      </c>
      <c r="H69" s="4"/>
      <c r="I69" s="4"/>
      <c r="J69" s="4"/>
      <c r="K69" s="4"/>
    </row>
    <row r="70" spans="1:11" ht="14.1" customHeight="1">
      <c r="A70" s="4"/>
      <c r="B70" s="4"/>
      <c r="C70" s="11" t="s">
        <v>459</v>
      </c>
      <c r="D70" s="115">
        <v>0</v>
      </c>
      <c r="E70" s="115">
        <v>0</v>
      </c>
      <c r="F70" s="115">
        <v>0</v>
      </c>
      <c r="G70" s="115">
        <v>0</v>
      </c>
      <c r="H70" s="4"/>
      <c r="I70" s="4"/>
      <c r="J70" s="4"/>
      <c r="K70" s="4"/>
    </row>
    <row r="71" spans="1:11" ht="14.1" customHeight="1">
      <c r="A71" s="4"/>
      <c r="B71" s="4"/>
      <c r="C71" s="11" t="s">
        <v>458</v>
      </c>
      <c r="D71" s="115">
        <v>0</v>
      </c>
      <c r="E71" s="115">
        <v>0</v>
      </c>
      <c r="F71" s="115">
        <v>0</v>
      </c>
      <c r="G71" s="115">
        <v>0</v>
      </c>
      <c r="H71" s="4"/>
      <c r="I71" s="4"/>
      <c r="J71" s="4"/>
      <c r="K71" s="4"/>
    </row>
    <row r="72" spans="1:11" ht="14.1" customHeight="1">
      <c r="A72" s="4"/>
      <c r="B72" s="4"/>
      <c r="C72" s="11" t="s">
        <v>457</v>
      </c>
      <c r="D72" s="115">
        <v>0</v>
      </c>
      <c r="E72" s="115">
        <v>0</v>
      </c>
      <c r="F72" s="115">
        <v>0</v>
      </c>
      <c r="G72" s="115">
        <v>0</v>
      </c>
      <c r="H72" s="4"/>
      <c r="I72" s="4"/>
      <c r="J72" s="4"/>
      <c r="K72" s="4"/>
    </row>
    <row r="73" spans="1:11" ht="14.1" customHeight="1">
      <c r="A73" s="4"/>
      <c r="B73" s="4"/>
      <c r="C73" s="11" t="s">
        <v>456</v>
      </c>
      <c r="D73" s="115">
        <v>0</v>
      </c>
      <c r="E73" s="115">
        <v>0</v>
      </c>
      <c r="F73" s="115">
        <v>0</v>
      </c>
      <c r="G73" s="115">
        <v>0</v>
      </c>
      <c r="H73" s="4"/>
      <c r="I73" s="4"/>
      <c r="J73" s="4"/>
      <c r="K73" s="4"/>
    </row>
    <row r="74" spans="1:11" ht="14.1" customHeight="1">
      <c r="A74" s="4"/>
      <c r="B74" s="4"/>
      <c r="C74" s="11" t="s">
        <v>455</v>
      </c>
      <c r="D74" s="115">
        <v>0</v>
      </c>
      <c r="E74" s="115">
        <v>0</v>
      </c>
      <c r="F74" s="115">
        <v>0</v>
      </c>
      <c r="G74" s="115">
        <v>0</v>
      </c>
      <c r="H74" s="4"/>
      <c r="I74" s="4"/>
      <c r="J74" s="4"/>
      <c r="K74" s="4"/>
    </row>
    <row r="75" spans="1:11" ht="14.1" customHeight="1">
      <c r="A75" s="4"/>
      <c r="B75" s="4"/>
      <c r="C75" s="11" t="s">
        <v>454</v>
      </c>
      <c r="D75" s="115">
        <v>0</v>
      </c>
      <c r="E75" s="115">
        <v>0</v>
      </c>
      <c r="F75" s="115">
        <v>0</v>
      </c>
      <c r="G75" s="115">
        <v>0</v>
      </c>
      <c r="H75" s="4"/>
      <c r="I75" s="4"/>
      <c r="J75" s="4"/>
      <c r="K75" s="4"/>
    </row>
    <row r="76" spans="1:11" ht="14.1" customHeight="1">
      <c r="A76" s="4"/>
      <c r="B76" s="4"/>
      <c r="C76" s="11" t="s">
        <v>453</v>
      </c>
      <c r="D76" s="115">
        <v>0</v>
      </c>
      <c r="E76" s="115">
        <v>0</v>
      </c>
      <c r="F76" s="115">
        <v>0</v>
      </c>
      <c r="G76" s="115">
        <v>0</v>
      </c>
      <c r="H76" s="4"/>
      <c r="I76" s="4"/>
      <c r="J76" s="4"/>
      <c r="K76" s="4"/>
    </row>
    <row r="77" spans="1:11" ht="14.1" customHeight="1">
      <c r="A77" s="4"/>
      <c r="B77" s="4"/>
      <c r="C77" s="10" t="s">
        <v>165</v>
      </c>
      <c r="D77" s="115">
        <v>455329880</v>
      </c>
      <c r="E77" s="115">
        <v>488800000</v>
      </c>
      <c r="F77" s="115">
        <v>488800000</v>
      </c>
      <c r="G77" s="115">
        <v>505250000</v>
      </c>
      <c r="H77" s="4"/>
      <c r="I77" s="4"/>
      <c r="J77" s="4"/>
      <c r="K77" s="4"/>
    </row>
    <row r="78" spans="1:11" ht="14.1" customHeight="1">
      <c r="A78" s="4"/>
      <c r="B78" s="4"/>
      <c r="C78" s="827" t="s">
        <v>44</v>
      </c>
      <c r="D78" s="828"/>
      <c r="E78" s="828"/>
      <c r="F78" s="828"/>
      <c r="G78" s="828"/>
      <c r="H78" s="4"/>
      <c r="I78" s="4"/>
      <c r="J78" s="4"/>
      <c r="K78" s="4"/>
    </row>
    <row r="79" spans="1:11" ht="14.1" customHeight="1">
      <c r="A79" s="4"/>
      <c r="B79" s="4"/>
      <c r="C79" s="111" t="s">
        <v>1535</v>
      </c>
      <c r="D79" s="827" t="s">
        <v>1534</v>
      </c>
      <c r="E79" s="828"/>
      <c r="F79" s="828"/>
      <c r="G79" s="828"/>
      <c r="H79" s="4"/>
      <c r="I79" s="4"/>
      <c r="J79" s="4"/>
      <c r="K79" s="4"/>
    </row>
    <row r="80" spans="1:11" ht="14.1" customHeight="1">
      <c r="A80" s="4"/>
      <c r="B80" s="4"/>
      <c r="C80" s="14" t="s">
        <v>484</v>
      </c>
      <c r="D80" s="825" t="s">
        <v>1543</v>
      </c>
      <c r="E80" s="826"/>
      <c r="F80" s="826"/>
      <c r="G80" s="826"/>
      <c r="H80" s="4"/>
      <c r="I80" s="4"/>
      <c r="J80" s="4"/>
      <c r="K80" s="4"/>
    </row>
    <row r="81" spans="1:11" ht="14.1" customHeight="1">
      <c r="A81" s="4"/>
      <c r="B81" s="4"/>
      <c r="C81" s="122" t="s">
        <v>482</v>
      </c>
      <c r="D81" s="821" t="s">
        <v>1542</v>
      </c>
      <c r="E81" s="822"/>
      <c r="F81" s="822"/>
      <c r="G81" s="822"/>
      <c r="H81" s="4"/>
      <c r="I81" s="4"/>
      <c r="J81" s="4"/>
      <c r="K81" s="4"/>
    </row>
    <row r="82" spans="1:11" ht="14.1" customHeight="1">
      <c r="A82" s="4"/>
      <c r="B82" s="4"/>
      <c r="C82" s="122" t="s">
        <v>15</v>
      </c>
      <c r="D82" s="821" t="s">
        <v>151</v>
      </c>
      <c r="E82" s="822"/>
      <c r="F82" s="822"/>
      <c r="G82" s="822"/>
      <c r="H82" s="4"/>
      <c r="I82" s="4"/>
      <c r="J82" s="4"/>
      <c r="K82" s="4"/>
    </row>
    <row r="83" spans="1:11" ht="15" customHeight="1">
      <c r="A83" s="4"/>
      <c r="B83" s="4"/>
      <c r="C83" s="13"/>
      <c r="D83" s="116">
        <v>2021</v>
      </c>
      <c r="E83" s="116">
        <v>2022</v>
      </c>
      <c r="F83" s="116">
        <v>2023</v>
      </c>
      <c r="G83" s="116">
        <v>2024</v>
      </c>
      <c r="H83" s="4"/>
      <c r="I83" s="4"/>
      <c r="J83" s="4"/>
      <c r="K83" s="4"/>
    </row>
    <row r="84" spans="1:11" ht="15" customHeight="1">
      <c r="A84" s="4"/>
      <c r="B84" s="4"/>
      <c r="C84" s="12"/>
      <c r="D84" s="117" t="s">
        <v>7</v>
      </c>
      <c r="E84" s="117" t="s">
        <v>8</v>
      </c>
      <c r="F84" s="117" t="s">
        <v>8</v>
      </c>
      <c r="G84" s="117" t="s">
        <v>8</v>
      </c>
      <c r="H84" s="4"/>
      <c r="I84" s="4"/>
      <c r="J84" s="4"/>
      <c r="K84" s="4"/>
    </row>
    <row r="85" spans="1:11" ht="14.1" customHeight="1">
      <c r="A85" s="4"/>
      <c r="B85" s="4"/>
      <c r="C85" s="7" t="s">
        <v>16</v>
      </c>
      <c r="D85" s="114" t="s">
        <v>474</v>
      </c>
      <c r="E85" s="114" t="s">
        <v>569</v>
      </c>
      <c r="F85" s="114" t="s">
        <v>474</v>
      </c>
      <c r="G85" s="114" t="s">
        <v>474</v>
      </c>
      <c r="H85" s="4"/>
      <c r="I85" s="4"/>
      <c r="J85" s="4"/>
      <c r="K85" s="4"/>
    </row>
    <row r="86" spans="1:11" ht="14.1" customHeight="1">
      <c r="A86" s="4"/>
      <c r="B86" s="4"/>
      <c r="C86" s="7" t="s">
        <v>680</v>
      </c>
      <c r="D86" s="114" t="s">
        <v>954</v>
      </c>
      <c r="E86" s="114" t="s">
        <v>692</v>
      </c>
      <c r="F86" s="114" t="s">
        <v>474</v>
      </c>
      <c r="G86" s="114" t="s">
        <v>474</v>
      </c>
      <c r="H86" s="4"/>
      <c r="I86" s="4"/>
      <c r="J86" s="4"/>
      <c r="K86" s="4"/>
    </row>
    <row r="87" spans="1:11" ht="14.1" customHeight="1">
      <c r="A87" s="4"/>
      <c r="B87" s="4"/>
      <c r="C87" s="7" t="s">
        <v>676</v>
      </c>
      <c r="D87" s="114" t="s">
        <v>474</v>
      </c>
      <c r="E87" s="114" t="s">
        <v>957</v>
      </c>
      <c r="F87" s="114" t="s">
        <v>474</v>
      </c>
      <c r="G87" s="114" t="s">
        <v>474</v>
      </c>
      <c r="H87" s="4"/>
      <c r="I87" s="4"/>
      <c r="J87" s="4"/>
      <c r="K87" s="4"/>
    </row>
    <row r="88" spans="1:11" ht="14.1" customHeight="1">
      <c r="A88" s="4"/>
      <c r="B88" s="4"/>
      <c r="C88" s="7" t="s">
        <v>477</v>
      </c>
      <c r="D88" s="114" t="s">
        <v>450</v>
      </c>
      <c r="E88" s="114" t="s">
        <v>450</v>
      </c>
      <c r="F88" s="114" t="s">
        <v>583</v>
      </c>
      <c r="G88" s="114" t="s">
        <v>450</v>
      </c>
      <c r="H88" s="4"/>
      <c r="I88" s="4"/>
      <c r="J88" s="4"/>
      <c r="K88" s="4"/>
    </row>
    <row r="89" spans="1:11" ht="14.1" customHeight="1">
      <c r="A89" s="4"/>
      <c r="B89" s="4"/>
      <c r="C89" s="7" t="s">
        <v>476</v>
      </c>
      <c r="D89" s="114" t="s">
        <v>450</v>
      </c>
      <c r="E89" s="114" t="s">
        <v>1276</v>
      </c>
      <c r="F89" s="114" t="s">
        <v>583</v>
      </c>
      <c r="G89" s="114" t="s">
        <v>450</v>
      </c>
      <c r="H89" s="4"/>
      <c r="I89" s="4"/>
      <c r="J89" s="4"/>
      <c r="K89" s="4"/>
    </row>
    <row r="90" spans="1:11" ht="14.1" customHeight="1">
      <c r="A90" s="4"/>
      <c r="B90" s="4"/>
      <c r="C90" s="7" t="s">
        <v>22</v>
      </c>
      <c r="D90" s="114" t="s">
        <v>450</v>
      </c>
      <c r="E90" s="114" t="s">
        <v>450</v>
      </c>
      <c r="F90" s="114" t="s">
        <v>583</v>
      </c>
      <c r="G90" s="114" t="s">
        <v>450</v>
      </c>
      <c r="H90" s="4"/>
      <c r="I90" s="4"/>
      <c r="J90" s="4"/>
      <c r="K90" s="4"/>
    </row>
    <row r="91" spans="1:11" ht="14.1" customHeight="1">
      <c r="A91" s="4"/>
      <c r="B91" s="4"/>
      <c r="C91" s="823" t="s">
        <v>473</v>
      </c>
      <c r="D91" s="824"/>
      <c r="E91" s="824"/>
      <c r="F91" s="824"/>
      <c r="G91" s="824"/>
      <c r="H91" s="4"/>
      <c r="I91" s="4"/>
      <c r="J91" s="4"/>
      <c r="K91" s="4"/>
    </row>
    <row r="92" spans="1:11" ht="14.1" customHeight="1">
      <c r="A92" s="4"/>
      <c r="B92" s="4"/>
      <c r="C92" s="13"/>
      <c r="D92" s="116">
        <v>2021</v>
      </c>
      <c r="E92" s="116">
        <v>2022</v>
      </c>
      <c r="F92" s="116">
        <v>2023</v>
      </c>
      <c r="G92" s="116">
        <v>2024</v>
      </c>
      <c r="H92" s="4"/>
      <c r="I92" s="4"/>
      <c r="J92" s="4"/>
      <c r="K92" s="4"/>
    </row>
    <row r="93" spans="1:11" ht="14.1" customHeight="1">
      <c r="A93" s="4"/>
      <c r="B93" s="4"/>
      <c r="C93" s="12"/>
      <c r="D93" s="117" t="s">
        <v>7</v>
      </c>
      <c r="E93" s="117" t="s">
        <v>8</v>
      </c>
      <c r="F93" s="117" t="s">
        <v>8</v>
      </c>
      <c r="G93" s="117" t="s">
        <v>8</v>
      </c>
      <c r="H93" s="4"/>
      <c r="I93" s="4"/>
      <c r="J93" s="4"/>
      <c r="K93" s="4"/>
    </row>
    <row r="94" spans="1:11" ht="14.1" customHeight="1">
      <c r="A94" s="4"/>
      <c r="B94" s="4"/>
      <c r="C94" s="11" t="s">
        <v>470</v>
      </c>
      <c r="D94" s="115">
        <v>0</v>
      </c>
      <c r="E94" s="115">
        <v>0</v>
      </c>
      <c r="F94" s="115">
        <v>0</v>
      </c>
      <c r="G94" s="115">
        <v>0</v>
      </c>
      <c r="H94" s="4"/>
      <c r="I94" s="4"/>
      <c r="J94" s="4"/>
      <c r="K94" s="4"/>
    </row>
    <row r="95" spans="1:11" ht="14.1" customHeight="1">
      <c r="A95" s="4"/>
      <c r="B95" s="4"/>
      <c r="C95" s="11" t="s">
        <v>459</v>
      </c>
      <c r="D95" s="115">
        <v>0</v>
      </c>
      <c r="E95" s="115">
        <v>0</v>
      </c>
      <c r="F95" s="115">
        <v>0</v>
      </c>
      <c r="G95" s="115">
        <v>0</v>
      </c>
      <c r="H95" s="4"/>
      <c r="I95" s="4"/>
      <c r="J95" s="4"/>
      <c r="K95" s="4"/>
    </row>
    <row r="96" spans="1:11" ht="14.1" customHeight="1">
      <c r="A96" s="4"/>
      <c r="B96" s="4"/>
      <c r="C96" s="11" t="s">
        <v>463</v>
      </c>
      <c r="D96" s="115">
        <v>0</v>
      </c>
      <c r="E96" s="115">
        <v>0</v>
      </c>
      <c r="F96" s="115">
        <v>0</v>
      </c>
      <c r="G96" s="115">
        <v>0</v>
      </c>
      <c r="H96" s="4"/>
      <c r="I96" s="4"/>
      <c r="J96" s="4"/>
      <c r="K96" s="4"/>
    </row>
    <row r="97" spans="1:11" ht="14.1" customHeight="1">
      <c r="A97" s="4"/>
      <c r="B97" s="4"/>
      <c r="C97" s="11" t="s">
        <v>469</v>
      </c>
      <c r="D97" s="115">
        <v>0</v>
      </c>
      <c r="E97" s="115">
        <v>0</v>
      </c>
      <c r="F97" s="115">
        <v>0</v>
      </c>
      <c r="G97" s="115">
        <v>0</v>
      </c>
      <c r="H97" s="4"/>
      <c r="I97" s="4"/>
      <c r="J97" s="4"/>
      <c r="K97" s="4"/>
    </row>
    <row r="98" spans="1:11" ht="14.1" customHeight="1">
      <c r="A98" s="4"/>
      <c r="B98" s="4"/>
      <c r="C98" s="11" t="s">
        <v>459</v>
      </c>
      <c r="D98" s="115">
        <v>0</v>
      </c>
      <c r="E98" s="115">
        <v>0</v>
      </c>
      <c r="F98" s="115">
        <v>0</v>
      </c>
      <c r="G98" s="115">
        <v>0</v>
      </c>
      <c r="H98" s="4"/>
      <c r="I98" s="4"/>
      <c r="J98" s="4"/>
      <c r="K98" s="4"/>
    </row>
    <row r="99" spans="1:11" ht="14.1" customHeight="1">
      <c r="A99" s="4"/>
      <c r="B99" s="4"/>
      <c r="C99" s="11" t="s">
        <v>463</v>
      </c>
      <c r="D99" s="115">
        <v>0</v>
      </c>
      <c r="E99" s="115">
        <v>0</v>
      </c>
      <c r="F99" s="115">
        <v>0</v>
      </c>
      <c r="G99" s="115">
        <v>0</v>
      </c>
      <c r="H99" s="4"/>
      <c r="I99" s="4"/>
      <c r="J99" s="4"/>
      <c r="K99" s="4"/>
    </row>
    <row r="100" spans="1:11" ht="14.1" customHeight="1">
      <c r="A100" s="4"/>
      <c r="B100" s="4"/>
      <c r="C100" s="11" t="s">
        <v>468</v>
      </c>
      <c r="D100" s="115">
        <v>0</v>
      </c>
      <c r="E100" s="115">
        <v>0</v>
      </c>
      <c r="F100" s="115">
        <v>0</v>
      </c>
      <c r="G100" s="115">
        <v>0</v>
      </c>
      <c r="H100" s="4"/>
      <c r="I100" s="4"/>
      <c r="J100" s="4"/>
      <c r="K100" s="4"/>
    </row>
    <row r="101" spans="1:11" ht="14.1" customHeight="1">
      <c r="A101" s="4"/>
      <c r="B101" s="4"/>
      <c r="C101" s="11" t="s">
        <v>459</v>
      </c>
      <c r="D101" s="115">
        <v>0</v>
      </c>
      <c r="E101" s="115">
        <v>0</v>
      </c>
      <c r="F101" s="115">
        <v>0</v>
      </c>
      <c r="G101" s="115">
        <v>0</v>
      </c>
      <c r="H101" s="4"/>
      <c r="I101" s="4"/>
      <c r="J101" s="4"/>
      <c r="K101" s="4"/>
    </row>
    <row r="102" spans="1:11" ht="14.1" customHeight="1">
      <c r="A102" s="4"/>
      <c r="B102" s="4"/>
      <c r="C102" s="11" t="s">
        <v>463</v>
      </c>
      <c r="D102" s="115">
        <v>0</v>
      </c>
      <c r="E102" s="115">
        <v>0</v>
      </c>
      <c r="F102" s="115">
        <v>0</v>
      </c>
      <c r="G102" s="115">
        <v>0</v>
      </c>
      <c r="H102" s="4"/>
      <c r="I102" s="4"/>
      <c r="J102" s="4"/>
      <c r="K102" s="4"/>
    </row>
    <row r="103" spans="1:11" ht="14.1" customHeight="1">
      <c r="A103" s="4"/>
      <c r="B103" s="4"/>
      <c r="C103" s="11" t="s">
        <v>467</v>
      </c>
      <c r="D103" s="115">
        <v>0</v>
      </c>
      <c r="E103" s="115">
        <v>0</v>
      </c>
      <c r="F103" s="115">
        <v>0</v>
      </c>
      <c r="G103" s="115">
        <v>0</v>
      </c>
      <c r="H103" s="4"/>
      <c r="I103" s="4"/>
      <c r="J103" s="4"/>
      <c r="K103" s="4"/>
    </row>
    <row r="104" spans="1:11" ht="14.1" customHeight="1">
      <c r="A104" s="4"/>
      <c r="B104" s="4"/>
      <c r="C104" s="11" t="s">
        <v>459</v>
      </c>
      <c r="D104" s="115">
        <v>0</v>
      </c>
      <c r="E104" s="115">
        <v>0</v>
      </c>
      <c r="F104" s="115">
        <v>0</v>
      </c>
      <c r="G104" s="115">
        <v>0</v>
      </c>
      <c r="H104" s="4"/>
      <c r="I104" s="4"/>
      <c r="J104" s="4"/>
      <c r="K104" s="4"/>
    </row>
    <row r="105" spans="1:11" ht="14.1" customHeight="1">
      <c r="A105" s="4"/>
      <c r="B105" s="4"/>
      <c r="C105" s="11" t="s">
        <v>463</v>
      </c>
      <c r="D105" s="115">
        <v>0</v>
      </c>
      <c r="E105" s="115">
        <v>0</v>
      </c>
      <c r="F105" s="115">
        <v>0</v>
      </c>
      <c r="G105" s="115">
        <v>0</v>
      </c>
      <c r="H105" s="4"/>
      <c r="I105" s="4"/>
      <c r="J105" s="4"/>
      <c r="K105" s="4"/>
    </row>
    <row r="106" spans="1:11" ht="14.1" customHeight="1">
      <c r="A106" s="4"/>
      <c r="B106" s="4"/>
      <c r="C106" s="11" t="s">
        <v>472</v>
      </c>
      <c r="D106" s="115">
        <v>0</v>
      </c>
      <c r="E106" s="115">
        <v>0</v>
      </c>
      <c r="F106" s="115">
        <v>0</v>
      </c>
      <c r="G106" s="115">
        <v>0</v>
      </c>
      <c r="H106" s="4"/>
      <c r="I106" s="4"/>
      <c r="J106" s="4"/>
      <c r="K106" s="4"/>
    </row>
    <row r="107" spans="1:11" ht="14.1" customHeight="1">
      <c r="A107" s="4"/>
      <c r="B107" s="4"/>
      <c r="C107" s="11" t="s">
        <v>459</v>
      </c>
      <c r="D107" s="115">
        <v>0</v>
      </c>
      <c r="E107" s="115">
        <v>0</v>
      </c>
      <c r="F107" s="115">
        <v>0</v>
      </c>
      <c r="G107" s="115">
        <v>0</v>
      </c>
      <c r="H107" s="4"/>
      <c r="I107" s="4"/>
      <c r="J107" s="4"/>
      <c r="K107" s="4"/>
    </row>
    <row r="108" spans="1:11" ht="14.1" customHeight="1">
      <c r="A108" s="4"/>
      <c r="B108" s="4"/>
      <c r="C108" s="11" t="s">
        <v>463</v>
      </c>
      <c r="D108" s="115">
        <v>0</v>
      </c>
      <c r="E108" s="115">
        <v>0</v>
      </c>
      <c r="F108" s="115">
        <v>0</v>
      </c>
      <c r="G108" s="115">
        <v>0</v>
      </c>
      <c r="H108" s="4"/>
      <c r="I108" s="4"/>
      <c r="J108" s="4"/>
      <c r="K108" s="4"/>
    </row>
    <row r="109" spans="1:11" ht="14.1" customHeight="1">
      <c r="A109" s="4"/>
      <c r="B109" s="4"/>
      <c r="C109" s="11" t="s">
        <v>465</v>
      </c>
      <c r="D109" s="115">
        <v>0</v>
      </c>
      <c r="E109" s="115">
        <v>0</v>
      </c>
      <c r="F109" s="115">
        <v>0</v>
      </c>
      <c r="G109" s="115">
        <v>0</v>
      </c>
      <c r="H109" s="4"/>
      <c r="I109" s="4"/>
      <c r="J109" s="4"/>
      <c r="K109" s="4"/>
    </row>
    <row r="110" spans="1:11" ht="14.1" customHeight="1">
      <c r="A110" s="4"/>
      <c r="B110" s="4"/>
      <c r="C110" s="11" t="s">
        <v>459</v>
      </c>
      <c r="D110" s="115">
        <v>0</v>
      </c>
      <c r="E110" s="115">
        <v>0</v>
      </c>
      <c r="F110" s="115">
        <v>0</v>
      </c>
      <c r="G110" s="115">
        <v>0</v>
      </c>
      <c r="H110" s="4"/>
      <c r="I110" s="4"/>
      <c r="J110" s="4"/>
      <c r="K110" s="4"/>
    </row>
    <row r="111" spans="1:11" ht="14.1" customHeight="1">
      <c r="A111" s="4"/>
      <c r="B111" s="4"/>
      <c r="C111" s="11" t="s">
        <v>463</v>
      </c>
      <c r="D111" s="115">
        <v>0</v>
      </c>
      <c r="E111" s="115">
        <v>0</v>
      </c>
      <c r="F111" s="115">
        <v>0</v>
      </c>
      <c r="G111" s="115">
        <v>0</v>
      </c>
      <c r="H111" s="4"/>
      <c r="I111" s="4"/>
      <c r="J111" s="4"/>
      <c r="K111" s="4"/>
    </row>
    <row r="112" spans="1:11" ht="14.1" customHeight="1">
      <c r="A112" s="4"/>
      <c r="B112" s="4"/>
      <c r="C112" s="11" t="s">
        <v>464</v>
      </c>
      <c r="D112" s="115">
        <v>0</v>
      </c>
      <c r="E112" s="115">
        <v>0</v>
      </c>
      <c r="F112" s="115">
        <v>0</v>
      </c>
      <c r="G112" s="115">
        <v>0</v>
      </c>
      <c r="H112" s="4"/>
      <c r="I112" s="4"/>
      <c r="J112" s="4"/>
      <c r="K112" s="4"/>
    </row>
    <row r="113" spans="1:11" ht="14.1" customHeight="1">
      <c r="A113" s="4"/>
      <c r="B113" s="4"/>
      <c r="C113" s="11" t="s">
        <v>459</v>
      </c>
      <c r="D113" s="115">
        <v>0</v>
      </c>
      <c r="E113" s="115">
        <v>0</v>
      </c>
      <c r="F113" s="115">
        <v>0</v>
      </c>
      <c r="G113" s="115">
        <v>0</v>
      </c>
      <c r="H113" s="4"/>
      <c r="I113" s="4"/>
      <c r="J113" s="4"/>
      <c r="K113" s="4"/>
    </row>
    <row r="114" spans="1:11" ht="14.1" customHeight="1">
      <c r="A114" s="4"/>
      <c r="B114" s="4"/>
      <c r="C114" s="11" t="s">
        <v>463</v>
      </c>
      <c r="D114" s="115">
        <v>0</v>
      </c>
      <c r="E114" s="115">
        <v>0</v>
      </c>
      <c r="F114" s="115">
        <v>0</v>
      </c>
      <c r="G114" s="115">
        <v>0</v>
      </c>
      <c r="H114" s="4"/>
      <c r="I114" s="4"/>
      <c r="J114" s="4"/>
      <c r="K114" s="4"/>
    </row>
    <row r="115" spans="1:11" ht="14.1" customHeight="1">
      <c r="A115" s="4"/>
      <c r="B115" s="4"/>
      <c r="C115" s="11" t="s">
        <v>462</v>
      </c>
      <c r="D115" s="115">
        <v>0</v>
      </c>
      <c r="E115" s="115">
        <v>0</v>
      </c>
      <c r="F115" s="115">
        <v>0</v>
      </c>
      <c r="G115" s="115">
        <v>0</v>
      </c>
      <c r="H115" s="4"/>
      <c r="I115" s="4"/>
      <c r="J115" s="4"/>
      <c r="K115" s="4"/>
    </row>
    <row r="116" spans="1:11" ht="14.1" customHeight="1">
      <c r="A116" s="4"/>
      <c r="B116" s="4"/>
      <c r="C116" s="11" t="s">
        <v>459</v>
      </c>
      <c r="D116" s="115">
        <v>0</v>
      </c>
      <c r="E116" s="115">
        <v>0</v>
      </c>
      <c r="F116" s="115">
        <v>0</v>
      </c>
      <c r="G116" s="115">
        <v>0</v>
      </c>
      <c r="H116" s="4"/>
      <c r="I116" s="4"/>
      <c r="J116" s="4"/>
      <c r="K116" s="4"/>
    </row>
    <row r="117" spans="1:11" ht="14.1" customHeight="1">
      <c r="A117" s="4"/>
      <c r="B117" s="4"/>
      <c r="C117" s="11" t="s">
        <v>458</v>
      </c>
      <c r="D117" s="115">
        <v>0</v>
      </c>
      <c r="E117" s="115">
        <v>0</v>
      </c>
      <c r="F117" s="115">
        <v>0</v>
      </c>
      <c r="G117" s="115">
        <v>0</v>
      </c>
      <c r="H117" s="4"/>
      <c r="I117" s="4"/>
      <c r="J117" s="4"/>
      <c r="K117" s="4"/>
    </row>
    <row r="118" spans="1:11" ht="14.1" customHeight="1">
      <c r="A118" s="4"/>
      <c r="B118" s="4"/>
      <c r="C118" s="11" t="s">
        <v>457</v>
      </c>
      <c r="D118" s="115">
        <v>0</v>
      </c>
      <c r="E118" s="115">
        <v>0</v>
      </c>
      <c r="F118" s="115">
        <v>0</v>
      </c>
      <c r="G118" s="115">
        <v>0</v>
      </c>
      <c r="H118" s="4"/>
      <c r="I118" s="4"/>
      <c r="J118" s="4"/>
      <c r="K118" s="4"/>
    </row>
    <row r="119" spans="1:11" ht="14.1" customHeight="1">
      <c r="A119" s="4"/>
      <c r="B119" s="4"/>
      <c r="C119" s="11" t="s">
        <v>456</v>
      </c>
      <c r="D119" s="115">
        <v>0</v>
      </c>
      <c r="E119" s="115">
        <v>0</v>
      </c>
      <c r="F119" s="115">
        <v>0</v>
      </c>
      <c r="G119" s="115">
        <v>0</v>
      </c>
      <c r="H119" s="4"/>
      <c r="I119" s="4"/>
      <c r="J119" s="4"/>
      <c r="K119" s="4"/>
    </row>
    <row r="120" spans="1:11" ht="14.1" customHeight="1">
      <c r="A120" s="4"/>
      <c r="B120" s="4"/>
      <c r="C120" s="11" t="s">
        <v>455</v>
      </c>
      <c r="D120" s="115">
        <v>0</v>
      </c>
      <c r="E120" s="115">
        <v>0</v>
      </c>
      <c r="F120" s="115">
        <v>0</v>
      </c>
      <c r="G120" s="115">
        <v>0</v>
      </c>
      <c r="H120" s="4"/>
      <c r="I120" s="4"/>
      <c r="J120" s="4"/>
      <c r="K120" s="4"/>
    </row>
    <row r="121" spans="1:11" ht="14.1" customHeight="1">
      <c r="A121" s="4"/>
      <c r="B121" s="4"/>
      <c r="C121" s="11" t="s">
        <v>461</v>
      </c>
      <c r="D121" s="115">
        <v>8000000</v>
      </c>
      <c r="E121" s="115">
        <v>1000000</v>
      </c>
      <c r="F121" s="115">
        <v>0</v>
      </c>
      <c r="G121" s="115">
        <v>0</v>
      </c>
      <c r="H121" s="4"/>
      <c r="I121" s="4"/>
      <c r="J121" s="4"/>
      <c r="K121" s="4"/>
    </row>
    <row r="122" spans="1:11" ht="14.1" customHeight="1">
      <c r="A122" s="4"/>
      <c r="B122" s="4"/>
      <c r="C122" s="11" t="s">
        <v>459</v>
      </c>
      <c r="D122" s="115">
        <v>8000000</v>
      </c>
      <c r="E122" s="115">
        <v>1000000</v>
      </c>
      <c r="F122" s="115">
        <v>0</v>
      </c>
      <c r="G122" s="115">
        <v>0</v>
      </c>
      <c r="H122" s="4"/>
      <c r="I122" s="4"/>
      <c r="J122" s="4"/>
      <c r="K122" s="4"/>
    </row>
    <row r="123" spans="1:11" ht="14.1" customHeight="1">
      <c r="A123" s="4"/>
      <c r="B123" s="4"/>
      <c r="C123" s="11" t="s">
        <v>458</v>
      </c>
      <c r="D123" s="115">
        <v>0</v>
      </c>
      <c r="E123" s="115">
        <v>0</v>
      </c>
      <c r="F123" s="115">
        <v>0</v>
      </c>
      <c r="G123" s="115">
        <v>0</v>
      </c>
      <c r="H123" s="4"/>
      <c r="I123" s="4"/>
      <c r="J123" s="4"/>
      <c r="K123" s="4"/>
    </row>
    <row r="124" spans="1:11" ht="14.1" customHeight="1">
      <c r="A124" s="4"/>
      <c r="B124" s="4"/>
      <c r="C124" s="11" t="s">
        <v>457</v>
      </c>
      <c r="D124" s="115">
        <v>0</v>
      </c>
      <c r="E124" s="115">
        <v>0</v>
      </c>
      <c r="F124" s="115">
        <v>0</v>
      </c>
      <c r="G124" s="115">
        <v>0</v>
      </c>
      <c r="H124" s="4"/>
      <c r="I124" s="4"/>
      <c r="J124" s="4"/>
      <c r="K124" s="4"/>
    </row>
    <row r="125" spans="1:11" ht="14.1" customHeight="1">
      <c r="A125" s="4"/>
      <c r="B125" s="4"/>
      <c r="C125" s="11" t="s">
        <v>456</v>
      </c>
      <c r="D125" s="115">
        <v>0</v>
      </c>
      <c r="E125" s="115">
        <v>0</v>
      </c>
      <c r="F125" s="115">
        <v>0</v>
      </c>
      <c r="G125" s="115">
        <v>0</v>
      </c>
      <c r="H125" s="4"/>
      <c r="I125" s="4"/>
      <c r="J125" s="4"/>
      <c r="K125" s="4"/>
    </row>
    <row r="126" spans="1:11" ht="14.1" customHeight="1">
      <c r="A126" s="4"/>
      <c r="B126" s="4"/>
      <c r="C126" s="11" t="s">
        <v>455</v>
      </c>
      <c r="D126" s="115">
        <v>0</v>
      </c>
      <c r="E126" s="115">
        <v>0</v>
      </c>
      <c r="F126" s="115">
        <v>0</v>
      </c>
      <c r="G126" s="115">
        <v>0</v>
      </c>
      <c r="H126" s="4"/>
      <c r="I126" s="4"/>
      <c r="J126" s="4"/>
      <c r="K126" s="4"/>
    </row>
    <row r="127" spans="1:11" ht="14.1" customHeight="1">
      <c r="A127" s="4"/>
      <c r="B127" s="4"/>
      <c r="C127" s="11" t="s">
        <v>460</v>
      </c>
      <c r="D127" s="115">
        <v>0</v>
      </c>
      <c r="E127" s="115">
        <v>0</v>
      </c>
      <c r="F127" s="115">
        <v>0</v>
      </c>
      <c r="G127" s="115">
        <v>0</v>
      </c>
      <c r="H127" s="4"/>
      <c r="I127" s="4"/>
      <c r="J127" s="4"/>
      <c r="K127" s="4"/>
    </row>
    <row r="128" spans="1:11" ht="14.1" customHeight="1">
      <c r="A128" s="4"/>
      <c r="B128" s="4"/>
      <c r="C128" s="11" t="s">
        <v>459</v>
      </c>
      <c r="D128" s="115">
        <v>0</v>
      </c>
      <c r="E128" s="115">
        <v>0</v>
      </c>
      <c r="F128" s="115">
        <v>0</v>
      </c>
      <c r="G128" s="115">
        <v>0</v>
      </c>
      <c r="H128" s="4"/>
      <c r="I128" s="4"/>
      <c r="J128" s="4"/>
      <c r="K128" s="4"/>
    </row>
    <row r="129" spans="1:11" ht="14.1" customHeight="1">
      <c r="A129" s="4"/>
      <c r="B129" s="4"/>
      <c r="C129" s="11" t="s">
        <v>458</v>
      </c>
      <c r="D129" s="115">
        <v>0</v>
      </c>
      <c r="E129" s="115">
        <v>0</v>
      </c>
      <c r="F129" s="115">
        <v>0</v>
      </c>
      <c r="G129" s="115">
        <v>0</v>
      </c>
      <c r="H129" s="4"/>
      <c r="I129" s="4"/>
      <c r="J129" s="4"/>
      <c r="K129" s="4"/>
    </row>
    <row r="130" spans="1:11" ht="14.1" customHeight="1">
      <c r="A130" s="4"/>
      <c r="B130" s="4"/>
      <c r="C130" s="11" t="s">
        <v>457</v>
      </c>
      <c r="D130" s="115">
        <v>0</v>
      </c>
      <c r="E130" s="115">
        <v>0</v>
      </c>
      <c r="F130" s="115">
        <v>0</v>
      </c>
      <c r="G130" s="115">
        <v>0</v>
      </c>
      <c r="H130" s="4"/>
      <c r="I130" s="4"/>
      <c r="J130" s="4"/>
      <c r="K130" s="4"/>
    </row>
    <row r="131" spans="1:11" ht="14.1" customHeight="1">
      <c r="A131" s="4"/>
      <c r="B131" s="4"/>
      <c r="C131" s="11" t="s">
        <v>456</v>
      </c>
      <c r="D131" s="115">
        <v>0</v>
      </c>
      <c r="E131" s="115">
        <v>0</v>
      </c>
      <c r="F131" s="115">
        <v>0</v>
      </c>
      <c r="G131" s="115">
        <v>0</v>
      </c>
      <c r="H131" s="4"/>
      <c r="I131" s="4"/>
      <c r="J131" s="4"/>
      <c r="K131" s="4"/>
    </row>
    <row r="132" spans="1:11" ht="14.1" customHeight="1">
      <c r="A132" s="4"/>
      <c r="B132" s="4"/>
      <c r="C132" s="11" t="s">
        <v>455</v>
      </c>
      <c r="D132" s="115">
        <v>0</v>
      </c>
      <c r="E132" s="115">
        <v>0</v>
      </c>
      <c r="F132" s="115">
        <v>0</v>
      </c>
      <c r="G132" s="115">
        <v>0</v>
      </c>
      <c r="H132" s="4"/>
      <c r="I132" s="4"/>
      <c r="J132" s="4"/>
      <c r="K132" s="4"/>
    </row>
    <row r="133" spans="1:11" ht="14.1" customHeight="1">
      <c r="A133" s="4"/>
      <c r="B133" s="4"/>
      <c r="C133" s="11" t="s">
        <v>454</v>
      </c>
      <c r="D133" s="115">
        <v>0</v>
      </c>
      <c r="E133" s="115">
        <v>0</v>
      </c>
      <c r="F133" s="115">
        <v>0</v>
      </c>
      <c r="G133" s="115">
        <v>0</v>
      </c>
      <c r="H133" s="4"/>
      <c r="I133" s="4"/>
      <c r="J133" s="4"/>
      <c r="K133" s="4"/>
    </row>
    <row r="134" spans="1:11" ht="14.1" customHeight="1">
      <c r="A134" s="4"/>
      <c r="B134" s="4"/>
      <c r="C134" s="11" t="s">
        <v>453</v>
      </c>
      <c r="D134" s="115">
        <v>0</v>
      </c>
      <c r="E134" s="115">
        <v>0</v>
      </c>
      <c r="F134" s="115">
        <v>0</v>
      </c>
      <c r="G134" s="115">
        <v>0</v>
      </c>
      <c r="H134" s="4"/>
      <c r="I134" s="4"/>
      <c r="J134" s="4"/>
      <c r="K134" s="4"/>
    </row>
    <row r="135" spans="1:11" ht="14.1" customHeight="1">
      <c r="A135" s="4"/>
      <c r="B135" s="4"/>
      <c r="C135" s="10" t="s">
        <v>165</v>
      </c>
      <c r="D135" s="115">
        <v>8000000</v>
      </c>
      <c r="E135" s="115">
        <v>1000000</v>
      </c>
      <c r="F135" s="115">
        <v>0</v>
      </c>
      <c r="G135" s="115">
        <v>0</v>
      </c>
      <c r="H135" s="4"/>
      <c r="I135" s="4"/>
      <c r="J135" s="4"/>
      <c r="K135" s="4"/>
    </row>
    <row r="136" spans="1:11" ht="14.1" customHeight="1">
      <c r="A136" s="4"/>
      <c r="B136" s="4"/>
      <c r="C136" s="14" t="s">
        <v>484</v>
      </c>
      <c r="D136" s="825" t="s">
        <v>1541</v>
      </c>
      <c r="E136" s="826"/>
      <c r="F136" s="826"/>
      <c r="G136" s="826"/>
      <c r="H136" s="4"/>
      <c r="I136" s="4"/>
      <c r="J136" s="4"/>
      <c r="K136" s="4"/>
    </row>
    <row r="137" spans="1:11" ht="14.1" customHeight="1">
      <c r="A137" s="4"/>
      <c r="B137" s="4"/>
      <c r="C137" s="122" t="s">
        <v>482</v>
      </c>
      <c r="D137" s="821" t="s">
        <v>1540</v>
      </c>
      <c r="E137" s="822"/>
      <c r="F137" s="822"/>
      <c r="G137" s="822"/>
      <c r="H137" s="4"/>
      <c r="I137" s="4"/>
      <c r="J137" s="4"/>
      <c r="K137" s="4"/>
    </row>
    <row r="138" spans="1:11" ht="14.1" customHeight="1">
      <c r="A138" s="4"/>
      <c r="B138" s="4"/>
      <c r="C138" s="122" t="s">
        <v>15</v>
      </c>
      <c r="D138" s="821" t="s">
        <v>207</v>
      </c>
      <c r="E138" s="822"/>
      <c r="F138" s="822"/>
      <c r="G138" s="822"/>
      <c r="H138" s="4"/>
      <c r="I138" s="4"/>
      <c r="J138" s="4"/>
      <c r="K138" s="4"/>
    </row>
    <row r="139" spans="1:11" ht="15" customHeight="1">
      <c r="A139" s="4"/>
      <c r="B139" s="4"/>
      <c r="C139" s="13"/>
      <c r="D139" s="116">
        <v>2021</v>
      </c>
      <c r="E139" s="116">
        <v>2022</v>
      </c>
      <c r="F139" s="116">
        <v>2023</v>
      </c>
      <c r="G139" s="116">
        <v>2024</v>
      </c>
      <c r="H139" s="4"/>
      <c r="I139" s="4"/>
      <c r="J139" s="4"/>
      <c r="K139" s="4"/>
    </row>
    <row r="140" spans="1:11" ht="15" customHeight="1">
      <c r="A140" s="4"/>
      <c r="B140" s="4"/>
      <c r="C140" s="12"/>
      <c r="D140" s="117" t="s">
        <v>7</v>
      </c>
      <c r="E140" s="117" t="s">
        <v>8</v>
      </c>
      <c r="F140" s="117" t="s">
        <v>8</v>
      </c>
      <c r="G140" s="117" t="s">
        <v>8</v>
      </c>
      <c r="H140" s="4"/>
      <c r="I140" s="4"/>
      <c r="J140" s="4"/>
      <c r="K140" s="4"/>
    </row>
    <row r="141" spans="1:11" ht="14.1" customHeight="1">
      <c r="A141" s="4"/>
      <c r="B141" s="4"/>
      <c r="C141" s="7" t="s">
        <v>16</v>
      </c>
      <c r="D141" s="114" t="s">
        <v>474</v>
      </c>
      <c r="E141" s="114" t="s">
        <v>491</v>
      </c>
      <c r="F141" s="114" t="s">
        <v>500</v>
      </c>
      <c r="G141" s="114" t="s">
        <v>500</v>
      </c>
      <c r="H141" s="4"/>
      <c r="I141" s="4"/>
      <c r="J141" s="4"/>
      <c r="K141" s="4"/>
    </row>
    <row r="142" spans="1:11" ht="14.1" customHeight="1">
      <c r="A142" s="4"/>
      <c r="B142" s="4"/>
      <c r="C142" s="7" t="s">
        <v>680</v>
      </c>
      <c r="D142" s="114" t="s">
        <v>1539</v>
      </c>
      <c r="E142" s="114" t="s">
        <v>1473</v>
      </c>
      <c r="F142" s="114" t="s">
        <v>1538</v>
      </c>
      <c r="G142" s="114" t="s">
        <v>1538</v>
      </c>
      <c r="H142" s="4"/>
      <c r="I142" s="4"/>
      <c r="J142" s="4"/>
      <c r="K142" s="4"/>
    </row>
    <row r="143" spans="1:11" ht="14.1" customHeight="1">
      <c r="A143" s="4"/>
      <c r="B143" s="4"/>
      <c r="C143" s="7" t="s">
        <v>676</v>
      </c>
      <c r="D143" s="114" t="s">
        <v>474</v>
      </c>
      <c r="E143" s="114" t="s">
        <v>959</v>
      </c>
      <c r="F143" s="114" t="s">
        <v>1399</v>
      </c>
      <c r="G143" s="114" t="s">
        <v>1399</v>
      </c>
      <c r="H143" s="4"/>
      <c r="I143" s="4"/>
      <c r="J143" s="4"/>
      <c r="K143" s="4"/>
    </row>
    <row r="144" spans="1:11" ht="14.1" customHeight="1">
      <c r="A144" s="4"/>
      <c r="B144" s="4"/>
      <c r="C144" s="7" t="s">
        <v>477</v>
      </c>
      <c r="D144" s="114" t="s">
        <v>450</v>
      </c>
      <c r="E144" s="114" t="s">
        <v>450</v>
      </c>
      <c r="F144" s="114" t="s">
        <v>1537</v>
      </c>
      <c r="G144" s="114" t="s">
        <v>474</v>
      </c>
      <c r="H144" s="4"/>
      <c r="I144" s="4"/>
      <c r="J144" s="4"/>
      <c r="K144" s="4"/>
    </row>
    <row r="145" spans="1:11" ht="14.1" customHeight="1">
      <c r="A145" s="4"/>
      <c r="B145" s="4"/>
      <c r="C145" s="7" t="s">
        <v>476</v>
      </c>
      <c r="D145" s="114" t="s">
        <v>450</v>
      </c>
      <c r="E145" s="114" t="s">
        <v>1536</v>
      </c>
      <c r="F145" s="114" t="s">
        <v>1482</v>
      </c>
      <c r="G145" s="114" t="s">
        <v>474</v>
      </c>
      <c r="H145" s="4"/>
      <c r="I145" s="4"/>
      <c r="J145" s="4"/>
      <c r="K145" s="4"/>
    </row>
    <row r="146" spans="1:11" ht="14.1" customHeight="1">
      <c r="A146" s="4"/>
      <c r="B146" s="4"/>
      <c r="C146" s="7" t="s">
        <v>22</v>
      </c>
      <c r="D146" s="114" t="s">
        <v>450</v>
      </c>
      <c r="E146" s="114" t="s">
        <v>450</v>
      </c>
      <c r="F146" s="114" t="s">
        <v>1153</v>
      </c>
      <c r="G146" s="114" t="s">
        <v>474</v>
      </c>
      <c r="H146" s="4"/>
      <c r="I146" s="4"/>
      <c r="J146" s="4"/>
      <c r="K146" s="4"/>
    </row>
    <row r="147" spans="1:11" ht="14.1" customHeight="1">
      <c r="A147" s="4"/>
      <c r="B147" s="4"/>
      <c r="C147" s="823" t="s">
        <v>473</v>
      </c>
      <c r="D147" s="824"/>
      <c r="E147" s="824"/>
      <c r="F147" s="824"/>
      <c r="G147" s="824"/>
      <c r="H147" s="4"/>
      <c r="I147" s="4"/>
      <c r="J147" s="4"/>
      <c r="K147" s="4"/>
    </row>
    <row r="148" spans="1:11" ht="14.1" customHeight="1">
      <c r="A148" s="4"/>
      <c r="B148" s="4"/>
      <c r="C148" s="13"/>
      <c r="D148" s="116">
        <v>2021</v>
      </c>
      <c r="E148" s="116">
        <v>2022</v>
      </c>
      <c r="F148" s="116">
        <v>2023</v>
      </c>
      <c r="G148" s="116">
        <v>2024</v>
      </c>
      <c r="H148" s="4"/>
      <c r="I148" s="4"/>
      <c r="J148" s="4"/>
      <c r="K148" s="4"/>
    </row>
    <row r="149" spans="1:11" ht="14.1" customHeight="1">
      <c r="A149" s="4"/>
      <c r="B149" s="4"/>
      <c r="C149" s="12"/>
      <c r="D149" s="117" t="s">
        <v>7</v>
      </c>
      <c r="E149" s="117" t="s">
        <v>8</v>
      </c>
      <c r="F149" s="117" t="s">
        <v>8</v>
      </c>
      <c r="G149" s="117" t="s">
        <v>8</v>
      </c>
      <c r="H149" s="4"/>
      <c r="I149" s="4"/>
      <c r="J149" s="4"/>
      <c r="K149" s="4"/>
    </row>
    <row r="150" spans="1:11" ht="14.1" customHeight="1">
      <c r="A150" s="4"/>
      <c r="B150" s="4"/>
      <c r="C150" s="11" t="s">
        <v>470</v>
      </c>
      <c r="D150" s="115">
        <v>0</v>
      </c>
      <c r="E150" s="115">
        <v>0</v>
      </c>
      <c r="F150" s="115">
        <v>0</v>
      </c>
      <c r="G150" s="115">
        <v>0</v>
      </c>
      <c r="H150" s="4"/>
      <c r="I150" s="4"/>
      <c r="J150" s="4"/>
      <c r="K150" s="4"/>
    </row>
    <row r="151" spans="1:11" ht="14.1" customHeight="1">
      <c r="A151" s="4"/>
      <c r="B151" s="4"/>
      <c r="C151" s="11" t="s">
        <v>459</v>
      </c>
      <c r="D151" s="115">
        <v>0</v>
      </c>
      <c r="E151" s="115">
        <v>0</v>
      </c>
      <c r="F151" s="115">
        <v>0</v>
      </c>
      <c r="G151" s="115">
        <v>0</v>
      </c>
      <c r="H151" s="4"/>
      <c r="I151" s="4"/>
      <c r="J151" s="4"/>
      <c r="K151" s="4"/>
    </row>
    <row r="152" spans="1:11" ht="14.1" customHeight="1">
      <c r="A152" s="4"/>
      <c r="B152" s="4"/>
      <c r="C152" s="11" t="s">
        <v>463</v>
      </c>
      <c r="D152" s="115">
        <v>0</v>
      </c>
      <c r="E152" s="115">
        <v>0</v>
      </c>
      <c r="F152" s="115">
        <v>0</v>
      </c>
      <c r="G152" s="115">
        <v>0</v>
      </c>
      <c r="H152" s="4"/>
      <c r="I152" s="4"/>
      <c r="J152" s="4"/>
      <c r="K152" s="4"/>
    </row>
    <row r="153" spans="1:11" ht="14.1" customHeight="1">
      <c r="A153" s="4"/>
      <c r="B153" s="4"/>
      <c r="C153" s="11" t="s">
        <v>469</v>
      </c>
      <c r="D153" s="115">
        <v>0</v>
      </c>
      <c r="E153" s="115">
        <v>0</v>
      </c>
      <c r="F153" s="115">
        <v>0</v>
      </c>
      <c r="G153" s="115">
        <v>0</v>
      </c>
      <c r="H153" s="4"/>
      <c r="I153" s="4"/>
      <c r="J153" s="4"/>
      <c r="K153" s="4"/>
    </row>
    <row r="154" spans="1:11" ht="14.1" customHeight="1">
      <c r="A154" s="4"/>
      <c r="B154" s="4"/>
      <c r="C154" s="11" t="s">
        <v>459</v>
      </c>
      <c r="D154" s="115">
        <v>0</v>
      </c>
      <c r="E154" s="115">
        <v>0</v>
      </c>
      <c r="F154" s="115">
        <v>0</v>
      </c>
      <c r="G154" s="115">
        <v>0</v>
      </c>
      <c r="H154" s="4"/>
      <c r="I154" s="4"/>
      <c r="J154" s="4"/>
      <c r="K154" s="4"/>
    </row>
    <row r="155" spans="1:11" ht="14.1" customHeight="1">
      <c r="A155" s="4"/>
      <c r="B155" s="4"/>
      <c r="C155" s="11" t="s">
        <v>463</v>
      </c>
      <c r="D155" s="115">
        <v>0</v>
      </c>
      <c r="E155" s="115">
        <v>0</v>
      </c>
      <c r="F155" s="115">
        <v>0</v>
      </c>
      <c r="G155" s="115">
        <v>0</v>
      </c>
      <c r="H155" s="4"/>
      <c r="I155" s="4"/>
      <c r="J155" s="4"/>
      <c r="K155" s="4"/>
    </row>
    <row r="156" spans="1:11" ht="14.1" customHeight="1">
      <c r="A156" s="4"/>
      <c r="B156" s="4"/>
      <c r="C156" s="11" t="s">
        <v>468</v>
      </c>
      <c r="D156" s="115">
        <v>0</v>
      </c>
      <c r="E156" s="115">
        <v>0</v>
      </c>
      <c r="F156" s="115">
        <v>0</v>
      </c>
      <c r="G156" s="115">
        <v>0</v>
      </c>
      <c r="H156" s="4"/>
      <c r="I156" s="4"/>
      <c r="J156" s="4"/>
      <c r="K156" s="4"/>
    </row>
    <row r="157" spans="1:11" ht="14.1" customHeight="1">
      <c r="A157" s="4"/>
      <c r="B157" s="4"/>
      <c r="C157" s="11" t="s">
        <v>459</v>
      </c>
      <c r="D157" s="115">
        <v>0</v>
      </c>
      <c r="E157" s="115">
        <v>0</v>
      </c>
      <c r="F157" s="115">
        <v>0</v>
      </c>
      <c r="G157" s="115">
        <v>0</v>
      </c>
      <c r="H157" s="4"/>
      <c r="I157" s="4"/>
      <c r="J157" s="4"/>
      <c r="K157" s="4"/>
    </row>
    <row r="158" spans="1:11" ht="14.1" customHeight="1">
      <c r="A158" s="4"/>
      <c r="B158" s="4"/>
      <c r="C158" s="11" t="s">
        <v>463</v>
      </c>
      <c r="D158" s="115">
        <v>0</v>
      </c>
      <c r="E158" s="115">
        <v>0</v>
      </c>
      <c r="F158" s="115">
        <v>0</v>
      </c>
      <c r="G158" s="115">
        <v>0</v>
      </c>
      <c r="H158" s="4"/>
      <c r="I158" s="4"/>
      <c r="J158" s="4"/>
      <c r="K158" s="4"/>
    </row>
    <row r="159" spans="1:11" ht="14.1" customHeight="1">
      <c r="A159" s="4"/>
      <c r="B159" s="4"/>
      <c r="C159" s="11" t="s">
        <v>467</v>
      </c>
      <c r="D159" s="115">
        <v>0</v>
      </c>
      <c r="E159" s="115">
        <v>0</v>
      </c>
      <c r="F159" s="115">
        <v>0</v>
      </c>
      <c r="G159" s="115">
        <v>0</v>
      </c>
      <c r="H159" s="4"/>
      <c r="I159" s="4"/>
      <c r="J159" s="4"/>
      <c r="K159" s="4"/>
    </row>
    <row r="160" spans="1:11" ht="14.1" customHeight="1">
      <c r="A160" s="4"/>
      <c r="B160" s="4"/>
      <c r="C160" s="11" t="s">
        <v>459</v>
      </c>
      <c r="D160" s="115">
        <v>0</v>
      </c>
      <c r="E160" s="115">
        <v>0</v>
      </c>
      <c r="F160" s="115">
        <v>0</v>
      </c>
      <c r="G160" s="115">
        <v>0</v>
      </c>
      <c r="H160" s="4"/>
      <c r="I160" s="4"/>
      <c r="J160" s="4"/>
      <c r="K160" s="4"/>
    </row>
    <row r="161" spans="1:11" ht="14.1" customHeight="1">
      <c r="A161" s="4"/>
      <c r="B161" s="4"/>
      <c r="C161" s="11" t="s">
        <v>463</v>
      </c>
      <c r="D161" s="115">
        <v>0</v>
      </c>
      <c r="E161" s="115">
        <v>0</v>
      </c>
      <c r="F161" s="115">
        <v>0</v>
      </c>
      <c r="G161" s="115">
        <v>0</v>
      </c>
      <c r="H161" s="4"/>
      <c r="I161" s="4"/>
      <c r="J161" s="4"/>
      <c r="K161" s="4"/>
    </row>
    <row r="162" spans="1:11" ht="14.1" customHeight="1">
      <c r="A162" s="4"/>
      <c r="B162" s="4"/>
      <c r="C162" s="11" t="s">
        <v>472</v>
      </c>
      <c r="D162" s="115">
        <v>0</v>
      </c>
      <c r="E162" s="115">
        <v>0</v>
      </c>
      <c r="F162" s="115">
        <v>0</v>
      </c>
      <c r="G162" s="115">
        <v>0</v>
      </c>
      <c r="H162" s="4"/>
      <c r="I162" s="4"/>
      <c r="J162" s="4"/>
      <c r="K162" s="4"/>
    </row>
    <row r="163" spans="1:11" ht="14.1" customHeight="1">
      <c r="A163" s="4"/>
      <c r="B163" s="4"/>
      <c r="C163" s="11" t="s">
        <v>459</v>
      </c>
      <c r="D163" s="115">
        <v>0</v>
      </c>
      <c r="E163" s="115">
        <v>0</v>
      </c>
      <c r="F163" s="115">
        <v>0</v>
      </c>
      <c r="G163" s="115">
        <v>0</v>
      </c>
      <c r="H163" s="4"/>
      <c r="I163" s="4"/>
      <c r="J163" s="4"/>
      <c r="K163" s="4"/>
    </row>
    <row r="164" spans="1:11" ht="14.1" customHeight="1">
      <c r="A164" s="4"/>
      <c r="B164" s="4"/>
      <c r="C164" s="11" t="s">
        <v>463</v>
      </c>
      <c r="D164" s="115">
        <v>0</v>
      </c>
      <c r="E164" s="115">
        <v>0</v>
      </c>
      <c r="F164" s="115">
        <v>0</v>
      </c>
      <c r="G164" s="115">
        <v>0</v>
      </c>
      <c r="H164" s="4"/>
      <c r="I164" s="4"/>
      <c r="J164" s="4"/>
      <c r="K164" s="4"/>
    </row>
    <row r="165" spans="1:11" ht="14.1" customHeight="1">
      <c r="A165" s="4"/>
      <c r="B165" s="4"/>
      <c r="C165" s="11" t="s">
        <v>465</v>
      </c>
      <c r="D165" s="115">
        <v>0</v>
      </c>
      <c r="E165" s="115">
        <v>0</v>
      </c>
      <c r="F165" s="115">
        <v>0</v>
      </c>
      <c r="G165" s="115">
        <v>0</v>
      </c>
      <c r="H165" s="4"/>
      <c r="I165" s="4"/>
      <c r="J165" s="4"/>
      <c r="K165" s="4"/>
    </row>
    <row r="166" spans="1:11" ht="14.1" customHeight="1">
      <c r="A166" s="4"/>
      <c r="B166" s="4"/>
      <c r="C166" s="11" t="s">
        <v>459</v>
      </c>
      <c r="D166" s="115">
        <v>0</v>
      </c>
      <c r="E166" s="115">
        <v>0</v>
      </c>
      <c r="F166" s="115">
        <v>0</v>
      </c>
      <c r="G166" s="115">
        <v>0</v>
      </c>
      <c r="H166" s="4"/>
      <c r="I166" s="4"/>
      <c r="J166" s="4"/>
      <c r="K166" s="4"/>
    </row>
    <row r="167" spans="1:11" ht="14.1" customHeight="1">
      <c r="A167" s="4"/>
      <c r="B167" s="4"/>
      <c r="C167" s="11" t="s">
        <v>463</v>
      </c>
      <c r="D167" s="115">
        <v>0</v>
      </c>
      <c r="E167" s="115">
        <v>0</v>
      </c>
      <c r="F167" s="115">
        <v>0</v>
      </c>
      <c r="G167" s="115">
        <v>0</v>
      </c>
      <c r="H167" s="4"/>
      <c r="I167" s="4"/>
      <c r="J167" s="4"/>
      <c r="K167" s="4"/>
    </row>
    <row r="168" spans="1:11" ht="14.1" customHeight="1">
      <c r="A168" s="4"/>
      <c r="B168" s="4"/>
      <c r="C168" s="11" t="s">
        <v>464</v>
      </c>
      <c r="D168" s="115">
        <v>0</v>
      </c>
      <c r="E168" s="115">
        <v>0</v>
      </c>
      <c r="F168" s="115">
        <v>0</v>
      </c>
      <c r="G168" s="115">
        <v>0</v>
      </c>
      <c r="H168" s="4"/>
      <c r="I168" s="4"/>
      <c r="J168" s="4"/>
      <c r="K168" s="4"/>
    </row>
    <row r="169" spans="1:11" ht="14.1" customHeight="1">
      <c r="A169" s="4"/>
      <c r="B169" s="4"/>
      <c r="C169" s="11" t="s">
        <v>459</v>
      </c>
      <c r="D169" s="115">
        <v>0</v>
      </c>
      <c r="E169" s="115">
        <v>0</v>
      </c>
      <c r="F169" s="115">
        <v>0</v>
      </c>
      <c r="G169" s="115">
        <v>0</v>
      </c>
      <c r="H169" s="4"/>
      <c r="I169" s="4"/>
      <c r="J169" s="4"/>
      <c r="K169" s="4"/>
    </row>
    <row r="170" spans="1:11" ht="14.1" customHeight="1">
      <c r="A170" s="4"/>
      <c r="B170" s="4"/>
      <c r="C170" s="11" t="s">
        <v>463</v>
      </c>
      <c r="D170" s="115">
        <v>0</v>
      </c>
      <c r="E170" s="115">
        <v>0</v>
      </c>
      <c r="F170" s="115">
        <v>0</v>
      </c>
      <c r="G170" s="115">
        <v>0</v>
      </c>
      <c r="H170" s="4"/>
      <c r="I170" s="4"/>
      <c r="J170" s="4"/>
      <c r="K170" s="4"/>
    </row>
    <row r="171" spans="1:11" ht="14.1" customHeight="1">
      <c r="A171" s="4"/>
      <c r="B171" s="4"/>
      <c r="C171" s="11" t="s">
        <v>462</v>
      </c>
      <c r="D171" s="115">
        <v>0</v>
      </c>
      <c r="E171" s="115">
        <v>0</v>
      </c>
      <c r="F171" s="115">
        <v>0</v>
      </c>
      <c r="G171" s="115">
        <v>0</v>
      </c>
      <c r="H171" s="4"/>
      <c r="I171" s="4"/>
      <c r="J171" s="4"/>
      <c r="K171" s="4"/>
    </row>
    <row r="172" spans="1:11" ht="14.1" customHeight="1">
      <c r="A172" s="4"/>
      <c r="B172" s="4"/>
      <c r="C172" s="11" t="s">
        <v>459</v>
      </c>
      <c r="D172" s="115">
        <v>0</v>
      </c>
      <c r="E172" s="115">
        <v>0</v>
      </c>
      <c r="F172" s="115">
        <v>0</v>
      </c>
      <c r="G172" s="115">
        <v>0</v>
      </c>
      <c r="H172" s="4"/>
      <c r="I172" s="4"/>
      <c r="J172" s="4"/>
      <c r="K172" s="4"/>
    </row>
    <row r="173" spans="1:11" ht="14.1" customHeight="1">
      <c r="A173" s="4"/>
      <c r="B173" s="4"/>
      <c r="C173" s="11" t="s">
        <v>458</v>
      </c>
      <c r="D173" s="115">
        <v>0</v>
      </c>
      <c r="E173" s="115">
        <v>0</v>
      </c>
      <c r="F173" s="115">
        <v>0</v>
      </c>
      <c r="G173" s="115">
        <v>0</v>
      </c>
      <c r="H173" s="4"/>
      <c r="I173" s="4"/>
      <c r="J173" s="4"/>
      <c r="K173" s="4"/>
    </row>
    <row r="174" spans="1:11" ht="14.1" customHeight="1">
      <c r="A174" s="4"/>
      <c r="B174" s="4"/>
      <c r="C174" s="11" t="s">
        <v>457</v>
      </c>
      <c r="D174" s="115">
        <v>0</v>
      </c>
      <c r="E174" s="115">
        <v>0</v>
      </c>
      <c r="F174" s="115">
        <v>0</v>
      </c>
      <c r="G174" s="115">
        <v>0</v>
      </c>
      <c r="H174" s="4"/>
      <c r="I174" s="4"/>
      <c r="J174" s="4"/>
      <c r="K174" s="4"/>
    </row>
    <row r="175" spans="1:11" ht="14.1" customHeight="1">
      <c r="A175" s="4"/>
      <c r="B175" s="4"/>
      <c r="C175" s="11" t="s">
        <v>456</v>
      </c>
      <c r="D175" s="115">
        <v>0</v>
      </c>
      <c r="E175" s="115">
        <v>0</v>
      </c>
      <c r="F175" s="115">
        <v>0</v>
      </c>
      <c r="G175" s="115">
        <v>0</v>
      </c>
      <c r="H175" s="4"/>
      <c r="I175" s="4"/>
      <c r="J175" s="4"/>
      <c r="K175" s="4"/>
    </row>
    <row r="176" spans="1:11" ht="14.1" customHeight="1">
      <c r="A176" s="4"/>
      <c r="B176" s="4"/>
      <c r="C176" s="11" t="s">
        <v>455</v>
      </c>
      <c r="D176" s="115">
        <v>0</v>
      </c>
      <c r="E176" s="115">
        <v>0</v>
      </c>
      <c r="F176" s="115">
        <v>0</v>
      </c>
      <c r="G176" s="115">
        <v>0</v>
      </c>
      <c r="H176" s="4"/>
      <c r="I176" s="4"/>
      <c r="J176" s="4"/>
      <c r="K176" s="4"/>
    </row>
    <row r="177" spans="1:11" ht="14.1" customHeight="1">
      <c r="A177" s="4"/>
      <c r="B177" s="4"/>
      <c r="C177" s="11" t="s">
        <v>461</v>
      </c>
      <c r="D177" s="115">
        <v>20400000</v>
      </c>
      <c r="E177" s="115">
        <v>6000000</v>
      </c>
      <c r="F177" s="115">
        <v>20000000</v>
      </c>
      <c r="G177" s="115">
        <v>20000000</v>
      </c>
      <c r="H177" s="4"/>
      <c r="I177" s="4"/>
      <c r="J177" s="4"/>
      <c r="K177" s="4"/>
    </row>
    <row r="178" spans="1:11" ht="14.1" customHeight="1">
      <c r="A178" s="4"/>
      <c r="B178" s="4"/>
      <c r="C178" s="11" t="s">
        <v>459</v>
      </c>
      <c r="D178" s="115">
        <v>20400000</v>
      </c>
      <c r="E178" s="115">
        <v>6000000</v>
      </c>
      <c r="F178" s="115">
        <v>20000000</v>
      </c>
      <c r="G178" s="115">
        <v>20000000</v>
      </c>
      <c r="H178" s="4"/>
      <c r="I178" s="4"/>
      <c r="J178" s="4"/>
      <c r="K178" s="4"/>
    </row>
    <row r="179" spans="1:11" ht="14.1" customHeight="1">
      <c r="A179" s="4"/>
      <c r="B179" s="4"/>
      <c r="C179" s="11" t="s">
        <v>458</v>
      </c>
      <c r="D179" s="115">
        <v>0</v>
      </c>
      <c r="E179" s="115">
        <v>0</v>
      </c>
      <c r="F179" s="115">
        <v>0</v>
      </c>
      <c r="G179" s="115">
        <v>0</v>
      </c>
      <c r="H179" s="4"/>
      <c r="I179" s="4"/>
      <c r="J179" s="4"/>
      <c r="K179" s="4"/>
    </row>
    <row r="180" spans="1:11" ht="14.1" customHeight="1">
      <c r="A180" s="4"/>
      <c r="B180" s="4"/>
      <c r="C180" s="11" t="s">
        <v>457</v>
      </c>
      <c r="D180" s="115">
        <v>0</v>
      </c>
      <c r="E180" s="115">
        <v>0</v>
      </c>
      <c r="F180" s="115">
        <v>0</v>
      </c>
      <c r="G180" s="115">
        <v>0</v>
      </c>
      <c r="H180" s="4"/>
      <c r="I180" s="4"/>
      <c r="J180" s="4"/>
      <c r="K180" s="4"/>
    </row>
    <row r="181" spans="1:11" ht="14.1" customHeight="1">
      <c r="A181" s="4"/>
      <c r="B181" s="4"/>
      <c r="C181" s="11" t="s">
        <v>456</v>
      </c>
      <c r="D181" s="115">
        <v>0</v>
      </c>
      <c r="E181" s="115">
        <v>0</v>
      </c>
      <c r="F181" s="115">
        <v>0</v>
      </c>
      <c r="G181" s="115">
        <v>0</v>
      </c>
      <c r="H181" s="4"/>
      <c r="I181" s="4"/>
      <c r="J181" s="4"/>
      <c r="K181" s="4"/>
    </row>
    <row r="182" spans="1:11" ht="14.1" customHeight="1">
      <c r="A182" s="4"/>
      <c r="B182" s="4"/>
      <c r="C182" s="11" t="s">
        <v>455</v>
      </c>
      <c r="D182" s="115">
        <v>0</v>
      </c>
      <c r="E182" s="115">
        <v>0</v>
      </c>
      <c r="F182" s="115">
        <v>0</v>
      </c>
      <c r="G182" s="115">
        <v>0</v>
      </c>
      <c r="H182" s="4"/>
      <c r="I182" s="4"/>
      <c r="J182" s="4"/>
      <c r="K182" s="4"/>
    </row>
    <row r="183" spans="1:11" ht="14.1" customHeight="1">
      <c r="A183" s="4"/>
      <c r="B183" s="4"/>
      <c r="C183" s="11" t="s">
        <v>460</v>
      </c>
      <c r="D183" s="115">
        <v>0</v>
      </c>
      <c r="E183" s="115">
        <v>0</v>
      </c>
      <c r="F183" s="115">
        <v>0</v>
      </c>
      <c r="G183" s="115">
        <v>0</v>
      </c>
      <c r="H183" s="4"/>
      <c r="I183" s="4"/>
      <c r="J183" s="4"/>
      <c r="K183" s="4"/>
    </row>
    <row r="184" spans="1:11" ht="14.1" customHeight="1">
      <c r="A184" s="4"/>
      <c r="B184" s="4"/>
      <c r="C184" s="11" t="s">
        <v>459</v>
      </c>
      <c r="D184" s="115">
        <v>0</v>
      </c>
      <c r="E184" s="115">
        <v>0</v>
      </c>
      <c r="F184" s="115">
        <v>0</v>
      </c>
      <c r="G184" s="115">
        <v>0</v>
      </c>
      <c r="H184" s="4"/>
      <c r="I184" s="4"/>
      <c r="J184" s="4"/>
      <c r="K184" s="4"/>
    </row>
    <row r="185" spans="1:11" ht="14.1" customHeight="1">
      <c r="A185" s="4"/>
      <c r="B185" s="4"/>
      <c r="C185" s="11" t="s">
        <v>458</v>
      </c>
      <c r="D185" s="115">
        <v>0</v>
      </c>
      <c r="E185" s="115">
        <v>0</v>
      </c>
      <c r="F185" s="115">
        <v>0</v>
      </c>
      <c r="G185" s="115">
        <v>0</v>
      </c>
      <c r="H185" s="4"/>
      <c r="I185" s="4"/>
      <c r="J185" s="4"/>
      <c r="K185" s="4"/>
    </row>
    <row r="186" spans="1:11" ht="14.1" customHeight="1">
      <c r="A186" s="4"/>
      <c r="B186" s="4"/>
      <c r="C186" s="11" t="s">
        <v>457</v>
      </c>
      <c r="D186" s="115">
        <v>0</v>
      </c>
      <c r="E186" s="115">
        <v>0</v>
      </c>
      <c r="F186" s="115">
        <v>0</v>
      </c>
      <c r="G186" s="115">
        <v>0</v>
      </c>
      <c r="H186" s="4"/>
      <c r="I186" s="4"/>
      <c r="J186" s="4"/>
      <c r="K186" s="4"/>
    </row>
    <row r="187" spans="1:11" ht="14.1" customHeight="1">
      <c r="A187" s="4"/>
      <c r="B187" s="4"/>
      <c r="C187" s="11" t="s">
        <v>456</v>
      </c>
      <c r="D187" s="115">
        <v>0</v>
      </c>
      <c r="E187" s="115">
        <v>0</v>
      </c>
      <c r="F187" s="115">
        <v>0</v>
      </c>
      <c r="G187" s="115">
        <v>0</v>
      </c>
      <c r="H187" s="4"/>
      <c r="I187" s="4"/>
      <c r="J187" s="4"/>
      <c r="K187" s="4"/>
    </row>
    <row r="188" spans="1:11" ht="14.1" customHeight="1">
      <c r="A188" s="4"/>
      <c r="B188" s="4"/>
      <c r="C188" s="11" t="s">
        <v>455</v>
      </c>
      <c r="D188" s="115">
        <v>0</v>
      </c>
      <c r="E188" s="115">
        <v>0</v>
      </c>
      <c r="F188" s="115">
        <v>0</v>
      </c>
      <c r="G188" s="115">
        <v>0</v>
      </c>
      <c r="H188" s="4"/>
      <c r="I188" s="4"/>
      <c r="J188" s="4"/>
      <c r="K188" s="4"/>
    </row>
    <row r="189" spans="1:11" ht="14.1" customHeight="1">
      <c r="A189" s="4"/>
      <c r="B189" s="4"/>
      <c r="C189" s="11" t="s">
        <v>454</v>
      </c>
      <c r="D189" s="115">
        <v>0</v>
      </c>
      <c r="E189" s="115">
        <v>0</v>
      </c>
      <c r="F189" s="115">
        <v>0</v>
      </c>
      <c r="G189" s="115">
        <v>0</v>
      </c>
      <c r="H189" s="4"/>
      <c r="I189" s="4"/>
      <c r="J189" s="4"/>
      <c r="K189" s="4"/>
    </row>
    <row r="190" spans="1:11" ht="14.1" customHeight="1">
      <c r="A190" s="4"/>
      <c r="B190" s="4"/>
      <c r="C190" s="11" t="s">
        <v>453</v>
      </c>
      <c r="D190" s="115">
        <v>0</v>
      </c>
      <c r="E190" s="115">
        <v>0</v>
      </c>
      <c r="F190" s="115">
        <v>0</v>
      </c>
      <c r="G190" s="115">
        <v>0</v>
      </c>
      <c r="H190" s="4"/>
      <c r="I190" s="4"/>
      <c r="J190" s="4"/>
      <c r="K190" s="4"/>
    </row>
    <row r="191" spans="1:11" ht="14.1" customHeight="1">
      <c r="A191" s="4"/>
      <c r="B191" s="4"/>
      <c r="C191" s="10" t="s">
        <v>165</v>
      </c>
      <c r="D191" s="115">
        <v>20400000</v>
      </c>
      <c r="E191" s="115">
        <v>6000000</v>
      </c>
      <c r="F191" s="115">
        <v>20000000</v>
      </c>
      <c r="G191" s="115">
        <v>20000000</v>
      </c>
      <c r="H191" s="4"/>
      <c r="I191" s="4"/>
      <c r="J191" s="4"/>
      <c r="K191" s="4"/>
    </row>
    <row r="192" spans="1:11" ht="27" customHeight="1">
      <c r="A192" s="4"/>
      <c r="B192" s="4"/>
      <c r="C192" s="8" t="s">
        <v>5</v>
      </c>
      <c r="D192" s="829" t="s">
        <v>946</v>
      </c>
      <c r="E192" s="830"/>
      <c r="F192" s="830"/>
      <c r="G192" s="830"/>
      <c r="H192" s="4"/>
      <c r="I192" s="4"/>
      <c r="J192" s="4"/>
      <c r="K192" s="4"/>
    </row>
    <row r="193" spans="1:11" ht="26.1" customHeight="1">
      <c r="A193" s="4"/>
      <c r="B193" s="4"/>
      <c r="C193" s="8" t="s">
        <v>303</v>
      </c>
      <c r="D193" s="829" t="s">
        <v>450</v>
      </c>
      <c r="E193" s="830"/>
      <c r="F193" s="830"/>
      <c r="G193" s="830"/>
      <c r="H193" s="4"/>
      <c r="I193" s="4"/>
      <c r="J193" s="4"/>
      <c r="K193" s="4"/>
    </row>
    <row r="194" spans="1:11" ht="14.1" customHeight="1">
      <c r="A194" s="4"/>
      <c r="B194" s="4"/>
      <c r="C194" s="827" t="s">
        <v>44</v>
      </c>
      <c r="D194" s="828"/>
      <c r="E194" s="828"/>
      <c r="F194" s="828"/>
      <c r="G194" s="828"/>
      <c r="H194" s="4"/>
      <c r="I194" s="4"/>
      <c r="J194" s="4"/>
      <c r="K194" s="4"/>
    </row>
    <row r="195" spans="1:11" ht="14.1" customHeight="1">
      <c r="A195" s="4"/>
      <c r="B195" s="4"/>
      <c r="C195" s="111" t="s">
        <v>1535</v>
      </c>
      <c r="D195" s="827" t="s">
        <v>1534</v>
      </c>
      <c r="E195" s="828"/>
      <c r="F195" s="828"/>
      <c r="G195" s="828"/>
      <c r="H195" s="4"/>
      <c r="I195" s="4"/>
      <c r="J195" s="4"/>
      <c r="K195" s="4"/>
    </row>
    <row r="196" spans="1:11" ht="14.1" customHeight="1">
      <c r="A196" s="4"/>
      <c r="B196" s="4"/>
      <c r="C196" s="14" t="s">
        <v>484</v>
      </c>
      <c r="D196" s="825" t="s">
        <v>1533</v>
      </c>
      <c r="E196" s="826"/>
      <c r="F196" s="826"/>
      <c r="G196" s="826"/>
      <c r="H196" s="4"/>
      <c r="I196" s="4"/>
      <c r="J196" s="4"/>
      <c r="K196" s="4"/>
    </row>
    <row r="197" spans="1:11" ht="14.1" customHeight="1">
      <c r="A197" s="4"/>
      <c r="B197" s="4"/>
      <c r="C197" s="122" t="s">
        <v>482</v>
      </c>
      <c r="D197" s="821" t="s">
        <v>245</v>
      </c>
      <c r="E197" s="822"/>
      <c r="F197" s="822"/>
      <c r="G197" s="822"/>
      <c r="H197" s="4"/>
      <c r="I197" s="4"/>
      <c r="J197" s="4"/>
      <c r="K197" s="4"/>
    </row>
    <row r="198" spans="1:11" ht="14.1" customHeight="1">
      <c r="A198" s="4"/>
      <c r="B198" s="4"/>
      <c r="C198" s="122" t="s">
        <v>15</v>
      </c>
      <c r="D198" s="821" t="s">
        <v>207</v>
      </c>
      <c r="E198" s="822"/>
      <c r="F198" s="822"/>
      <c r="G198" s="822"/>
      <c r="H198" s="4"/>
      <c r="I198" s="4"/>
      <c r="J198" s="4"/>
      <c r="K198" s="4"/>
    </row>
    <row r="199" spans="1:11" ht="15" customHeight="1">
      <c r="A199" s="4"/>
      <c r="B199" s="4"/>
      <c r="C199" s="13"/>
      <c r="D199" s="116">
        <v>2021</v>
      </c>
      <c r="E199" s="116">
        <v>2022</v>
      </c>
      <c r="F199" s="116">
        <v>2023</v>
      </c>
      <c r="G199" s="116">
        <v>2024</v>
      </c>
      <c r="H199" s="4"/>
      <c r="I199" s="4"/>
      <c r="J199" s="4"/>
      <c r="K199" s="4"/>
    </row>
    <row r="200" spans="1:11" ht="15" customHeight="1">
      <c r="A200" s="4"/>
      <c r="B200" s="4"/>
      <c r="C200" s="12"/>
      <c r="D200" s="117" t="s">
        <v>7</v>
      </c>
      <c r="E200" s="117" t="s">
        <v>8</v>
      </c>
      <c r="F200" s="117" t="s">
        <v>8</v>
      </c>
      <c r="G200" s="117" t="s">
        <v>8</v>
      </c>
      <c r="H200" s="4"/>
      <c r="I200" s="4"/>
      <c r="J200" s="4"/>
      <c r="K200" s="4"/>
    </row>
    <row r="201" spans="1:11" ht="14.1" customHeight="1">
      <c r="A201" s="4"/>
      <c r="B201" s="4"/>
      <c r="C201" s="7" t="s">
        <v>16</v>
      </c>
      <c r="D201" s="114" t="s">
        <v>474</v>
      </c>
      <c r="E201" s="114" t="s">
        <v>569</v>
      </c>
      <c r="F201" s="114" t="s">
        <v>474</v>
      </c>
      <c r="G201" s="114" t="s">
        <v>474</v>
      </c>
      <c r="H201" s="4"/>
      <c r="I201" s="4"/>
      <c r="J201" s="4"/>
      <c r="K201" s="4"/>
    </row>
    <row r="202" spans="1:11" ht="14.1" customHeight="1">
      <c r="A202" s="4"/>
      <c r="B202" s="4"/>
      <c r="C202" s="7" t="s">
        <v>680</v>
      </c>
      <c r="D202" s="114" t="s">
        <v>1532</v>
      </c>
      <c r="E202" s="114" t="s">
        <v>692</v>
      </c>
      <c r="F202" s="114" t="s">
        <v>474</v>
      </c>
      <c r="G202" s="114" t="s">
        <v>474</v>
      </c>
      <c r="H202" s="4"/>
      <c r="I202" s="4"/>
      <c r="J202" s="4"/>
      <c r="K202" s="4"/>
    </row>
    <row r="203" spans="1:11" ht="14.1" customHeight="1">
      <c r="A203" s="4"/>
      <c r="B203" s="4"/>
      <c r="C203" s="7" t="s">
        <v>676</v>
      </c>
      <c r="D203" s="114" t="s">
        <v>474</v>
      </c>
      <c r="E203" s="114" t="s">
        <v>957</v>
      </c>
      <c r="F203" s="114" t="s">
        <v>474</v>
      </c>
      <c r="G203" s="114" t="s">
        <v>474</v>
      </c>
      <c r="H203" s="4"/>
      <c r="I203" s="4"/>
      <c r="J203" s="4"/>
      <c r="K203" s="4"/>
    </row>
    <row r="204" spans="1:11" ht="14.1" customHeight="1">
      <c r="A204" s="4"/>
      <c r="B204" s="4"/>
      <c r="C204" s="7" t="s">
        <v>477</v>
      </c>
      <c r="D204" s="114" t="s">
        <v>450</v>
      </c>
      <c r="E204" s="114" t="s">
        <v>450</v>
      </c>
      <c r="F204" s="114" t="s">
        <v>583</v>
      </c>
      <c r="G204" s="114" t="s">
        <v>450</v>
      </c>
      <c r="H204" s="4"/>
      <c r="I204" s="4"/>
      <c r="J204" s="4"/>
      <c r="K204" s="4"/>
    </row>
    <row r="205" spans="1:11" ht="14.1" customHeight="1">
      <c r="A205" s="4"/>
      <c r="B205" s="4"/>
      <c r="C205" s="7" t="s">
        <v>476</v>
      </c>
      <c r="D205" s="114" t="s">
        <v>450</v>
      </c>
      <c r="E205" s="114" t="s">
        <v>1397</v>
      </c>
      <c r="F205" s="114" t="s">
        <v>583</v>
      </c>
      <c r="G205" s="114" t="s">
        <v>450</v>
      </c>
      <c r="H205" s="4"/>
      <c r="I205" s="4"/>
      <c r="J205" s="4"/>
      <c r="K205" s="4"/>
    </row>
    <row r="206" spans="1:11" ht="14.1" customHeight="1">
      <c r="A206" s="4"/>
      <c r="B206" s="4"/>
      <c r="C206" s="7" t="s">
        <v>22</v>
      </c>
      <c r="D206" s="114" t="s">
        <v>450</v>
      </c>
      <c r="E206" s="114" t="s">
        <v>450</v>
      </c>
      <c r="F206" s="114" t="s">
        <v>583</v>
      </c>
      <c r="G206" s="114" t="s">
        <v>450</v>
      </c>
      <c r="H206" s="4"/>
      <c r="I206" s="4"/>
      <c r="J206" s="4"/>
      <c r="K206" s="4"/>
    </row>
    <row r="207" spans="1:11" ht="14.1" customHeight="1">
      <c r="A207" s="4"/>
      <c r="B207" s="4"/>
      <c r="C207" s="823" t="s">
        <v>473</v>
      </c>
      <c r="D207" s="824"/>
      <c r="E207" s="824"/>
      <c r="F207" s="824"/>
      <c r="G207" s="824"/>
      <c r="H207" s="4"/>
      <c r="I207" s="4"/>
      <c r="J207" s="4"/>
      <c r="K207" s="4"/>
    </row>
    <row r="208" spans="1:11" ht="14.1" customHeight="1">
      <c r="A208" s="4"/>
      <c r="B208" s="4"/>
      <c r="C208" s="13"/>
      <c r="D208" s="116">
        <v>2021</v>
      </c>
      <c r="E208" s="116">
        <v>2022</v>
      </c>
      <c r="F208" s="116">
        <v>2023</v>
      </c>
      <c r="G208" s="116">
        <v>2024</v>
      </c>
      <c r="H208" s="4"/>
      <c r="I208" s="4"/>
      <c r="J208" s="4"/>
      <c r="K208" s="4"/>
    </row>
    <row r="209" spans="1:11" ht="14.1" customHeight="1">
      <c r="A209" s="4"/>
      <c r="B209" s="4"/>
      <c r="C209" s="12"/>
      <c r="D209" s="117" t="s">
        <v>7</v>
      </c>
      <c r="E209" s="117" t="s">
        <v>8</v>
      </c>
      <c r="F209" s="117" t="s">
        <v>8</v>
      </c>
      <c r="G209" s="117" t="s">
        <v>8</v>
      </c>
      <c r="H209" s="4"/>
      <c r="I209" s="4"/>
      <c r="J209" s="4"/>
      <c r="K209" s="4"/>
    </row>
    <row r="210" spans="1:11" ht="14.1" customHeight="1">
      <c r="A210" s="4"/>
      <c r="B210" s="4"/>
      <c r="C210" s="11" t="s">
        <v>470</v>
      </c>
      <c r="D210" s="115">
        <v>0</v>
      </c>
      <c r="E210" s="115">
        <v>0</v>
      </c>
      <c r="F210" s="115">
        <v>0</v>
      </c>
      <c r="G210" s="115">
        <v>0</v>
      </c>
      <c r="H210" s="4"/>
      <c r="I210" s="4"/>
      <c r="J210" s="4"/>
      <c r="K210" s="4"/>
    </row>
    <row r="211" spans="1:11" ht="14.1" customHeight="1">
      <c r="A211" s="4"/>
      <c r="B211" s="4"/>
      <c r="C211" s="11" t="s">
        <v>459</v>
      </c>
      <c r="D211" s="115">
        <v>0</v>
      </c>
      <c r="E211" s="115">
        <v>0</v>
      </c>
      <c r="F211" s="115">
        <v>0</v>
      </c>
      <c r="G211" s="115">
        <v>0</v>
      </c>
      <c r="H211" s="4"/>
      <c r="I211" s="4"/>
      <c r="J211" s="4"/>
      <c r="K211" s="4"/>
    </row>
    <row r="212" spans="1:11" ht="14.1" customHeight="1">
      <c r="A212" s="4"/>
      <c r="B212" s="4"/>
      <c r="C212" s="11" t="s">
        <v>463</v>
      </c>
      <c r="D212" s="115">
        <v>0</v>
      </c>
      <c r="E212" s="115">
        <v>0</v>
      </c>
      <c r="F212" s="115">
        <v>0</v>
      </c>
      <c r="G212" s="115">
        <v>0</v>
      </c>
      <c r="H212" s="4"/>
      <c r="I212" s="4"/>
      <c r="J212" s="4"/>
      <c r="K212" s="4"/>
    </row>
    <row r="213" spans="1:11" ht="14.1" customHeight="1">
      <c r="A213" s="4"/>
      <c r="B213" s="4"/>
      <c r="C213" s="11" t="s">
        <v>469</v>
      </c>
      <c r="D213" s="115">
        <v>0</v>
      </c>
      <c r="E213" s="115">
        <v>0</v>
      </c>
      <c r="F213" s="115">
        <v>0</v>
      </c>
      <c r="G213" s="115">
        <v>0</v>
      </c>
      <c r="H213" s="4"/>
      <c r="I213" s="4"/>
      <c r="J213" s="4"/>
      <c r="K213" s="4"/>
    </row>
    <row r="214" spans="1:11" ht="14.1" customHeight="1">
      <c r="A214" s="4"/>
      <c r="B214" s="4"/>
      <c r="C214" s="11" t="s">
        <v>459</v>
      </c>
      <c r="D214" s="115">
        <v>0</v>
      </c>
      <c r="E214" s="115">
        <v>0</v>
      </c>
      <c r="F214" s="115">
        <v>0</v>
      </c>
      <c r="G214" s="115">
        <v>0</v>
      </c>
      <c r="H214" s="4"/>
      <c r="I214" s="4"/>
      <c r="J214" s="4"/>
      <c r="K214" s="4"/>
    </row>
    <row r="215" spans="1:11" ht="14.1" customHeight="1">
      <c r="A215" s="4"/>
      <c r="B215" s="4"/>
      <c r="C215" s="11" t="s">
        <v>463</v>
      </c>
      <c r="D215" s="115">
        <v>0</v>
      </c>
      <c r="E215" s="115">
        <v>0</v>
      </c>
      <c r="F215" s="115">
        <v>0</v>
      </c>
      <c r="G215" s="115">
        <v>0</v>
      </c>
      <c r="H215" s="4"/>
      <c r="I215" s="4"/>
      <c r="J215" s="4"/>
      <c r="K215" s="4"/>
    </row>
    <row r="216" spans="1:11" ht="14.1" customHeight="1">
      <c r="A216" s="4"/>
      <c r="B216" s="4"/>
      <c r="C216" s="11" t="s">
        <v>468</v>
      </c>
      <c r="D216" s="115">
        <v>0</v>
      </c>
      <c r="E216" s="115">
        <v>0</v>
      </c>
      <c r="F216" s="115">
        <v>0</v>
      </c>
      <c r="G216" s="115">
        <v>0</v>
      </c>
      <c r="H216" s="4"/>
      <c r="I216" s="4"/>
      <c r="J216" s="4"/>
      <c r="K216" s="4"/>
    </row>
    <row r="217" spans="1:11" ht="14.1" customHeight="1">
      <c r="A217" s="4"/>
      <c r="B217" s="4"/>
      <c r="C217" s="11" t="s">
        <v>459</v>
      </c>
      <c r="D217" s="115">
        <v>0</v>
      </c>
      <c r="E217" s="115">
        <v>0</v>
      </c>
      <c r="F217" s="115">
        <v>0</v>
      </c>
      <c r="G217" s="115">
        <v>0</v>
      </c>
      <c r="H217" s="4"/>
      <c r="I217" s="4"/>
      <c r="J217" s="4"/>
      <c r="K217" s="4"/>
    </row>
    <row r="218" spans="1:11" ht="14.1" customHeight="1">
      <c r="A218" s="4"/>
      <c r="B218" s="4"/>
      <c r="C218" s="11" t="s">
        <v>463</v>
      </c>
      <c r="D218" s="115">
        <v>0</v>
      </c>
      <c r="E218" s="115">
        <v>0</v>
      </c>
      <c r="F218" s="115">
        <v>0</v>
      </c>
      <c r="G218" s="115">
        <v>0</v>
      </c>
      <c r="H218" s="4"/>
      <c r="I218" s="4"/>
      <c r="J218" s="4"/>
      <c r="K218" s="4"/>
    </row>
    <row r="219" spans="1:11" ht="14.1" customHeight="1">
      <c r="A219" s="4"/>
      <c r="B219" s="4"/>
      <c r="C219" s="11" t="s">
        <v>467</v>
      </c>
      <c r="D219" s="115">
        <v>0</v>
      </c>
      <c r="E219" s="115">
        <v>0</v>
      </c>
      <c r="F219" s="115">
        <v>0</v>
      </c>
      <c r="G219" s="115">
        <v>0</v>
      </c>
      <c r="H219" s="4"/>
      <c r="I219" s="4"/>
      <c r="J219" s="4"/>
      <c r="K219" s="4"/>
    </row>
    <row r="220" spans="1:11" ht="14.1" customHeight="1">
      <c r="A220" s="4"/>
      <c r="B220" s="4"/>
      <c r="C220" s="11" t="s">
        <v>459</v>
      </c>
      <c r="D220" s="115">
        <v>0</v>
      </c>
      <c r="E220" s="115">
        <v>0</v>
      </c>
      <c r="F220" s="115">
        <v>0</v>
      </c>
      <c r="G220" s="115">
        <v>0</v>
      </c>
      <c r="H220" s="4"/>
      <c r="I220" s="4"/>
      <c r="J220" s="4"/>
      <c r="K220" s="4"/>
    </row>
    <row r="221" spans="1:11" ht="14.1" customHeight="1">
      <c r="A221" s="4"/>
      <c r="B221" s="4"/>
      <c r="C221" s="11" t="s">
        <v>463</v>
      </c>
      <c r="D221" s="115">
        <v>0</v>
      </c>
      <c r="E221" s="115">
        <v>0</v>
      </c>
      <c r="F221" s="115">
        <v>0</v>
      </c>
      <c r="G221" s="115">
        <v>0</v>
      </c>
      <c r="H221" s="4"/>
      <c r="I221" s="4"/>
      <c r="J221" s="4"/>
      <c r="K221" s="4"/>
    </row>
    <row r="222" spans="1:11" ht="14.1" customHeight="1">
      <c r="A222" s="4"/>
      <c r="B222" s="4"/>
      <c r="C222" s="11" t="s">
        <v>472</v>
      </c>
      <c r="D222" s="115">
        <v>0</v>
      </c>
      <c r="E222" s="115">
        <v>0</v>
      </c>
      <c r="F222" s="115">
        <v>0</v>
      </c>
      <c r="G222" s="115">
        <v>0</v>
      </c>
      <c r="H222" s="4"/>
      <c r="I222" s="4"/>
      <c r="J222" s="4"/>
      <c r="K222" s="4"/>
    </row>
    <row r="223" spans="1:11" ht="14.1" customHeight="1">
      <c r="A223" s="4"/>
      <c r="B223" s="4"/>
      <c r="C223" s="11" t="s">
        <v>459</v>
      </c>
      <c r="D223" s="115">
        <v>0</v>
      </c>
      <c r="E223" s="115">
        <v>0</v>
      </c>
      <c r="F223" s="115">
        <v>0</v>
      </c>
      <c r="G223" s="115">
        <v>0</v>
      </c>
      <c r="H223" s="4"/>
      <c r="I223" s="4"/>
      <c r="J223" s="4"/>
      <c r="K223" s="4"/>
    </row>
    <row r="224" spans="1:11" ht="14.1" customHeight="1">
      <c r="A224" s="4"/>
      <c r="B224" s="4"/>
      <c r="C224" s="11" t="s">
        <v>463</v>
      </c>
      <c r="D224" s="115">
        <v>0</v>
      </c>
      <c r="E224" s="115">
        <v>0</v>
      </c>
      <c r="F224" s="115">
        <v>0</v>
      </c>
      <c r="G224" s="115">
        <v>0</v>
      </c>
      <c r="H224" s="4"/>
      <c r="I224" s="4"/>
      <c r="J224" s="4"/>
      <c r="K224" s="4"/>
    </row>
    <row r="225" spans="1:11" ht="14.1" customHeight="1">
      <c r="A225" s="4"/>
      <c r="B225" s="4"/>
      <c r="C225" s="11" t="s">
        <v>465</v>
      </c>
      <c r="D225" s="115">
        <v>0</v>
      </c>
      <c r="E225" s="115">
        <v>0</v>
      </c>
      <c r="F225" s="115">
        <v>0</v>
      </c>
      <c r="G225" s="115">
        <v>0</v>
      </c>
      <c r="H225" s="4"/>
      <c r="I225" s="4"/>
      <c r="J225" s="4"/>
      <c r="K225" s="4"/>
    </row>
    <row r="226" spans="1:11" ht="14.1" customHeight="1">
      <c r="A226" s="4"/>
      <c r="B226" s="4"/>
      <c r="C226" s="11" t="s">
        <v>459</v>
      </c>
      <c r="D226" s="115">
        <v>0</v>
      </c>
      <c r="E226" s="115">
        <v>0</v>
      </c>
      <c r="F226" s="115">
        <v>0</v>
      </c>
      <c r="G226" s="115">
        <v>0</v>
      </c>
      <c r="H226" s="4"/>
      <c r="I226" s="4"/>
      <c r="J226" s="4"/>
      <c r="K226" s="4"/>
    </row>
    <row r="227" spans="1:11" ht="14.1" customHeight="1">
      <c r="A227" s="4"/>
      <c r="B227" s="4"/>
      <c r="C227" s="11" t="s">
        <v>463</v>
      </c>
      <c r="D227" s="115">
        <v>0</v>
      </c>
      <c r="E227" s="115">
        <v>0</v>
      </c>
      <c r="F227" s="115">
        <v>0</v>
      </c>
      <c r="G227" s="115">
        <v>0</v>
      </c>
      <c r="H227" s="4"/>
      <c r="I227" s="4"/>
      <c r="J227" s="4"/>
      <c r="K227" s="4"/>
    </row>
    <row r="228" spans="1:11" ht="14.1" customHeight="1">
      <c r="A228" s="4"/>
      <c r="B228" s="4"/>
      <c r="C228" s="11" t="s">
        <v>464</v>
      </c>
      <c r="D228" s="115">
        <v>0</v>
      </c>
      <c r="E228" s="115">
        <v>0</v>
      </c>
      <c r="F228" s="115">
        <v>0</v>
      </c>
      <c r="G228" s="115">
        <v>0</v>
      </c>
      <c r="H228" s="4"/>
      <c r="I228" s="4"/>
      <c r="J228" s="4"/>
      <c r="K228" s="4"/>
    </row>
    <row r="229" spans="1:11" ht="14.1" customHeight="1">
      <c r="A229" s="4"/>
      <c r="B229" s="4"/>
      <c r="C229" s="11" t="s">
        <v>459</v>
      </c>
      <c r="D229" s="115">
        <v>0</v>
      </c>
      <c r="E229" s="115">
        <v>0</v>
      </c>
      <c r="F229" s="115">
        <v>0</v>
      </c>
      <c r="G229" s="115">
        <v>0</v>
      </c>
      <c r="H229" s="4"/>
      <c r="I229" s="4"/>
      <c r="J229" s="4"/>
      <c r="K229" s="4"/>
    </row>
    <row r="230" spans="1:11" ht="14.1" customHeight="1">
      <c r="A230" s="4"/>
      <c r="B230" s="4"/>
      <c r="C230" s="11" t="s">
        <v>463</v>
      </c>
      <c r="D230" s="115">
        <v>0</v>
      </c>
      <c r="E230" s="115">
        <v>0</v>
      </c>
      <c r="F230" s="115">
        <v>0</v>
      </c>
      <c r="G230" s="115">
        <v>0</v>
      </c>
      <c r="H230" s="4"/>
      <c r="I230" s="4"/>
      <c r="J230" s="4"/>
      <c r="K230" s="4"/>
    </row>
    <row r="231" spans="1:11" ht="14.1" customHeight="1">
      <c r="A231" s="4"/>
      <c r="B231" s="4"/>
      <c r="C231" s="11" t="s">
        <v>462</v>
      </c>
      <c r="D231" s="115">
        <v>0</v>
      </c>
      <c r="E231" s="115">
        <v>0</v>
      </c>
      <c r="F231" s="115">
        <v>0</v>
      </c>
      <c r="G231" s="115">
        <v>0</v>
      </c>
      <c r="H231" s="4"/>
      <c r="I231" s="4"/>
      <c r="J231" s="4"/>
      <c r="K231" s="4"/>
    </row>
    <row r="232" spans="1:11" ht="14.1" customHeight="1">
      <c r="A232" s="4"/>
      <c r="B232" s="4"/>
      <c r="C232" s="11" t="s">
        <v>459</v>
      </c>
      <c r="D232" s="115">
        <v>0</v>
      </c>
      <c r="E232" s="115">
        <v>0</v>
      </c>
      <c r="F232" s="115">
        <v>0</v>
      </c>
      <c r="G232" s="115">
        <v>0</v>
      </c>
      <c r="H232" s="4"/>
      <c r="I232" s="4"/>
      <c r="J232" s="4"/>
      <c r="K232" s="4"/>
    </row>
    <row r="233" spans="1:11" ht="14.1" customHeight="1">
      <c r="A233" s="4"/>
      <c r="B233" s="4"/>
      <c r="C233" s="11" t="s">
        <v>458</v>
      </c>
      <c r="D233" s="115">
        <v>0</v>
      </c>
      <c r="E233" s="115">
        <v>0</v>
      </c>
      <c r="F233" s="115">
        <v>0</v>
      </c>
      <c r="G233" s="115">
        <v>0</v>
      </c>
      <c r="H233" s="4"/>
      <c r="I233" s="4"/>
      <c r="J233" s="4"/>
      <c r="K233" s="4"/>
    </row>
    <row r="234" spans="1:11" ht="14.1" customHeight="1">
      <c r="A234" s="4"/>
      <c r="B234" s="4"/>
      <c r="C234" s="11" t="s">
        <v>457</v>
      </c>
      <c r="D234" s="115">
        <v>0</v>
      </c>
      <c r="E234" s="115">
        <v>0</v>
      </c>
      <c r="F234" s="115">
        <v>0</v>
      </c>
      <c r="G234" s="115">
        <v>0</v>
      </c>
      <c r="H234" s="4"/>
      <c r="I234" s="4"/>
      <c r="J234" s="4"/>
      <c r="K234" s="4"/>
    </row>
    <row r="235" spans="1:11" ht="14.1" customHeight="1">
      <c r="A235" s="4"/>
      <c r="B235" s="4"/>
      <c r="C235" s="11" t="s">
        <v>456</v>
      </c>
      <c r="D235" s="115">
        <v>0</v>
      </c>
      <c r="E235" s="115">
        <v>0</v>
      </c>
      <c r="F235" s="115">
        <v>0</v>
      </c>
      <c r="G235" s="115">
        <v>0</v>
      </c>
      <c r="H235" s="4"/>
      <c r="I235" s="4"/>
      <c r="J235" s="4"/>
      <c r="K235" s="4"/>
    </row>
    <row r="236" spans="1:11" ht="14.1" customHeight="1">
      <c r="A236" s="4"/>
      <c r="B236" s="4"/>
      <c r="C236" s="11" t="s">
        <v>455</v>
      </c>
      <c r="D236" s="115">
        <v>0</v>
      </c>
      <c r="E236" s="115">
        <v>0</v>
      </c>
      <c r="F236" s="115">
        <v>0</v>
      </c>
      <c r="G236" s="115">
        <v>0</v>
      </c>
      <c r="H236" s="4"/>
      <c r="I236" s="4"/>
      <c r="J236" s="4"/>
      <c r="K236" s="4"/>
    </row>
    <row r="237" spans="1:11" ht="14.1" customHeight="1">
      <c r="A237" s="4"/>
      <c r="B237" s="4"/>
      <c r="C237" s="11" t="s">
        <v>461</v>
      </c>
      <c r="D237" s="115">
        <v>1600000</v>
      </c>
      <c r="E237" s="115">
        <v>1000000</v>
      </c>
      <c r="F237" s="115">
        <v>0</v>
      </c>
      <c r="G237" s="115">
        <v>0</v>
      </c>
      <c r="H237" s="4"/>
      <c r="I237" s="4"/>
      <c r="J237" s="4"/>
      <c r="K237" s="4"/>
    </row>
    <row r="238" spans="1:11" ht="14.1" customHeight="1">
      <c r="A238" s="4"/>
      <c r="B238" s="4"/>
      <c r="C238" s="11" t="s">
        <v>459</v>
      </c>
      <c r="D238" s="115">
        <v>1600000</v>
      </c>
      <c r="E238" s="115">
        <v>1000000</v>
      </c>
      <c r="F238" s="115">
        <v>0</v>
      </c>
      <c r="G238" s="115">
        <v>0</v>
      </c>
      <c r="H238" s="4"/>
      <c r="I238" s="4"/>
      <c r="J238" s="4"/>
      <c r="K238" s="4"/>
    </row>
    <row r="239" spans="1:11" ht="14.1" customHeight="1">
      <c r="A239" s="4"/>
      <c r="B239" s="4"/>
      <c r="C239" s="11" t="s">
        <v>458</v>
      </c>
      <c r="D239" s="115">
        <v>0</v>
      </c>
      <c r="E239" s="115">
        <v>0</v>
      </c>
      <c r="F239" s="115">
        <v>0</v>
      </c>
      <c r="G239" s="115">
        <v>0</v>
      </c>
      <c r="H239" s="4"/>
      <c r="I239" s="4"/>
      <c r="J239" s="4"/>
      <c r="K239" s="4"/>
    </row>
    <row r="240" spans="1:11" ht="14.1" customHeight="1">
      <c r="A240" s="4"/>
      <c r="B240" s="4"/>
      <c r="C240" s="11" t="s">
        <v>457</v>
      </c>
      <c r="D240" s="115">
        <v>0</v>
      </c>
      <c r="E240" s="115">
        <v>0</v>
      </c>
      <c r="F240" s="115">
        <v>0</v>
      </c>
      <c r="G240" s="115">
        <v>0</v>
      </c>
      <c r="H240" s="4"/>
      <c r="I240" s="4"/>
      <c r="J240" s="4"/>
      <c r="K240" s="4"/>
    </row>
    <row r="241" spans="1:11" ht="14.1" customHeight="1">
      <c r="A241" s="4"/>
      <c r="B241" s="4"/>
      <c r="C241" s="11" t="s">
        <v>456</v>
      </c>
      <c r="D241" s="115">
        <v>0</v>
      </c>
      <c r="E241" s="115">
        <v>0</v>
      </c>
      <c r="F241" s="115">
        <v>0</v>
      </c>
      <c r="G241" s="115">
        <v>0</v>
      </c>
      <c r="H241" s="4"/>
      <c r="I241" s="4"/>
      <c r="J241" s="4"/>
      <c r="K241" s="4"/>
    </row>
    <row r="242" spans="1:11" ht="14.1" customHeight="1">
      <c r="A242" s="4"/>
      <c r="B242" s="4"/>
      <c r="C242" s="11" t="s">
        <v>455</v>
      </c>
      <c r="D242" s="115">
        <v>0</v>
      </c>
      <c r="E242" s="115">
        <v>0</v>
      </c>
      <c r="F242" s="115">
        <v>0</v>
      </c>
      <c r="G242" s="115">
        <v>0</v>
      </c>
      <c r="H242" s="4"/>
      <c r="I242" s="4"/>
      <c r="J242" s="4"/>
      <c r="K242" s="4"/>
    </row>
    <row r="243" spans="1:11" ht="14.1" customHeight="1">
      <c r="A243" s="4"/>
      <c r="B243" s="4"/>
      <c r="C243" s="11" t="s">
        <v>460</v>
      </c>
      <c r="D243" s="115">
        <v>0</v>
      </c>
      <c r="E243" s="115">
        <v>0</v>
      </c>
      <c r="F243" s="115">
        <v>0</v>
      </c>
      <c r="G243" s="115">
        <v>0</v>
      </c>
      <c r="H243" s="4"/>
      <c r="I243" s="4"/>
      <c r="J243" s="4"/>
      <c r="K243" s="4"/>
    </row>
    <row r="244" spans="1:11" ht="14.1" customHeight="1">
      <c r="A244" s="4"/>
      <c r="B244" s="4"/>
      <c r="C244" s="11" t="s">
        <v>459</v>
      </c>
      <c r="D244" s="115">
        <v>0</v>
      </c>
      <c r="E244" s="115">
        <v>0</v>
      </c>
      <c r="F244" s="115">
        <v>0</v>
      </c>
      <c r="G244" s="115">
        <v>0</v>
      </c>
      <c r="H244" s="4"/>
      <c r="I244" s="4"/>
      <c r="J244" s="4"/>
      <c r="K244" s="4"/>
    </row>
    <row r="245" spans="1:11" ht="14.1" customHeight="1">
      <c r="A245" s="4"/>
      <c r="B245" s="4"/>
      <c r="C245" s="11" t="s">
        <v>458</v>
      </c>
      <c r="D245" s="115">
        <v>0</v>
      </c>
      <c r="E245" s="115">
        <v>0</v>
      </c>
      <c r="F245" s="115">
        <v>0</v>
      </c>
      <c r="G245" s="115">
        <v>0</v>
      </c>
      <c r="H245" s="4"/>
      <c r="I245" s="4"/>
      <c r="J245" s="4"/>
      <c r="K245" s="4"/>
    </row>
    <row r="246" spans="1:11" ht="14.1" customHeight="1">
      <c r="A246" s="4"/>
      <c r="B246" s="4"/>
      <c r="C246" s="11" t="s">
        <v>457</v>
      </c>
      <c r="D246" s="115">
        <v>0</v>
      </c>
      <c r="E246" s="115">
        <v>0</v>
      </c>
      <c r="F246" s="115">
        <v>0</v>
      </c>
      <c r="G246" s="115">
        <v>0</v>
      </c>
      <c r="H246" s="4"/>
      <c r="I246" s="4"/>
      <c r="J246" s="4"/>
      <c r="K246" s="4"/>
    </row>
    <row r="247" spans="1:11" ht="14.1" customHeight="1">
      <c r="A247" s="4"/>
      <c r="B247" s="4"/>
      <c r="C247" s="11" t="s">
        <v>456</v>
      </c>
      <c r="D247" s="115">
        <v>0</v>
      </c>
      <c r="E247" s="115">
        <v>0</v>
      </c>
      <c r="F247" s="115">
        <v>0</v>
      </c>
      <c r="G247" s="115">
        <v>0</v>
      </c>
      <c r="H247" s="4"/>
      <c r="I247" s="4"/>
      <c r="J247" s="4"/>
      <c r="K247" s="4"/>
    </row>
    <row r="248" spans="1:11" ht="14.1" customHeight="1">
      <c r="A248" s="4"/>
      <c r="B248" s="4"/>
      <c r="C248" s="11" t="s">
        <v>455</v>
      </c>
      <c r="D248" s="115">
        <v>0</v>
      </c>
      <c r="E248" s="115">
        <v>0</v>
      </c>
      <c r="F248" s="115">
        <v>0</v>
      </c>
      <c r="G248" s="115">
        <v>0</v>
      </c>
      <c r="H248" s="4"/>
      <c r="I248" s="4"/>
      <c r="J248" s="4"/>
      <c r="K248" s="4"/>
    </row>
    <row r="249" spans="1:11" ht="14.1" customHeight="1">
      <c r="A249" s="4"/>
      <c r="B249" s="4"/>
      <c r="C249" s="11" t="s">
        <v>454</v>
      </c>
      <c r="D249" s="115">
        <v>0</v>
      </c>
      <c r="E249" s="115">
        <v>0</v>
      </c>
      <c r="F249" s="115">
        <v>0</v>
      </c>
      <c r="G249" s="115">
        <v>0</v>
      </c>
      <c r="H249" s="4"/>
      <c r="I249" s="4"/>
      <c r="J249" s="4"/>
      <c r="K249" s="4"/>
    </row>
    <row r="250" spans="1:11" ht="14.1" customHeight="1">
      <c r="A250" s="4"/>
      <c r="B250" s="4"/>
      <c r="C250" s="11" t="s">
        <v>453</v>
      </c>
      <c r="D250" s="115">
        <v>0</v>
      </c>
      <c r="E250" s="115">
        <v>0</v>
      </c>
      <c r="F250" s="115">
        <v>0</v>
      </c>
      <c r="G250" s="115">
        <v>0</v>
      </c>
      <c r="H250" s="4"/>
      <c r="I250" s="4"/>
      <c r="J250" s="4"/>
      <c r="K250" s="4"/>
    </row>
    <row r="251" spans="1:11" ht="14.1" customHeight="1">
      <c r="A251" s="4"/>
      <c r="B251" s="4"/>
      <c r="C251" s="10" t="s">
        <v>165</v>
      </c>
      <c r="D251" s="115">
        <v>1600000</v>
      </c>
      <c r="E251" s="115">
        <v>1000000</v>
      </c>
      <c r="F251" s="115">
        <v>0</v>
      </c>
      <c r="G251" s="115">
        <v>0</v>
      </c>
      <c r="H251" s="4"/>
      <c r="I251" s="4"/>
      <c r="J251" s="4"/>
      <c r="K251" s="4"/>
    </row>
    <row r="252" spans="1:11" ht="15" customHeight="1">
      <c r="A252" s="4"/>
      <c r="B252" s="4"/>
      <c r="C252" s="9" t="s">
        <v>450</v>
      </c>
      <c r="D252" s="119" t="s">
        <v>450</v>
      </c>
      <c r="E252" s="119" t="s">
        <v>450</v>
      </c>
      <c r="F252" s="119" t="s">
        <v>450</v>
      </c>
      <c r="G252" s="119" t="s">
        <v>450</v>
      </c>
      <c r="H252" s="4"/>
      <c r="I252" s="4"/>
      <c r="J252" s="4"/>
      <c r="K252" s="4"/>
    </row>
    <row r="253" spans="1:11" ht="15" customHeight="1">
      <c r="A253" s="4"/>
      <c r="B253" s="4"/>
      <c r="C253" s="8" t="s">
        <v>471</v>
      </c>
      <c r="D253" s="120">
        <v>485329880</v>
      </c>
      <c r="E253" s="120">
        <v>496800000</v>
      </c>
      <c r="F253" s="120">
        <v>508800000</v>
      </c>
      <c r="G253" s="120">
        <v>525250000</v>
      </c>
      <c r="H253" s="4"/>
      <c r="I253" s="4"/>
      <c r="J253" s="4"/>
      <c r="K253" s="4"/>
    </row>
    <row r="254" spans="1:11" ht="15" customHeight="1">
      <c r="A254" s="4"/>
      <c r="B254" s="4"/>
      <c r="C254" s="7" t="s">
        <v>470</v>
      </c>
      <c r="D254" s="118">
        <v>330050965</v>
      </c>
      <c r="E254" s="118">
        <v>317109000</v>
      </c>
      <c r="F254" s="118">
        <v>317109000</v>
      </c>
      <c r="G254" s="118">
        <v>317109000</v>
      </c>
      <c r="H254" s="4"/>
      <c r="I254" s="4"/>
      <c r="J254" s="4"/>
      <c r="K254" s="4"/>
    </row>
    <row r="255" spans="1:11" ht="15" customHeight="1">
      <c r="A255" s="4"/>
      <c r="B255" s="4"/>
      <c r="C255" s="7" t="s">
        <v>459</v>
      </c>
      <c r="D255" s="118">
        <v>330050965</v>
      </c>
      <c r="E255" s="118">
        <v>317109000</v>
      </c>
      <c r="F255" s="118">
        <v>317109000</v>
      </c>
      <c r="G255" s="118">
        <v>317109000</v>
      </c>
      <c r="H255" s="4"/>
      <c r="I255" s="4"/>
      <c r="J255" s="4"/>
      <c r="K255" s="4"/>
    </row>
    <row r="256" spans="1:11" ht="15" customHeight="1">
      <c r="A256" s="4"/>
      <c r="B256" s="4"/>
      <c r="C256" s="7" t="s">
        <v>463</v>
      </c>
      <c r="D256" s="118">
        <v>0</v>
      </c>
      <c r="E256" s="118">
        <v>0</v>
      </c>
      <c r="F256" s="118">
        <v>0</v>
      </c>
      <c r="G256" s="118">
        <v>0</v>
      </c>
      <c r="H256" s="4"/>
      <c r="I256" s="4"/>
      <c r="J256" s="4"/>
      <c r="K256" s="4"/>
    </row>
    <row r="257" spans="1:11" ht="15" customHeight="1">
      <c r="A257" s="4"/>
      <c r="B257" s="4"/>
      <c r="C257" s="7" t="s">
        <v>469</v>
      </c>
      <c r="D257" s="118">
        <v>48260000</v>
      </c>
      <c r="E257" s="118">
        <v>63574000</v>
      </c>
      <c r="F257" s="118">
        <v>63574000</v>
      </c>
      <c r="G257" s="118">
        <v>63574000</v>
      </c>
      <c r="H257" s="4"/>
      <c r="I257" s="4"/>
      <c r="J257" s="4"/>
      <c r="K257" s="4"/>
    </row>
    <row r="258" spans="1:11" ht="15" customHeight="1">
      <c r="A258" s="4"/>
      <c r="B258" s="4"/>
      <c r="C258" s="7" t="s">
        <v>459</v>
      </c>
      <c r="D258" s="118">
        <v>48260000</v>
      </c>
      <c r="E258" s="118">
        <v>63574000</v>
      </c>
      <c r="F258" s="118">
        <v>63574000</v>
      </c>
      <c r="G258" s="118">
        <v>63574000</v>
      </c>
      <c r="H258" s="4"/>
      <c r="I258" s="4"/>
      <c r="J258" s="4"/>
      <c r="K258" s="4"/>
    </row>
    <row r="259" spans="1:11" ht="15" customHeight="1">
      <c r="A259" s="4"/>
      <c r="B259" s="4"/>
      <c r="C259" s="7" t="s">
        <v>463</v>
      </c>
      <c r="D259" s="118">
        <v>0</v>
      </c>
      <c r="E259" s="118">
        <v>0</v>
      </c>
      <c r="F259" s="118">
        <v>0</v>
      </c>
      <c r="G259" s="118">
        <v>0</v>
      </c>
      <c r="H259" s="4"/>
      <c r="I259" s="4"/>
      <c r="J259" s="4"/>
      <c r="K259" s="4"/>
    </row>
    <row r="260" spans="1:11" ht="15" customHeight="1">
      <c r="A260" s="4"/>
      <c r="B260" s="4"/>
      <c r="C260" s="7" t="s">
        <v>468</v>
      </c>
      <c r="D260" s="118">
        <v>76689035</v>
      </c>
      <c r="E260" s="118">
        <v>108117000</v>
      </c>
      <c r="F260" s="118">
        <v>108117000</v>
      </c>
      <c r="G260" s="118">
        <v>124567000</v>
      </c>
      <c r="H260" s="4"/>
      <c r="I260" s="4"/>
      <c r="J260" s="4"/>
      <c r="K260" s="4"/>
    </row>
    <row r="261" spans="1:11" ht="15" customHeight="1">
      <c r="A261" s="4"/>
      <c r="B261" s="4"/>
      <c r="C261" s="7" t="s">
        <v>459</v>
      </c>
      <c r="D261" s="118">
        <v>76689035</v>
      </c>
      <c r="E261" s="118">
        <v>108117000</v>
      </c>
      <c r="F261" s="118">
        <v>108117000</v>
      </c>
      <c r="G261" s="118">
        <v>124567000</v>
      </c>
      <c r="H261" s="4"/>
      <c r="I261" s="4"/>
      <c r="J261" s="4"/>
      <c r="K261" s="4"/>
    </row>
    <row r="262" spans="1:11" ht="15" customHeight="1">
      <c r="A262" s="4"/>
      <c r="B262" s="4"/>
      <c r="C262" s="7" t="s">
        <v>463</v>
      </c>
      <c r="D262" s="118">
        <v>0</v>
      </c>
      <c r="E262" s="118">
        <v>0</v>
      </c>
      <c r="F262" s="118">
        <v>0</v>
      </c>
      <c r="G262" s="118">
        <v>0</v>
      </c>
      <c r="H262" s="4"/>
      <c r="I262" s="4"/>
      <c r="J262" s="4"/>
      <c r="K262" s="4"/>
    </row>
    <row r="263" spans="1:11" ht="15" customHeight="1">
      <c r="A263" s="4"/>
      <c r="B263" s="4"/>
      <c r="C263" s="7" t="s">
        <v>467</v>
      </c>
      <c r="D263" s="118">
        <v>0</v>
      </c>
      <c r="E263" s="118">
        <v>0</v>
      </c>
      <c r="F263" s="118">
        <v>0</v>
      </c>
      <c r="G263" s="118">
        <v>0</v>
      </c>
      <c r="H263" s="4"/>
      <c r="I263" s="4"/>
      <c r="J263" s="4"/>
      <c r="K263" s="4"/>
    </row>
    <row r="264" spans="1:11" ht="15" customHeight="1">
      <c r="A264" s="4"/>
      <c r="B264" s="4"/>
      <c r="C264" s="7" t="s">
        <v>459</v>
      </c>
      <c r="D264" s="118">
        <v>0</v>
      </c>
      <c r="E264" s="118">
        <v>0</v>
      </c>
      <c r="F264" s="118">
        <v>0</v>
      </c>
      <c r="G264" s="118">
        <v>0</v>
      </c>
      <c r="H264" s="4"/>
      <c r="I264" s="4"/>
      <c r="J264" s="4"/>
      <c r="K264" s="4"/>
    </row>
    <row r="265" spans="1:11" ht="15" customHeight="1">
      <c r="A265" s="4"/>
      <c r="B265" s="4"/>
      <c r="C265" s="7" t="s">
        <v>463</v>
      </c>
      <c r="D265" s="118">
        <v>0</v>
      </c>
      <c r="E265" s="118">
        <v>0</v>
      </c>
      <c r="F265" s="118">
        <v>0</v>
      </c>
      <c r="G265" s="118">
        <v>0</v>
      </c>
      <c r="H265" s="4"/>
      <c r="I265" s="4"/>
      <c r="J265" s="4"/>
      <c r="K265" s="4"/>
    </row>
    <row r="266" spans="1:11" ht="20.100000000000001" customHeight="1">
      <c r="A266" s="4"/>
      <c r="B266" s="4"/>
      <c r="C266" s="7" t="s">
        <v>466</v>
      </c>
      <c r="D266" s="121">
        <v>0</v>
      </c>
      <c r="E266" s="121">
        <v>0</v>
      </c>
      <c r="F266" s="121">
        <v>0</v>
      </c>
      <c r="G266" s="121">
        <v>0</v>
      </c>
      <c r="H266" s="4"/>
      <c r="I266" s="4"/>
      <c r="J266" s="4"/>
      <c r="K266" s="4"/>
    </row>
    <row r="267" spans="1:11" ht="15" customHeight="1">
      <c r="A267" s="4"/>
      <c r="B267" s="4"/>
      <c r="C267" s="7" t="s">
        <v>459</v>
      </c>
      <c r="D267" s="118">
        <v>0</v>
      </c>
      <c r="E267" s="118">
        <v>0</v>
      </c>
      <c r="F267" s="118">
        <v>0</v>
      </c>
      <c r="G267" s="118">
        <v>0</v>
      </c>
      <c r="H267" s="4"/>
      <c r="I267" s="4"/>
      <c r="J267" s="4"/>
      <c r="K267" s="4"/>
    </row>
    <row r="268" spans="1:11" ht="15" customHeight="1">
      <c r="A268" s="4"/>
      <c r="B268" s="4"/>
      <c r="C268" s="7" t="s">
        <v>463</v>
      </c>
      <c r="D268" s="118">
        <v>0</v>
      </c>
      <c r="E268" s="118">
        <v>0</v>
      </c>
      <c r="F268" s="118">
        <v>0</v>
      </c>
      <c r="G268" s="118">
        <v>0</v>
      </c>
      <c r="H268" s="4"/>
      <c r="I268" s="4"/>
      <c r="J268" s="4"/>
      <c r="K268" s="4"/>
    </row>
    <row r="269" spans="1:11" ht="15" customHeight="1">
      <c r="A269" s="4"/>
      <c r="B269" s="4"/>
      <c r="C269" s="7" t="s">
        <v>465</v>
      </c>
      <c r="D269" s="118">
        <v>0</v>
      </c>
      <c r="E269" s="118">
        <v>0</v>
      </c>
      <c r="F269" s="118">
        <v>0</v>
      </c>
      <c r="G269" s="118">
        <v>0</v>
      </c>
      <c r="H269" s="4"/>
      <c r="I269" s="4"/>
      <c r="J269" s="4"/>
      <c r="K269" s="4"/>
    </row>
    <row r="270" spans="1:11" ht="15" customHeight="1">
      <c r="A270" s="4"/>
      <c r="B270" s="4"/>
      <c r="C270" s="7" t="s">
        <v>459</v>
      </c>
      <c r="D270" s="118">
        <v>0</v>
      </c>
      <c r="E270" s="118">
        <v>0</v>
      </c>
      <c r="F270" s="118">
        <v>0</v>
      </c>
      <c r="G270" s="118">
        <v>0</v>
      </c>
      <c r="H270" s="4"/>
      <c r="I270" s="4"/>
      <c r="J270" s="4"/>
      <c r="K270" s="4"/>
    </row>
    <row r="271" spans="1:11" ht="15" customHeight="1">
      <c r="A271" s="4"/>
      <c r="B271" s="4"/>
      <c r="C271" s="7" t="s">
        <v>463</v>
      </c>
      <c r="D271" s="118">
        <v>0</v>
      </c>
      <c r="E271" s="118">
        <v>0</v>
      </c>
      <c r="F271" s="118">
        <v>0</v>
      </c>
      <c r="G271" s="118">
        <v>0</v>
      </c>
      <c r="H271" s="4"/>
      <c r="I271" s="4"/>
      <c r="J271" s="4"/>
      <c r="K271" s="4"/>
    </row>
    <row r="272" spans="1:11" ht="15" customHeight="1">
      <c r="A272" s="4"/>
      <c r="B272" s="4"/>
      <c r="C272" s="7" t="s">
        <v>464</v>
      </c>
      <c r="D272" s="118">
        <v>329880</v>
      </c>
      <c r="E272" s="118">
        <v>0</v>
      </c>
      <c r="F272" s="118">
        <v>0</v>
      </c>
      <c r="G272" s="118">
        <v>0</v>
      </c>
      <c r="H272" s="4"/>
      <c r="I272" s="4"/>
      <c r="J272" s="4"/>
      <c r="K272" s="4"/>
    </row>
    <row r="273" spans="1:11" ht="15" customHeight="1">
      <c r="A273" s="4"/>
      <c r="B273" s="4"/>
      <c r="C273" s="7" t="s">
        <v>459</v>
      </c>
      <c r="D273" s="118">
        <v>329880</v>
      </c>
      <c r="E273" s="118">
        <v>0</v>
      </c>
      <c r="F273" s="118">
        <v>0</v>
      </c>
      <c r="G273" s="118">
        <v>0</v>
      </c>
      <c r="H273" s="4"/>
      <c r="I273" s="4"/>
      <c r="J273" s="4"/>
      <c r="K273" s="4"/>
    </row>
    <row r="274" spans="1:11" ht="15" customHeight="1">
      <c r="A274" s="4"/>
      <c r="B274" s="4"/>
      <c r="C274" s="7" t="s">
        <v>463</v>
      </c>
      <c r="D274" s="118">
        <v>0</v>
      </c>
      <c r="E274" s="118">
        <v>0</v>
      </c>
      <c r="F274" s="118">
        <v>0</v>
      </c>
      <c r="G274" s="118">
        <v>0</v>
      </c>
      <c r="H274" s="4"/>
      <c r="I274" s="4"/>
      <c r="J274" s="4"/>
      <c r="K274" s="4"/>
    </row>
    <row r="275" spans="1:11" ht="15" customHeight="1">
      <c r="A275" s="4"/>
      <c r="B275" s="4"/>
      <c r="C275" s="7" t="s">
        <v>462</v>
      </c>
      <c r="D275" s="118">
        <v>0</v>
      </c>
      <c r="E275" s="118">
        <v>0</v>
      </c>
      <c r="F275" s="118">
        <v>0</v>
      </c>
      <c r="G275" s="118">
        <v>0</v>
      </c>
      <c r="H275" s="4"/>
      <c r="I275" s="4"/>
      <c r="J275" s="4"/>
      <c r="K275" s="4"/>
    </row>
    <row r="276" spans="1:11" ht="15" customHeight="1">
      <c r="A276" s="4"/>
      <c r="B276" s="4"/>
      <c r="C276" s="7" t="s">
        <v>459</v>
      </c>
      <c r="D276" s="118">
        <v>0</v>
      </c>
      <c r="E276" s="118">
        <v>0</v>
      </c>
      <c r="F276" s="118">
        <v>0</v>
      </c>
      <c r="G276" s="118">
        <v>0</v>
      </c>
      <c r="H276" s="4"/>
      <c r="I276" s="4"/>
      <c r="J276" s="4"/>
      <c r="K276" s="4"/>
    </row>
    <row r="277" spans="1:11" ht="15" customHeight="1">
      <c r="A277" s="4"/>
      <c r="B277" s="4"/>
      <c r="C277" s="7" t="s">
        <v>458</v>
      </c>
      <c r="D277" s="118">
        <v>0</v>
      </c>
      <c r="E277" s="118">
        <v>0</v>
      </c>
      <c r="F277" s="118">
        <v>0</v>
      </c>
      <c r="G277" s="118">
        <v>0</v>
      </c>
      <c r="H277" s="4"/>
      <c r="I277" s="4"/>
      <c r="J277" s="4"/>
      <c r="K277" s="4"/>
    </row>
    <row r="278" spans="1:11" ht="15" customHeight="1">
      <c r="A278" s="4"/>
      <c r="B278" s="4"/>
      <c r="C278" s="7" t="s">
        <v>457</v>
      </c>
      <c r="D278" s="118">
        <v>0</v>
      </c>
      <c r="E278" s="118">
        <v>0</v>
      </c>
      <c r="F278" s="118">
        <v>0</v>
      </c>
      <c r="G278" s="118">
        <v>0</v>
      </c>
      <c r="H278" s="4"/>
      <c r="I278" s="4"/>
      <c r="J278" s="4"/>
      <c r="K278" s="4"/>
    </row>
    <row r="279" spans="1:11" ht="15" customHeight="1">
      <c r="A279" s="4"/>
      <c r="B279" s="4"/>
      <c r="C279" s="7" t="s">
        <v>456</v>
      </c>
      <c r="D279" s="118">
        <v>0</v>
      </c>
      <c r="E279" s="118">
        <v>0</v>
      </c>
      <c r="F279" s="118">
        <v>0</v>
      </c>
      <c r="G279" s="118">
        <v>0</v>
      </c>
      <c r="H279" s="4"/>
      <c r="I279" s="4"/>
      <c r="J279" s="4"/>
      <c r="K279" s="4"/>
    </row>
    <row r="280" spans="1:11" ht="15" customHeight="1">
      <c r="A280" s="4"/>
      <c r="B280" s="4"/>
      <c r="C280" s="7" t="s">
        <v>455</v>
      </c>
      <c r="D280" s="118">
        <v>0</v>
      </c>
      <c r="E280" s="118">
        <v>0</v>
      </c>
      <c r="F280" s="118">
        <v>0</v>
      </c>
      <c r="G280" s="118">
        <v>0</v>
      </c>
      <c r="H280" s="4"/>
      <c r="I280" s="4"/>
      <c r="J280" s="4"/>
      <c r="K280" s="4"/>
    </row>
    <row r="281" spans="1:11" ht="15" customHeight="1">
      <c r="A281" s="4"/>
      <c r="B281" s="4"/>
      <c r="C281" s="7" t="s">
        <v>461</v>
      </c>
      <c r="D281" s="118">
        <v>30000000</v>
      </c>
      <c r="E281" s="118">
        <v>8000000</v>
      </c>
      <c r="F281" s="118">
        <v>20000000</v>
      </c>
      <c r="G281" s="118">
        <v>20000000</v>
      </c>
      <c r="H281" s="4"/>
      <c r="I281" s="4"/>
      <c r="J281" s="4"/>
      <c r="K281" s="4"/>
    </row>
    <row r="282" spans="1:11" ht="15" customHeight="1">
      <c r="A282" s="4"/>
      <c r="B282" s="4"/>
      <c r="C282" s="7" t="s">
        <v>459</v>
      </c>
      <c r="D282" s="118">
        <v>30000000</v>
      </c>
      <c r="E282" s="118">
        <v>8000000</v>
      </c>
      <c r="F282" s="118">
        <v>20000000</v>
      </c>
      <c r="G282" s="118">
        <v>20000000</v>
      </c>
      <c r="H282" s="4"/>
      <c r="I282" s="4"/>
      <c r="J282" s="4"/>
      <c r="K282" s="4"/>
    </row>
    <row r="283" spans="1:11" ht="15" customHeight="1">
      <c r="A283" s="4"/>
      <c r="B283" s="4"/>
      <c r="C283" s="7" t="s">
        <v>458</v>
      </c>
      <c r="D283" s="118">
        <v>0</v>
      </c>
      <c r="E283" s="118">
        <v>0</v>
      </c>
      <c r="F283" s="118">
        <v>0</v>
      </c>
      <c r="G283" s="118">
        <v>0</v>
      </c>
      <c r="H283" s="4"/>
      <c r="I283" s="4"/>
      <c r="J283" s="4"/>
      <c r="K283" s="4"/>
    </row>
    <row r="284" spans="1:11" ht="15" customHeight="1">
      <c r="A284" s="4"/>
      <c r="B284" s="4"/>
      <c r="C284" s="7" t="s">
        <v>457</v>
      </c>
      <c r="D284" s="118">
        <v>0</v>
      </c>
      <c r="E284" s="118">
        <v>0</v>
      </c>
      <c r="F284" s="118">
        <v>0</v>
      </c>
      <c r="G284" s="118">
        <v>0</v>
      </c>
      <c r="H284" s="4"/>
      <c r="I284" s="4"/>
      <c r="J284" s="4"/>
      <c r="K284" s="4"/>
    </row>
    <row r="285" spans="1:11" ht="15" customHeight="1">
      <c r="A285" s="4"/>
      <c r="B285" s="4"/>
      <c r="C285" s="7" t="s">
        <v>456</v>
      </c>
      <c r="D285" s="118">
        <v>0</v>
      </c>
      <c r="E285" s="118">
        <v>0</v>
      </c>
      <c r="F285" s="118">
        <v>0</v>
      </c>
      <c r="G285" s="118">
        <v>0</v>
      </c>
      <c r="H285" s="4"/>
      <c r="I285" s="4"/>
      <c r="J285" s="4"/>
      <c r="K285" s="4"/>
    </row>
    <row r="286" spans="1:11" ht="15" customHeight="1">
      <c r="A286" s="4"/>
      <c r="B286" s="4"/>
      <c r="C286" s="7" t="s">
        <v>455</v>
      </c>
      <c r="D286" s="118">
        <v>0</v>
      </c>
      <c r="E286" s="118">
        <v>0</v>
      </c>
      <c r="F286" s="118">
        <v>0</v>
      </c>
      <c r="G286" s="118">
        <v>0</v>
      </c>
      <c r="H286" s="4"/>
      <c r="I286" s="4"/>
      <c r="J286" s="4"/>
      <c r="K286" s="4"/>
    </row>
    <row r="287" spans="1:11" ht="15" customHeight="1">
      <c r="A287" s="4"/>
      <c r="B287" s="4"/>
      <c r="C287" s="7" t="s">
        <v>460</v>
      </c>
      <c r="D287" s="118">
        <v>0</v>
      </c>
      <c r="E287" s="118">
        <v>0</v>
      </c>
      <c r="F287" s="118">
        <v>0</v>
      </c>
      <c r="G287" s="118">
        <v>0</v>
      </c>
      <c r="H287" s="4"/>
      <c r="I287" s="4"/>
      <c r="J287" s="4"/>
      <c r="K287" s="4"/>
    </row>
    <row r="288" spans="1:11" ht="15" customHeight="1">
      <c r="A288" s="4"/>
      <c r="B288" s="4"/>
      <c r="C288" s="7" t="s">
        <v>459</v>
      </c>
      <c r="D288" s="118">
        <v>0</v>
      </c>
      <c r="E288" s="118">
        <v>0</v>
      </c>
      <c r="F288" s="118">
        <v>0</v>
      </c>
      <c r="G288" s="118">
        <v>0</v>
      </c>
      <c r="H288" s="4"/>
      <c r="I288" s="4"/>
      <c r="J288" s="4"/>
      <c r="K288" s="4"/>
    </row>
    <row r="289" spans="1:11" ht="15" customHeight="1">
      <c r="A289" s="4"/>
      <c r="B289" s="4"/>
      <c r="C289" s="7" t="s">
        <v>458</v>
      </c>
      <c r="D289" s="118">
        <v>0</v>
      </c>
      <c r="E289" s="118">
        <v>0</v>
      </c>
      <c r="F289" s="118">
        <v>0</v>
      </c>
      <c r="G289" s="118">
        <v>0</v>
      </c>
      <c r="H289" s="4"/>
      <c r="I289" s="4"/>
      <c r="J289" s="4"/>
      <c r="K289" s="4"/>
    </row>
    <row r="290" spans="1:11" ht="15" customHeight="1">
      <c r="A290" s="4"/>
      <c r="B290" s="4"/>
      <c r="C290" s="7" t="s">
        <v>457</v>
      </c>
      <c r="D290" s="118">
        <v>0</v>
      </c>
      <c r="E290" s="118">
        <v>0</v>
      </c>
      <c r="F290" s="118">
        <v>0</v>
      </c>
      <c r="G290" s="118">
        <v>0</v>
      </c>
      <c r="H290" s="4"/>
      <c r="I290" s="4"/>
      <c r="J290" s="4"/>
      <c r="K290" s="4"/>
    </row>
    <row r="291" spans="1:11" ht="15" customHeight="1">
      <c r="A291" s="4"/>
      <c r="B291" s="4"/>
      <c r="C291" s="7" t="s">
        <v>456</v>
      </c>
      <c r="D291" s="118">
        <v>0</v>
      </c>
      <c r="E291" s="118">
        <v>0</v>
      </c>
      <c r="F291" s="118">
        <v>0</v>
      </c>
      <c r="G291" s="118">
        <v>0</v>
      </c>
      <c r="H291" s="4"/>
      <c r="I291" s="4"/>
      <c r="J291" s="4"/>
      <c r="K291" s="4"/>
    </row>
    <row r="292" spans="1:11" ht="15" customHeight="1">
      <c r="A292" s="4"/>
      <c r="B292" s="4"/>
      <c r="C292" s="7" t="s">
        <v>455</v>
      </c>
      <c r="D292" s="118">
        <v>0</v>
      </c>
      <c r="E292" s="118">
        <v>0</v>
      </c>
      <c r="F292" s="118">
        <v>0</v>
      </c>
      <c r="G292" s="118">
        <v>0</v>
      </c>
      <c r="H292" s="4"/>
      <c r="I292" s="4"/>
      <c r="J292" s="4"/>
      <c r="K292" s="4"/>
    </row>
    <row r="293" spans="1:11" ht="15" customHeight="1">
      <c r="A293" s="4"/>
      <c r="B293" s="4"/>
      <c r="C293" s="7" t="s">
        <v>454</v>
      </c>
      <c r="D293" s="118">
        <v>0</v>
      </c>
      <c r="E293" s="118">
        <v>0</v>
      </c>
      <c r="F293" s="118">
        <v>0</v>
      </c>
      <c r="G293" s="118">
        <v>0</v>
      </c>
      <c r="H293" s="4"/>
      <c r="I293" s="4"/>
      <c r="J293" s="4"/>
      <c r="K293" s="4"/>
    </row>
    <row r="294" spans="1:11" ht="15" customHeight="1">
      <c r="A294" s="4"/>
      <c r="B294" s="4"/>
      <c r="C294" s="7" t="s">
        <v>453</v>
      </c>
      <c r="D294" s="118">
        <v>0</v>
      </c>
      <c r="E294" s="118">
        <v>0</v>
      </c>
      <c r="F294" s="118">
        <v>0</v>
      </c>
      <c r="G294" s="118">
        <v>0</v>
      </c>
      <c r="H294" s="4"/>
      <c r="I294" s="4"/>
      <c r="J294" s="4"/>
      <c r="K294" s="4"/>
    </row>
    <row r="295" spans="1:11" ht="20.100000000000001" customHeight="1">
      <c r="A295" s="4"/>
      <c r="B295" s="4"/>
      <c r="C295" s="6" t="s">
        <v>450</v>
      </c>
      <c r="D295" s="4"/>
      <c r="E295" s="4"/>
      <c r="F295" s="4"/>
      <c r="G295" s="4"/>
      <c r="H295" s="4"/>
      <c r="I295" s="4"/>
      <c r="J295" s="4"/>
      <c r="K295" s="4"/>
    </row>
    <row r="296" spans="1:11" ht="20.100000000000001" customHeight="1">
      <c r="A296" s="17" t="s">
        <v>582</v>
      </c>
      <c r="B296" s="122" t="s">
        <v>338</v>
      </c>
      <c r="C296" s="122" t="s">
        <v>450</v>
      </c>
      <c r="D296" s="4"/>
      <c r="E296" s="3" t="s">
        <v>450</v>
      </c>
      <c r="F296" s="122" t="s">
        <v>338</v>
      </c>
      <c r="G296" s="122" t="s">
        <v>450</v>
      </c>
      <c r="H296" s="5" t="s">
        <v>450</v>
      </c>
      <c r="I296" s="3" t="s">
        <v>450</v>
      </c>
      <c r="J296" s="122" t="s">
        <v>338</v>
      </c>
      <c r="K296" s="122" t="s">
        <v>450</v>
      </c>
    </row>
    <row r="297" spans="1:11" ht="20.100000000000001" customHeight="1">
      <c r="A297" s="2" t="s">
        <v>578</v>
      </c>
      <c r="B297" s="122" t="s">
        <v>451</v>
      </c>
      <c r="C297" s="122" t="s">
        <v>450</v>
      </c>
      <c r="D297" s="4"/>
      <c r="E297" s="2" t="s">
        <v>577</v>
      </c>
      <c r="F297" s="122" t="s">
        <v>451</v>
      </c>
      <c r="G297" s="122" t="s">
        <v>450</v>
      </c>
      <c r="H297" s="4"/>
      <c r="I297" s="2" t="s">
        <v>452</v>
      </c>
      <c r="J297" s="122" t="s">
        <v>451</v>
      </c>
      <c r="K297" s="122" t="s">
        <v>450</v>
      </c>
    </row>
    <row r="298" spans="1:11" ht="20.100000000000001" customHeight="1">
      <c r="A298" s="1" t="s">
        <v>450</v>
      </c>
      <c r="B298" s="122" t="s">
        <v>336</v>
      </c>
      <c r="C298" s="122" t="s">
        <v>450</v>
      </c>
      <c r="D298" s="4"/>
      <c r="E298" s="1" t="s">
        <v>450</v>
      </c>
      <c r="F298" s="122" t="s">
        <v>336</v>
      </c>
      <c r="G298" s="122" t="s">
        <v>450</v>
      </c>
      <c r="H298" s="4"/>
      <c r="I298" s="1" t="s">
        <v>450</v>
      </c>
      <c r="J298" s="122" t="s">
        <v>336</v>
      </c>
      <c r="K298" s="122" t="s">
        <v>450</v>
      </c>
    </row>
  </sheetData>
  <mergeCells count="35">
    <mergeCell ref="D195:G195"/>
    <mergeCell ref="D196:G196"/>
    <mergeCell ref="D197:G197"/>
    <mergeCell ref="D198:G198"/>
    <mergeCell ref="C207:G207"/>
    <mergeCell ref="C194:G194"/>
    <mergeCell ref="D79:G79"/>
    <mergeCell ref="D80:G80"/>
    <mergeCell ref="D81:G81"/>
    <mergeCell ref="D82:G82"/>
    <mergeCell ref="C91:G91"/>
    <mergeCell ref="D136:G136"/>
    <mergeCell ref="D137:G137"/>
    <mergeCell ref="D138:G138"/>
    <mergeCell ref="C147:G147"/>
    <mergeCell ref="D192:G192"/>
    <mergeCell ref="D193:G193"/>
    <mergeCell ref="C78:G78"/>
    <mergeCell ref="D7:G7"/>
    <mergeCell ref="C8:G8"/>
    <mergeCell ref="C9:G9"/>
    <mergeCell ref="D10:G10"/>
    <mergeCell ref="D14:G14"/>
    <mergeCell ref="C20:G20"/>
    <mergeCell ref="D21:G21"/>
    <mergeCell ref="D22:G22"/>
    <mergeCell ref="D23:G23"/>
    <mergeCell ref="D24:G24"/>
    <mergeCell ref="C33:G33"/>
    <mergeCell ref="D6:G6"/>
    <mergeCell ref="C1:G1"/>
    <mergeCell ref="C2:G2"/>
    <mergeCell ref="D3:G3"/>
    <mergeCell ref="D4:G4"/>
    <mergeCell ref="D5:G5"/>
  </mergeCells>
  <pageMargins left="0" right="0" top="0" bottom="0"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H421"/>
  <sheetViews>
    <sheetView zoomScale="118" zoomScaleNormal="118" workbookViewId="0">
      <selection activeCell="C18" sqref="C18"/>
    </sheetView>
  </sheetViews>
  <sheetFormatPr defaultRowHeight="15"/>
  <cols>
    <col min="1" max="1" width="1.7109375" customWidth="1"/>
    <col min="2" max="2" width="6.5703125" customWidth="1"/>
    <col min="3" max="3" width="41.7109375" style="138" customWidth="1"/>
    <col min="4" max="4" width="17.28515625" style="138" customWidth="1"/>
    <col min="5" max="5" width="16.140625" style="138" customWidth="1"/>
    <col min="6" max="6" width="17.5703125" style="138" customWidth="1"/>
    <col min="7" max="7" width="20.140625" style="138" customWidth="1"/>
    <col min="8" max="8" width="12" style="138" customWidth="1"/>
    <col min="10" max="10" width="24.5703125" customWidth="1"/>
  </cols>
  <sheetData>
    <row r="1" spans="2:8">
      <c r="B1" s="136" t="s">
        <v>664</v>
      </c>
      <c r="C1" s="136"/>
      <c r="D1" s="136"/>
      <c r="E1" s="136"/>
      <c r="F1" s="136"/>
      <c r="G1" s="136"/>
      <c r="H1" s="136"/>
    </row>
    <row r="2" spans="2:8">
      <c r="B2" s="137"/>
      <c r="C2" s="846" t="s">
        <v>2418</v>
      </c>
      <c r="D2" s="846"/>
      <c r="E2" s="846"/>
      <c r="F2" s="846"/>
      <c r="G2" s="846"/>
      <c r="H2" s="136"/>
    </row>
    <row r="3" spans="2:8" ht="15.75" thickBot="1">
      <c r="H3" s="136"/>
    </row>
    <row r="4" spans="2:8" ht="15.75" customHeight="1" thickBot="1">
      <c r="C4" s="139" t="s">
        <v>0</v>
      </c>
      <c r="D4" s="847" t="s">
        <v>2419</v>
      </c>
      <c r="E4" s="847"/>
      <c r="F4" s="847"/>
      <c r="G4" s="847"/>
      <c r="H4" s="136"/>
    </row>
    <row r="5" spans="2:8" ht="15.75" customHeight="1" thickBot="1">
      <c r="C5" s="139" t="s">
        <v>2420</v>
      </c>
      <c r="D5" s="848">
        <v>50</v>
      </c>
      <c r="E5" s="849"/>
      <c r="F5" s="849"/>
      <c r="G5" s="850"/>
      <c r="H5" s="136"/>
    </row>
    <row r="6" spans="2:8" ht="15.75" customHeight="1" thickBot="1">
      <c r="C6" s="139" t="s">
        <v>1</v>
      </c>
      <c r="D6" s="851" t="s">
        <v>96</v>
      </c>
      <c r="E6" s="852"/>
      <c r="F6" s="852"/>
      <c r="G6" s="853"/>
      <c r="H6" s="136"/>
    </row>
    <row r="7" spans="2:8" ht="15.75" customHeight="1" thickBot="1">
      <c r="C7" s="139" t="s">
        <v>3</v>
      </c>
      <c r="D7" s="854" t="s">
        <v>719</v>
      </c>
      <c r="E7" s="855"/>
      <c r="F7" s="855"/>
      <c r="G7" s="856"/>
      <c r="H7" s="136"/>
    </row>
    <row r="8" spans="2:8" ht="15.75" customHeight="1" thickBot="1">
      <c r="C8" s="843" t="s">
        <v>4</v>
      </c>
      <c r="D8" s="844"/>
      <c r="E8" s="844"/>
      <c r="F8" s="844"/>
      <c r="G8" s="845"/>
      <c r="H8" s="136"/>
    </row>
    <row r="9" spans="2:8" ht="108" customHeight="1" thickBot="1">
      <c r="C9" s="857" t="s">
        <v>2421</v>
      </c>
      <c r="D9" s="858"/>
      <c r="E9" s="858"/>
      <c r="F9" s="858"/>
      <c r="G9" s="859"/>
      <c r="H9" s="136"/>
    </row>
    <row r="10" spans="2:8" ht="15.75" customHeight="1" thickBot="1">
      <c r="C10" s="857"/>
      <c r="D10" s="858"/>
      <c r="E10" s="858"/>
      <c r="F10" s="858"/>
      <c r="G10" s="859"/>
      <c r="H10" s="136"/>
    </row>
    <row r="11" spans="2:8" ht="21" customHeight="1" thickBot="1">
      <c r="C11" s="857"/>
      <c r="D11" s="858"/>
      <c r="E11" s="858"/>
      <c r="F11" s="858"/>
      <c r="G11" s="859"/>
      <c r="H11" s="136"/>
    </row>
    <row r="12" spans="2:8" ht="75" customHeight="1" thickBot="1">
      <c r="C12" s="140" t="s">
        <v>5</v>
      </c>
      <c r="D12" s="860" t="s">
        <v>2422</v>
      </c>
      <c r="E12" s="861"/>
      <c r="F12" s="861"/>
      <c r="G12" s="862"/>
      <c r="H12" s="136"/>
    </row>
    <row r="13" spans="2:8" ht="15" customHeight="1">
      <c r="C13" s="863" t="s">
        <v>6</v>
      </c>
      <c r="D13" s="141">
        <v>2021</v>
      </c>
      <c r="E13" s="141">
        <v>2022</v>
      </c>
      <c r="F13" s="141">
        <v>2023</v>
      </c>
      <c r="G13" s="141">
        <v>2024</v>
      </c>
      <c r="H13" s="136"/>
    </row>
    <row r="14" spans="2:8" ht="15.75" customHeight="1" thickBot="1">
      <c r="C14" s="864"/>
      <c r="D14" s="141" t="s">
        <v>7</v>
      </c>
      <c r="E14" s="141" t="s">
        <v>8</v>
      </c>
      <c r="F14" s="141" t="s">
        <v>8</v>
      </c>
      <c r="G14" s="141" t="s">
        <v>8</v>
      </c>
      <c r="H14" s="136"/>
    </row>
    <row r="15" spans="2:8" ht="34.5" customHeight="1" thickBot="1">
      <c r="C15" s="142" t="s">
        <v>341</v>
      </c>
      <c r="D15" s="143">
        <v>0.06</v>
      </c>
      <c r="E15" s="144">
        <v>0.03</v>
      </c>
      <c r="F15" s="144">
        <v>0.03</v>
      </c>
      <c r="G15" s="145">
        <v>0.03</v>
      </c>
      <c r="H15" s="136"/>
    </row>
    <row r="16" spans="2:8" ht="27.75" customHeight="1" thickBot="1">
      <c r="C16" s="146" t="s">
        <v>342</v>
      </c>
      <c r="D16" s="147">
        <v>0.01</v>
      </c>
      <c r="E16" s="147">
        <v>0.01</v>
      </c>
      <c r="F16" s="147">
        <v>0.02</v>
      </c>
      <c r="G16" s="147">
        <v>0.01</v>
      </c>
      <c r="H16" s="136"/>
    </row>
    <row r="17" spans="3:8" ht="15.75" thickBot="1">
      <c r="C17" s="148"/>
      <c r="D17" s="149"/>
      <c r="E17" s="149"/>
      <c r="F17" s="149"/>
      <c r="G17" s="149"/>
      <c r="H17" s="136"/>
    </row>
    <row r="18" spans="3:8" ht="52.5" customHeight="1" thickBot="1">
      <c r="C18" s="150" t="s">
        <v>9</v>
      </c>
      <c r="D18" s="865" t="s">
        <v>233</v>
      </c>
      <c r="E18" s="866"/>
      <c r="F18" s="866"/>
      <c r="G18" s="867"/>
      <c r="H18" s="136"/>
    </row>
    <row r="19" spans="3:8" ht="15.75" customHeight="1" thickBot="1">
      <c r="C19" s="854" t="s">
        <v>10</v>
      </c>
      <c r="D19" s="855"/>
      <c r="E19" s="855"/>
      <c r="F19" s="855"/>
      <c r="G19" s="856"/>
      <c r="H19" s="136"/>
    </row>
    <row r="20" spans="3:8" ht="15.75" customHeight="1" thickBot="1">
      <c r="C20" s="151" t="s">
        <v>343</v>
      </c>
      <c r="D20" s="152">
        <v>0.26</v>
      </c>
      <c r="E20" s="152">
        <v>2.9</v>
      </c>
      <c r="F20" s="152">
        <v>-0.72</v>
      </c>
      <c r="G20" s="152">
        <v>1.28</v>
      </c>
      <c r="H20" s="136"/>
    </row>
    <row r="21" spans="3:8" ht="15.75" thickBot="1">
      <c r="C21" s="151" t="s">
        <v>2423</v>
      </c>
      <c r="D21" s="152">
        <v>0.09</v>
      </c>
      <c r="E21" s="153">
        <v>4.08</v>
      </c>
      <c r="F21" s="153">
        <v>-0.8</v>
      </c>
      <c r="G21" s="153">
        <v>1.56</v>
      </c>
      <c r="H21" s="136"/>
    </row>
    <row r="22" spans="3:8" ht="15.75" thickBot="1">
      <c r="C22" s="151" t="s">
        <v>344</v>
      </c>
      <c r="D22" s="153">
        <v>0.15</v>
      </c>
      <c r="E22" s="153">
        <v>0.17</v>
      </c>
      <c r="F22" s="153">
        <v>0.13</v>
      </c>
      <c r="G22" s="153">
        <v>0.02</v>
      </c>
      <c r="H22" s="136"/>
    </row>
    <row r="23" spans="3:8" ht="15.75" thickBot="1">
      <c r="C23" s="868" t="s">
        <v>11</v>
      </c>
      <c r="D23" s="869"/>
      <c r="E23" s="869"/>
      <c r="F23" s="869"/>
      <c r="G23" s="870"/>
      <c r="H23" s="136"/>
    </row>
    <row r="24" spans="3:8" ht="15.75" thickBot="1">
      <c r="C24" s="868" t="s">
        <v>12</v>
      </c>
      <c r="D24" s="869"/>
      <c r="E24" s="869"/>
      <c r="F24" s="869"/>
      <c r="G24" s="870"/>
      <c r="H24" s="136"/>
    </row>
    <row r="25" spans="3:8" ht="31.5" customHeight="1" thickBot="1">
      <c r="C25" s="154" t="s">
        <v>13</v>
      </c>
      <c r="D25" s="871" t="s">
        <v>2424</v>
      </c>
      <c r="E25" s="872"/>
      <c r="F25" s="872"/>
      <c r="G25" s="873"/>
      <c r="H25" s="136"/>
    </row>
    <row r="26" spans="3:8" ht="49.5" customHeight="1" thickBot="1">
      <c r="C26" s="148" t="s">
        <v>14</v>
      </c>
      <c r="D26" s="874" t="s">
        <v>234</v>
      </c>
      <c r="E26" s="858"/>
      <c r="F26" s="858"/>
      <c r="G26" s="859"/>
      <c r="H26" s="136"/>
    </row>
    <row r="27" spans="3:8" ht="15.75" customHeight="1" thickBot="1">
      <c r="C27" s="148" t="s">
        <v>15</v>
      </c>
      <c r="D27" s="848" t="s">
        <v>40</v>
      </c>
      <c r="E27" s="849"/>
      <c r="F27" s="849"/>
      <c r="G27" s="850"/>
      <c r="H27" s="136"/>
    </row>
    <row r="28" spans="3:8" ht="15.75" customHeight="1">
      <c r="C28" s="863"/>
      <c r="D28" s="141">
        <v>2021</v>
      </c>
      <c r="E28" s="141">
        <v>2022</v>
      </c>
      <c r="F28" s="141">
        <v>2023</v>
      </c>
      <c r="G28" s="141">
        <v>2024</v>
      </c>
      <c r="H28" s="136"/>
    </row>
    <row r="29" spans="3:8" ht="18" customHeight="1" thickBot="1">
      <c r="C29" s="864"/>
      <c r="D29" s="155" t="s">
        <v>7</v>
      </c>
      <c r="E29" s="155" t="s">
        <v>8</v>
      </c>
      <c r="F29" s="155" t="s">
        <v>8</v>
      </c>
      <c r="G29" s="155" t="s">
        <v>8</v>
      </c>
      <c r="H29" s="136"/>
    </row>
    <row r="30" spans="3:8" ht="15.75" customHeight="1" thickBot="1">
      <c r="C30" s="148" t="s">
        <v>16</v>
      </c>
      <c r="D30" s="156">
        <v>256764</v>
      </c>
      <c r="E30" s="156">
        <v>427195</v>
      </c>
      <c r="F30" s="156">
        <v>249450</v>
      </c>
      <c r="G30" s="156">
        <v>259681</v>
      </c>
      <c r="H30" s="136"/>
    </row>
    <row r="31" spans="3:8" ht="15.75" thickBot="1">
      <c r="C31" s="148" t="s">
        <v>17</v>
      </c>
      <c r="D31" s="156">
        <f>D60</f>
        <v>292246</v>
      </c>
      <c r="E31" s="156">
        <f t="shared" ref="E31:G31" si="0">E60</f>
        <v>400863</v>
      </c>
      <c r="F31" s="156">
        <f t="shared" si="0"/>
        <v>219639</v>
      </c>
      <c r="G31" s="156">
        <f t="shared" si="0"/>
        <v>231968</v>
      </c>
      <c r="H31" s="136"/>
    </row>
    <row r="32" spans="3:8" ht="15.75" thickBot="1">
      <c r="C32" s="148" t="s">
        <v>18</v>
      </c>
      <c r="D32" s="156">
        <f>D31/D30</f>
        <v>1.1381891542428066</v>
      </c>
      <c r="E32" s="156">
        <f t="shared" ref="E32:G32" si="1">E31/E30</f>
        <v>0.93836070178724007</v>
      </c>
      <c r="F32" s="156">
        <f t="shared" si="1"/>
        <v>0.88049308478653032</v>
      </c>
      <c r="G32" s="156">
        <f t="shared" si="1"/>
        <v>0.89328060196933934</v>
      </c>
      <c r="H32" s="136"/>
    </row>
    <row r="33" spans="3:8" ht="15.75" thickBot="1">
      <c r="C33" s="148" t="s">
        <v>19</v>
      </c>
      <c r="D33" s="157" t="s">
        <v>20</v>
      </c>
      <c r="E33" s="158">
        <f>E30/D30-1</f>
        <v>0.66376516957205833</v>
      </c>
      <c r="F33" s="158">
        <f>F30/E30-1</f>
        <v>-0.41607462634160042</v>
      </c>
      <c r="G33" s="158">
        <f>G30/F30-1</f>
        <v>4.101423130887949E-2</v>
      </c>
      <c r="H33" s="136"/>
    </row>
    <row r="34" spans="3:8" ht="15.75" thickBot="1">
      <c r="C34" s="148" t="s">
        <v>21</v>
      </c>
      <c r="D34" s="157" t="s">
        <v>20</v>
      </c>
      <c r="E34" s="158">
        <f>E31/D31-1</f>
        <v>0.37166291412029584</v>
      </c>
      <c r="F34" s="158">
        <f t="shared" ref="F34:G35" si="2">F31/E31-1</f>
        <v>-0.45208462741634925</v>
      </c>
      <c r="G34" s="158">
        <f t="shared" si="2"/>
        <v>5.6133018270889901E-2</v>
      </c>
      <c r="H34" s="136"/>
    </row>
    <row r="35" spans="3:8" ht="15.75" thickBot="1">
      <c r="C35" s="148" t="s">
        <v>22</v>
      </c>
      <c r="D35" s="157" t="s">
        <v>20</v>
      </c>
      <c r="E35" s="158">
        <f>E32/D32-1</f>
        <v>-0.17556699755103955</v>
      </c>
      <c r="F35" s="158">
        <f t="shared" si="2"/>
        <v>-6.1668841086900517E-2</v>
      </c>
      <c r="G35" s="158">
        <f t="shared" si="2"/>
        <v>1.4523131872079764E-2</v>
      </c>
      <c r="H35" s="136"/>
    </row>
    <row r="36" spans="3:8" ht="36.75" customHeight="1" thickBot="1">
      <c r="C36" s="875" t="s">
        <v>2425</v>
      </c>
      <c r="D36" s="876"/>
      <c r="E36" s="876"/>
      <c r="F36" s="876"/>
      <c r="G36" s="877"/>
      <c r="H36" s="136"/>
    </row>
    <row r="37" spans="3:8" ht="13.5" customHeight="1">
      <c r="C37" s="863"/>
      <c r="D37" s="141">
        <v>2021</v>
      </c>
      <c r="E37" s="141">
        <v>2022</v>
      </c>
      <c r="F37" s="141">
        <v>2023</v>
      </c>
      <c r="G37" s="141">
        <v>2024</v>
      </c>
      <c r="H37" s="136"/>
    </row>
    <row r="38" spans="3:8" ht="13.5" customHeight="1" thickBot="1">
      <c r="C38" s="864"/>
      <c r="D38" s="155" t="s">
        <v>7</v>
      </c>
      <c r="E38" s="155" t="s">
        <v>8</v>
      </c>
      <c r="F38" s="155" t="s">
        <v>8</v>
      </c>
      <c r="G38" s="155" t="s">
        <v>8</v>
      </c>
      <c r="H38" s="136"/>
    </row>
    <row r="39" spans="3:8" ht="13.5" customHeight="1" thickBot="1">
      <c r="C39" s="159" t="s">
        <v>23</v>
      </c>
      <c r="D39" s="160">
        <f>SUM(D40:D41)</f>
        <v>225273</v>
      </c>
      <c r="E39" s="160">
        <f t="shared" ref="E39:G39" si="3">SUM(E40:E41)</f>
        <v>243864</v>
      </c>
      <c r="F39" s="160">
        <f t="shared" si="3"/>
        <v>167386</v>
      </c>
      <c r="G39" s="160">
        <f t="shared" si="3"/>
        <v>146912</v>
      </c>
      <c r="H39" s="136"/>
    </row>
    <row r="40" spans="3:8" ht="13.5" customHeight="1" thickBot="1">
      <c r="C40" s="161" t="s">
        <v>154</v>
      </c>
      <c r="D40" s="162">
        <f>271389-78380</f>
        <v>193009</v>
      </c>
      <c r="E40" s="163">
        <v>211600</v>
      </c>
      <c r="F40" s="163">
        <v>135122</v>
      </c>
      <c r="G40" s="163">
        <v>114648</v>
      </c>
      <c r="H40" s="136"/>
    </row>
    <row r="41" spans="3:8" ht="13.5" customHeight="1" thickBot="1">
      <c r="C41" s="161" t="s">
        <v>155</v>
      </c>
      <c r="D41" s="164">
        <v>32264</v>
      </c>
      <c r="E41" s="164">
        <v>32264</v>
      </c>
      <c r="F41" s="164">
        <v>32264</v>
      </c>
      <c r="G41" s="164">
        <v>32264</v>
      </c>
      <c r="H41" s="136"/>
    </row>
    <row r="42" spans="3:8" ht="13.5" customHeight="1" thickBot="1">
      <c r="C42" s="159" t="s">
        <v>24</v>
      </c>
      <c r="D42" s="160">
        <f>SUM(D43:D44)</f>
        <v>49039</v>
      </c>
      <c r="E42" s="160">
        <f t="shared" ref="E42:G42" si="4">SUM(E43:E44)</f>
        <v>48381</v>
      </c>
      <c r="F42" s="160">
        <f t="shared" si="4"/>
        <v>28220</v>
      </c>
      <c r="G42" s="160">
        <f t="shared" si="4"/>
        <v>24673</v>
      </c>
      <c r="H42" s="136"/>
    </row>
    <row r="43" spans="3:8" ht="13.5" customHeight="1" thickBot="1">
      <c r="C43" s="161" t="s">
        <v>154</v>
      </c>
      <c r="D43" s="160">
        <f>43655</f>
        <v>43655</v>
      </c>
      <c r="E43" s="160">
        <v>42996</v>
      </c>
      <c r="F43" s="160">
        <v>22835</v>
      </c>
      <c r="G43" s="160">
        <v>19288</v>
      </c>
      <c r="H43" s="136"/>
    </row>
    <row r="44" spans="3:8" ht="13.5" customHeight="1" thickBot="1">
      <c r="C44" s="161" t="s">
        <v>155</v>
      </c>
      <c r="D44" s="164">
        <v>5384</v>
      </c>
      <c r="E44" s="164">
        <v>5385</v>
      </c>
      <c r="F44" s="164">
        <v>5385</v>
      </c>
      <c r="G44" s="164">
        <v>5385</v>
      </c>
      <c r="H44" s="136"/>
    </row>
    <row r="45" spans="3:8" ht="13.5" customHeight="1" thickBot="1">
      <c r="C45" s="159" t="s">
        <v>25</v>
      </c>
      <c r="D45" s="163">
        <f>SUM(D46:D47)</f>
        <v>17934</v>
      </c>
      <c r="E45" s="163">
        <f t="shared" ref="E45:G45" si="5">SUM(E46:E47)</f>
        <v>108618</v>
      </c>
      <c r="F45" s="163">
        <f t="shared" si="5"/>
        <v>24033</v>
      </c>
      <c r="G45" s="163">
        <f t="shared" si="5"/>
        <v>60383</v>
      </c>
      <c r="H45" s="136"/>
    </row>
    <row r="46" spans="3:8" ht="13.5" customHeight="1" thickBot="1">
      <c r="C46" s="161" t="s">
        <v>154</v>
      </c>
      <c r="D46" s="165">
        <f>20934-5000</f>
        <v>15934</v>
      </c>
      <c r="E46" s="163">
        <f>115405-8787</f>
        <v>106618</v>
      </c>
      <c r="F46" s="163">
        <f>22033</f>
        <v>22033</v>
      </c>
      <c r="G46" s="163">
        <v>58383</v>
      </c>
      <c r="H46" s="136"/>
    </row>
    <row r="47" spans="3:8" ht="12.75" customHeight="1" thickBot="1">
      <c r="C47" s="161" t="s">
        <v>155</v>
      </c>
      <c r="D47" s="164">
        <v>2000</v>
      </c>
      <c r="E47" s="164">
        <v>2000</v>
      </c>
      <c r="F47" s="164">
        <v>2000</v>
      </c>
      <c r="G47" s="164">
        <v>2000</v>
      </c>
      <c r="H47" s="136"/>
    </row>
    <row r="48" spans="3:8" ht="12.75" customHeight="1" thickBot="1">
      <c r="C48" s="159" t="s">
        <v>26</v>
      </c>
      <c r="D48" s="163"/>
      <c r="E48" s="160"/>
      <c r="F48" s="160"/>
      <c r="G48" s="160"/>
      <c r="H48" s="136"/>
    </row>
    <row r="49" spans="3:8" ht="12.75" customHeight="1" thickBot="1">
      <c r="C49" s="161" t="s">
        <v>154</v>
      </c>
      <c r="D49" s="163"/>
      <c r="E49" s="160"/>
      <c r="F49" s="160"/>
      <c r="G49" s="160"/>
      <c r="H49" s="136"/>
    </row>
    <row r="50" spans="3:8" ht="12.75" customHeight="1" thickBot="1">
      <c r="C50" s="161" t="s">
        <v>155</v>
      </c>
      <c r="D50" s="163"/>
      <c r="E50" s="160"/>
      <c r="F50" s="160"/>
      <c r="G50" s="160"/>
      <c r="H50" s="136"/>
    </row>
    <row r="51" spans="3:8" ht="12.75" customHeight="1" thickBot="1">
      <c r="C51" s="159" t="s">
        <v>27</v>
      </c>
      <c r="D51" s="163"/>
      <c r="E51" s="160"/>
      <c r="F51" s="160"/>
      <c r="G51" s="160"/>
      <c r="H51" s="136"/>
    </row>
    <row r="52" spans="3:8" ht="13.5" hidden="1" customHeight="1" thickBot="1">
      <c r="C52" s="161" t="s">
        <v>154</v>
      </c>
      <c r="D52" s="163"/>
      <c r="E52" s="160"/>
      <c r="F52" s="160"/>
      <c r="G52" s="160"/>
      <c r="H52" s="136"/>
    </row>
    <row r="53" spans="3:8" ht="13.5" hidden="1" customHeight="1" thickBot="1">
      <c r="C53" s="161" t="s">
        <v>155</v>
      </c>
      <c r="D53" s="163"/>
      <c r="E53" s="160"/>
      <c r="F53" s="160"/>
      <c r="G53" s="160"/>
      <c r="H53" s="136"/>
    </row>
    <row r="54" spans="3:8" ht="12" customHeight="1" thickBot="1">
      <c r="C54" s="159" t="s">
        <v>28</v>
      </c>
      <c r="D54" s="163"/>
      <c r="E54" s="160"/>
      <c r="F54" s="160"/>
      <c r="G54" s="160"/>
      <c r="H54" s="136"/>
    </row>
    <row r="55" spans="3:8" ht="13.5" hidden="1" customHeight="1" thickBot="1">
      <c r="C55" s="161" t="s">
        <v>154</v>
      </c>
      <c r="D55" s="163"/>
      <c r="E55" s="160"/>
      <c r="F55" s="160"/>
      <c r="G55" s="160"/>
      <c r="H55" s="136"/>
    </row>
    <row r="56" spans="3:8" ht="13.5" hidden="1" customHeight="1" thickBot="1">
      <c r="C56" s="161" t="s">
        <v>155</v>
      </c>
      <c r="D56" s="163"/>
      <c r="E56" s="160"/>
      <c r="F56" s="160"/>
      <c r="G56" s="160"/>
      <c r="H56" s="136"/>
    </row>
    <row r="57" spans="3:8" ht="13.5" customHeight="1" thickBot="1">
      <c r="C57" s="159" t="s">
        <v>29</v>
      </c>
      <c r="D57" s="163">
        <f>D58</f>
        <v>0</v>
      </c>
      <c r="E57" s="163">
        <f t="shared" ref="E57:G57" si="6">E58</f>
        <v>0</v>
      </c>
      <c r="F57" s="163">
        <f t="shared" si="6"/>
        <v>0</v>
      </c>
      <c r="G57" s="163">
        <f t="shared" si="6"/>
        <v>0</v>
      </c>
      <c r="H57" s="136"/>
    </row>
    <row r="58" spans="3:8" ht="13.5" customHeight="1" thickBot="1">
      <c r="C58" s="161" t="s">
        <v>154</v>
      </c>
      <c r="D58" s="163"/>
      <c r="E58" s="166"/>
      <c r="F58" s="166"/>
      <c r="G58" s="166"/>
      <c r="H58" s="136"/>
    </row>
    <row r="59" spans="3:8" ht="13.5" customHeight="1" thickBot="1">
      <c r="C59" s="161" t="s">
        <v>155</v>
      </c>
      <c r="D59" s="163"/>
      <c r="E59" s="167"/>
      <c r="F59" s="166"/>
      <c r="G59" s="166"/>
      <c r="H59" s="136"/>
    </row>
    <row r="60" spans="3:8" ht="13.5" customHeight="1" thickBot="1">
      <c r="C60" s="168" t="s">
        <v>30</v>
      </c>
      <c r="D60" s="163">
        <f>D57+D54+D51+D48+D45+D42+D39</f>
        <v>292246</v>
      </c>
      <c r="E60" s="163">
        <f t="shared" ref="E60:G60" si="7">E57+E54+E51+E48+E45+E42+E39</f>
        <v>400863</v>
      </c>
      <c r="F60" s="163">
        <f t="shared" si="7"/>
        <v>219639</v>
      </c>
      <c r="G60" s="163">
        <f t="shared" si="7"/>
        <v>231968</v>
      </c>
      <c r="H60" s="136"/>
    </row>
    <row r="61" spans="3:8" ht="13.5" customHeight="1" thickBot="1">
      <c r="C61" s="169" t="s">
        <v>31</v>
      </c>
      <c r="D61" s="170">
        <f>IF(D60-D31=0,0,"Error")</f>
        <v>0</v>
      </c>
      <c r="E61" s="170">
        <f>IF(E60-E31=0,0,"Error")</f>
        <v>0</v>
      </c>
      <c r="F61" s="170">
        <f>IF(F60-F31=0,0,"Error")</f>
        <v>0</v>
      </c>
      <c r="G61" s="170">
        <f>IF(G60-G31=0,0,"Error")</f>
        <v>0</v>
      </c>
      <c r="H61" s="136"/>
    </row>
    <row r="62" spans="3:8" ht="13.5" customHeight="1" thickBot="1">
      <c r="C62" s="171" t="s">
        <v>32</v>
      </c>
      <c r="D62" s="878" t="s">
        <v>2426</v>
      </c>
      <c r="E62" s="879"/>
      <c r="F62" s="879"/>
      <c r="G62" s="880"/>
      <c r="H62" s="136"/>
    </row>
    <row r="63" spans="3:8" ht="33" customHeight="1" thickBot="1">
      <c r="C63" s="148" t="s">
        <v>14</v>
      </c>
      <c r="D63" s="881" t="s">
        <v>2427</v>
      </c>
      <c r="E63" s="882"/>
      <c r="F63" s="882"/>
      <c r="G63" s="883"/>
      <c r="H63" s="136"/>
    </row>
    <row r="64" spans="3:8" ht="13.5" customHeight="1" thickBot="1">
      <c r="C64" s="148" t="s">
        <v>15</v>
      </c>
      <c r="D64" s="848" t="s">
        <v>40</v>
      </c>
      <c r="E64" s="849"/>
      <c r="F64" s="849"/>
      <c r="G64" s="850"/>
      <c r="H64" s="136"/>
    </row>
    <row r="65" spans="3:8" ht="13.5" customHeight="1">
      <c r="C65" s="863"/>
      <c r="D65" s="141">
        <v>2021</v>
      </c>
      <c r="E65" s="141">
        <v>2022</v>
      </c>
      <c r="F65" s="141">
        <v>2023</v>
      </c>
      <c r="G65" s="141">
        <v>2024</v>
      </c>
      <c r="H65" s="136"/>
    </row>
    <row r="66" spans="3:8" ht="15.75" customHeight="1" thickBot="1">
      <c r="C66" s="864"/>
      <c r="D66" s="155" t="s">
        <v>7</v>
      </c>
      <c r="E66" s="155" t="s">
        <v>8</v>
      </c>
      <c r="F66" s="155" t="s">
        <v>8</v>
      </c>
      <c r="G66" s="155" t="s">
        <v>8</v>
      </c>
      <c r="H66" s="136"/>
    </row>
    <row r="67" spans="3:8" ht="13.5" customHeight="1" thickBot="1">
      <c r="C67" s="148" t="s">
        <v>16</v>
      </c>
      <c r="D67" s="172">
        <v>165</v>
      </c>
      <c r="E67" s="172">
        <v>167</v>
      </c>
      <c r="F67" s="172">
        <v>170</v>
      </c>
      <c r="G67" s="172">
        <v>170</v>
      </c>
      <c r="H67" s="136"/>
    </row>
    <row r="68" spans="3:8" ht="13.5" customHeight="1" thickBot="1">
      <c r="C68" s="148" t="s">
        <v>17</v>
      </c>
      <c r="D68" s="156">
        <f>D97</f>
        <v>3490</v>
      </c>
      <c r="E68" s="156">
        <f t="shared" ref="E68:G68" si="8">E97</f>
        <v>4000</v>
      </c>
      <c r="F68" s="156">
        <f t="shared" si="8"/>
        <v>4000</v>
      </c>
      <c r="G68" s="156">
        <f t="shared" si="8"/>
        <v>4000</v>
      </c>
      <c r="H68" s="136"/>
    </row>
    <row r="69" spans="3:8" ht="13.5" customHeight="1" thickBot="1">
      <c r="C69" s="148" t="s">
        <v>18</v>
      </c>
      <c r="D69" s="156">
        <f>D68/D67</f>
        <v>21.151515151515152</v>
      </c>
      <c r="E69" s="156">
        <f>E68/E67</f>
        <v>23.952095808383234</v>
      </c>
      <c r="F69" s="156">
        <f>F68/F67</f>
        <v>23.529411764705884</v>
      </c>
      <c r="G69" s="156">
        <f>G68/G67</f>
        <v>23.529411764705884</v>
      </c>
      <c r="H69" s="136"/>
    </row>
    <row r="70" spans="3:8" ht="13.5" customHeight="1" thickBot="1">
      <c r="C70" s="148" t="s">
        <v>19</v>
      </c>
      <c r="D70" s="157"/>
      <c r="E70" s="158">
        <f>E67/D67-1</f>
        <v>1.2121212121212199E-2</v>
      </c>
      <c r="F70" s="158">
        <f>F67/E67-1</f>
        <v>1.7964071856287456E-2</v>
      </c>
      <c r="G70" s="158">
        <f>G67/F67-1</f>
        <v>0</v>
      </c>
      <c r="H70" s="136"/>
    </row>
    <row r="71" spans="3:8" ht="13.5" customHeight="1" thickBot="1">
      <c r="C71" s="148" t="s">
        <v>21</v>
      </c>
      <c r="D71" s="157"/>
      <c r="E71" s="158">
        <f>E68/D68-1</f>
        <v>0.14613180515759305</v>
      </c>
      <c r="F71" s="158">
        <f t="shared" ref="F71:G72" si="9">F68/E68-1</f>
        <v>0</v>
      </c>
      <c r="G71" s="158">
        <f t="shared" si="9"/>
        <v>0</v>
      </c>
      <c r="H71" s="136"/>
    </row>
    <row r="72" spans="3:8" ht="13.5" customHeight="1" thickBot="1">
      <c r="C72" s="148" t="s">
        <v>22</v>
      </c>
      <c r="D72" s="157"/>
      <c r="E72" s="158">
        <f>E69/D69-1</f>
        <v>0.13240567575450823</v>
      </c>
      <c r="F72" s="158">
        <f t="shared" si="9"/>
        <v>-1.7647058823529349E-2</v>
      </c>
      <c r="G72" s="158">
        <f t="shared" si="9"/>
        <v>0</v>
      </c>
      <c r="H72" s="136"/>
    </row>
    <row r="73" spans="3:8" ht="13.5" customHeight="1" thickBot="1">
      <c r="C73" s="875" t="s">
        <v>2428</v>
      </c>
      <c r="D73" s="876"/>
      <c r="E73" s="876"/>
      <c r="F73" s="876"/>
      <c r="G73" s="877"/>
      <c r="H73" s="136"/>
    </row>
    <row r="74" spans="3:8" ht="13.5" customHeight="1">
      <c r="C74" s="863"/>
      <c r="D74" s="141">
        <v>2021</v>
      </c>
      <c r="E74" s="141">
        <v>2022</v>
      </c>
      <c r="F74" s="141">
        <v>2023</v>
      </c>
      <c r="G74" s="141">
        <v>2024</v>
      </c>
      <c r="H74" s="136"/>
    </row>
    <row r="75" spans="3:8" ht="13.5" customHeight="1" thickBot="1">
      <c r="C75" s="864"/>
      <c r="D75" s="155" t="s">
        <v>7</v>
      </c>
      <c r="E75" s="155" t="s">
        <v>8</v>
      </c>
      <c r="F75" s="155" t="s">
        <v>8</v>
      </c>
      <c r="G75" s="155" t="s">
        <v>8</v>
      </c>
      <c r="H75" s="136"/>
    </row>
    <row r="76" spans="3:8" ht="13.5" customHeight="1" thickBot="1">
      <c r="C76" s="159" t="s">
        <v>23</v>
      </c>
      <c r="D76" s="160"/>
      <c r="E76" s="160"/>
      <c r="F76" s="160"/>
      <c r="G76" s="160"/>
      <c r="H76" s="136"/>
    </row>
    <row r="77" spans="3:8" ht="13.5" customHeight="1" thickBot="1">
      <c r="C77" s="161" t="s">
        <v>154</v>
      </c>
      <c r="D77" s="163"/>
      <c r="E77" s="173"/>
      <c r="F77" s="173"/>
      <c r="G77" s="173"/>
      <c r="H77" s="136"/>
    </row>
    <row r="78" spans="3:8" ht="13.5" customHeight="1" thickBot="1">
      <c r="C78" s="161" t="s">
        <v>155</v>
      </c>
      <c r="D78" s="163"/>
      <c r="E78" s="173"/>
      <c r="F78" s="173"/>
      <c r="G78" s="173"/>
      <c r="H78" s="136"/>
    </row>
    <row r="79" spans="3:8" ht="13.5" customHeight="1" thickBot="1">
      <c r="C79" s="159" t="s">
        <v>24</v>
      </c>
      <c r="D79" s="160"/>
      <c r="E79" s="160"/>
      <c r="F79" s="160"/>
      <c r="G79" s="160"/>
      <c r="H79" s="136"/>
    </row>
    <row r="80" spans="3:8" ht="13.5" customHeight="1" thickBot="1">
      <c r="C80" s="161" t="s">
        <v>154</v>
      </c>
      <c r="D80" s="163"/>
      <c r="E80" s="160"/>
      <c r="F80" s="160"/>
      <c r="G80" s="160"/>
      <c r="H80" s="136"/>
    </row>
    <row r="81" spans="3:8" ht="13.5" customHeight="1" thickBot="1">
      <c r="C81" s="161" t="s">
        <v>155</v>
      </c>
      <c r="D81" s="163"/>
      <c r="E81" s="160"/>
      <c r="F81" s="160"/>
      <c r="G81" s="160"/>
      <c r="H81" s="136"/>
    </row>
    <row r="82" spans="3:8" ht="13.5" customHeight="1" thickBot="1">
      <c r="C82" s="159" t="s">
        <v>25</v>
      </c>
      <c r="D82" s="163">
        <f t="shared" ref="D82:F82" si="10">SUM(D83:D84)</f>
        <v>3490</v>
      </c>
      <c r="E82" s="163">
        <f t="shared" si="10"/>
        <v>4000</v>
      </c>
      <c r="F82" s="163">
        <f t="shared" si="10"/>
        <v>4000</v>
      </c>
      <c r="G82" s="163">
        <f t="shared" ref="G82" si="11">SUM(G83:G84)</f>
        <v>4000</v>
      </c>
      <c r="H82" s="136"/>
    </row>
    <row r="83" spans="3:8" ht="13.5" customHeight="1" thickBot="1">
      <c r="C83" s="161" t="s">
        <v>154</v>
      </c>
      <c r="D83" s="156">
        <v>3490</v>
      </c>
      <c r="E83" s="156">
        <v>4000</v>
      </c>
      <c r="F83" s="156">
        <v>4000</v>
      </c>
      <c r="G83" s="156">
        <v>4000</v>
      </c>
      <c r="H83" s="136"/>
    </row>
    <row r="84" spans="3:8" ht="13.5" customHeight="1" thickBot="1">
      <c r="C84" s="161" t="s">
        <v>155</v>
      </c>
      <c r="D84" s="163"/>
      <c r="E84" s="160"/>
      <c r="F84" s="160"/>
      <c r="G84" s="160"/>
      <c r="H84" s="136"/>
    </row>
    <row r="85" spans="3:8" ht="13.5" customHeight="1" thickBot="1">
      <c r="C85" s="159" t="s">
        <v>26</v>
      </c>
      <c r="D85" s="163"/>
      <c r="E85" s="160"/>
      <c r="F85" s="160"/>
      <c r="G85" s="160"/>
      <c r="H85" s="136"/>
    </row>
    <row r="86" spans="3:8" ht="13.5" customHeight="1" thickBot="1">
      <c r="C86" s="161" t="s">
        <v>154</v>
      </c>
      <c r="D86" s="163"/>
      <c r="E86" s="160"/>
      <c r="F86" s="160"/>
      <c r="G86" s="160"/>
      <c r="H86" s="136"/>
    </row>
    <row r="87" spans="3:8" ht="13.5" customHeight="1" thickBot="1">
      <c r="C87" s="161" t="s">
        <v>155</v>
      </c>
      <c r="D87" s="163"/>
      <c r="E87" s="160"/>
      <c r="F87" s="160"/>
      <c r="G87" s="160"/>
      <c r="H87" s="136"/>
    </row>
    <row r="88" spans="3:8" ht="13.5" customHeight="1" thickBot="1">
      <c r="C88" s="159" t="s">
        <v>27</v>
      </c>
      <c r="D88" s="163"/>
      <c r="E88" s="160"/>
      <c r="F88" s="160"/>
      <c r="G88" s="160"/>
      <c r="H88" s="136"/>
    </row>
    <row r="89" spans="3:8" ht="13.5" customHeight="1" thickBot="1">
      <c r="C89" s="161" t="s">
        <v>154</v>
      </c>
      <c r="D89" s="163"/>
      <c r="E89" s="160"/>
      <c r="F89" s="160"/>
      <c r="G89" s="160"/>
      <c r="H89" s="136"/>
    </row>
    <row r="90" spans="3:8" ht="13.5" customHeight="1" thickBot="1">
      <c r="C90" s="161" t="s">
        <v>155</v>
      </c>
      <c r="D90" s="163"/>
      <c r="E90" s="160"/>
      <c r="F90" s="160"/>
      <c r="G90" s="160"/>
      <c r="H90" s="136"/>
    </row>
    <row r="91" spans="3:8" ht="13.5" customHeight="1" thickBot="1">
      <c r="C91" s="159" t="s">
        <v>28</v>
      </c>
      <c r="D91" s="163"/>
      <c r="E91" s="160"/>
      <c r="F91" s="160"/>
      <c r="G91" s="160"/>
      <c r="H91" s="136"/>
    </row>
    <row r="92" spans="3:8" ht="13.5" customHeight="1" thickBot="1">
      <c r="C92" s="161" t="s">
        <v>154</v>
      </c>
      <c r="D92" s="163"/>
      <c r="E92" s="160"/>
      <c r="F92" s="160"/>
      <c r="G92" s="160"/>
      <c r="H92" s="136"/>
    </row>
    <row r="93" spans="3:8" ht="13.5" customHeight="1" thickBot="1">
      <c r="C93" s="161" t="s">
        <v>155</v>
      </c>
      <c r="D93" s="163"/>
      <c r="E93" s="160"/>
      <c r="F93" s="160"/>
      <c r="G93" s="160"/>
      <c r="H93" s="136"/>
    </row>
    <row r="94" spans="3:8" ht="13.5" customHeight="1" thickBot="1">
      <c r="C94" s="159" t="s">
        <v>29</v>
      </c>
      <c r="D94" s="163"/>
      <c r="E94" s="160"/>
      <c r="F94" s="160"/>
      <c r="G94" s="160"/>
      <c r="H94" s="136"/>
    </row>
    <row r="95" spans="3:8" ht="13.5" customHeight="1" thickBot="1">
      <c r="C95" s="161" t="s">
        <v>154</v>
      </c>
      <c r="D95" s="163"/>
      <c r="E95" s="160"/>
      <c r="F95" s="160"/>
      <c r="G95" s="160"/>
      <c r="H95" s="136"/>
    </row>
    <row r="96" spans="3:8" ht="13.5" customHeight="1" thickBot="1">
      <c r="C96" s="161" t="s">
        <v>155</v>
      </c>
      <c r="D96" s="163"/>
      <c r="E96" s="160"/>
      <c r="F96" s="160"/>
      <c r="G96" s="160"/>
      <c r="H96" s="136"/>
    </row>
    <row r="97" spans="3:8" ht="13.5" customHeight="1" thickBot="1">
      <c r="C97" s="174" t="s">
        <v>33</v>
      </c>
      <c r="D97" s="163">
        <f>D94+D91+D88+D85+D82+D79+D76</f>
        <v>3490</v>
      </c>
      <c r="E97" s="163">
        <f t="shared" ref="E97:G97" si="12">E94+E91+E88+E85+E82+E79+E76</f>
        <v>4000</v>
      </c>
      <c r="F97" s="163">
        <f t="shared" si="12"/>
        <v>4000</v>
      </c>
      <c r="G97" s="163">
        <f t="shared" si="12"/>
        <v>4000</v>
      </c>
      <c r="H97" s="136"/>
    </row>
    <row r="98" spans="3:8" ht="13.5" customHeight="1" thickBot="1">
      <c r="C98" s="169" t="s">
        <v>31</v>
      </c>
      <c r="D98" s="170">
        <f>IF(D97-D68=0,0,"Error")</f>
        <v>0</v>
      </c>
      <c r="E98" s="170">
        <f>IF(E97-E68=0,0,"Error")</f>
        <v>0</v>
      </c>
      <c r="F98" s="170">
        <f>IF(F97-F68=0,0,"Error")</f>
        <v>0</v>
      </c>
      <c r="G98" s="170">
        <f>IF(G97-G68=0,0,"Error")</f>
        <v>0</v>
      </c>
      <c r="H98" s="136"/>
    </row>
    <row r="99" spans="3:8" ht="48" customHeight="1" thickBot="1">
      <c r="C99" s="150" t="s">
        <v>2429</v>
      </c>
      <c r="D99" s="874" t="s">
        <v>235</v>
      </c>
      <c r="E99" s="884"/>
      <c r="F99" s="884"/>
      <c r="G99" s="885"/>
      <c r="H99" s="136"/>
    </row>
    <row r="100" spans="3:8" ht="15.75" customHeight="1" thickBot="1">
      <c r="C100" s="854" t="s">
        <v>2430</v>
      </c>
      <c r="D100" s="855"/>
      <c r="E100" s="855"/>
      <c r="F100" s="855"/>
      <c r="G100" s="856"/>
      <c r="H100" s="136"/>
    </row>
    <row r="101" spans="3:8" ht="15.75" customHeight="1" thickBot="1">
      <c r="C101" s="175"/>
      <c r="D101" s="176"/>
      <c r="E101" s="149" t="s">
        <v>100</v>
      </c>
      <c r="F101" s="149" t="s">
        <v>100</v>
      </c>
      <c r="G101" s="149" t="s">
        <v>100</v>
      </c>
      <c r="H101" s="136"/>
    </row>
    <row r="102" spans="3:8" ht="15.75" thickBot="1">
      <c r="C102" s="175" t="s">
        <v>2431</v>
      </c>
      <c r="D102" s="149">
        <v>0.04</v>
      </c>
      <c r="E102" s="149">
        <v>0.05</v>
      </c>
      <c r="F102" s="149">
        <v>0.06</v>
      </c>
      <c r="G102" s="149">
        <v>7.0000000000000007E-2</v>
      </c>
      <c r="H102" s="136"/>
    </row>
    <row r="103" spans="3:8" ht="15.75" thickBot="1">
      <c r="C103" s="177" t="s">
        <v>2432</v>
      </c>
      <c r="D103" s="178">
        <v>0.05</v>
      </c>
      <c r="E103" s="178">
        <v>0.02</v>
      </c>
      <c r="F103" s="178">
        <v>0.02</v>
      </c>
      <c r="G103" s="178">
        <v>0.05</v>
      </c>
      <c r="H103" s="136"/>
    </row>
    <row r="104" spans="3:8" ht="15.75" thickBot="1">
      <c r="C104" s="177"/>
      <c r="D104" s="176"/>
      <c r="E104" s="178"/>
      <c r="F104" s="178"/>
      <c r="G104" s="178"/>
      <c r="H104" s="136"/>
    </row>
    <row r="105" spans="3:8" ht="15.75" thickBot="1">
      <c r="C105" s="868" t="s">
        <v>2433</v>
      </c>
      <c r="D105" s="869"/>
      <c r="E105" s="869"/>
      <c r="F105" s="869"/>
      <c r="G105" s="870"/>
      <c r="H105" s="136"/>
    </row>
    <row r="106" spans="3:8" ht="15.75" thickBot="1">
      <c r="C106" s="868" t="s">
        <v>12</v>
      </c>
      <c r="D106" s="869"/>
      <c r="E106" s="869"/>
      <c r="F106" s="869"/>
      <c r="G106" s="870"/>
      <c r="H106" s="136"/>
    </row>
    <row r="107" spans="3:8" ht="20.25" customHeight="1" thickBot="1">
      <c r="C107" s="154" t="s">
        <v>13</v>
      </c>
      <c r="D107" s="878" t="s">
        <v>2434</v>
      </c>
      <c r="E107" s="889"/>
      <c r="F107" s="889"/>
      <c r="G107" s="890"/>
      <c r="H107" s="136"/>
    </row>
    <row r="108" spans="3:8" ht="40.5" customHeight="1" thickBot="1">
      <c r="C108" s="148" t="s">
        <v>14</v>
      </c>
      <c r="D108" s="874" t="s">
        <v>2435</v>
      </c>
      <c r="E108" s="884"/>
      <c r="F108" s="884"/>
      <c r="G108" s="885"/>
      <c r="H108" s="136"/>
    </row>
    <row r="109" spans="3:8" ht="15.75" customHeight="1" thickBot="1">
      <c r="C109" s="148" t="s">
        <v>15</v>
      </c>
      <c r="D109" s="848" t="s">
        <v>40</v>
      </c>
      <c r="E109" s="849"/>
      <c r="F109" s="849"/>
      <c r="G109" s="850"/>
      <c r="H109" s="136"/>
    </row>
    <row r="110" spans="3:8" ht="15.75" customHeight="1">
      <c r="C110" s="863"/>
      <c r="D110" s="141">
        <v>2021</v>
      </c>
      <c r="E110" s="141">
        <v>2022</v>
      </c>
      <c r="F110" s="141">
        <v>2023</v>
      </c>
      <c r="G110" s="141">
        <v>2024</v>
      </c>
      <c r="H110" s="136"/>
    </row>
    <row r="111" spans="3:8" ht="15.75" customHeight="1" thickBot="1">
      <c r="C111" s="864"/>
      <c r="D111" s="155" t="s">
        <v>7</v>
      </c>
      <c r="E111" s="155" t="s">
        <v>8</v>
      </c>
      <c r="F111" s="155" t="s">
        <v>8</v>
      </c>
      <c r="G111" s="155" t="s">
        <v>8</v>
      </c>
      <c r="H111" s="136"/>
    </row>
    <row r="112" spans="3:8" ht="15.75" customHeight="1" thickBot="1">
      <c r="C112" s="148" t="s">
        <v>16</v>
      </c>
      <c r="D112" s="156">
        <v>236</v>
      </c>
      <c r="E112" s="156">
        <v>236</v>
      </c>
      <c r="F112" s="156">
        <v>236</v>
      </c>
      <c r="G112" s="156">
        <v>236</v>
      </c>
      <c r="H112" s="136"/>
    </row>
    <row r="113" spans="3:8" ht="15.75" thickBot="1">
      <c r="C113" s="148" t="s">
        <v>17</v>
      </c>
      <c r="D113" s="156">
        <f>D142</f>
        <v>310744</v>
      </c>
      <c r="E113" s="156">
        <f>E142</f>
        <v>377537</v>
      </c>
      <c r="F113" s="156">
        <f t="shared" ref="F113:G113" si="13">F142</f>
        <v>348361</v>
      </c>
      <c r="G113" s="156">
        <f t="shared" si="13"/>
        <v>355282</v>
      </c>
      <c r="H113" s="136"/>
    </row>
    <row r="114" spans="3:8" ht="15.75" thickBot="1">
      <c r="C114" s="148" t="s">
        <v>18</v>
      </c>
      <c r="D114" s="156">
        <f t="shared" ref="D114:G114" si="14">D113/D112</f>
        <v>1316.7118644067796</v>
      </c>
      <c r="E114" s="156">
        <f t="shared" si="14"/>
        <v>1599.7330508474577</v>
      </c>
      <c r="F114" s="156">
        <f t="shared" si="14"/>
        <v>1476.1059322033898</v>
      </c>
      <c r="G114" s="156">
        <f t="shared" si="14"/>
        <v>1505.4322033898304</v>
      </c>
      <c r="H114" s="136"/>
    </row>
    <row r="115" spans="3:8" ht="15.75" thickBot="1">
      <c r="C115" s="148" t="s">
        <v>19</v>
      </c>
      <c r="D115" s="157" t="s">
        <v>20</v>
      </c>
      <c r="E115" s="158">
        <f>E112/D112-1</f>
        <v>0</v>
      </c>
      <c r="F115" s="158">
        <f t="shared" ref="F115:G117" si="15">F112/E112-1</f>
        <v>0</v>
      </c>
      <c r="G115" s="158">
        <f t="shared" si="15"/>
        <v>0</v>
      </c>
      <c r="H115" s="136"/>
    </row>
    <row r="116" spans="3:8" ht="15.75" thickBot="1">
      <c r="C116" s="148" t="s">
        <v>21</v>
      </c>
      <c r="D116" s="157" t="s">
        <v>20</v>
      </c>
      <c r="E116" s="158">
        <f>E113/D113-1</f>
        <v>0.21494542131143324</v>
      </c>
      <c r="F116" s="158">
        <f t="shared" si="15"/>
        <v>-7.7279842770377472E-2</v>
      </c>
      <c r="G116" s="158">
        <f t="shared" si="15"/>
        <v>1.9867321542882177E-2</v>
      </c>
      <c r="H116" s="136"/>
    </row>
    <row r="117" spans="3:8" ht="15.75" thickBot="1">
      <c r="C117" s="148" t="s">
        <v>22</v>
      </c>
      <c r="D117" s="157" t="s">
        <v>20</v>
      </c>
      <c r="E117" s="158">
        <f>E114/D114-1</f>
        <v>0.21494542131143324</v>
      </c>
      <c r="F117" s="158">
        <f t="shared" si="15"/>
        <v>-7.7279842770377472E-2</v>
      </c>
      <c r="G117" s="158">
        <f t="shared" si="15"/>
        <v>1.9867321542882177E-2</v>
      </c>
      <c r="H117" s="136"/>
    </row>
    <row r="118" spans="3:8" ht="24" customHeight="1" thickBot="1">
      <c r="C118" s="875" t="s">
        <v>2425</v>
      </c>
      <c r="D118" s="876"/>
      <c r="E118" s="876"/>
      <c r="F118" s="876"/>
      <c r="G118" s="877"/>
      <c r="H118" s="136"/>
    </row>
    <row r="119" spans="3:8" ht="15.75" customHeight="1">
      <c r="C119" s="863"/>
      <c r="D119" s="141">
        <v>2021</v>
      </c>
      <c r="E119" s="141">
        <v>2022</v>
      </c>
      <c r="F119" s="141">
        <v>2023</v>
      </c>
      <c r="G119" s="141">
        <v>2024</v>
      </c>
      <c r="H119" s="136"/>
    </row>
    <row r="120" spans="3:8" ht="15.75" customHeight="1" thickBot="1">
      <c r="C120" s="864"/>
      <c r="D120" s="155" t="s">
        <v>7</v>
      </c>
      <c r="E120" s="155" t="s">
        <v>8</v>
      </c>
      <c r="F120" s="155" t="s">
        <v>8</v>
      </c>
      <c r="G120" s="155" t="s">
        <v>8</v>
      </c>
      <c r="H120" s="136"/>
    </row>
    <row r="121" spans="3:8" ht="15.75" customHeight="1" thickBot="1">
      <c r="C121" s="159" t="s">
        <v>23</v>
      </c>
      <c r="D121" s="179">
        <f>SUM(D122:D123)</f>
        <v>214341</v>
      </c>
      <c r="E121" s="179">
        <f>SUM(E122:E123)</f>
        <v>249624</v>
      </c>
      <c r="F121" s="179">
        <f>SUM(F122:F123)</f>
        <v>239276</v>
      </c>
      <c r="G121" s="179">
        <f>SUM(G122:G123)</f>
        <v>233976</v>
      </c>
      <c r="H121" s="136"/>
    </row>
    <row r="122" spans="3:8" ht="15.75" thickBot="1">
      <c r="C122" s="161" t="s">
        <v>154</v>
      </c>
      <c r="D122" s="180">
        <f>191925+34036-11620</f>
        <v>214341</v>
      </c>
      <c r="E122" s="160">
        <v>249624</v>
      </c>
      <c r="F122" s="160">
        <v>239276</v>
      </c>
      <c r="G122" s="160">
        <v>233976</v>
      </c>
      <c r="H122" s="136"/>
    </row>
    <row r="123" spans="3:8" ht="15.75" thickBot="1">
      <c r="C123" s="161" t="s">
        <v>155</v>
      </c>
      <c r="D123" s="163"/>
      <c r="E123" s="163"/>
      <c r="F123" s="163"/>
      <c r="G123" s="163"/>
      <c r="H123" s="136"/>
    </row>
    <row r="124" spans="3:8" ht="15.75" thickBot="1">
      <c r="C124" s="159" t="s">
        <v>24</v>
      </c>
      <c r="D124" s="179">
        <f>SUM(D125:D126)</f>
        <v>37773</v>
      </c>
      <c r="E124" s="179">
        <f t="shared" ref="E124:G124" si="16">SUM(E125:E126)</f>
        <v>41104</v>
      </c>
      <c r="F124" s="179">
        <f t="shared" si="16"/>
        <v>39569</v>
      </c>
      <c r="G124" s="179">
        <f t="shared" si="16"/>
        <v>38790</v>
      </c>
      <c r="H124" s="136"/>
    </row>
    <row r="125" spans="3:8" ht="15.75" customHeight="1" thickBot="1">
      <c r="C125" s="161" t="s">
        <v>154</v>
      </c>
      <c r="D125" s="160">
        <f>32082+5691</f>
        <v>37773</v>
      </c>
      <c r="E125" s="160">
        <v>41104</v>
      </c>
      <c r="F125" s="160">
        <v>39569</v>
      </c>
      <c r="G125" s="160">
        <v>38790</v>
      </c>
      <c r="H125" s="136"/>
    </row>
    <row r="126" spans="3:8" ht="15.75" thickBot="1">
      <c r="C126" s="161" t="s">
        <v>155</v>
      </c>
      <c r="D126" s="163"/>
      <c r="E126" s="163"/>
      <c r="F126" s="163"/>
      <c r="G126" s="163"/>
      <c r="H126" s="136"/>
    </row>
    <row r="127" spans="3:8" ht="15.75" thickBot="1">
      <c r="C127" s="159" t="s">
        <v>25</v>
      </c>
      <c r="D127" s="163">
        <f>SUM(D128:D129)</f>
        <v>55956</v>
      </c>
      <c r="E127" s="163">
        <f t="shared" ref="E127:G127" si="17">SUM(E128:E129)</f>
        <v>85235</v>
      </c>
      <c r="F127" s="163">
        <f t="shared" si="17"/>
        <v>67942</v>
      </c>
      <c r="G127" s="163">
        <f t="shared" si="17"/>
        <v>80942</v>
      </c>
      <c r="H127" s="136"/>
    </row>
    <row r="128" spans="3:8" ht="15.75" thickBot="1">
      <c r="C128" s="161" t="s">
        <v>154</v>
      </c>
      <c r="D128" s="165">
        <f>55360+6046-5000-450</f>
        <v>55956</v>
      </c>
      <c r="E128" s="160">
        <f>85235</f>
        <v>85235</v>
      </c>
      <c r="F128" s="160">
        <f>67942</f>
        <v>67942</v>
      </c>
      <c r="G128" s="160">
        <f>80942</f>
        <v>80942</v>
      </c>
      <c r="H128" s="136"/>
    </row>
    <row r="129" spans="3:8" ht="15.75" thickBot="1">
      <c r="C129" s="161" t="s">
        <v>155</v>
      </c>
      <c r="D129" s="163"/>
      <c r="E129" s="163"/>
      <c r="F129" s="163"/>
      <c r="G129" s="163"/>
      <c r="H129" s="136"/>
    </row>
    <row r="130" spans="3:8" ht="15.75" thickBot="1">
      <c r="C130" s="159" t="s">
        <v>26</v>
      </c>
      <c r="D130" s="160"/>
      <c r="E130" s="160"/>
      <c r="F130" s="160"/>
      <c r="G130" s="160"/>
      <c r="H130" s="136"/>
    </row>
    <row r="131" spans="3:8" ht="15.75" thickBot="1">
      <c r="C131" s="161" t="s">
        <v>154</v>
      </c>
      <c r="D131" s="160"/>
      <c r="E131" s="160"/>
      <c r="F131" s="160"/>
      <c r="G131" s="160"/>
      <c r="H131" s="136"/>
    </row>
    <row r="132" spans="3:8" ht="15.75" thickBot="1">
      <c r="C132" s="161" t="s">
        <v>155</v>
      </c>
      <c r="D132" s="160"/>
      <c r="E132" s="160"/>
      <c r="F132" s="160"/>
      <c r="G132" s="160"/>
      <c r="H132" s="136"/>
    </row>
    <row r="133" spans="3:8" ht="15.75" thickBot="1">
      <c r="C133" s="159" t="s">
        <v>27</v>
      </c>
      <c r="D133" s="164">
        <f>SUM(D134:D135)</f>
        <v>1574</v>
      </c>
      <c r="E133" s="164">
        <f t="shared" ref="E133:G133" si="18">SUM(E134:E135)</f>
        <v>1574</v>
      </c>
      <c r="F133" s="164">
        <f t="shared" si="18"/>
        <v>1574</v>
      </c>
      <c r="G133" s="164">
        <f t="shared" si="18"/>
        <v>1574</v>
      </c>
      <c r="H133" s="136"/>
    </row>
    <row r="134" spans="3:8" ht="15.75" thickBot="1">
      <c r="C134" s="161" t="s">
        <v>154</v>
      </c>
      <c r="D134" s="160">
        <v>1574</v>
      </c>
      <c r="E134" s="160">
        <v>1574</v>
      </c>
      <c r="F134" s="160">
        <v>1574</v>
      </c>
      <c r="G134" s="160">
        <v>1574</v>
      </c>
      <c r="H134" s="136"/>
    </row>
    <row r="135" spans="3:8" ht="15.75" thickBot="1">
      <c r="C135" s="161" t="s">
        <v>155</v>
      </c>
      <c r="D135" s="160"/>
      <c r="E135" s="160"/>
      <c r="F135" s="160"/>
      <c r="G135" s="160"/>
      <c r="H135" s="136"/>
    </row>
    <row r="136" spans="3:8" ht="15.75" thickBot="1">
      <c r="C136" s="159" t="s">
        <v>28</v>
      </c>
      <c r="D136" s="160"/>
      <c r="E136" s="160"/>
      <c r="F136" s="160"/>
      <c r="G136" s="160"/>
      <c r="H136" s="136"/>
    </row>
    <row r="137" spans="3:8" ht="15.75" thickBot="1">
      <c r="C137" s="161" t="s">
        <v>154</v>
      </c>
      <c r="D137" s="160"/>
      <c r="E137" s="160"/>
      <c r="F137" s="160"/>
      <c r="G137" s="160"/>
      <c r="H137" s="136"/>
    </row>
    <row r="138" spans="3:8" ht="15.75" thickBot="1">
      <c r="C138" s="161" t="s">
        <v>155</v>
      </c>
      <c r="D138" s="160"/>
      <c r="E138" s="160"/>
      <c r="F138" s="160"/>
      <c r="G138" s="160"/>
      <c r="H138" s="136"/>
    </row>
    <row r="139" spans="3:8" ht="15.75" thickBot="1">
      <c r="C139" s="159" t="s">
        <v>29</v>
      </c>
      <c r="D139" s="163">
        <f>D140</f>
        <v>1100</v>
      </c>
      <c r="E139" s="163">
        <f t="shared" ref="E139:G139" si="19">E140</f>
        <v>0</v>
      </c>
      <c r="F139" s="163">
        <f t="shared" si="19"/>
        <v>0</v>
      </c>
      <c r="G139" s="163">
        <f t="shared" si="19"/>
        <v>0</v>
      </c>
      <c r="H139" s="136"/>
    </row>
    <row r="140" spans="3:8" ht="19.5" customHeight="1" thickBot="1">
      <c r="C140" s="161" t="s">
        <v>154</v>
      </c>
      <c r="D140" s="163">
        <f>650+450</f>
        <v>1100</v>
      </c>
      <c r="E140" s="166"/>
      <c r="F140" s="166"/>
      <c r="G140" s="166"/>
      <c r="H140" s="136"/>
    </row>
    <row r="141" spans="3:8" ht="25.5" customHeight="1" thickBot="1">
      <c r="C141" s="161" t="s">
        <v>155</v>
      </c>
      <c r="D141" s="163"/>
      <c r="E141" s="167"/>
      <c r="F141" s="166"/>
      <c r="G141" s="166"/>
      <c r="H141" s="136"/>
    </row>
    <row r="142" spans="3:8" ht="22.5" customHeight="1" thickBot="1">
      <c r="C142" s="168" t="s">
        <v>30</v>
      </c>
      <c r="D142" s="163">
        <f>D139+D136+D133+D130+D127+D124+D121</f>
        <v>310744</v>
      </c>
      <c r="E142" s="163">
        <f>E139+E136+E133+E130+E127+E124+E121</f>
        <v>377537</v>
      </c>
      <c r="F142" s="163">
        <f t="shared" ref="F142:G142" si="20">F139+F136+F133+F130+F127+F124+F121</f>
        <v>348361</v>
      </c>
      <c r="G142" s="163">
        <f t="shared" si="20"/>
        <v>355282</v>
      </c>
      <c r="H142" s="136"/>
    </row>
    <row r="143" spans="3:8" ht="22.5" customHeight="1" thickBot="1">
      <c r="C143" s="169" t="s">
        <v>31</v>
      </c>
      <c r="D143" s="170">
        <f>IF(D142-D113=0,0,"Error")</f>
        <v>0</v>
      </c>
      <c r="E143" s="170">
        <f>IF(E142-E113=0,0,"Error")</f>
        <v>0</v>
      </c>
      <c r="F143" s="170">
        <f>IF(F142-F113=0,0,"Error")</f>
        <v>0</v>
      </c>
      <c r="G143" s="170">
        <f>IF(G142-G113=0,0,"Error")</f>
        <v>0</v>
      </c>
      <c r="H143" s="136"/>
    </row>
    <row r="144" spans="3:8" ht="15.75" customHeight="1" thickBot="1">
      <c r="C144" s="171" t="s">
        <v>32</v>
      </c>
      <c r="D144" s="874" t="s">
        <v>2436</v>
      </c>
      <c r="E144" s="884"/>
      <c r="F144" s="884"/>
      <c r="G144" s="885"/>
      <c r="H144" s="136"/>
    </row>
    <row r="145" spans="3:8" ht="31.5" customHeight="1" thickBot="1">
      <c r="C145" s="148" t="s">
        <v>14</v>
      </c>
      <c r="D145" s="874" t="s">
        <v>2437</v>
      </c>
      <c r="E145" s="884"/>
      <c r="F145" s="884"/>
      <c r="G145" s="885"/>
      <c r="H145" s="136"/>
    </row>
    <row r="146" spans="3:8" ht="15.75" customHeight="1" thickBot="1">
      <c r="C146" s="148" t="s">
        <v>15</v>
      </c>
      <c r="D146" s="848" t="s">
        <v>40</v>
      </c>
      <c r="E146" s="849"/>
      <c r="F146" s="849"/>
      <c r="G146" s="850"/>
      <c r="H146" s="136"/>
    </row>
    <row r="147" spans="3:8" ht="15.75" customHeight="1">
      <c r="C147" s="863"/>
      <c r="D147" s="141">
        <v>2021</v>
      </c>
      <c r="E147" s="141">
        <v>2022</v>
      </c>
      <c r="F147" s="141">
        <v>2023</v>
      </c>
      <c r="G147" s="141">
        <v>2024</v>
      </c>
      <c r="H147" s="136"/>
    </row>
    <row r="148" spans="3:8" ht="15.75" customHeight="1" thickBot="1">
      <c r="C148" s="864"/>
      <c r="D148" s="155" t="s">
        <v>7</v>
      </c>
      <c r="E148" s="155" t="s">
        <v>8</v>
      </c>
      <c r="F148" s="155" t="s">
        <v>8</v>
      </c>
      <c r="G148" s="155" t="s">
        <v>8</v>
      </c>
      <c r="H148" s="136"/>
    </row>
    <row r="149" spans="3:8" ht="15.75" customHeight="1" thickBot="1">
      <c r="C149" s="148" t="s">
        <v>16</v>
      </c>
      <c r="D149" s="156">
        <v>7</v>
      </c>
      <c r="E149" s="156"/>
      <c r="F149" s="156"/>
      <c r="G149" s="156"/>
      <c r="H149" s="136"/>
    </row>
    <row r="150" spans="3:8" ht="15.75" thickBot="1">
      <c r="C150" s="148" t="s">
        <v>17</v>
      </c>
      <c r="D150" s="156">
        <f t="shared" ref="D150:G150" si="21">D179</f>
        <v>170</v>
      </c>
      <c r="E150" s="156">
        <f t="shared" si="21"/>
        <v>0</v>
      </c>
      <c r="F150" s="156">
        <f t="shared" si="21"/>
        <v>0</v>
      </c>
      <c r="G150" s="156">
        <f t="shared" si="21"/>
        <v>0</v>
      </c>
      <c r="H150" s="136"/>
    </row>
    <row r="151" spans="3:8" ht="15.75" thickBot="1">
      <c r="C151" s="148" t="s">
        <v>18</v>
      </c>
      <c r="D151" s="156">
        <f>D150/D149</f>
        <v>24.285714285714285</v>
      </c>
      <c r="E151" s="156" t="e">
        <f>E150/E149</f>
        <v>#DIV/0!</v>
      </c>
      <c r="F151" s="156" t="e">
        <f>F150/F149</f>
        <v>#DIV/0!</v>
      </c>
      <c r="G151" s="156" t="e">
        <f>G150/G149</f>
        <v>#DIV/0!</v>
      </c>
      <c r="H151" s="136"/>
    </row>
    <row r="152" spans="3:8" ht="15.75" thickBot="1">
      <c r="C152" s="148" t="s">
        <v>19</v>
      </c>
      <c r="D152" s="157"/>
      <c r="E152" s="158">
        <f>E149/D149-1</f>
        <v>-1</v>
      </c>
      <c r="F152" s="158" t="e">
        <f>F149/E149-1</f>
        <v>#DIV/0!</v>
      </c>
      <c r="G152" s="158" t="e">
        <f>G149/F149-1</f>
        <v>#DIV/0!</v>
      </c>
      <c r="H152" s="136"/>
    </row>
    <row r="153" spans="3:8" ht="15.75" thickBot="1">
      <c r="C153" s="148" t="s">
        <v>21</v>
      </c>
      <c r="D153" s="157"/>
      <c r="E153" s="158">
        <f>E150/D150-1</f>
        <v>-1</v>
      </c>
      <c r="F153" s="158" t="e">
        <f t="shared" ref="F153:G154" si="22">F150/E150-1</f>
        <v>#DIV/0!</v>
      </c>
      <c r="G153" s="158" t="e">
        <f t="shared" si="22"/>
        <v>#DIV/0!</v>
      </c>
      <c r="H153" s="136"/>
    </row>
    <row r="154" spans="3:8" ht="15.75" thickBot="1">
      <c r="C154" s="148" t="s">
        <v>22</v>
      </c>
      <c r="D154" s="157"/>
      <c r="E154" s="158" t="e">
        <f>E151/D151-1</f>
        <v>#DIV/0!</v>
      </c>
      <c r="F154" s="158" t="e">
        <f t="shared" si="22"/>
        <v>#DIV/0!</v>
      </c>
      <c r="G154" s="158" t="e">
        <f t="shared" si="22"/>
        <v>#DIV/0!</v>
      </c>
      <c r="H154" s="136"/>
    </row>
    <row r="155" spans="3:8" ht="15.75" customHeight="1" thickBot="1">
      <c r="C155" s="886" t="s">
        <v>2428</v>
      </c>
      <c r="D155" s="887"/>
      <c r="E155" s="887"/>
      <c r="F155" s="887"/>
      <c r="G155" s="888"/>
      <c r="H155" s="136"/>
    </row>
    <row r="156" spans="3:8" ht="15.75" customHeight="1">
      <c r="C156" s="863"/>
      <c r="D156" s="141">
        <v>2021</v>
      </c>
      <c r="E156" s="141">
        <v>2022</v>
      </c>
      <c r="F156" s="141">
        <v>2023</v>
      </c>
      <c r="G156" s="141">
        <v>2024</v>
      </c>
      <c r="H156" s="136"/>
    </row>
    <row r="157" spans="3:8" ht="15.75" customHeight="1" thickBot="1">
      <c r="C157" s="864"/>
      <c r="D157" s="155" t="s">
        <v>7</v>
      </c>
      <c r="E157" s="155" t="s">
        <v>8</v>
      </c>
      <c r="F157" s="155" t="s">
        <v>8</v>
      </c>
      <c r="G157" s="155" t="s">
        <v>8</v>
      </c>
      <c r="H157" s="136"/>
    </row>
    <row r="158" spans="3:8" ht="15.6" customHeight="1" thickBot="1">
      <c r="C158" s="181" t="s">
        <v>23</v>
      </c>
      <c r="D158" s="172">
        <f>SUM(D159:D160)</f>
        <v>0</v>
      </c>
      <c r="E158" s="172">
        <f t="shared" ref="E158:G158" si="23">SUM(E159:E160)</f>
        <v>0</v>
      </c>
      <c r="F158" s="172">
        <f t="shared" si="23"/>
        <v>0</v>
      </c>
      <c r="G158" s="172">
        <f t="shared" si="23"/>
        <v>0</v>
      </c>
      <c r="H158" s="136"/>
    </row>
    <row r="159" spans="3:8" ht="15.6" customHeight="1" thickBot="1">
      <c r="C159" s="182" t="s">
        <v>154</v>
      </c>
      <c r="D159" s="172"/>
      <c r="E159" s="172"/>
      <c r="F159" s="172"/>
      <c r="G159" s="172"/>
      <c r="H159" s="136"/>
    </row>
    <row r="160" spans="3:8" ht="15.6" customHeight="1" thickBot="1">
      <c r="C160" s="182" t="s">
        <v>155</v>
      </c>
      <c r="D160" s="183"/>
      <c r="E160" s="184"/>
      <c r="F160" s="184"/>
      <c r="G160" s="184"/>
      <c r="H160" s="136"/>
    </row>
    <row r="161" spans="3:8" ht="15.6" customHeight="1" thickBot="1">
      <c r="C161" s="181" t="s">
        <v>24</v>
      </c>
      <c r="D161" s="172">
        <f>SUM(D162:D163)</f>
        <v>0</v>
      </c>
      <c r="E161" s="172">
        <f t="shared" ref="E161:G161" si="24">SUM(E162:E163)</f>
        <v>0</v>
      </c>
      <c r="F161" s="172">
        <f t="shared" si="24"/>
        <v>0</v>
      </c>
      <c r="G161" s="172">
        <f t="shared" si="24"/>
        <v>0</v>
      </c>
      <c r="H161" s="136"/>
    </row>
    <row r="162" spans="3:8" ht="15" customHeight="1" thickBot="1">
      <c r="C162" s="182" t="s">
        <v>154</v>
      </c>
      <c r="D162" s="172"/>
      <c r="E162" s="172"/>
      <c r="F162" s="172"/>
      <c r="G162" s="172"/>
      <c r="H162" s="136"/>
    </row>
    <row r="163" spans="3:8" ht="15" customHeight="1" thickBot="1">
      <c r="C163" s="182" t="s">
        <v>155</v>
      </c>
      <c r="D163" s="183"/>
      <c r="E163" s="172"/>
      <c r="F163" s="172"/>
      <c r="G163" s="172"/>
      <c r="H163" s="136"/>
    </row>
    <row r="164" spans="3:8" ht="15" customHeight="1" thickBot="1">
      <c r="C164" s="181" t="s">
        <v>25</v>
      </c>
      <c r="D164" s="183">
        <f t="shared" ref="D164:G164" si="25">SUM(D165:D166)</f>
        <v>170</v>
      </c>
      <c r="E164" s="183">
        <f t="shared" si="25"/>
        <v>0</v>
      </c>
      <c r="F164" s="183">
        <f t="shared" si="25"/>
        <v>0</v>
      </c>
      <c r="G164" s="183">
        <f t="shared" si="25"/>
        <v>0</v>
      </c>
      <c r="H164" s="136"/>
    </row>
    <row r="165" spans="3:8" ht="15" customHeight="1" thickBot="1">
      <c r="C165" s="182" t="s">
        <v>154</v>
      </c>
      <c r="D165" s="172">
        <v>170</v>
      </c>
      <c r="E165" s="172"/>
      <c r="F165" s="172"/>
      <c r="G165" s="172"/>
      <c r="H165" s="136"/>
    </row>
    <row r="166" spans="3:8" ht="15" customHeight="1" thickBot="1">
      <c r="C166" s="161" t="s">
        <v>155</v>
      </c>
      <c r="D166" s="163"/>
      <c r="E166" s="160"/>
      <c r="F166" s="160"/>
      <c r="G166" s="160"/>
      <c r="H166" s="136"/>
    </row>
    <row r="167" spans="3:8" ht="15" customHeight="1" thickBot="1">
      <c r="C167" s="159" t="s">
        <v>26</v>
      </c>
      <c r="D167" s="163"/>
      <c r="E167" s="160"/>
      <c r="F167" s="160"/>
      <c r="G167" s="160"/>
      <c r="H167" s="136"/>
    </row>
    <row r="168" spans="3:8" ht="15" customHeight="1" thickBot="1">
      <c r="C168" s="161" t="s">
        <v>154</v>
      </c>
      <c r="D168" s="163"/>
      <c r="E168" s="160"/>
      <c r="F168" s="160"/>
      <c r="G168" s="160"/>
      <c r="H168" s="136"/>
    </row>
    <row r="169" spans="3:8" ht="15" customHeight="1" thickBot="1">
      <c r="C169" s="161" t="s">
        <v>155</v>
      </c>
      <c r="D169" s="163"/>
      <c r="E169" s="160"/>
      <c r="F169" s="160"/>
      <c r="G169" s="160"/>
      <c r="H169" s="136"/>
    </row>
    <row r="170" spans="3:8" ht="15" customHeight="1" thickBot="1">
      <c r="C170" s="159" t="s">
        <v>27</v>
      </c>
      <c r="D170" s="163"/>
      <c r="E170" s="160"/>
      <c r="F170" s="160"/>
      <c r="G170" s="160"/>
      <c r="H170" s="136"/>
    </row>
    <row r="171" spans="3:8" ht="15" customHeight="1" thickBot="1">
      <c r="C171" s="161" t="s">
        <v>154</v>
      </c>
      <c r="D171" s="163"/>
      <c r="E171" s="160"/>
      <c r="F171" s="160"/>
      <c r="G171" s="160"/>
      <c r="H171" s="136"/>
    </row>
    <row r="172" spans="3:8" ht="15" customHeight="1" thickBot="1">
      <c r="C172" s="161" t="s">
        <v>155</v>
      </c>
      <c r="D172" s="163"/>
      <c r="E172" s="160"/>
      <c r="F172" s="160"/>
      <c r="G172" s="160"/>
      <c r="H172" s="136"/>
    </row>
    <row r="173" spans="3:8" ht="15" customHeight="1" thickBot="1">
      <c r="C173" s="159" t="s">
        <v>28</v>
      </c>
      <c r="D173" s="163"/>
      <c r="E173" s="160"/>
      <c r="F173" s="160"/>
      <c r="G173" s="160"/>
      <c r="H173" s="136"/>
    </row>
    <row r="174" spans="3:8" ht="15" customHeight="1" thickBot="1">
      <c r="C174" s="161" t="s">
        <v>154</v>
      </c>
      <c r="D174" s="163"/>
      <c r="E174" s="160"/>
      <c r="F174" s="160"/>
      <c r="G174" s="160"/>
      <c r="H174" s="136"/>
    </row>
    <row r="175" spans="3:8" ht="15" customHeight="1" thickBot="1">
      <c r="C175" s="161" t="s">
        <v>155</v>
      </c>
      <c r="D175" s="163"/>
      <c r="E175" s="160"/>
      <c r="F175" s="160"/>
      <c r="G175" s="160"/>
      <c r="H175" s="136"/>
    </row>
    <row r="176" spans="3:8" ht="15" customHeight="1" thickBot="1">
      <c r="C176" s="159" t="s">
        <v>29</v>
      </c>
      <c r="D176" s="163"/>
      <c r="E176" s="160"/>
      <c r="F176" s="160"/>
      <c r="G176" s="160"/>
      <c r="H176" s="136"/>
    </row>
    <row r="177" spans="3:8" ht="15" customHeight="1" thickBot="1">
      <c r="C177" s="161" t="s">
        <v>154</v>
      </c>
      <c r="D177" s="163"/>
      <c r="E177" s="160"/>
      <c r="F177" s="160"/>
      <c r="G177" s="160"/>
      <c r="H177" s="136"/>
    </row>
    <row r="178" spans="3:8" ht="15" customHeight="1" thickBot="1">
      <c r="C178" s="161" t="s">
        <v>155</v>
      </c>
      <c r="D178" s="163"/>
      <c r="E178" s="160"/>
      <c r="F178" s="160"/>
      <c r="G178" s="160"/>
      <c r="H178" s="136"/>
    </row>
    <row r="179" spans="3:8" ht="15" customHeight="1" thickBot="1">
      <c r="C179" s="174" t="s">
        <v>33</v>
      </c>
      <c r="D179" s="163">
        <f>D176+D173+D170+D167+D164+D161+D158</f>
        <v>170</v>
      </c>
      <c r="E179" s="163">
        <f t="shared" ref="E179:G179" si="26">E176+E173+E170+E167+E164+E161+E158</f>
        <v>0</v>
      </c>
      <c r="F179" s="163">
        <f t="shared" si="26"/>
        <v>0</v>
      </c>
      <c r="G179" s="163">
        <f t="shared" si="26"/>
        <v>0</v>
      </c>
      <c r="H179" s="136"/>
    </row>
    <row r="180" spans="3:8" ht="15" customHeight="1" thickBot="1">
      <c r="C180" s="169" t="s">
        <v>31</v>
      </c>
      <c r="D180" s="170">
        <f>IF(D179-D150=0,0,"Error")</f>
        <v>0</v>
      </c>
      <c r="E180" s="170">
        <f>IF(E179-E150=0,0,"Error")</f>
        <v>0</v>
      </c>
      <c r="F180" s="170">
        <f>IF(F179-F150=0,0,"Error")</f>
        <v>0</v>
      </c>
      <c r="G180" s="170">
        <f>IF(G179-G150=0,0,"Error")</f>
        <v>0</v>
      </c>
      <c r="H180" s="136"/>
    </row>
    <row r="181" spans="3:8" ht="15.6" customHeight="1" thickBot="1">
      <c r="C181" s="868" t="s">
        <v>38</v>
      </c>
      <c r="D181" s="869"/>
      <c r="E181" s="869"/>
      <c r="F181" s="869"/>
      <c r="G181" s="870"/>
      <c r="H181" s="136"/>
    </row>
    <row r="182" spans="3:8" ht="15.6" customHeight="1" thickBot="1">
      <c r="C182" s="868" t="s">
        <v>39</v>
      </c>
      <c r="D182" s="869"/>
      <c r="E182" s="869"/>
      <c r="F182" s="869"/>
      <c r="G182" s="870"/>
      <c r="H182" s="136"/>
    </row>
    <row r="183" spans="3:8" ht="15.6" customHeight="1" thickBot="1">
      <c r="C183" s="154" t="s">
        <v>48</v>
      </c>
      <c r="D183" s="891" t="s">
        <v>2438</v>
      </c>
      <c r="E183" s="892"/>
      <c r="F183" s="892"/>
      <c r="G183" s="893"/>
      <c r="H183" s="136"/>
    </row>
    <row r="184" spans="3:8" ht="15.6" customHeight="1" thickBot="1">
      <c r="C184" s="185" t="s">
        <v>68</v>
      </c>
      <c r="D184" s="186" t="s">
        <v>2439</v>
      </c>
      <c r="E184" s="187" t="s">
        <v>156</v>
      </c>
      <c r="F184" s="188" t="s">
        <v>2440</v>
      </c>
      <c r="G184" s="189"/>
      <c r="H184" s="136"/>
    </row>
    <row r="185" spans="3:8" ht="15.6" customHeight="1" thickBot="1">
      <c r="C185" s="190"/>
      <c r="D185" s="894"/>
      <c r="E185" s="895"/>
      <c r="F185" s="895"/>
      <c r="G185" s="896"/>
      <c r="H185" s="136"/>
    </row>
    <row r="186" spans="3:8" ht="43.5" customHeight="1" thickBot="1">
      <c r="C186" s="148" t="s">
        <v>14</v>
      </c>
      <c r="D186" s="897" t="s">
        <v>98</v>
      </c>
      <c r="E186" s="898"/>
      <c r="F186" s="898"/>
      <c r="G186" s="899"/>
      <c r="H186" s="136"/>
    </row>
    <row r="187" spans="3:8" ht="15.6" customHeight="1" thickBot="1">
      <c r="C187" s="148" t="s">
        <v>15</v>
      </c>
      <c r="D187" s="848" t="s">
        <v>97</v>
      </c>
      <c r="E187" s="849"/>
      <c r="F187" s="849"/>
      <c r="G187" s="850"/>
      <c r="H187" s="136"/>
    </row>
    <row r="188" spans="3:8" ht="15" customHeight="1">
      <c r="C188" s="863"/>
      <c r="D188" s="141">
        <v>2021</v>
      </c>
      <c r="E188" s="141">
        <v>2022</v>
      </c>
      <c r="F188" s="141">
        <v>2023</v>
      </c>
      <c r="G188" s="141">
        <v>2024</v>
      </c>
      <c r="H188" s="136"/>
    </row>
    <row r="189" spans="3:8" ht="15" customHeight="1" thickBot="1">
      <c r="C189" s="864"/>
      <c r="D189" s="155" t="s">
        <v>7</v>
      </c>
      <c r="E189" s="155" t="s">
        <v>8</v>
      </c>
      <c r="F189" s="155" t="s">
        <v>8</v>
      </c>
      <c r="G189" s="155" t="s">
        <v>8</v>
      </c>
      <c r="H189" s="136"/>
    </row>
    <row r="190" spans="3:8" ht="15" customHeight="1" thickBot="1">
      <c r="C190" s="148" t="s">
        <v>16</v>
      </c>
      <c r="D190" s="156">
        <v>10</v>
      </c>
      <c r="E190" s="156">
        <v>20</v>
      </c>
      <c r="F190" s="156">
        <v>20</v>
      </c>
      <c r="G190" s="156">
        <v>20</v>
      </c>
      <c r="H190" s="136"/>
    </row>
    <row r="191" spans="3:8" ht="15" customHeight="1" thickBot="1">
      <c r="C191" s="148" t="s">
        <v>17</v>
      </c>
      <c r="D191" s="156">
        <f>D203</f>
        <v>3850</v>
      </c>
      <c r="E191" s="156">
        <f>E203</f>
        <v>3870</v>
      </c>
      <c r="F191" s="156">
        <f t="shared" ref="F191:G191" si="27">F203</f>
        <v>3870</v>
      </c>
      <c r="G191" s="156">
        <f t="shared" si="27"/>
        <v>3870</v>
      </c>
      <c r="H191" s="136"/>
    </row>
    <row r="192" spans="3:8" ht="15" customHeight="1" thickBot="1">
      <c r="C192" s="148" t="s">
        <v>18</v>
      </c>
      <c r="D192" s="156">
        <f t="shared" ref="D192:G192" si="28">D191/D190</f>
        <v>385</v>
      </c>
      <c r="E192" s="156">
        <f t="shared" si="28"/>
        <v>193.5</v>
      </c>
      <c r="F192" s="156">
        <f t="shared" si="28"/>
        <v>193.5</v>
      </c>
      <c r="G192" s="156">
        <f t="shared" si="28"/>
        <v>193.5</v>
      </c>
      <c r="H192" s="136"/>
    </row>
    <row r="193" spans="3:8" ht="15" customHeight="1" thickBot="1">
      <c r="C193" s="148" t="s">
        <v>19</v>
      </c>
      <c r="D193" s="157" t="s">
        <v>20</v>
      </c>
      <c r="E193" s="158">
        <f>E190/D190-1</f>
        <v>1</v>
      </c>
      <c r="F193" s="158">
        <f t="shared" ref="F193:G195" si="29">F190/E190-1</f>
        <v>0</v>
      </c>
      <c r="G193" s="158">
        <f t="shared" si="29"/>
        <v>0</v>
      </c>
      <c r="H193" s="136"/>
    </row>
    <row r="194" spans="3:8" ht="15" customHeight="1" thickBot="1">
      <c r="C194" s="148" t="s">
        <v>21</v>
      </c>
      <c r="D194" s="157" t="s">
        <v>20</v>
      </c>
      <c r="E194" s="158">
        <f>E191/D191-1</f>
        <v>5.1948051948051965E-3</v>
      </c>
      <c r="F194" s="158">
        <f t="shared" si="29"/>
        <v>0</v>
      </c>
      <c r="G194" s="158">
        <f t="shared" si="29"/>
        <v>0</v>
      </c>
      <c r="H194" s="136"/>
    </row>
    <row r="195" spans="3:8" ht="15.6" customHeight="1" thickBot="1">
      <c r="C195" s="148" t="s">
        <v>22</v>
      </c>
      <c r="D195" s="157" t="s">
        <v>20</v>
      </c>
      <c r="E195" s="158">
        <f>E192/D192-1</f>
        <v>-0.4974025974025974</v>
      </c>
      <c r="F195" s="158">
        <f t="shared" si="29"/>
        <v>0</v>
      </c>
      <c r="G195" s="158">
        <f t="shared" si="29"/>
        <v>0</v>
      </c>
      <c r="H195" s="136"/>
    </row>
    <row r="196" spans="3:8" ht="15.6" customHeight="1">
      <c r="C196" s="863"/>
      <c r="D196" s="141">
        <v>2021</v>
      </c>
      <c r="E196" s="141">
        <v>2022</v>
      </c>
      <c r="F196" s="141">
        <v>2023</v>
      </c>
      <c r="G196" s="141">
        <v>2024</v>
      </c>
      <c r="H196" s="136"/>
    </row>
    <row r="197" spans="3:8" ht="15.6" customHeight="1" thickBot="1">
      <c r="C197" s="864"/>
      <c r="D197" s="155" t="s">
        <v>7</v>
      </c>
      <c r="E197" s="155" t="s">
        <v>8</v>
      </c>
      <c r="F197" s="155" t="s">
        <v>8</v>
      </c>
      <c r="G197" s="155" t="s">
        <v>8</v>
      </c>
      <c r="H197" s="136"/>
    </row>
    <row r="198" spans="3:8" ht="15.6" customHeight="1" thickBot="1">
      <c r="C198" s="159" t="s">
        <v>41</v>
      </c>
      <c r="D198" s="160"/>
      <c r="E198" s="160"/>
      <c r="F198" s="160"/>
      <c r="G198" s="160"/>
      <c r="H198" s="136"/>
    </row>
    <row r="199" spans="3:8" ht="15.6" customHeight="1" thickBot="1">
      <c r="C199" s="159" t="s">
        <v>42</v>
      </c>
      <c r="D199" s="156">
        <f t="shared" ref="D199:F199" si="30">SUM(D200:D202)</f>
        <v>3850</v>
      </c>
      <c r="E199" s="156">
        <f>SUM(E200:E202)</f>
        <v>3870</v>
      </c>
      <c r="F199" s="156">
        <f t="shared" si="30"/>
        <v>3870</v>
      </c>
      <c r="G199" s="156">
        <f t="shared" ref="G199" si="31">SUM(G200:G202)</f>
        <v>3870</v>
      </c>
      <c r="H199" s="136"/>
    </row>
    <row r="200" spans="3:8" ht="15.6" customHeight="1" thickBot="1">
      <c r="C200" s="161" t="s">
        <v>154</v>
      </c>
      <c r="D200" s="156">
        <v>3850</v>
      </c>
      <c r="E200" s="156">
        <v>3870</v>
      </c>
      <c r="F200" s="156">
        <v>3870</v>
      </c>
      <c r="G200" s="156">
        <v>3870</v>
      </c>
      <c r="H200" s="136"/>
    </row>
    <row r="201" spans="3:8" ht="15.6" customHeight="1" thickBot="1">
      <c r="C201" s="161" t="s">
        <v>167</v>
      </c>
      <c r="D201" s="191"/>
      <c r="E201" s="191"/>
      <c r="F201" s="191"/>
      <c r="G201" s="191"/>
      <c r="H201" s="136"/>
    </row>
    <row r="202" spans="3:8" ht="15.6" customHeight="1" thickBot="1">
      <c r="C202" s="161" t="s">
        <v>161</v>
      </c>
      <c r="D202" s="191"/>
      <c r="E202" s="191"/>
      <c r="F202" s="191"/>
      <c r="G202" s="191"/>
      <c r="H202" s="136"/>
    </row>
    <row r="203" spans="3:8" ht="15.6" customHeight="1" thickBot="1">
      <c r="C203" s="168" t="s">
        <v>33</v>
      </c>
      <c r="D203" s="163">
        <f>D199+D198</f>
        <v>3850</v>
      </c>
      <c r="E203" s="163">
        <f t="shared" ref="E203" si="32">E199+E198</f>
        <v>3870</v>
      </c>
      <c r="F203" s="163">
        <f>F199+F198</f>
        <v>3870</v>
      </c>
      <c r="G203" s="163">
        <f t="shared" ref="G203" si="33">G199+G198</f>
        <v>3870</v>
      </c>
      <c r="H203" s="136"/>
    </row>
    <row r="204" spans="3:8" ht="42.75" customHeight="1" thickBot="1">
      <c r="C204" s="154" t="s">
        <v>32</v>
      </c>
      <c r="D204" s="186" t="s">
        <v>2441</v>
      </c>
      <c r="E204" s="187" t="s">
        <v>156</v>
      </c>
      <c r="F204" s="188" t="s">
        <v>2442</v>
      </c>
      <c r="G204" s="187"/>
      <c r="H204" s="136"/>
    </row>
    <row r="205" spans="3:8" ht="60" customHeight="1" thickBot="1">
      <c r="C205" s="148" t="s">
        <v>14</v>
      </c>
      <c r="D205" s="900" t="s">
        <v>2443</v>
      </c>
      <c r="E205" s="901"/>
      <c r="F205" s="901"/>
      <c r="G205" s="902"/>
      <c r="H205" s="136"/>
    </row>
    <row r="206" spans="3:8" ht="15.75" customHeight="1" thickBot="1">
      <c r="C206" s="148" t="s">
        <v>15</v>
      </c>
      <c r="D206" s="848" t="s">
        <v>97</v>
      </c>
      <c r="E206" s="849"/>
      <c r="F206" s="849"/>
      <c r="G206" s="850"/>
      <c r="H206" s="136"/>
    </row>
    <row r="207" spans="3:8" ht="15.75" customHeight="1">
      <c r="C207" s="863"/>
      <c r="D207" s="141">
        <v>2021</v>
      </c>
      <c r="E207" s="141">
        <v>2022</v>
      </c>
      <c r="F207" s="141">
        <v>2023</v>
      </c>
      <c r="G207" s="141">
        <v>2024</v>
      </c>
      <c r="H207" s="136"/>
    </row>
    <row r="208" spans="3:8" ht="15.75" thickBot="1">
      <c r="C208" s="864"/>
      <c r="D208" s="155" t="s">
        <v>7</v>
      </c>
      <c r="E208" s="155" t="s">
        <v>8</v>
      </c>
      <c r="F208" s="155" t="s">
        <v>8</v>
      </c>
      <c r="G208" s="155" t="s">
        <v>8</v>
      </c>
      <c r="H208" s="136"/>
    </row>
    <row r="209" spans="3:8" ht="15.75" customHeight="1" thickBot="1">
      <c r="C209" s="148" t="s">
        <v>16</v>
      </c>
      <c r="D209" s="156">
        <f>5252+3</f>
        <v>5255</v>
      </c>
      <c r="E209" s="156">
        <v>3</v>
      </c>
      <c r="F209" s="156">
        <v>3</v>
      </c>
      <c r="G209" s="156">
        <v>3</v>
      </c>
      <c r="H209" s="136"/>
    </row>
    <row r="210" spans="3:8" ht="15.75" thickBot="1">
      <c r="C210" s="148" t="s">
        <v>17</v>
      </c>
      <c r="D210" s="156">
        <f>D222</f>
        <v>188900</v>
      </c>
      <c r="E210" s="156">
        <f t="shared" ref="E210:G210" si="34">E222</f>
        <v>2100</v>
      </c>
      <c r="F210" s="156">
        <f t="shared" si="34"/>
        <v>2100</v>
      </c>
      <c r="G210" s="156">
        <f t="shared" si="34"/>
        <v>2100</v>
      </c>
      <c r="H210" s="136"/>
    </row>
    <row r="211" spans="3:8" ht="15.75" thickBot="1">
      <c r="C211" s="148" t="s">
        <v>18</v>
      </c>
      <c r="D211" s="156">
        <f t="shared" ref="D211:G211" si="35">D210/D209</f>
        <v>35.94671741198858</v>
      </c>
      <c r="E211" s="156">
        <f t="shared" si="35"/>
        <v>700</v>
      </c>
      <c r="F211" s="156">
        <f t="shared" si="35"/>
        <v>700</v>
      </c>
      <c r="G211" s="156">
        <f t="shared" si="35"/>
        <v>700</v>
      </c>
      <c r="H211" s="136"/>
    </row>
    <row r="212" spans="3:8" ht="15.75" thickBot="1">
      <c r="C212" s="148" t="s">
        <v>19</v>
      </c>
      <c r="D212" s="157" t="s">
        <v>20</v>
      </c>
      <c r="E212" s="158">
        <f>E209/D209-1</f>
        <v>-0.99942911512844912</v>
      </c>
      <c r="F212" s="158">
        <f t="shared" ref="F212:G214" si="36">F209/E209-1</f>
        <v>0</v>
      </c>
      <c r="G212" s="158">
        <f t="shared" si="36"/>
        <v>0</v>
      </c>
      <c r="H212" s="136"/>
    </row>
    <row r="213" spans="3:8" ht="15.75" thickBot="1">
      <c r="C213" s="148" t="s">
        <v>21</v>
      </c>
      <c r="D213" s="157" t="s">
        <v>20</v>
      </c>
      <c r="E213" s="158">
        <f>E210/D210-1</f>
        <v>-0.98888300688194808</v>
      </c>
      <c r="F213" s="158">
        <f t="shared" si="36"/>
        <v>0</v>
      </c>
      <c r="G213" s="158">
        <f t="shared" si="36"/>
        <v>0</v>
      </c>
      <c r="H213" s="136"/>
    </row>
    <row r="214" spans="3:8" ht="15.75" customHeight="1" thickBot="1">
      <c r="C214" s="148" t="s">
        <v>22</v>
      </c>
      <c r="D214" s="157" t="s">
        <v>20</v>
      </c>
      <c r="E214" s="158">
        <f>E211/D211-1</f>
        <v>18.473266278454211</v>
      </c>
      <c r="F214" s="158">
        <f t="shared" si="36"/>
        <v>0</v>
      </c>
      <c r="G214" s="158">
        <f t="shared" si="36"/>
        <v>0</v>
      </c>
      <c r="H214" s="136"/>
    </row>
    <row r="215" spans="3:8" ht="15.75" customHeight="1">
      <c r="C215" s="863"/>
      <c r="D215" s="141">
        <v>2021</v>
      </c>
      <c r="E215" s="141">
        <v>2022</v>
      </c>
      <c r="F215" s="141">
        <v>2023</v>
      </c>
      <c r="G215" s="141">
        <v>2024</v>
      </c>
      <c r="H215" s="136"/>
    </row>
    <row r="216" spans="3:8" ht="15.75" customHeight="1" thickBot="1">
      <c r="C216" s="864"/>
      <c r="D216" s="155" t="s">
        <v>7</v>
      </c>
      <c r="E216" s="155" t="s">
        <v>8</v>
      </c>
      <c r="F216" s="155" t="s">
        <v>8</v>
      </c>
      <c r="G216" s="155" t="s">
        <v>8</v>
      </c>
      <c r="H216" s="136"/>
    </row>
    <row r="217" spans="3:8" ht="15.75" customHeight="1" thickBot="1">
      <c r="C217" s="159" t="s">
        <v>41</v>
      </c>
      <c r="D217" s="160"/>
      <c r="E217" s="160"/>
      <c r="F217" s="160"/>
      <c r="G217" s="160"/>
      <c r="H217" s="136"/>
    </row>
    <row r="218" spans="3:8" ht="15.75" customHeight="1" thickBot="1">
      <c r="C218" s="159" t="s">
        <v>42</v>
      </c>
      <c r="D218" s="156">
        <f>SUM(D219:D221)</f>
        <v>188900</v>
      </c>
      <c r="E218" s="156">
        <f t="shared" ref="E218:G218" si="37">SUM(E219:E221)</f>
        <v>2100</v>
      </c>
      <c r="F218" s="156">
        <f t="shared" si="37"/>
        <v>2100</v>
      </c>
      <c r="G218" s="156">
        <f t="shared" si="37"/>
        <v>2100</v>
      </c>
      <c r="H218" s="136"/>
    </row>
    <row r="219" spans="3:8" ht="15.75" customHeight="1" thickBot="1">
      <c r="C219" s="161" t="s">
        <v>154</v>
      </c>
      <c r="D219" s="156">
        <v>188900</v>
      </c>
      <c r="E219" s="156">
        <v>2100</v>
      </c>
      <c r="F219" s="156">
        <v>2100</v>
      </c>
      <c r="G219" s="156">
        <v>2100</v>
      </c>
      <c r="H219" s="136"/>
    </row>
    <row r="220" spans="3:8" ht="15.75" customHeight="1" thickBot="1">
      <c r="C220" s="161" t="s">
        <v>167</v>
      </c>
      <c r="D220" s="191"/>
      <c r="E220" s="191"/>
      <c r="F220" s="191"/>
      <c r="G220" s="191"/>
      <c r="H220" s="136"/>
    </row>
    <row r="221" spans="3:8" ht="15.75" customHeight="1" thickBot="1">
      <c r="C221" s="161" t="s">
        <v>161</v>
      </c>
      <c r="D221" s="191"/>
      <c r="E221" s="191"/>
      <c r="F221" s="191"/>
      <c r="G221" s="191"/>
      <c r="H221" s="136"/>
    </row>
    <row r="222" spans="3:8" ht="15.75" customHeight="1" thickBot="1">
      <c r="C222" s="168" t="s">
        <v>33</v>
      </c>
      <c r="D222" s="163">
        <f>D218+D217</f>
        <v>188900</v>
      </c>
      <c r="E222" s="163">
        <f t="shared" ref="E222" si="38">E218+E217</f>
        <v>2100</v>
      </c>
      <c r="F222" s="163">
        <f>F218+F217</f>
        <v>2100</v>
      </c>
      <c r="G222" s="163">
        <f t="shared" ref="G222" si="39">G218+G217</f>
        <v>2100</v>
      </c>
      <c r="H222" s="136"/>
    </row>
    <row r="223" spans="3:8" ht="42" customHeight="1" thickBot="1">
      <c r="C223" s="154" t="s">
        <v>34</v>
      </c>
      <c r="D223" s="186" t="s">
        <v>2444</v>
      </c>
      <c r="E223" s="187" t="s">
        <v>156</v>
      </c>
      <c r="F223" s="188" t="s">
        <v>2445</v>
      </c>
      <c r="G223" s="187"/>
      <c r="H223" s="136"/>
    </row>
    <row r="224" spans="3:8" ht="36" customHeight="1" thickBot="1">
      <c r="C224" s="148" t="s">
        <v>14</v>
      </c>
      <c r="D224" s="900" t="s">
        <v>2446</v>
      </c>
      <c r="E224" s="901"/>
      <c r="F224" s="901"/>
      <c r="G224" s="902"/>
      <c r="H224" s="136"/>
    </row>
    <row r="225" spans="3:8" ht="15.75" customHeight="1" thickBot="1">
      <c r="C225" s="148" t="s">
        <v>15</v>
      </c>
      <c r="D225" s="848" t="s">
        <v>97</v>
      </c>
      <c r="E225" s="849"/>
      <c r="F225" s="849"/>
      <c r="G225" s="850"/>
      <c r="H225" s="136"/>
    </row>
    <row r="226" spans="3:8" ht="15.75" customHeight="1">
      <c r="C226" s="863"/>
      <c r="D226" s="141">
        <v>2021</v>
      </c>
      <c r="E226" s="141">
        <v>2022</v>
      </c>
      <c r="F226" s="141">
        <v>2023</v>
      </c>
      <c r="G226" s="141">
        <v>2024</v>
      </c>
      <c r="H226" s="136"/>
    </row>
    <row r="227" spans="3:8" ht="15.75" thickBot="1">
      <c r="C227" s="864"/>
      <c r="D227" s="155" t="s">
        <v>7</v>
      </c>
      <c r="E227" s="155" t="s">
        <v>8</v>
      </c>
      <c r="F227" s="155" t="s">
        <v>8</v>
      </c>
      <c r="G227" s="155" t="s">
        <v>8</v>
      </c>
      <c r="H227" s="136"/>
    </row>
    <row r="228" spans="3:8" ht="15.75" customHeight="1" thickBot="1">
      <c r="C228" s="148" t="s">
        <v>16</v>
      </c>
      <c r="D228" s="156">
        <v>14</v>
      </c>
      <c r="E228" s="156">
        <v>0</v>
      </c>
      <c r="F228" s="156">
        <v>0</v>
      </c>
      <c r="G228" s="156">
        <v>0</v>
      </c>
      <c r="H228" s="136"/>
    </row>
    <row r="229" spans="3:8" ht="15.75" thickBot="1">
      <c r="C229" s="148" t="s">
        <v>17</v>
      </c>
      <c r="D229" s="156">
        <f t="shared" ref="D229:F229" si="40">D241</f>
        <v>0</v>
      </c>
      <c r="E229" s="156">
        <f t="shared" si="40"/>
        <v>0</v>
      </c>
      <c r="F229" s="156">
        <f t="shared" si="40"/>
        <v>0</v>
      </c>
      <c r="G229" s="156">
        <f>G241</f>
        <v>0</v>
      </c>
      <c r="H229" s="136"/>
    </row>
    <row r="230" spans="3:8" ht="15.75" thickBot="1">
      <c r="C230" s="148" t="s">
        <v>18</v>
      </c>
      <c r="D230" s="156">
        <f>D229/D228</f>
        <v>0</v>
      </c>
      <c r="E230" s="156" t="e">
        <f t="shared" ref="E230:G230" si="41">E229/E228</f>
        <v>#DIV/0!</v>
      </c>
      <c r="F230" s="156" t="e">
        <f>F229/F228</f>
        <v>#DIV/0!</v>
      </c>
      <c r="G230" s="156" t="e">
        <f t="shared" si="41"/>
        <v>#DIV/0!</v>
      </c>
      <c r="H230" s="136"/>
    </row>
    <row r="231" spans="3:8" ht="15.75" customHeight="1" thickBot="1">
      <c r="C231" s="148" t="s">
        <v>19</v>
      </c>
      <c r="D231" s="157" t="s">
        <v>20</v>
      </c>
      <c r="E231" s="158">
        <f>E228/D228-1</f>
        <v>-1</v>
      </c>
      <c r="F231" s="158" t="e">
        <f t="shared" ref="F231:G233" si="42">F228/E228-1</f>
        <v>#DIV/0!</v>
      </c>
      <c r="G231" s="158" t="e">
        <f t="shared" si="42"/>
        <v>#DIV/0!</v>
      </c>
      <c r="H231" s="136"/>
    </row>
    <row r="232" spans="3:8" ht="15.75" thickBot="1">
      <c r="C232" s="148" t="s">
        <v>21</v>
      </c>
      <c r="D232" s="157" t="s">
        <v>20</v>
      </c>
      <c r="E232" s="158" t="e">
        <f>E229/D229-1</f>
        <v>#DIV/0!</v>
      </c>
      <c r="F232" s="158" t="e">
        <f t="shared" si="42"/>
        <v>#DIV/0!</v>
      </c>
      <c r="G232" s="158" t="e">
        <f t="shared" si="42"/>
        <v>#DIV/0!</v>
      </c>
      <c r="H232" s="136"/>
    </row>
    <row r="233" spans="3:8" ht="15.75" customHeight="1" thickBot="1">
      <c r="C233" s="148" t="s">
        <v>22</v>
      </c>
      <c r="D233" s="157" t="s">
        <v>20</v>
      </c>
      <c r="E233" s="158" t="e">
        <f>E230/D230-1</f>
        <v>#DIV/0!</v>
      </c>
      <c r="F233" s="158" t="e">
        <f t="shared" si="42"/>
        <v>#DIV/0!</v>
      </c>
      <c r="G233" s="158" t="e">
        <f t="shared" si="42"/>
        <v>#DIV/0!</v>
      </c>
      <c r="H233" s="136"/>
    </row>
    <row r="234" spans="3:8">
      <c r="C234" s="863"/>
      <c r="D234" s="141">
        <v>2020</v>
      </c>
      <c r="E234" s="141">
        <v>2021</v>
      </c>
      <c r="F234" s="141">
        <v>2022</v>
      </c>
      <c r="G234" s="141">
        <v>2023</v>
      </c>
      <c r="H234" s="136"/>
    </row>
    <row r="235" spans="3:8" ht="23.25" customHeight="1" thickBot="1">
      <c r="C235" s="864"/>
      <c r="D235" s="155" t="s">
        <v>7</v>
      </c>
      <c r="E235" s="155" t="s">
        <v>8</v>
      </c>
      <c r="F235" s="155" t="s">
        <v>8</v>
      </c>
      <c r="G235" s="155" t="s">
        <v>8</v>
      </c>
      <c r="H235" s="136"/>
    </row>
    <row r="236" spans="3:8" ht="15.75" customHeight="1" thickBot="1">
      <c r="C236" s="159" t="s">
        <v>41</v>
      </c>
      <c r="D236" s="160"/>
      <c r="E236" s="160"/>
      <c r="F236" s="160"/>
      <c r="G236" s="160"/>
      <c r="H236" s="136"/>
    </row>
    <row r="237" spans="3:8" ht="15.75" customHeight="1" thickBot="1">
      <c r="C237" s="159" t="s">
        <v>42</v>
      </c>
      <c r="D237" s="156">
        <f>D238</f>
        <v>0</v>
      </c>
      <c r="E237" s="156">
        <f t="shared" ref="E237:G237" si="43">E238</f>
        <v>0</v>
      </c>
      <c r="F237" s="156">
        <f t="shared" si="43"/>
        <v>0</v>
      </c>
      <c r="G237" s="156">
        <f t="shared" si="43"/>
        <v>0</v>
      </c>
      <c r="H237" s="136"/>
    </row>
    <row r="238" spans="3:8" ht="14.25" customHeight="1" thickBot="1">
      <c r="C238" s="161" t="s">
        <v>154</v>
      </c>
      <c r="D238" s="156">
        <v>0</v>
      </c>
      <c r="E238" s="156">
        <v>0</v>
      </c>
      <c r="F238" s="156">
        <v>0</v>
      </c>
      <c r="G238" s="156">
        <v>0</v>
      </c>
      <c r="H238" s="136"/>
    </row>
    <row r="239" spans="3:8" ht="15.75" hidden="1" customHeight="1" thickBot="1">
      <c r="C239" s="161" t="s">
        <v>167</v>
      </c>
      <c r="D239" s="191"/>
      <c r="E239" s="191"/>
      <c r="F239" s="191"/>
      <c r="G239" s="191"/>
      <c r="H239" s="136"/>
    </row>
    <row r="240" spans="3:8" ht="15.75" hidden="1" customHeight="1" thickBot="1">
      <c r="C240" s="161" t="s">
        <v>161</v>
      </c>
      <c r="D240" s="191"/>
      <c r="E240" s="191"/>
      <c r="F240" s="191"/>
      <c r="G240" s="191"/>
      <c r="H240" s="136"/>
    </row>
    <row r="241" spans="3:8" ht="15.75" thickBot="1">
      <c r="C241" s="168" t="s">
        <v>35</v>
      </c>
      <c r="D241" s="163">
        <f>D237+D236</f>
        <v>0</v>
      </c>
      <c r="E241" s="163">
        <f t="shared" ref="E241:G241" si="44">E237+E236</f>
        <v>0</v>
      </c>
      <c r="F241" s="163">
        <f>F237+F236</f>
        <v>0</v>
      </c>
      <c r="G241" s="163">
        <f t="shared" si="44"/>
        <v>0</v>
      </c>
      <c r="H241" s="136"/>
    </row>
    <row r="242" spans="3:8" ht="42" customHeight="1" thickBot="1">
      <c r="C242" s="154" t="s">
        <v>36</v>
      </c>
      <c r="D242" s="186" t="s">
        <v>2447</v>
      </c>
      <c r="E242" s="187" t="s">
        <v>156</v>
      </c>
      <c r="F242" s="188" t="s">
        <v>2448</v>
      </c>
      <c r="G242" s="187"/>
      <c r="H242" s="136"/>
    </row>
    <row r="243" spans="3:8" ht="36" customHeight="1" thickBot="1">
      <c r="C243" s="148" t="s">
        <v>14</v>
      </c>
      <c r="D243" s="900" t="s">
        <v>2449</v>
      </c>
      <c r="E243" s="901"/>
      <c r="F243" s="901"/>
      <c r="G243" s="902"/>
      <c r="H243" s="136"/>
    </row>
    <row r="244" spans="3:8" ht="15.75" customHeight="1" thickBot="1">
      <c r="C244" s="148" t="s">
        <v>15</v>
      </c>
      <c r="D244" s="848" t="s">
        <v>97</v>
      </c>
      <c r="E244" s="849"/>
      <c r="F244" s="849"/>
      <c r="G244" s="850"/>
      <c r="H244" s="136"/>
    </row>
    <row r="245" spans="3:8" ht="15.75" customHeight="1">
      <c r="C245" s="863"/>
      <c r="D245" s="141">
        <v>2021</v>
      </c>
      <c r="E245" s="141">
        <v>2022</v>
      </c>
      <c r="F245" s="141">
        <v>2023</v>
      </c>
      <c r="G245" s="141">
        <v>2024</v>
      </c>
      <c r="H245" s="136"/>
    </row>
    <row r="246" spans="3:8" ht="15.75" thickBot="1">
      <c r="C246" s="864"/>
      <c r="D246" s="155" t="s">
        <v>7</v>
      </c>
      <c r="E246" s="155" t="s">
        <v>8</v>
      </c>
      <c r="F246" s="155" t="s">
        <v>8</v>
      </c>
      <c r="G246" s="155" t="s">
        <v>8</v>
      </c>
      <c r="H246" s="136"/>
    </row>
    <row r="247" spans="3:8" ht="15.75" customHeight="1" thickBot="1">
      <c r="C247" s="148" t="s">
        <v>16</v>
      </c>
      <c r="D247" s="156">
        <v>0</v>
      </c>
      <c r="E247" s="156">
        <v>0</v>
      </c>
      <c r="F247" s="156">
        <v>0</v>
      </c>
      <c r="G247" s="156">
        <v>0</v>
      </c>
      <c r="H247" s="136"/>
    </row>
    <row r="248" spans="3:8" ht="15.75" thickBot="1">
      <c r="C248" s="148" t="s">
        <v>17</v>
      </c>
      <c r="D248" s="156">
        <f t="shared" ref="D248:F248" si="45">D260</f>
        <v>0</v>
      </c>
      <c r="E248" s="156">
        <f t="shared" si="45"/>
        <v>0</v>
      </c>
      <c r="F248" s="156">
        <f t="shared" si="45"/>
        <v>0</v>
      </c>
      <c r="G248" s="156">
        <f>G260</f>
        <v>0</v>
      </c>
      <c r="H248" s="136"/>
    </row>
    <row r="249" spans="3:8" ht="15.75" thickBot="1">
      <c r="C249" s="148" t="s">
        <v>18</v>
      </c>
      <c r="D249" s="156" t="e">
        <f>D248/D247</f>
        <v>#DIV/0!</v>
      </c>
      <c r="E249" s="156" t="e">
        <f t="shared" ref="E249" si="46">E248/E247</f>
        <v>#DIV/0!</v>
      </c>
      <c r="F249" s="156" t="e">
        <f>F248/F247</f>
        <v>#DIV/0!</v>
      </c>
      <c r="G249" s="156" t="e">
        <f t="shared" ref="G249" si="47">G248/G247</f>
        <v>#DIV/0!</v>
      </c>
      <c r="H249" s="136"/>
    </row>
    <row r="250" spans="3:8" ht="15.75" customHeight="1" thickBot="1">
      <c r="C250" s="148" t="s">
        <v>19</v>
      </c>
      <c r="D250" s="157" t="s">
        <v>20</v>
      </c>
      <c r="E250" s="158" t="e">
        <f>E247/D247-1</f>
        <v>#DIV/0!</v>
      </c>
      <c r="F250" s="158" t="e">
        <f t="shared" ref="F250:G252" si="48">F247/E247-1</f>
        <v>#DIV/0!</v>
      </c>
      <c r="G250" s="158" t="e">
        <f t="shared" si="48"/>
        <v>#DIV/0!</v>
      </c>
      <c r="H250" s="136"/>
    </row>
    <row r="251" spans="3:8" ht="15.75" thickBot="1">
      <c r="C251" s="148" t="s">
        <v>21</v>
      </c>
      <c r="D251" s="157" t="s">
        <v>20</v>
      </c>
      <c r="E251" s="158" t="e">
        <f>E248/D248-1</f>
        <v>#DIV/0!</v>
      </c>
      <c r="F251" s="158" t="e">
        <f t="shared" si="48"/>
        <v>#DIV/0!</v>
      </c>
      <c r="G251" s="158" t="e">
        <f t="shared" si="48"/>
        <v>#DIV/0!</v>
      </c>
      <c r="H251" s="136"/>
    </row>
    <row r="252" spans="3:8" ht="15.75" customHeight="1" thickBot="1">
      <c r="C252" s="148" t="s">
        <v>22</v>
      </c>
      <c r="D252" s="157" t="s">
        <v>20</v>
      </c>
      <c r="E252" s="158" t="e">
        <f>E249/D249-1</f>
        <v>#DIV/0!</v>
      </c>
      <c r="F252" s="158" t="e">
        <f t="shared" si="48"/>
        <v>#DIV/0!</v>
      </c>
      <c r="G252" s="158" t="e">
        <f t="shared" si="48"/>
        <v>#DIV/0!</v>
      </c>
      <c r="H252" s="136"/>
    </row>
    <row r="253" spans="3:8">
      <c r="C253" s="863"/>
      <c r="D253" s="141">
        <v>2020</v>
      </c>
      <c r="E253" s="141">
        <v>2021</v>
      </c>
      <c r="F253" s="141">
        <v>2022</v>
      </c>
      <c r="G253" s="141">
        <v>2023</v>
      </c>
      <c r="H253" s="136"/>
    </row>
    <row r="254" spans="3:8" ht="23.25" customHeight="1" thickBot="1">
      <c r="C254" s="864"/>
      <c r="D254" s="155" t="s">
        <v>7</v>
      </c>
      <c r="E254" s="155" t="s">
        <v>8</v>
      </c>
      <c r="F254" s="155" t="s">
        <v>8</v>
      </c>
      <c r="G254" s="155" t="s">
        <v>8</v>
      </c>
      <c r="H254" s="136"/>
    </row>
    <row r="255" spans="3:8" ht="15.75" customHeight="1" thickBot="1">
      <c r="C255" s="159" t="s">
        <v>41</v>
      </c>
      <c r="D255" s="160"/>
      <c r="E255" s="160"/>
      <c r="F255" s="160"/>
      <c r="G255" s="160"/>
      <c r="H255" s="136"/>
    </row>
    <row r="256" spans="3:8" ht="15.75" customHeight="1" thickBot="1">
      <c r="C256" s="159" t="s">
        <v>42</v>
      </c>
      <c r="D256" s="156">
        <f>D257</f>
        <v>0</v>
      </c>
      <c r="E256" s="156">
        <f t="shared" ref="E256:G256" si="49">E257</f>
        <v>0</v>
      </c>
      <c r="F256" s="156">
        <f t="shared" si="49"/>
        <v>0</v>
      </c>
      <c r="G256" s="156">
        <f t="shared" si="49"/>
        <v>0</v>
      </c>
      <c r="H256" s="136"/>
    </row>
    <row r="257" spans="3:8" ht="14.25" customHeight="1" thickBot="1">
      <c r="C257" s="161" t="s">
        <v>154</v>
      </c>
      <c r="D257" s="156">
        <v>0</v>
      </c>
      <c r="E257" s="156">
        <v>0</v>
      </c>
      <c r="F257" s="156">
        <v>0</v>
      </c>
      <c r="G257" s="156">
        <v>0</v>
      </c>
      <c r="H257" s="136"/>
    </row>
    <row r="258" spans="3:8" ht="15.75" hidden="1" customHeight="1" thickBot="1">
      <c r="C258" s="161" t="s">
        <v>167</v>
      </c>
      <c r="D258" s="191"/>
      <c r="E258" s="191"/>
      <c r="F258" s="191"/>
      <c r="G258" s="191"/>
      <c r="H258" s="136"/>
    </row>
    <row r="259" spans="3:8" ht="15.75" hidden="1" customHeight="1" thickBot="1">
      <c r="C259" s="161" t="s">
        <v>161</v>
      </c>
      <c r="D259" s="191"/>
      <c r="E259" s="191"/>
      <c r="F259" s="191"/>
      <c r="G259" s="191"/>
      <c r="H259" s="136"/>
    </row>
    <row r="260" spans="3:8" ht="15.75" thickBot="1">
      <c r="C260" s="168" t="s">
        <v>37</v>
      </c>
      <c r="D260" s="163">
        <f>D256+D255</f>
        <v>0</v>
      </c>
      <c r="E260" s="163">
        <f t="shared" ref="E260" si="50">E256+E255</f>
        <v>0</v>
      </c>
      <c r="F260" s="163">
        <f>F256+F255</f>
        <v>0</v>
      </c>
      <c r="G260" s="163">
        <f t="shared" ref="G260" si="51">G256+G255</f>
        <v>0</v>
      </c>
      <c r="H260" s="136"/>
    </row>
    <row r="261" spans="3:8" ht="15.75" customHeight="1" thickBot="1">
      <c r="C261" s="192" t="s">
        <v>43</v>
      </c>
      <c r="D261" s="854" t="s">
        <v>2450</v>
      </c>
      <c r="E261" s="855"/>
      <c r="F261" s="855"/>
      <c r="G261" s="856"/>
      <c r="H261" s="136"/>
    </row>
    <row r="262" spans="3:8" ht="60.75" customHeight="1" thickBot="1">
      <c r="C262" s="154" t="s">
        <v>117</v>
      </c>
      <c r="D262" s="193" t="s">
        <v>2451</v>
      </c>
      <c r="E262" s="194" t="s">
        <v>156</v>
      </c>
      <c r="F262" s="195" t="s">
        <v>2452</v>
      </c>
      <c r="G262" s="196"/>
      <c r="H262" s="136"/>
    </row>
    <row r="263" spans="3:8" ht="19.5" customHeight="1" thickBot="1">
      <c r="C263" s="148" t="s">
        <v>14</v>
      </c>
      <c r="D263" s="854" t="s">
        <v>2453</v>
      </c>
      <c r="E263" s="855"/>
      <c r="F263" s="855"/>
      <c r="G263" s="856"/>
      <c r="H263" s="136"/>
    </row>
    <row r="264" spans="3:8" ht="25.5" customHeight="1" thickBot="1">
      <c r="C264" s="148" t="s">
        <v>15</v>
      </c>
      <c r="D264" s="848" t="s">
        <v>97</v>
      </c>
      <c r="E264" s="849"/>
      <c r="F264" s="849"/>
      <c r="G264" s="850"/>
      <c r="H264" s="136"/>
    </row>
    <row r="265" spans="3:8" ht="15.75" customHeight="1">
      <c r="C265" s="863"/>
      <c r="D265" s="141">
        <v>2021</v>
      </c>
      <c r="E265" s="141">
        <v>2022</v>
      </c>
      <c r="F265" s="141">
        <v>2023</v>
      </c>
      <c r="G265" s="141">
        <v>2024</v>
      </c>
      <c r="H265" s="136"/>
    </row>
    <row r="266" spans="3:8" ht="20.25" customHeight="1" thickBot="1">
      <c r="C266" s="864"/>
      <c r="D266" s="155" t="s">
        <v>7</v>
      </c>
      <c r="E266" s="155" t="s">
        <v>8</v>
      </c>
      <c r="F266" s="155" t="s">
        <v>8</v>
      </c>
      <c r="G266" s="155" t="s">
        <v>8</v>
      </c>
      <c r="H266" s="136"/>
    </row>
    <row r="267" spans="3:8" ht="15.75" customHeight="1" thickBot="1">
      <c r="C267" s="148" t="s">
        <v>16</v>
      </c>
      <c r="D267" s="148">
        <v>1</v>
      </c>
      <c r="E267" s="148">
        <v>1</v>
      </c>
      <c r="F267" s="148">
        <v>1</v>
      </c>
      <c r="G267" s="148">
        <v>1</v>
      </c>
      <c r="H267" s="136"/>
    </row>
    <row r="268" spans="3:8" ht="15.75" thickBot="1">
      <c r="C268" s="148" t="s">
        <v>17</v>
      </c>
      <c r="D268" s="156">
        <f t="shared" ref="D268:F268" si="52">D281</f>
        <v>26850</v>
      </c>
      <c r="E268" s="156">
        <f t="shared" si="52"/>
        <v>9630</v>
      </c>
      <c r="F268" s="156">
        <f t="shared" si="52"/>
        <v>9630</v>
      </c>
      <c r="G268" s="156">
        <f>G281</f>
        <v>9630</v>
      </c>
      <c r="H268" s="136"/>
    </row>
    <row r="269" spans="3:8" ht="15.75" thickBot="1">
      <c r="C269" s="148" t="s">
        <v>18</v>
      </c>
      <c r="D269" s="156">
        <f t="shared" ref="D269:G269" si="53">D268/D267</f>
        <v>26850</v>
      </c>
      <c r="E269" s="156">
        <f t="shared" si="53"/>
        <v>9630</v>
      </c>
      <c r="F269" s="156">
        <f t="shared" si="53"/>
        <v>9630</v>
      </c>
      <c r="G269" s="156">
        <f t="shared" si="53"/>
        <v>9630</v>
      </c>
      <c r="H269" s="136"/>
    </row>
    <row r="270" spans="3:8" ht="15.75" thickBot="1">
      <c r="C270" s="148" t="s">
        <v>19</v>
      </c>
      <c r="D270" s="157" t="s">
        <v>20</v>
      </c>
      <c r="E270" s="158">
        <f>E267/D267-1</f>
        <v>0</v>
      </c>
      <c r="F270" s="158">
        <f t="shared" ref="F270:G272" si="54">F267/E267-1</f>
        <v>0</v>
      </c>
      <c r="G270" s="158">
        <f t="shared" si="54"/>
        <v>0</v>
      </c>
      <c r="H270" s="136"/>
    </row>
    <row r="271" spans="3:8" ht="15.75" customHeight="1" thickBot="1">
      <c r="C271" s="148" t="s">
        <v>21</v>
      </c>
      <c r="D271" s="157" t="s">
        <v>20</v>
      </c>
      <c r="E271" s="158">
        <f>E268/D268-1</f>
        <v>-0.64134078212290502</v>
      </c>
      <c r="F271" s="158">
        <f t="shared" si="54"/>
        <v>0</v>
      </c>
      <c r="G271" s="158">
        <f t="shared" si="54"/>
        <v>0</v>
      </c>
      <c r="H271" s="136"/>
    </row>
    <row r="272" spans="3:8" ht="15.75" customHeight="1" thickBot="1">
      <c r="C272" s="148" t="s">
        <v>22</v>
      </c>
      <c r="D272" s="157" t="s">
        <v>20</v>
      </c>
      <c r="E272" s="158">
        <f>E269/D269-1</f>
        <v>-0.64134078212290502</v>
      </c>
      <c r="F272" s="158">
        <f t="shared" si="54"/>
        <v>0</v>
      </c>
      <c r="G272" s="158">
        <f t="shared" si="54"/>
        <v>0</v>
      </c>
      <c r="H272" s="136"/>
    </row>
    <row r="273" spans="3:8" ht="30.75" customHeight="1" thickBot="1">
      <c r="C273" s="875" t="s">
        <v>2425</v>
      </c>
      <c r="D273" s="876"/>
      <c r="E273" s="876"/>
      <c r="F273" s="876"/>
      <c r="G273" s="877"/>
      <c r="H273" s="136"/>
    </row>
    <row r="274" spans="3:8" ht="15.75" customHeight="1">
      <c r="C274" s="863"/>
      <c r="D274" s="141">
        <v>2021</v>
      </c>
      <c r="E274" s="141">
        <v>2022</v>
      </c>
      <c r="F274" s="141">
        <v>2023</v>
      </c>
      <c r="G274" s="141">
        <v>2024</v>
      </c>
      <c r="H274" s="136"/>
    </row>
    <row r="275" spans="3:8" ht="21.75" customHeight="1" thickBot="1">
      <c r="C275" s="864"/>
      <c r="D275" s="155" t="s">
        <v>7</v>
      </c>
      <c r="E275" s="155" t="s">
        <v>8</v>
      </c>
      <c r="F275" s="155" t="s">
        <v>8</v>
      </c>
      <c r="G275" s="155" t="s">
        <v>8</v>
      </c>
      <c r="H275" s="136"/>
    </row>
    <row r="276" spans="3:8" ht="15.75" thickBot="1">
      <c r="C276" s="159" t="s">
        <v>41</v>
      </c>
      <c r="D276" s="160"/>
      <c r="E276" s="160"/>
      <c r="F276" s="160"/>
      <c r="G276" s="160"/>
      <c r="H276" s="136"/>
    </row>
    <row r="277" spans="3:8" ht="15.75" customHeight="1" thickBot="1">
      <c r="C277" s="159" t="s">
        <v>42</v>
      </c>
      <c r="D277" s="156">
        <f>SUM(D278:D280)</f>
        <v>26850</v>
      </c>
      <c r="E277" s="156">
        <f t="shared" ref="E277:G277" si="55">SUM(E278:E280)</f>
        <v>9630</v>
      </c>
      <c r="F277" s="156">
        <f t="shared" si="55"/>
        <v>9630</v>
      </c>
      <c r="G277" s="156">
        <f t="shared" si="55"/>
        <v>9630</v>
      </c>
      <c r="H277" s="136"/>
    </row>
    <row r="278" spans="3:8" ht="15.75" thickBot="1">
      <c r="C278" s="161" t="s">
        <v>154</v>
      </c>
      <c r="D278" s="191"/>
      <c r="E278" s="191"/>
      <c r="F278" s="191"/>
      <c r="G278" s="191"/>
      <c r="H278" s="136"/>
    </row>
    <row r="279" spans="3:8" ht="15.75" thickBot="1">
      <c r="C279" s="161" t="s">
        <v>167</v>
      </c>
      <c r="D279" s="191"/>
      <c r="E279" s="156"/>
      <c r="F279" s="156"/>
      <c r="G279" s="156"/>
      <c r="H279" s="136"/>
    </row>
    <row r="280" spans="3:8" ht="15.75" thickBot="1">
      <c r="C280" s="161" t="s">
        <v>161</v>
      </c>
      <c r="D280" s="156">
        <v>26850</v>
      </c>
      <c r="E280" s="156">
        <v>9630</v>
      </c>
      <c r="F280" s="156">
        <v>9630</v>
      </c>
      <c r="G280" s="156">
        <v>9630</v>
      </c>
      <c r="H280" s="136"/>
    </row>
    <row r="281" spans="3:8" ht="15.75" customHeight="1" thickBot="1">
      <c r="C281" s="168" t="s">
        <v>30</v>
      </c>
      <c r="D281" s="163">
        <f>D277+D276</f>
        <v>26850</v>
      </c>
      <c r="E281" s="163">
        <f>E277+E276</f>
        <v>9630</v>
      </c>
      <c r="F281" s="163">
        <f>F277+F276</f>
        <v>9630</v>
      </c>
      <c r="G281" s="163">
        <f>G277+G276</f>
        <v>9630</v>
      </c>
      <c r="H281" s="136"/>
    </row>
    <row r="282" spans="3:8" ht="41.25" customHeight="1" thickBot="1">
      <c r="C282" s="154" t="s">
        <v>2454</v>
      </c>
      <c r="D282" s="193" t="s">
        <v>2455</v>
      </c>
      <c r="E282" s="194" t="s">
        <v>156</v>
      </c>
      <c r="F282" s="195"/>
      <c r="G282" s="196"/>
      <c r="H282" s="136"/>
    </row>
    <row r="283" spans="3:8" ht="31.5" customHeight="1" thickBot="1">
      <c r="C283" s="148" t="s">
        <v>14</v>
      </c>
      <c r="D283" s="854" t="s">
        <v>2456</v>
      </c>
      <c r="E283" s="855"/>
      <c r="F283" s="855"/>
      <c r="G283" s="856"/>
      <c r="H283" s="136"/>
    </row>
    <row r="284" spans="3:8" ht="15.75" customHeight="1" thickBot="1">
      <c r="C284" s="148" t="s">
        <v>15</v>
      </c>
      <c r="D284" s="848" t="s">
        <v>97</v>
      </c>
      <c r="E284" s="849"/>
      <c r="F284" s="849"/>
      <c r="G284" s="850"/>
      <c r="H284" s="136"/>
    </row>
    <row r="285" spans="3:8" ht="15.75" customHeight="1">
      <c r="C285" s="863"/>
      <c r="D285" s="141">
        <v>2021</v>
      </c>
      <c r="E285" s="141">
        <v>2022</v>
      </c>
      <c r="F285" s="141">
        <v>2023</v>
      </c>
      <c r="G285" s="141">
        <v>2024</v>
      </c>
      <c r="H285" s="136"/>
    </row>
    <row r="286" spans="3:8" ht="15.75" customHeight="1" thickBot="1">
      <c r="C286" s="864"/>
      <c r="D286" s="155" t="s">
        <v>7</v>
      </c>
      <c r="E286" s="155" t="s">
        <v>8</v>
      </c>
      <c r="F286" s="155" t="s">
        <v>8</v>
      </c>
      <c r="G286" s="155" t="s">
        <v>8</v>
      </c>
      <c r="H286" s="136"/>
    </row>
    <row r="287" spans="3:8" ht="15.75" customHeight="1" thickBot="1">
      <c r="C287" s="148" t="s">
        <v>16</v>
      </c>
      <c r="D287" s="148">
        <v>1</v>
      </c>
      <c r="E287" s="148">
        <v>1</v>
      </c>
      <c r="F287" s="148">
        <v>1</v>
      </c>
      <c r="G287" s="148">
        <v>1</v>
      </c>
      <c r="H287" s="136"/>
    </row>
    <row r="288" spans="3:8" ht="15.75" customHeight="1" thickBot="1">
      <c r="C288" s="148" t="s">
        <v>17</v>
      </c>
      <c r="D288" s="156">
        <f t="shared" ref="D288:F288" si="56">D301</f>
        <v>0</v>
      </c>
      <c r="E288" s="156">
        <f t="shared" si="56"/>
        <v>0</v>
      </c>
      <c r="F288" s="156">
        <f t="shared" si="56"/>
        <v>0</v>
      </c>
      <c r="G288" s="156">
        <f>G301</f>
        <v>0</v>
      </c>
      <c r="H288" s="136"/>
    </row>
    <row r="289" spans="3:8" ht="15.75" customHeight="1" thickBot="1">
      <c r="C289" s="148" t="s">
        <v>18</v>
      </c>
      <c r="D289" s="156">
        <f t="shared" ref="D289:G289" si="57">D288/D287</f>
        <v>0</v>
      </c>
      <c r="E289" s="156">
        <f t="shared" si="57"/>
        <v>0</v>
      </c>
      <c r="F289" s="156">
        <f t="shared" si="57"/>
        <v>0</v>
      </c>
      <c r="G289" s="156">
        <f t="shared" si="57"/>
        <v>0</v>
      </c>
      <c r="H289" s="136"/>
    </row>
    <row r="290" spans="3:8" ht="15.75" customHeight="1" thickBot="1">
      <c r="C290" s="148" t="s">
        <v>19</v>
      </c>
      <c r="D290" s="157" t="s">
        <v>20</v>
      </c>
      <c r="E290" s="158">
        <f>E287/D287-1</f>
        <v>0</v>
      </c>
      <c r="F290" s="158">
        <f t="shared" ref="F290:G292" si="58">F287/E287-1</f>
        <v>0</v>
      </c>
      <c r="G290" s="158">
        <f t="shared" si="58"/>
        <v>0</v>
      </c>
      <c r="H290" s="136"/>
    </row>
    <row r="291" spans="3:8" ht="15.75" customHeight="1" thickBot="1">
      <c r="C291" s="148" t="s">
        <v>21</v>
      </c>
      <c r="D291" s="157" t="s">
        <v>20</v>
      </c>
      <c r="E291" s="158" t="e">
        <f>E288/D288-1</f>
        <v>#DIV/0!</v>
      </c>
      <c r="F291" s="158" t="e">
        <f t="shared" si="58"/>
        <v>#DIV/0!</v>
      </c>
      <c r="G291" s="158" t="e">
        <f t="shared" si="58"/>
        <v>#DIV/0!</v>
      </c>
      <c r="H291" s="136"/>
    </row>
    <row r="292" spans="3:8" ht="15.75" customHeight="1" thickBot="1">
      <c r="C292" s="148" t="s">
        <v>22</v>
      </c>
      <c r="D292" s="157" t="s">
        <v>20</v>
      </c>
      <c r="E292" s="158" t="e">
        <f>E289/D289-1</f>
        <v>#DIV/0!</v>
      </c>
      <c r="F292" s="158" t="e">
        <f t="shared" si="58"/>
        <v>#DIV/0!</v>
      </c>
      <c r="G292" s="158" t="e">
        <f t="shared" si="58"/>
        <v>#DIV/0!</v>
      </c>
      <c r="H292" s="136"/>
    </row>
    <row r="293" spans="3:8" ht="33.75" customHeight="1" thickBot="1">
      <c r="C293" s="875" t="s">
        <v>2425</v>
      </c>
      <c r="D293" s="876"/>
      <c r="E293" s="876"/>
      <c r="F293" s="876"/>
      <c r="G293" s="877"/>
      <c r="H293" s="136"/>
    </row>
    <row r="294" spans="3:8" ht="15.75" customHeight="1">
      <c r="C294" s="863"/>
      <c r="D294" s="141">
        <v>2021</v>
      </c>
      <c r="E294" s="141">
        <v>2022</v>
      </c>
      <c r="F294" s="141">
        <v>2023</v>
      </c>
      <c r="G294" s="141">
        <v>2024</v>
      </c>
      <c r="H294" s="136"/>
    </row>
    <row r="295" spans="3:8" ht="15.75" customHeight="1" thickBot="1">
      <c r="C295" s="864"/>
      <c r="D295" s="155" t="s">
        <v>7</v>
      </c>
      <c r="E295" s="155" t="s">
        <v>8</v>
      </c>
      <c r="F295" s="155" t="s">
        <v>8</v>
      </c>
      <c r="G295" s="155" t="s">
        <v>8</v>
      </c>
      <c r="H295" s="136"/>
    </row>
    <row r="296" spans="3:8" ht="15.75" customHeight="1" thickBot="1">
      <c r="C296" s="159" t="s">
        <v>41</v>
      </c>
      <c r="D296" s="160"/>
      <c r="E296" s="160"/>
      <c r="F296" s="160"/>
      <c r="G296" s="160"/>
      <c r="H296" s="136"/>
    </row>
    <row r="297" spans="3:8" ht="15.75" customHeight="1" thickBot="1">
      <c r="C297" s="159" t="s">
        <v>42</v>
      </c>
      <c r="D297" s="156">
        <f t="shared" ref="D297:G297" si="59">SUM(D298:D300)</f>
        <v>0</v>
      </c>
      <c r="E297" s="156">
        <f t="shared" si="59"/>
        <v>0</v>
      </c>
      <c r="F297" s="156">
        <f t="shared" si="59"/>
        <v>0</v>
      </c>
      <c r="G297" s="156">
        <f t="shared" si="59"/>
        <v>0</v>
      </c>
      <c r="H297" s="136"/>
    </row>
    <row r="298" spans="3:8" ht="15.75" customHeight="1" thickBot="1">
      <c r="C298" s="161" t="s">
        <v>154</v>
      </c>
      <c r="D298" s="191"/>
      <c r="E298" s="191"/>
      <c r="F298" s="191"/>
      <c r="G298" s="191"/>
      <c r="H298" s="136"/>
    </row>
    <row r="299" spans="3:8" ht="15.75" customHeight="1" thickBot="1">
      <c r="C299" s="161" t="s">
        <v>167</v>
      </c>
      <c r="D299" s="156"/>
      <c r="E299" s="156"/>
      <c r="F299" s="156"/>
      <c r="G299" s="156"/>
      <c r="H299" s="136"/>
    </row>
    <row r="300" spans="3:8" ht="15.75" customHeight="1" thickBot="1">
      <c r="C300" s="161" t="s">
        <v>161</v>
      </c>
      <c r="D300" s="156"/>
      <c r="E300" s="156"/>
      <c r="F300" s="156"/>
      <c r="G300" s="156"/>
      <c r="H300" s="136"/>
    </row>
    <row r="301" spans="3:8" ht="15.75" customHeight="1" thickBot="1">
      <c r="C301" s="168" t="s">
        <v>30</v>
      </c>
      <c r="D301" s="163">
        <f>D297+D296</f>
        <v>0</v>
      </c>
      <c r="E301" s="163">
        <f>E297+E296</f>
        <v>0</v>
      </c>
      <c r="F301" s="163">
        <f>F297+F296</f>
        <v>0</v>
      </c>
      <c r="G301" s="163">
        <f>G297+G296</f>
        <v>0</v>
      </c>
      <c r="H301" s="136"/>
    </row>
    <row r="302" spans="3:8" ht="28.5" customHeight="1" thickBot="1">
      <c r="C302" s="197"/>
      <c r="D302" s="198"/>
      <c r="E302" s="198"/>
      <c r="F302" s="198"/>
      <c r="G302" s="198"/>
      <c r="H302" s="136"/>
    </row>
    <row r="303" spans="3:8" ht="30.75" thickBot="1">
      <c r="C303" s="150" t="s">
        <v>49</v>
      </c>
      <c r="D303" s="199">
        <f t="shared" ref="D303:E303" si="60">+D31+D68+D113+D150+D191+D210+D229+D248+D268+D289</f>
        <v>826250</v>
      </c>
      <c r="E303" s="199">
        <f t="shared" si="60"/>
        <v>798000</v>
      </c>
      <c r="F303" s="199">
        <f>+F31+F68+F113+F150+F191+F210+F229+F248+F268+F289</f>
        <v>587600</v>
      </c>
      <c r="G303" s="199">
        <f>+G31+G68+G113+G150+G191+G210+G229+G248+G268+G289</f>
        <v>606850</v>
      </c>
      <c r="H303" s="136"/>
    </row>
    <row r="304" spans="3:8" ht="30.75" thickBot="1">
      <c r="C304" s="150" t="s">
        <v>50</v>
      </c>
      <c r="D304" s="199">
        <f t="shared" ref="D304:E304" si="61">D305+D308+D311+D314+D317+D320+D323+D326+D327</f>
        <v>826250</v>
      </c>
      <c r="E304" s="199">
        <f t="shared" si="61"/>
        <v>798000</v>
      </c>
      <c r="F304" s="199">
        <f>F305+F308+F311+F314+F317+F320+F323+F326+F327</f>
        <v>587600</v>
      </c>
      <c r="G304" s="199">
        <f>G305+G308+G311+G314+G317+G320+G323+G326+G327</f>
        <v>606850</v>
      </c>
      <c r="H304" s="136"/>
    </row>
    <row r="305" spans="3:8" ht="15.75" thickBot="1">
      <c r="C305" s="159" t="s">
        <v>23</v>
      </c>
      <c r="D305" s="200">
        <f>D306+D307</f>
        <v>439614</v>
      </c>
      <c r="E305" s="200">
        <f t="shared" ref="E305:G305" si="62">E306+E307</f>
        <v>493488</v>
      </c>
      <c r="F305" s="200">
        <f t="shared" si="62"/>
        <v>406662</v>
      </c>
      <c r="G305" s="200">
        <f t="shared" si="62"/>
        <v>380888</v>
      </c>
      <c r="H305" s="136"/>
    </row>
    <row r="306" spans="3:8" ht="15.75" thickBot="1">
      <c r="C306" s="161" t="s">
        <v>154</v>
      </c>
      <c r="D306" s="163">
        <f t="shared" ref="D306:G307" si="63">D40+D77+D122+D159</f>
        <v>407350</v>
      </c>
      <c r="E306" s="183">
        <f t="shared" si="63"/>
        <v>461224</v>
      </c>
      <c r="F306" s="163">
        <f t="shared" si="63"/>
        <v>374398</v>
      </c>
      <c r="G306" s="163">
        <f t="shared" si="63"/>
        <v>348624</v>
      </c>
      <c r="H306" s="136"/>
    </row>
    <row r="307" spans="3:8" ht="15.75" thickBot="1">
      <c r="C307" s="161" t="s">
        <v>166</v>
      </c>
      <c r="D307" s="163">
        <f t="shared" si="63"/>
        <v>32264</v>
      </c>
      <c r="E307" s="163">
        <f t="shared" si="63"/>
        <v>32264</v>
      </c>
      <c r="F307" s="163">
        <f t="shared" si="63"/>
        <v>32264</v>
      </c>
      <c r="G307" s="163">
        <f t="shared" si="63"/>
        <v>32264</v>
      </c>
      <c r="H307" s="136"/>
    </row>
    <row r="308" spans="3:8" ht="15.75" thickBot="1">
      <c r="C308" s="159" t="s">
        <v>24</v>
      </c>
      <c r="D308" s="200">
        <f>D309+D310</f>
        <v>86812</v>
      </c>
      <c r="E308" s="200">
        <f t="shared" ref="E308:G308" si="64">E309+E310</f>
        <v>89485</v>
      </c>
      <c r="F308" s="200">
        <f t="shared" si="64"/>
        <v>67789</v>
      </c>
      <c r="G308" s="200">
        <f t="shared" si="64"/>
        <v>63463</v>
      </c>
      <c r="H308" s="136"/>
    </row>
    <row r="309" spans="3:8" ht="15.75" thickBot="1">
      <c r="C309" s="161" t="s">
        <v>154</v>
      </c>
      <c r="D309" s="160">
        <f t="shared" ref="D309:G310" si="65">D43+D77+D125+D162</f>
        <v>81428</v>
      </c>
      <c r="E309" s="172">
        <f t="shared" si="65"/>
        <v>84100</v>
      </c>
      <c r="F309" s="160">
        <f t="shared" si="65"/>
        <v>62404</v>
      </c>
      <c r="G309" s="160">
        <f t="shared" si="65"/>
        <v>58078</v>
      </c>
      <c r="H309" s="136"/>
    </row>
    <row r="310" spans="3:8" ht="15.75" thickBot="1">
      <c r="C310" s="161" t="s">
        <v>166</v>
      </c>
      <c r="D310" s="160">
        <f t="shared" si="65"/>
        <v>5384</v>
      </c>
      <c r="E310" s="172">
        <f t="shared" si="65"/>
        <v>5385</v>
      </c>
      <c r="F310" s="160">
        <f t="shared" si="65"/>
        <v>5385</v>
      </c>
      <c r="G310" s="160">
        <f t="shared" si="65"/>
        <v>5385</v>
      </c>
      <c r="H310" s="136"/>
    </row>
    <row r="311" spans="3:8" ht="15.75" thickBot="1">
      <c r="C311" s="159" t="s">
        <v>25</v>
      </c>
      <c r="D311" s="201">
        <f>D312+D313</f>
        <v>77550</v>
      </c>
      <c r="E311" s="201">
        <f t="shared" ref="E311:G311" si="66">E312+E313</f>
        <v>197853</v>
      </c>
      <c r="F311" s="201">
        <f t="shared" si="66"/>
        <v>95975</v>
      </c>
      <c r="G311" s="201">
        <f t="shared" si="66"/>
        <v>145325</v>
      </c>
      <c r="H311" s="136"/>
    </row>
    <row r="312" spans="3:8" ht="15.75" thickBot="1">
      <c r="C312" s="161" t="s">
        <v>154</v>
      </c>
      <c r="D312" s="163">
        <f t="shared" ref="D312:G313" si="67">D46+D83+D128+D165</f>
        <v>75550</v>
      </c>
      <c r="E312" s="163">
        <f t="shared" si="67"/>
        <v>195853</v>
      </c>
      <c r="F312" s="163">
        <f t="shared" si="67"/>
        <v>93975</v>
      </c>
      <c r="G312" s="163">
        <f t="shared" si="67"/>
        <v>143325</v>
      </c>
      <c r="H312" s="136"/>
    </row>
    <row r="313" spans="3:8" ht="15.75" thickBot="1">
      <c r="C313" s="161" t="s">
        <v>166</v>
      </c>
      <c r="D313" s="163">
        <f t="shared" si="67"/>
        <v>2000</v>
      </c>
      <c r="E313" s="163">
        <f t="shared" si="67"/>
        <v>2000</v>
      </c>
      <c r="F313" s="163">
        <f t="shared" si="67"/>
        <v>2000</v>
      </c>
      <c r="G313" s="163">
        <f t="shared" si="67"/>
        <v>2000</v>
      </c>
      <c r="H313" s="136"/>
    </row>
    <row r="314" spans="3:8" ht="15.75" thickBot="1">
      <c r="C314" s="159" t="s">
        <v>26</v>
      </c>
      <c r="D314" s="201">
        <f>D315+D316</f>
        <v>0</v>
      </c>
      <c r="E314" s="201">
        <f t="shared" ref="E314:G314" si="68">E315+E316</f>
        <v>0</v>
      </c>
      <c r="F314" s="201">
        <f t="shared" si="68"/>
        <v>0</v>
      </c>
      <c r="G314" s="201">
        <f t="shared" si="68"/>
        <v>0</v>
      </c>
      <c r="H314" s="136"/>
    </row>
    <row r="315" spans="3:8" ht="15.75" thickBot="1">
      <c r="C315" s="161" t="s">
        <v>154</v>
      </c>
      <c r="D315" s="160">
        <f t="shared" ref="D315:G316" si="69">D49+D86</f>
        <v>0</v>
      </c>
      <c r="E315" s="160">
        <f t="shared" si="69"/>
        <v>0</v>
      </c>
      <c r="F315" s="160">
        <f t="shared" si="69"/>
        <v>0</v>
      </c>
      <c r="G315" s="160">
        <f t="shared" si="69"/>
        <v>0</v>
      </c>
      <c r="H315" s="136"/>
    </row>
    <row r="316" spans="3:8" ht="15.75" thickBot="1">
      <c r="C316" s="161" t="s">
        <v>166</v>
      </c>
      <c r="D316" s="163">
        <f t="shared" si="69"/>
        <v>0</v>
      </c>
      <c r="E316" s="163">
        <f t="shared" si="69"/>
        <v>0</v>
      </c>
      <c r="F316" s="163">
        <f t="shared" si="69"/>
        <v>0</v>
      </c>
      <c r="G316" s="163">
        <f t="shared" si="69"/>
        <v>0</v>
      </c>
      <c r="H316" s="136"/>
    </row>
    <row r="317" spans="3:8" ht="15.75" thickBot="1">
      <c r="C317" s="159" t="s">
        <v>27</v>
      </c>
      <c r="D317" s="200">
        <f>D318+D319</f>
        <v>1574</v>
      </c>
      <c r="E317" s="200">
        <f t="shared" ref="E317:G317" si="70">E318+E319</f>
        <v>1574</v>
      </c>
      <c r="F317" s="200">
        <f t="shared" si="70"/>
        <v>1574</v>
      </c>
      <c r="G317" s="200">
        <f t="shared" si="70"/>
        <v>1574</v>
      </c>
      <c r="H317" s="136"/>
    </row>
    <row r="318" spans="3:8" ht="15.75" customHeight="1" thickBot="1">
      <c r="C318" s="161" t="s">
        <v>154</v>
      </c>
      <c r="D318" s="160">
        <f>D52+D89+D133</f>
        <v>1574</v>
      </c>
      <c r="E318" s="160">
        <f>E52+E89+E133</f>
        <v>1574</v>
      </c>
      <c r="F318" s="160">
        <f>F52+F89+F133</f>
        <v>1574</v>
      </c>
      <c r="G318" s="160">
        <f>G52+G89+G133</f>
        <v>1574</v>
      </c>
      <c r="H318" s="136"/>
    </row>
    <row r="319" spans="3:8" ht="15.75" thickBot="1">
      <c r="C319" s="161" t="s">
        <v>166</v>
      </c>
      <c r="D319" s="163">
        <f>D53+D90</f>
        <v>0</v>
      </c>
      <c r="E319" s="163">
        <f>E53+E90</f>
        <v>0</v>
      </c>
      <c r="F319" s="163">
        <f>F53+F90</f>
        <v>0</v>
      </c>
      <c r="G319" s="163">
        <f>G53+G90</f>
        <v>0</v>
      </c>
      <c r="H319" s="136"/>
    </row>
    <row r="320" spans="3:8" ht="15.75" thickBot="1">
      <c r="C320" s="159" t="s">
        <v>28</v>
      </c>
      <c r="D320" s="201">
        <f>D321+D322</f>
        <v>0</v>
      </c>
      <c r="E320" s="201">
        <f>E321+E322</f>
        <v>0</v>
      </c>
      <c r="F320" s="201">
        <f t="shared" ref="F320:G320" si="71">F321+F322</f>
        <v>0</v>
      </c>
      <c r="G320" s="201">
        <f t="shared" si="71"/>
        <v>0</v>
      </c>
      <c r="H320" s="136"/>
    </row>
    <row r="321" spans="3:8" ht="15.75" thickBot="1">
      <c r="C321" s="161" t="s">
        <v>154</v>
      </c>
      <c r="D321" s="160">
        <f t="shared" ref="D321:G322" si="72">D55+D92</f>
        <v>0</v>
      </c>
      <c r="E321" s="160">
        <f t="shared" si="72"/>
        <v>0</v>
      </c>
      <c r="F321" s="160">
        <f t="shared" si="72"/>
        <v>0</v>
      </c>
      <c r="G321" s="160">
        <f t="shared" si="72"/>
        <v>0</v>
      </c>
      <c r="H321" s="136"/>
    </row>
    <row r="322" spans="3:8" ht="15.75" thickBot="1">
      <c r="C322" s="161" t="s">
        <v>166</v>
      </c>
      <c r="D322" s="163">
        <f t="shared" si="72"/>
        <v>0</v>
      </c>
      <c r="E322" s="163">
        <f t="shared" si="72"/>
        <v>0</v>
      </c>
      <c r="F322" s="163">
        <f t="shared" si="72"/>
        <v>0</v>
      </c>
      <c r="G322" s="163">
        <f t="shared" si="72"/>
        <v>0</v>
      </c>
      <c r="H322" s="136"/>
    </row>
    <row r="323" spans="3:8" ht="15.75" thickBot="1">
      <c r="C323" s="159" t="s">
        <v>29</v>
      </c>
      <c r="D323" s="201">
        <f>SUM(D324:D325)</f>
        <v>1100</v>
      </c>
      <c r="E323" s="201">
        <f t="shared" ref="E323:G323" si="73">SUM(E324:E325)</f>
        <v>0</v>
      </c>
      <c r="F323" s="201">
        <f t="shared" si="73"/>
        <v>0</v>
      </c>
      <c r="G323" s="201">
        <f t="shared" si="73"/>
        <v>0</v>
      </c>
      <c r="H323" s="136"/>
    </row>
    <row r="324" spans="3:8" ht="15.75" customHeight="1" thickBot="1">
      <c r="C324" s="161" t="s">
        <v>154</v>
      </c>
      <c r="D324" s="160">
        <f>D139</f>
        <v>1100</v>
      </c>
      <c r="E324" s="160">
        <f t="shared" ref="E324:G324" si="74">E58</f>
        <v>0</v>
      </c>
      <c r="F324" s="160">
        <f t="shared" si="74"/>
        <v>0</v>
      </c>
      <c r="G324" s="160">
        <f t="shared" si="74"/>
        <v>0</v>
      </c>
      <c r="H324" s="136"/>
    </row>
    <row r="325" spans="3:8" ht="15.75" thickBot="1">
      <c r="C325" s="161" t="s">
        <v>166</v>
      </c>
      <c r="D325" s="163">
        <f t="shared" ref="D325:G325" si="75">D59+D96</f>
        <v>0</v>
      </c>
      <c r="E325" s="163">
        <f t="shared" si="75"/>
        <v>0</v>
      </c>
      <c r="F325" s="163">
        <f t="shared" si="75"/>
        <v>0</v>
      </c>
      <c r="G325" s="163">
        <f t="shared" si="75"/>
        <v>0</v>
      </c>
      <c r="H325" s="136"/>
    </row>
    <row r="326" spans="3:8" ht="15.75" thickBot="1">
      <c r="C326" s="159" t="s">
        <v>51</v>
      </c>
      <c r="D326" s="160">
        <f>D236+D276</f>
        <v>0</v>
      </c>
      <c r="E326" s="160">
        <f>E236+E276</f>
        <v>0</v>
      </c>
      <c r="F326" s="160">
        <f>F236+F276</f>
        <v>0</v>
      </c>
      <c r="G326" s="160">
        <f>G236+G276</f>
        <v>0</v>
      </c>
      <c r="H326" s="136"/>
    </row>
    <row r="327" spans="3:8" ht="15.75" thickBot="1">
      <c r="C327" s="159" t="s">
        <v>52</v>
      </c>
      <c r="D327" s="160">
        <f t="shared" ref="D327:G330" si="76">D199+D218+D237+D277+D297</f>
        <v>219600</v>
      </c>
      <c r="E327" s="160">
        <f t="shared" si="76"/>
        <v>15600</v>
      </c>
      <c r="F327" s="160">
        <f t="shared" si="76"/>
        <v>15600</v>
      </c>
      <c r="G327" s="160">
        <f t="shared" si="76"/>
        <v>15600</v>
      </c>
      <c r="H327" s="136"/>
    </row>
    <row r="328" spans="3:8" ht="15.75" thickBot="1">
      <c r="C328" s="161" t="s">
        <v>154</v>
      </c>
      <c r="D328" s="160">
        <f t="shared" si="76"/>
        <v>192750</v>
      </c>
      <c r="E328" s="160">
        <f t="shared" si="76"/>
        <v>5970</v>
      </c>
      <c r="F328" s="160">
        <f t="shared" si="76"/>
        <v>5970</v>
      </c>
      <c r="G328" s="160">
        <f t="shared" si="76"/>
        <v>5970</v>
      </c>
      <c r="H328" s="136"/>
    </row>
    <row r="329" spans="3:8" ht="15.75" thickBot="1">
      <c r="C329" s="161" t="s">
        <v>167</v>
      </c>
      <c r="D329" s="160">
        <f t="shared" si="76"/>
        <v>0</v>
      </c>
      <c r="E329" s="160">
        <f t="shared" si="76"/>
        <v>0</v>
      </c>
      <c r="F329" s="160">
        <f t="shared" si="76"/>
        <v>0</v>
      </c>
      <c r="G329" s="160">
        <f t="shared" si="76"/>
        <v>0</v>
      </c>
      <c r="H329" s="136"/>
    </row>
    <row r="330" spans="3:8" ht="15.75" thickBot="1">
      <c r="C330" s="161" t="s">
        <v>161</v>
      </c>
      <c r="D330" s="160">
        <f t="shared" si="76"/>
        <v>26850</v>
      </c>
      <c r="E330" s="160">
        <f t="shared" si="76"/>
        <v>9630</v>
      </c>
      <c r="F330" s="160">
        <f t="shared" si="76"/>
        <v>9630</v>
      </c>
      <c r="G330" s="160">
        <f t="shared" si="76"/>
        <v>9630</v>
      </c>
      <c r="H330" s="136"/>
    </row>
    <row r="331" spans="3:8" ht="15.75" thickBot="1">
      <c r="C331" s="159"/>
      <c r="D331" s="160"/>
      <c r="E331" s="160"/>
      <c r="F331" s="160"/>
      <c r="G331" s="160"/>
      <c r="H331" s="136"/>
    </row>
    <row r="332" spans="3:8" ht="15.75" customHeight="1" thickBot="1">
      <c r="C332" s="169" t="s">
        <v>31</v>
      </c>
      <c r="D332" s="170">
        <f>IF(D304-D303=0,0,"Error")</f>
        <v>0</v>
      </c>
      <c r="E332" s="170">
        <f>IF(E304-E303=0,0,"Error")</f>
        <v>0</v>
      </c>
      <c r="F332" s="170">
        <f>IF(F304-F303=0,0,"Error")</f>
        <v>0</v>
      </c>
      <c r="G332" s="170">
        <f>IF(G304-G303=0,0,"Error")</f>
        <v>0</v>
      </c>
      <c r="H332" s="136"/>
    </row>
    <row r="333" spans="3:8" ht="15" customHeight="1">
      <c r="C333"/>
      <c r="D333"/>
      <c r="E333"/>
      <c r="F333"/>
      <c r="G333"/>
      <c r="H333" s="136"/>
    </row>
    <row r="334" spans="3:8">
      <c r="C334"/>
      <c r="D334"/>
      <c r="E334"/>
      <c r="F334"/>
      <c r="G334"/>
      <c r="H334" s="136"/>
    </row>
    <row r="335" spans="3:8">
      <c r="C335"/>
      <c r="D335"/>
      <c r="E335"/>
      <c r="F335"/>
      <c r="G335"/>
      <c r="H335" s="136"/>
    </row>
    <row r="336" spans="3:8">
      <c r="H336" s="136"/>
    </row>
    <row r="337" spans="3:8">
      <c r="H337" s="136"/>
    </row>
    <row r="338" spans="3:8">
      <c r="H338" s="136"/>
    </row>
    <row r="339" spans="3:8">
      <c r="H339" s="136"/>
    </row>
    <row r="340" spans="3:8">
      <c r="H340" s="136"/>
    </row>
    <row r="341" spans="3:8">
      <c r="H341" s="136"/>
    </row>
    <row r="342" spans="3:8">
      <c r="H342" s="136"/>
    </row>
    <row r="343" spans="3:8">
      <c r="H343" s="136"/>
    </row>
    <row r="344" spans="3:8">
      <c r="H344" s="136"/>
    </row>
    <row r="345" spans="3:8">
      <c r="H345" s="136"/>
    </row>
    <row r="346" spans="3:8">
      <c r="H346" s="136"/>
    </row>
    <row r="347" spans="3:8">
      <c r="H347" s="136"/>
    </row>
    <row r="348" spans="3:8">
      <c r="H348" s="136"/>
    </row>
    <row r="349" spans="3:8">
      <c r="H349" s="136"/>
    </row>
    <row r="350" spans="3:8" ht="15.75" customHeight="1">
      <c r="C350"/>
      <c r="D350"/>
      <c r="E350"/>
      <c r="F350"/>
      <c r="G350"/>
      <c r="H350" s="136"/>
    </row>
    <row r="351" spans="3:8">
      <c r="H351" s="136"/>
    </row>
    <row r="352" spans="3:8">
      <c r="H352" s="136"/>
    </row>
    <row r="353" spans="3:8">
      <c r="H353" s="136"/>
    </row>
    <row r="354" spans="3:8">
      <c r="H354" s="136"/>
    </row>
    <row r="355" spans="3:8">
      <c r="H355" s="136"/>
    </row>
    <row r="356" spans="3:8" ht="15" customHeight="1">
      <c r="C356"/>
      <c r="D356"/>
      <c r="E356"/>
      <c r="F356"/>
      <c r="G356"/>
      <c r="H356" s="136"/>
    </row>
    <row r="357" spans="3:8">
      <c r="H357" s="136"/>
    </row>
    <row r="358" spans="3:8">
      <c r="H358" s="136"/>
    </row>
    <row r="359" spans="3:8">
      <c r="H359" s="136"/>
    </row>
    <row r="360" spans="3:8">
      <c r="H360" s="136"/>
    </row>
    <row r="361" spans="3:8">
      <c r="H361" s="136"/>
    </row>
    <row r="362" spans="3:8">
      <c r="H362" s="136"/>
    </row>
    <row r="363" spans="3:8">
      <c r="H363" s="136"/>
    </row>
    <row r="364" spans="3:8">
      <c r="H364" s="136"/>
    </row>
    <row r="365" spans="3:8">
      <c r="H365" s="136"/>
    </row>
    <row r="366" spans="3:8">
      <c r="H366" s="136"/>
    </row>
    <row r="367" spans="3:8">
      <c r="H367" s="136"/>
    </row>
    <row r="368" spans="3:8">
      <c r="H368" s="136"/>
    </row>
    <row r="369" spans="3:8">
      <c r="H369" s="136"/>
    </row>
    <row r="370" spans="3:8">
      <c r="H370" s="136"/>
    </row>
    <row r="371" spans="3:8" ht="15.75" customHeight="1">
      <c r="C371"/>
      <c r="D371"/>
      <c r="E371"/>
      <c r="F371"/>
      <c r="G371"/>
      <c r="H371" s="136"/>
    </row>
    <row r="372" spans="3:8">
      <c r="H372" s="136"/>
    </row>
    <row r="373" spans="3:8">
      <c r="H373" s="136"/>
    </row>
    <row r="374" spans="3:8">
      <c r="H374" s="136"/>
    </row>
    <row r="375" spans="3:8">
      <c r="H375" s="136"/>
    </row>
    <row r="376" spans="3:8">
      <c r="H376" s="136"/>
    </row>
    <row r="377" spans="3:8" ht="15" customHeight="1">
      <c r="C377"/>
      <c r="D377"/>
      <c r="E377"/>
      <c r="F377"/>
      <c r="G377"/>
      <c r="H377" s="136"/>
    </row>
    <row r="378" spans="3:8">
      <c r="H378" s="136"/>
    </row>
    <row r="379" spans="3:8">
      <c r="H379" s="136"/>
    </row>
    <row r="380" spans="3:8">
      <c r="H380" s="136"/>
    </row>
    <row r="381" spans="3:8">
      <c r="H381" s="136"/>
    </row>
    <row r="382" spans="3:8">
      <c r="H382" s="136"/>
    </row>
    <row r="383" spans="3:8">
      <c r="H383" s="136"/>
    </row>
    <row r="384" spans="3:8">
      <c r="H384" s="136"/>
    </row>
    <row r="385" spans="8:8">
      <c r="H385" s="136"/>
    </row>
    <row r="386" spans="8:8">
      <c r="H386" s="136"/>
    </row>
    <row r="387" spans="8:8">
      <c r="H387" s="136"/>
    </row>
    <row r="388" spans="8:8">
      <c r="H388" s="136"/>
    </row>
    <row r="389" spans="8:8">
      <c r="H389" s="136"/>
    </row>
    <row r="390" spans="8:8">
      <c r="H390" s="136"/>
    </row>
    <row r="391" spans="8:8">
      <c r="H391" s="136"/>
    </row>
    <row r="392" spans="8:8">
      <c r="H392" s="136"/>
    </row>
    <row r="393" spans="8:8">
      <c r="H393" s="136"/>
    </row>
    <row r="394" spans="8:8">
      <c r="H394" s="136"/>
    </row>
    <row r="395" spans="8:8">
      <c r="H395" s="136"/>
    </row>
    <row r="396" spans="8:8">
      <c r="H396" s="136"/>
    </row>
    <row r="397" spans="8:8">
      <c r="H397" s="136"/>
    </row>
    <row r="398" spans="8:8">
      <c r="H398" s="136"/>
    </row>
    <row r="399" spans="8:8">
      <c r="H399" s="136"/>
    </row>
    <row r="400" spans="8:8">
      <c r="H400" s="136"/>
    </row>
    <row r="401" spans="2:8">
      <c r="H401" s="136"/>
    </row>
    <row r="402" spans="2:8">
      <c r="H402" s="136"/>
    </row>
    <row r="403" spans="2:8">
      <c r="H403" s="136"/>
    </row>
    <row r="404" spans="2:8">
      <c r="H404" s="136"/>
    </row>
    <row r="405" spans="2:8">
      <c r="H405" s="136"/>
    </row>
    <row r="406" spans="2:8">
      <c r="H406" s="136"/>
    </row>
    <row r="407" spans="2:8">
      <c r="H407" s="136"/>
    </row>
    <row r="408" spans="2:8" ht="15.75" thickBot="1">
      <c r="C408"/>
      <c r="D408"/>
      <c r="E408"/>
      <c r="F408"/>
      <c r="G408"/>
      <c r="H408" s="136"/>
    </row>
    <row r="409" spans="2:8" ht="15" customHeight="1">
      <c r="B409" s="202" t="s">
        <v>338</v>
      </c>
      <c r="C409"/>
      <c r="D409"/>
      <c r="E409"/>
      <c r="F409"/>
      <c r="G409"/>
      <c r="H409" s="136"/>
    </row>
    <row r="410" spans="2:8">
      <c r="B410" s="203" t="s">
        <v>337</v>
      </c>
      <c r="C410"/>
      <c r="D410"/>
      <c r="E410"/>
      <c r="F410"/>
      <c r="G410"/>
      <c r="H410" s="136"/>
    </row>
    <row r="411" spans="2:8" ht="15.75" thickBot="1">
      <c r="B411" s="204" t="s">
        <v>336</v>
      </c>
      <c r="C411"/>
      <c r="D411"/>
      <c r="E411"/>
      <c r="F411"/>
      <c r="G411"/>
      <c r="H411"/>
    </row>
    <row r="412" spans="2:8">
      <c r="B412" s="205"/>
      <c r="C412"/>
      <c r="D412"/>
      <c r="E412"/>
      <c r="F412"/>
      <c r="G412"/>
      <c r="H412"/>
    </row>
    <row r="413" spans="2:8">
      <c r="B413" s="205"/>
      <c r="C413"/>
      <c r="D413"/>
      <c r="E413"/>
      <c r="F413"/>
      <c r="G413"/>
      <c r="H413"/>
    </row>
    <row r="414" spans="2:8" ht="15" customHeight="1">
      <c r="B414" s="205"/>
      <c r="C414"/>
      <c r="D414"/>
      <c r="E414"/>
      <c r="F414"/>
      <c r="G414"/>
      <c r="H414"/>
    </row>
    <row r="415" spans="2:8" ht="15" customHeight="1">
      <c r="B415" s="205"/>
      <c r="C415"/>
      <c r="D415"/>
      <c r="E415"/>
      <c r="F415"/>
      <c r="G415"/>
      <c r="H415"/>
    </row>
    <row r="416" spans="2:8" ht="15" customHeight="1">
      <c r="C416"/>
      <c r="D416"/>
      <c r="E416"/>
      <c r="F416"/>
      <c r="G416"/>
      <c r="H416"/>
    </row>
    <row r="417" spans="2:8" ht="15" customHeight="1">
      <c r="B417" s="205"/>
      <c r="C417"/>
      <c r="D417"/>
      <c r="E417"/>
      <c r="F417"/>
      <c r="G417"/>
      <c r="H417"/>
    </row>
    <row r="418" spans="2:8" ht="15" customHeight="1">
      <c r="C418"/>
      <c r="D418"/>
      <c r="E418"/>
      <c r="F418"/>
      <c r="G418"/>
      <c r="H418"/>
    </row>
    <row r="419" spans="2:8" ht="15" customHeight="1">
      <c r="C419"/>
      <c r="D419"/>
      <c r="E419"/>
      <c r="F419"/>
      <c r="G419"/>
      <c r="H419"/>
    </row>
    <row r="420" spans="2:8" ht="15" customHeight="1">
      <c r="C420"/>
      <c r="D420"/>
      <c r="E420"/>
      <c r="F420"/>
      <c r="G420"/>
      <c r="H420"/>
    </row>
    <row r="421" spans="2:8" ht="15.75" customHeight="1">
      <c r="C421"/>
      <c r="D421"/>
      <c r="E421"/>
      <c r="F421"/>
      <c r="G421"/>
      <c r="H421"/>
    </row>
  </sheetData>
  <mergeCells count="74">
    <mergeCell ref="C293:G293"/>
    <mergeCell ref="C294:C295"/>
    <mergeCell ref="C265:C266"/>
    <mergeCell ref="C273:G273"/>
    <mergeCell ref="C274:C275"/>
    <mergeCell ref="D283:G283"/>
    <mergeCell ref="D284:G284"/>
    <mergeCell ref="C285:C286"/>
    <mergeCell ref="D264:G264"/>
    <mergeCell ref="C215:C216"/>
    <mergeCell ref="D224:G224"/>
    <mergeCell ref="D225:G225"/>
    <mergeCell ref="C226:C227"/>
    <mergeCell ref="C234:C235"/>
    <mergeCell ref="D243:G243"/>
    <mergeCell ref="D244:G244"/>
    <mergeCell ref="C245:C246"/>
    <mergeCell ref="C253:C254"/>
    <mergeCell ref="D261:G261"/>
    <mergeCell ref="D263:G263"/>
    <mergeCell ref="C207:C208"/>
    <mergeCell ref="C156:C157"/>
    <mergeCell ref="C181:G181"/>
    <mergeCell ref="C182:G182"/>
    <mergeCell ref="D183:G183"/>
    <mergeCell ref="D185:G185"/>
    <mergeCell ref="D186:G186"/>
    <mergeCell ref="D187:G187"/>
    <mergeCell ref="C188:C189"/>
    <mergeCell ref="C196:C197"/>
    <mergeCell ref="D205:G205"/>
    <mergeCell ref="D206:G206"/>
    <mergeCell ref="C155:G155"/>
    <mergeCell ref="C106:G106"/>
    <mergeCell ref="D107:G107"/>
    <mergeCell ref="D108:G108"/>
    <mergeCell ref="D109:G109"/>
    <mergeCell ref="C110:C111"/>
    <mergeCell ref="C118:G118"/>
    <mergeCell ref="C119:C120"/>
    <mergeCell ref="D144:G144"/>
    <mergeCell ref="D145:G145"/>
    <mergeCell ref="D146:G146"/>
    <mergeCell ref="C147:C148"/>
    <mergeCell ref="C105:G105"/>
    <mergeCell ref="C28:C29"/>
    <mergeCell ref="C36:G36"/>
    <mergeCell ref="C37:C38"/>
    <mergeCell ref="D62:G62"/>
    <mergeCell ref="D63:G63"/>
    <mergeCell ref="D64:G64"/>
    <mergeCell ref="C65:C66"/>
    <mergeCell ref="C73:G73"/>
    <mergeCell ref="C74:C75"/>
    <mergeCell ref="D99:G99"/>
    <mergeCell ref="C100:G100"/>
    <mergeCell ref="D27:G27"/>
    <mergeCell ref="C9:G9"/>
    <mergeCell ref="C10:G10"/>
    <mergeCell ref="C11:G11"/>
    <mergeCell ref="D12:G12"/>
    <mergeCell ref="C13:C14"/>
    <mergeCell ref="D18:G18"/>
    <mergeCell ref="C19:G19"/>
    <mergeCell ref="C23:G23"/>
    <mergeCell ref="C24:G24"/>
    <mergeCell ref="D25:G25"/>
    <mergeCell ref="D26:G26"/>
    <mergeCell ref="C8:G8"/>
    <mergeCell ref="C2:G2"/>
    <mergeCell ref="D4:G4"/>
    <mergeCell ref="D5:G5"/>
    <mergeCell ref="D6:G6"/>
    <mergeCell ref="D7:G7"/>
  </mergeCells>
  <pageMargins left="0.17" right="0.17" top="0.26" bottom="0.27" header="0.18" footer="0.17"/>
  <pageSetup paperSize="9" scale="46"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G484"/>
  <sheetViews>
    <sheetView topLeftCell="A454" workbookViewId="0">
      <selection activeCell="B490" sqref="B490"/>
    </sheetView>
  </sheetViews>
  <sheetFormatPr defaultRowHeight="15"/>
  <cols>
    <col min="1" max="1" width="9.7109375" customWidth="1"/>
    <col min="2" max="2" width="28.28515625" customWidth="1"/>
    <col min="3" max="5" width="15.85546875" customWidth="1"/>
    <col min="6" max="6" width="16.140625" customWidth="1"/>
    <col min="7" max="7" width="6.7109375" customWidth="1"/>
  </cols>
  <sheetData>
    <row r="1" spans="1:7" ht="20.100000000000001" customHeight="1">
      <c r="A1" s="4"/>
      <c r="B1" s="837" t="s">
        <v>576</v>
      </c>
      <c r="C1" s="838"/>
      <c r="D1" s="838"/>
      <c r="E1" s="838"/>
      <c r="F1" s="838"/>
      <c r="G1" s="4"/>
    </row>
    <row r="2" spans="1:7" ht="24.95" customHeight="1">
      <c r="A2" s="4"/>
      <c r="B2" s="839" t="s">
        <v>345</v>
      </c>
      <c r="C2" s="840"/>
      <c r="D2" s="840"/>
      <c r="E2" s="840"/>
      <c r="F2" s="840"/>
      <c r="G2" s="4"/>
    </row>
    <row r="3" spans="1:7" ht="14.1" customHeight="1">
      <c r="A3" s="4"/>
      <c r="B3" s="16" t="s">
        <v>575</v>
      </c>
      <c r="C3" s="841" t="s">
        <v>574</v>
      </c>
      <c r="D3" s="842"/>
      <c r="E3" s="842"/>
      <c r="F3" s="842"/>
      <c r="G3" s="4"/>
    </row>
    <row r="4" spans="1:7" ht="14.1" customHeight="1">
      <c r="A4" s="4"/>
      <c r="B4" s="16" t="s">
        <v>573</v>
      </c>
      <c r="C4" s="841" t="s">
        <v>509</v>
      </c>
      <c r="D4" s="842"/>
      <c r="E4" s="842"/>
      <c r="F4" s="842"/>
      <c r="G4" s="4"/>
    </row>
    <row r="5" spans="1:7" ht="14.1" customHeight="1">
      <c r="A5" s="4"/>
      <c r="B5" s="16" t="s">
        <v>0</v>
      </c>
      <c r="C5" s="841" t="s">
        <v>77</v>
      </c>
      <c r="D5" s="842"/>
      <c r="E5" s="842"/>
      <c r="F5" s="842"/>
      <c r="G5" s="4"/>
    </row>
    <row r="6" spans="1:7" ht="14.1" customHeight="1">
      <c r="A6" s="4"/>
      <c r="B6" s="16" t="s">
        <v>1</v>
      </c>
      <c r="C6" s="841" t="s">
        <v>78</v>
      </c>
      <c r="D6" s="842"/>
      <c r="E6" s="842"/>
      <c r="F6" s="842"/>
      <c r="G6" s="4"/>
    </row>
    <row r="7" spans="1:7" ht="14.1" customHeight="1">
      <c r="A7" s="4"/>
      <c r="B7" s="16" t="s">
        <v>3</v>
      </c>
      <c r="C7" s="831" t="s">
        <v>572</v>
      </c>
      <c r="D7" s="832"/>
      <c r="E7" s="832"/>
      <c r="F7" s="832"/>
      <c r="G7" s="4"/>
    </row>
    <row r="8" spans="1:7" ht="14.1" customHeight="1">
      <c r="A8" s="4"/>
      <c r="B8" s="833" t="s">
        <v>4</v>
      </c>
      <c r="C8" s="834"/>
      <c r="D8" s="834"/>
      <c r="E8" s="834"/>
      <c r="F8" s="834"/>
      <c r="G8" s="4"/>
    </row>
    <row r="9" spans="1:7" ht="41.1" customHeight="1">
      <c r="A9" s="4"/>
      <c r="B9" s="835" t="s">
        <v>79</v>
      </c>
      <c r="C9" s="836"/>
      <c r="D9" s="836"/>
      <c r="E9" s="836"/>
      <c r="F9" s="836"/>
      <c r="G9" s="4"/>
    </row>
    <row r="10" spans="1:7" ht="68.099999999999994" customHeight="1">
      <c r="A10" s="4"/>
      <c r="B10" s="8" t="s">
        <v>5</v>
      </c>
      <c r="C10" s="829" t="s">
        <v>571</v>
      </c>
      <c r="D10" s="830"/>
      <c r="E10" s="830"/>
      <c r="F10" s="830"/>
      <c r="G10" s="4"/>
    </row>
    <row r="11" spans="1:7" ht="27.95" customHeight="1">
      <c r="A11" s="4"/>
      <c r="B11" s="7" t="s">
        <v>6</v>
      </c>
      <c r="C11" s="112">
        <v>2021</v>
      </c>
      <c r="D11" s="112">
        <v>2022</v>
      </c>
      <c r="E11" s="112">
        <v>2023</v>
      </c>
      <c r="F11" s="112">
        <v>2024</v>
      </c>
      <c r="G11" s="4"/>
    </row>
    <row r="12" spans="1:7" ht="14.1" customHeight="1">
      <c r="A12" s="4"/>
      <c r="B12" s="15"/>
      <c r="C12" s="113" t="s">
        <v>7</v>
      </c>
      <c r="D12" s="113" t="s">
        <v>8</v>
      </c>
      <c r="E12" s="113" t="s">
        <v>8</v>
      </c>
      <c r="F12" s="113" t="s">
        <v>8</v>
      </c>
      <c r="G12" s="4"/>
    </row>
    <row r="13" spans="1:7" ht="41.1" customHeight="1">
      <c r="A13" s="4"/>
      <c r="B13" s="7" t="s">
        <v>236</v>
      </c>
      <c r="C13" s="114" t="s">
        <v>570</v>
      </c>
      <c r="D13" s="114" t="s">
        <v>525</v>
      </c>
      <c r="E13" s="114" t="s">
        <v>524</v>
      </c>
      <c r="F13" s="114" t="s">
        <v>524</v>
      </c>
      <c r="G13" s="4"/>
    </row>
    <row r="14" spans="1:7" ht="14.1" customHeight="1">
      <c r="A14" s="4"/>
      <c r="B14" s="7" t="s">
        <v>237</v>
      </c>
      <c r="C14" s="114" t="s">
        <v>570</v>
      </c>
      <c r="D14" s="114" t="s">
        <v>525</v>
      </c>
      <c r="E14" s="114" t="s">
        <v>524</v>
      </c>
      <c r="F14" s="114" t="s">
        <v>524</v>
      </c>
      <c r="G14" s="4"/>
    </row>
    <row r="15" spans="1:7" ht="86.1" customHeight="1">
      <c r="A15" s="4"/>
      <c r="B15" s="8" t="s">
        <v>303</v>
      </c>
      <c r="C15" s="829" t="s">
        <v>135</v>
      </c>
      <c r="D15" s="830"/>
      <c r="E15" s="830"/>
      <c r="F15" s="830"/>
      <c r="G15" s="4"/>
    </row>
    <row r="16" spans="1:7" ht="27.95" customHeight="1">
      <c r="A16" s="4"/>
      <c r="B16" s="7" t="s">
        <v>511</v>
      </c>
      <c r="C16" s="112">
        <v>2021</v>
      </c>
      <c r="D16" s="112">
        <v>2022</v>
      </c>
      <c r="E16" s="112">
        <v>2023</v>
      </c>
      <c r="F16" s="112">
        <v>2024</v>
      </c>
      <c r="G16" s="4"/>
    </row>
    <row r="17" spans="1:7" ht="14.1" customHeight="1">
      <c r="A17" s="4"/>
      <c r="B17" s="15"/>
      <c r="C17" s="113" t="s">
        <v>7</v>
      </c>
      <c r="D17" s="113" t="s">
        <v>8</v>
      </c>
      <c r="E17" s="113" t="s">
        <v>8</v>
      </c>
      <c r="F17" s="113" t="s">
        <v>8</v>
      </c>
      <c r="G17" s="4"/>
    </row>
    <row r="18" spans="1:7" ht="14.1" customHeight="1">
      <c r="A18" s="4"/>
      <c r="B18" s="7" t="s">
        <v>238</v>
      </c>
      <c r="C18" s="114" t="s">
        <v>524</v>
      </c>
      <c r="D18" s="114" t="s">
        <v>474</v>
      </c>
      <c r="E18" s="114" t="s">
        <v>474</v>
      </c>
      <c r="F18" s="114" t="s">
        <v>474</v>
      </c>
      <c r="G18" s="4"/>
    </row>
    <row r="19" spans="1:7" ht="20.100000000000001" customHeight="1">
      <c r="A19" s="4"/>
      <c r="B19" s="7" t="s">
        <v>239</v>
      </c>
      <c r="C19" s="114" t="s">
        <v>570</v>
      </c>
      <c r="D19" s="114" t="s">
        <v>525</v>
      </c>
      <c r="E19" s="114" t="s">
        <v>524</v>
      </c>
      <c r="F19" s="114" t="s">
        <v>524</v>
      </c>
      <c r="G19" s="4"/>
    </row>
    <row r="20" spans="1:7" ht="20.100000000000001" customHeight="1">
      <c r="A20" s="4"/>
      <c r="B20" s="7" t="s">
        <v>240</v>
      </c>
      <c r="C20" s="114" t="s">
        <v>569</v>
      </c>
      <c r="D20" s="114" t="s">
        <v>569</v>
      </c>
      <c r="E20" s="114" t="s">
        <v>568</v>
      </c>
      <c r="F20" s="114" t="s">
        <v>568</v>
      </c>
      <c r="G20" s="4"/>
    </row>
    <row r="21" spans="1:7" ht="20.100000000000001" customHeight="1">
      <c r="A21" s="4"/>
      <c r="B21" s="7" t="s">
        <v>241</v>
      </c>
      <c r="C21" s="114" t="s">
        <v>567</v>
      </c>
      <c r="D21" s="114" t="s">
        <v>566</v>
      </c>
      <c r="E21" s="114" t="s">
        <v>526</v>
      </c>
      <c r="F21" s="114" t="s">
        <v>526</v>
      </c>
      <c r="G21" s="4"/>
    </row>
    <row r="22" spans="1:7" ht="14.1" customHeight="1">
      <c r="A22" s="4"/>
      <c r="B22" s="827" t="s">
        <v>347</v>
      </c>
      <c r="C22" s="828"/>
      <c r="D22" s="828"/>
      <c r="E22" s="828"/>
      <c r="F22" s="828"/>
      <c r="G22" s="4"/>
    </row>
    <row r="23" spans="1:7" ht="14.1" customHeight="1">
      <c r="A23" s="4"/>
      <c r="B23" s="111" t="s">
        <v>504</v>
      </c>
      <c r="C23" s="827" t="s">
        <v>503</v>
      </c>
      <c r="D23" s="828"/>
      <c r="E23" s="828"/>
      <c r="F23" s="828"/>
      <c r="G23" s="4"/>
    </row>
    <row r="24" spans="1:7" ht="14.1" customHeight="1">
      <c r="A24" s="4"/>
      <c r="B24" s="14" t="s">
        <v>484</v>
      </c>
      <c r="C24" s="825" t="s">
        <v>565</v>
      </c>
      <c r="D24" s="826"/>
      <c r="E24" s="826"/>
      <c r="F24" s="826"/>
      <c r="G24" s="4"/>
    </row>
    <row r="25" spans="1:7" ht="14.1" customHeight="1">
      <c r="A25" s="4"/>
      <c r="B25" s="122" t="s">
        <v>482</v>
      </c>
      <c r="C25" s="821" t="s">
        <v>242</v>
      </c>
      <c r="D25" s="822"/>
      <c r="E25" s="822"/>
      <c r="F25" s="822"/>
      <c r="G25" s="4"/>
    </row>
    <row r="26" spans="1:7" ht="14.1" customHeight="1">
      <c r="A26" s="4"/>
      <c r="B26" s="122" t="s">
        <v>15</v>
      </c>
      <c r="C26" s="821" t="s">
        <v>243</v>
      </c>
      <c r="D26" s="822"/>
      <c r="E26" s="822"/>
      <c r="F26" s="822"/>
      <c r="G26" s="4"/>
    </row>
    <row r="27" spans="1:7" ht="15" customHeight="1">
      <c r="A27" s="4"/>
      <c r="B27" s="13"/>
      <c r="C27" s="116">
        <v>2021</v>
      </c>
      <c r="D27" s="116">
        <v>2022</v>
      </c>
      <c r="E27" s="116">
        <v>2023</v>
      </c>
      <c r="F27" s="116">
        <v>2024</v>
      </c>
      <c r="G27" s="4"/>
    </row>
    <row r="28" spans="1:7" ht="15" customHeight="1">
      <c r="A28" s="4"/>
      <c r="B28" s="12"/>
      <c r="C28" s="117" t="s">
        <v>7</v>
      </c>
      <c r="D28" s="117" t="s">
        <v>8</v>
      </c>
      <c r="E28" s="117" t="s">
        <v>8</v>
      </c>
      <c r="F28" s="117" t="s">
        <v>8</v>
      </c>
      <c r="G28" s="4"/>
    </row>
    <row r="29" spans="1:7" ht="14.1" customHeight="1">
      <c r="A29" s="4"/>
      <c r="B29" s="7" t="s">
        <v>16</v>
      </c>
      <c r="C29" s="114" t="s">
        <v>564</v>
      </c>
      <c r="D29" s="114" t="s">
        <v>563</v>
      </c>
      <c r="E29" s="114" t="s">
        <v>562</v>
      </c>
      <c r="F29" s="114" t="s">
        <v>561</v>
      </c>
      <c r="G29" s="4"/>
    </row>
    <row r="30" spans="1:7" ht="14.1" customHeight="1">
      <c r="A30" s="4"/>
      <c r="B30" s="7" t="s">
        <v>680</v>
      </c>
      <c r="C30" s="114" t="s">
        <v>2457</v>
      </c>
      <c r="D30" s="114" t="s">
        <v>560</v>
      </c>
      <c r="E30" s="114" t="s">
        <v>559</v>
      </c>
      <c r="F30" s="114" t="s">
        <v>558</v>
      </c>
      <c r="G30" s="4"/>
    </row>
    <row r="31" spans="1:7" ht="14.1" customHeight="1">
      <c r="A31" s="4"/>
      <c r="B31" s="7" t="s">
        <v>676</v>
      </c>
      <c r="C31" s="114" t="s">
        <v>2458</v>
      </c>
      <c r="D31" s="114" t="s">
        <v>557</v>
      </c>
      <c r="E31" s="114" t="s">
        <v>556</v>
      </c>
      <c r="F31" s="114" t="s">
        <v>555</v>
      </c>
      <c r="G31" s="4"/>
    </row>
    <row r="32" spans="1:7" ht="14.1" customHeight="1">
      <c r="A32" s="4"/>
      <c r="B32" s="7" t="s">
        <v>477</v>
      </c>
      <c r="C32" s="114" t="s">
        <v>450</v>
      </c>
      <c r="D32" s="114" t="s">
        <v>554</v>
      </c>
      <c r="E32" s="114" t="s">
        <v>553</v>
      </c>
      <c r="F32" s="114" t="s">
        <v>552</v>
      </c>
      <c r="G32" s="4"/>
    </row>
    <row r="33" spans="1:7" ht="14.1" customHeight="1">
      <c r="A33" s="4"/>
      <c r="B33" s="7" t="s">
        <v>476</v>
      </c>
      <c r="C33" s="114" t="s">
        <v>450</v>
      </c>
      <c r="D33" s="114" t="s">
        <v>2459</v>
      </c>
      <c r="E33" s="114" t="s">
        <v>551</v>
      </c>
      <c r="F33" s="114" t="s">
        <v>550</v>
      </c>
      <c r="G33" s="4"/>
    </row>
    <row r="34" spans="1:7" ht="14.1" customHeight="1">
      <c r="A34" s="4"/>
      <c r="B34" s="7" t="s">
        <v>22</v>
      </c>
      <c r="C34" s="114" t="s">
        <v>450</v>
      </c>
      <c r="D34" s="114" t="s">
        <v>2460</v>
      </c>
      <c r="E34" s="114" t="s">
        <v>549</v>
      </c>
      <c r="F34" s="114" t="s">
        <v>548</v>
      </c>
      <c r="G34" s="4"/>
    </row>
    <row r="35" spans="1:7" ht="14.1" customHeight="1">
      <c r="A35" s="4"/>
      <c r="B35" s="823" t="s">
        <v>473</v>
      </c>
      <c r="C35" s="824"/>
      <c r="D35" s="824"/>
      <c r="E35" s="824"/>
      <c r="F35" s="824"/>
      <c r="G35" s="4"/>
    </row>
    <row r="36" spans="1:7" ht="14.1" customHeight="1">
      <c r="A36" s="4"/>
      <c r="B36" s="13"/>
      <c r="C36" s="116">
        <v>2021</v>
      </c>
      <c r="D36" s="116">
        <v>2022</v>
      </c>
      <c r="E36" s="116">
        <v>2023</v>
      </c>
      <c r="F36" s="116">
        <v>2024</v>
      </c>
      <c r="G36" s="4"/>
    </row>
    <row r="37" spans="1:7" ht="14.1" customHeight="1">
      <c r="A37" s="4"/>
      <c r="B37" s="12"/>
      <c r="C37" s="117" t="s">
        <v>7</v>
      </c>
      <c r="D37" s="117" t="s">
        <v>8</v>
      </c>
      <c r="E37" s="117" t="s">
        <v>8</v>
      </c>
      <c r="F37" s="117" t="s">
        <v>8</v>
      </c>
      <c r="G37" s="4"/>
    </row>
    <row r="38" spans="1:7" ht="14.1" customHeight="1">
      <c r="A38" s="4"/>
      <c r="B38" s="11" t="s">
        <v>470</v>
      </c>
      <c r="C38" s="115">
        <v>66853000</v>
      </c>
      <c r="D38" s="115">
        <v>63503000</v>
      </c>
      <c r="E38" s="115">
        <v>63503000</v>
      </c>
      <c r="F38" s="115">
        <v>63503000</v>
      </c>
      <c r="G38" s="4"/>
    </row>
    <row r="39" spans="1:7" ht="14.1" customHeight="1">
      <c r="A39" s="4"/>
      <c r="B39" s="11" t="s">
        <v>459</v>
      </c>
      <c r="C39" s="115">
        <v>66853000</v>
      </c>
      <c r="D39" s="115">
        <v>63503000</v>
      </c>
      <c r="E39" s="115">
        <v>63503000</v>
      </c>
      <c r="F39" s="115">
        <v>63503000</v>
      </c>
      <c r="G39" s="4"/>
    </row>
    <row r="40" spans="1:7" ht="14.1" customHeight="1">
      <c r="A40" s="4"/>
      <c r="B40" s="11" t="s">
        <v>463</v>
      </c>
      <c r="C40" s="115">
        <v>0</v>
      </c>
      <c r="D40" s="115">
        <v>0</v>
      </c>
      <c r="E40" s="115">
        <v>0</v>
      </c>
      <c r="F40" s="115">
        <v>0</v>
      </c>
      <c r="G40" s="4"/>
    </row>
    <row r="41" spans="1:7" ht="14.1" customHeight="1">
      <c r="A41" s="4"/>
      <c r="B41" s="11" t="s">
        <v>469</v>
      </c>
      <c r="C41" s="115">
        <v>7307000</v>
      </c>
      <c r="D41" s="115">
        <v>6907000</v>
      </c>
      <c r="E41" s="115">
        <v>6907000</v>
      </c>
      <c r="F41" s="115">
        <v>6907000</v>
      </c>
      <c r="G41" s="4"/>
    </row>
    <row r="42" spans="1:7" ht="14.1" customHeight="1">
      <c r="A42" s="4"/>
      <c r="B42" s="11" t="s">
        <v>459</v>
      </c>
      <c r="C42" s="115">
        <v>7307000</v>
      </c>
      <c r="D42" s="115">
        <v>6907000</v>
      </c>
      <c r="E42" s="115">
        <v>6907000</v>
      </c>
      <c r="F42" s="115">
        <v>6907000</v>
      </c>
      <c r="G42" s="4"/>
    </row>
    <row r="43" spans="1:7" ht="14.1" customHeight="1">
      <c r="A43" s="4"/>
      <c r="B43" s="11" t="s">
        <v>463</v>
      </c>
      <c r="C43" s="115">
        <v>0</v>
      </c>
      <c r="D43" s="115">
        <v>0</v>
      </c>
      <c r="E43" s="115">
        <v>0</v>
      </c>
      <c r="F43" s="115">
        <v>0</v>
      </c>
      <c r="G43" s="4"/>
    </row>
    <row r="44" spans="1:7" ht="14.1" customHeight="1">
      <c r="A44" s="4"/>
      <c r="B44" s="11" t="s">
        <v>468</v>
      </c>
      <c r="C44" s="115">
        <v>26928000</v>
      </c>
      <c r="D44" s="115">
        <v>41350430</v>
      </c>
      <c r="E44" s="115">
        <v>44806480</v>
      </c>
      <c r="F44" s="115">
        <v>45328570</v>
      </c>
      <c r="G44" s="4"/>
    </row>
    <row r="45" spans="1:7" ht="14.1" customHeight="1">
      <c r="A45" s="4"/>
      <c r="B45" s="11" t="s">
        <v>459</v>
      </c>
      <c r="C45" s="115">
        <v>24928000</v>
      </c>
      <c r="D45" s="115">
        <v>39350430</v>
      </c>
      <c r="E45" s="115">
        <v>42806480</v>
      </c>
      <c r="F45" s="115">
        <v>43328570</v>
      </c>
      <c r="G45" s="4"/>
    </row>
    <row r="46" spans="1:7" ht="14.1" customHeight="1">
      <c r="A46" s="4"/>
      <c r="B46" s="11" t="s">
        <v>463</v>
      </c>
      <c r="C46" s="115">
        <v>2000000</v>
      </c>
      <c r="D46" s="115">
        <v>2000000</v>
      </c>
      <c r="E46" s="115">
        <v>2000000</v>
      </c>
      <c r="F46" s="115">
        <v>2000000</v>
      </c>
      <c r="G46" s="4"/>
    </row>
    <row r="47" spans="1:7" ht="14.1" customHeight="1">
      <c r="A47" s="4"/>
      <c r="B47" s="11" t="s">
        <v>467</v>
      </c>
      <c r="C47" s="115">
        <v>0</v>
      </c>
      <c r="D47" s="115">
        <v>0</v>
      </c>
      <c r="E47" s="115">
        <v>0</v>
      </c>
      <c r="F47" s="115">
        <v>0</v>
      </c>
      <c r="G47" s="4"/>
    </row>
    <row r="48" spans="1:7" ht="14.1" customHeight="1">
      <c r="A48" s="4"/>
      <c r="B48" s="11" t="s">
        <v>459</v>
      </c>
      <c r="C48" s="115">
        <v>0</v>
      </c>
      <c r="D48" s="115">
        <v>0</v>
      </c>
      <c r="E48" s="115">
        <v>0</v>
      </c>
      <c r="F48" s="115">
        <v>0</v>
      </c>
      <c r="G48" s="4"/>
    </row>
    <row r="49" spans="1:7" ht="14.1" customHeight="1">
      <c r="A49" s="4"/>
      <c r="B49" s="11" t="s">
        <v>463</v>
      </c>
      <c r="C49" s="115">
        <v>0</v>
      </c>
      <c r="D49" s="115">
        <v>0</v>
      </c>
      <c r="E49" s="115">
        <v>0</v>
      </c>
      <c r="F49" s="115">
        <v>0</v>
      </c>
      <c r="G49" s="4"/>
    </row>
    <row r="50" spans="1:7" ht="14.1" customHeight="1">
      <c r="A50" s="4"/>
      <c r="B50" s="11" t="s">
        <v>472</v>
      </c>
      <c r="C50" s="115">
        <v>0</v>
      </c>
      <c r="D50" s="115">
        <v>0</v>
      </c>
      <c r="E50" s="115">
        <v>0</v>
      </c>
      <c r="F50" s="115">
        <v>0</v>
      </c>
      <c r="G50" s="4"/>
    </row>
    <row r="51" spans="1:7" ht="14.1" customHeight="1">
      <c r="A51" s="4"/>
      <c r="B51" s="11" t="s">
        <v>459</v>
      </c>
      <c r="C51" s="115">
        <v>0</v>
      </c>
      <c r="D51" s="115">
        <v>0</v>
      </c>
      <c r="E51" s="115">
        <v>0</v>
      </c>
      <c r="F51" s="115">
        <v>0</v>
      </c>
      <c r="G51" s="4"/>
    </row>
    <row r="52" spans="1:7" ht="14.1" customHeight="1">
      <c r="A52" s="4"/>
      <c r="B52" s="11" t="s">
        <v>463</v>
      </c>
      <c r="C52" s="115">
        <v>0</v>
      </c>
      <c r="D52" s="115">
        <v>0</v>
      </c>
      <c r="E52" s="115">
        <v>0</v>
      </c>
      <c r="F52" s="115">
        <v>0</v>
      </c>
      <c r="G52" s="4"/>
    </row>
    <row r="53" spans="1:7" ht="14.1" customHeight="1">
      <c r="A53" s="4"/>
      <c r="B53" s="11" t="s">
        <v>465</v>
      </c>
      <c r="C53" s="115">
        <v>0</v>
      </c>
      <c r="D53" s="115">
        <v>0</v>
      </c>
      <c r="E53" s="115">
        <v>0</v>
      </c>
      <c r="F53" s="115">
        <v>0</v>
      </c>
      <c r="G53" s="4"/>
    </row>
    <row r="54" spans="1:7" ht="14.1" customHeight="1">
      <c r="A54" s="4"/>
      <c r="B54" s="11" t="s">
        <v>459</v>
      </c>
      <c r="C54" s="115">
        <v>0</v>
      </c>
      <c r="D54" s="115">
        <v>0</v>
      </c>
      <c r="E54" s="115">
        <v>0</v>
      </c>
      <c r="F54" s="115">
        <v>0</v>
      </c>
      <c r="G54" s="4"/>
    </row>
    <row r="55" spans="1:7" ht="14.1" customHeight="1">
      <c r="A55" s="4"/>
      <c r="B55" s="11" t="s">
        <v>463</v>
      </c>
      <c r="C55" s="115">
        <v>0</v>
      </c>
      <c r="D55" s="115">
        <v>0</v>
      </c>
      <c r="E55" s="115">
        <v>0</v>
      </c>
      <c r="F55" s="115">
        <v>0</v>
      </c>
      <c r="G55" s="4"/>
    </row>
    <row r="56" spans="1:7" ht="14.1" customHeight="1">
      <c r="A56" s="4"/>
      <c r="B56" s="11" t="s">
        <v>464</v>
      </c>
      <c r="C56" s="115">
        <v>124828000</v>
      </c>
      <c r="D56" s="115">
        <v>63473570</v>
      </c>
      <c r="E56" s="115">
        <v>63137520</v>
      </c>
      <c r="F56" s="115">
        <v>69370430</v>
      </c>
      <c r="G56" s="4"/>
    </row>
    <row r="57" spans="1:7" ht="14.1" customHeight="1">
      <c r="A57" s="4"/>
      <c r="B57" s="11" t="s">
        <v>459</v>
      </c>
      <c r="C57" s="115">
        <v>124828000</v>
      </c>
      <c r="D57" s="115">
        <v>63473570</v>
      </c>
      <c r="E57" s="115">
        <v>63137520</v>
      </c>
      <c r="F57" s="115">
        <v>69370430</v>
      </c>
      <c r="G57" s="4"/>
    </row>
    <row r="58" spans="1:7" ht="14.1" customHeight="1">
      <c r="A58" s="4"/>
      <c r="B58" s="11" t="s">
        <v>463</v>
      </c>
      <c r="C58" s="115">
        <v>0</v>
      </c>
      <c r="D58" s="115">
        <v>0</v>
      </c>
      <c r="E58" s="115">
        <v>0</v>
      </c>
      <c r="F58" s="115">
        <v>0</v>
      </c>
      <c r="G58" s="4"/>
    </row>
    <row r="59" spans="1:7" ht="14.1" customHeight="1">
      <c r="A59" s="4"/>
      <c r="B59" s="11" t="s">
        <v>462</v>
      </c>
      <c r="C59" s="115">
        <v>0</v>
      </c>
      <c r="D59" s="115">
        <v>0</v>
      </c>
      <c r="E59" s="115">
        <v>0</v>
      </c>
      <c r="F59" s="115">
        <v>0</v>
      </c>
      <c r="G59" s="4"/>
    </row>
    <row r="60" spans="1:7" ht="14.1" customHeight="1">
      <c r="A60" s="4"/>
      <c r="B60" s="11" t="s">
        <v>459</v>
      </c>
      <c r="C60" s="115">
        <v>0</v>
      </c>
      <c r="D60" s="115">
        <v>0</v>
      </c>
      <c r="E60" s="115">
        <v>0</v>
      </c>
      <c r="F60" s="115">
        <v>0</v>
      </c>
      <c r="G60" s="4"/>
    </row>
    <row r="61" spans="1:7" ht="14.1" customHeight="1">
      <c r="A61" s="4"/>
      <c r="B61" s="11" t="s">
        <v>458</v>
      </c>
      <c r="C61" s="115">
        <v>0</v>
      </c>
      <c r="D61" s="115">
        <v>0</v>
      </c>
      <c r="E61" s="115">
        <v>0</v>
      </c>
      <c r="F61" s="115">
        <v>0</v>
      </c>
      <c r="G61" s="4"/>
    </row>
    <row r="62" spans="1:7" ht="14.1" customHeight="1">
      <c r="A62" s="4"/>
      <c r="B62" s="11" t="s">
        <v>457</v>
      </c>
      <c r="C62" s="115">
        <v>0</v>
      </c>
      <c r="D62" s="115">
        <v>0</v>
      </c>
      <c r="E62" s="115">
        <v>0</v>
      </c>
      <c r="F62" s="115">
        <v>0</v>
      </c>
      <c r="G62" s="4"/>
    </row>
    <row r="63" spans="1:7" ht="14.1" customHeight="1">
      <c r="A63" s="4"/>
      <c r="B63" s="11" t="s">
        <v>456</v>
      </c>
      <c r="C63" s="115">
        <v>0</v>
      </c>
      <c r="D63" s="115">
        <v>0</v>
      </c>
      <c r="E63" s="115">
        <v>0</v>
      </c>
      <c r="F63" s="115">
        <v>0</v>
      </c>
      <c r="G63" s="4"/>
    </row>
    <row r="64" spans="1:7" ht="14.1" customHeight="1">
      <c r="A64" s="4"/>
      <c r="B64" s="11" t="s">
        <v>455</v>
      </c>
      <c r="C64" s="115">
        <v>0</v>
      </c>
      <c r="D64" s="115">
        <v>0</v>
      </c>
      <c r="E64" s="115">
        <v>0</v>
      </c>
      <c r="F64" s="115">
        <v>0</v>
      </c>
      <c r="G64" s="4"/>
    </row>
    <row r="65" spans="1:7" ht="14.1" customHeight="1">
      <c r="A65" s="4"/>
      <c r="B65" s="11" t="s">
        <v>461</v>
      </c>
      <c r="C65" s="115">
        <v>0</v>
      </c>
      <c r="D65" s="115">
        <v>0</v>
      </c>
      <c r="E65" s="115">
        <v>0</v>
      </c>
      <c r="F65" s="115">
        <v>0</v>
      </c>
      <c r="G65" s="4"/>
    </row>
    <row r="66" spans="1:7" ht="14.1" customHeight="1">
      <c r="A66" s="4"/>
      <c r="B66" s="11" t="s">
        <v>459</v>
      </c>
      <c r="C66" s="115">
        <v>0</v>
      </c>
      <c r="D66" s="115">
        <v>0</v>
      </c>
      <c r="E66" s="115">
        <v>0</v>
      </c>
      <c r="F66" s="115">
        <v>0</v>
      </c>
      <c r="G66" s="4"/>
    </row>
    <row r="67" spans="1:7" ht="14.1" customHeight="1">
      <c r="A67" s="4"/>
      <c r="B67" s="11" t="s">
        <v>458</v>
      </c>
      <c r="C67" s="115">
        <v>0</v>
      </c>
      <c r="D67" s="115">
        <v>0</v>
      </c>
      <c r="E67" s="115">
        <v>0</v>
      </c>
      <c r="F67" s="115">
        <v>0</v>
      </c>
      <c r="G67" s="4"/>
    </row>
    <row r="68" spans="1:7" ht="14.1" customHeight="1">
      <c r="A68" s="4"/>
      <c r="B68" s="11" t="s">
        <v>457</v>
      </c>
      <c r="C68" s="115">
        <v>0</v>
      </c>
      <c r="D68" s="115">
        <v>0</v>
      </c>
      <c r="E68" s="115">
        <v>0</v>
      </c>
      <c r="F68" s="115">
        <v>0</v>
      </c>
      <c r="G68" s="4"/>
    </row>
    <row r="69" spans="1:7" ht="14.1" customHeight="1">
      <c r="A69" s="4"/>
      <c r="B69" s="11" t="s">
        <v>456</v>
      </c>
      <c r="C69" s="115">
        <v>0</v>
      </c>
      <c r="D69" s="115">
        <v>0</v>
      </c>
      <c r="E69" s="115">
        <v>0</v>
      </c>
      <c r="F69" s="115">
        <v>0</v>
      </c>
      <c r="G69" s="4"/>
    </row>
    <row r="70" spans="1:7" ht="14.1" customHeight="1">
      <c r="A70" s="4"/>
      <c r="B70" s="11" t="s">
        <v>455</v>
      </c>
      <c r="C70" s="115">
        <v>0</v>
      </c>
      <c r="D70" s="115">
        <v>0</v>
      </c>
      <c r="E70" s="115">
        <v>0</v>
      </c>
      <c r="F70" s="115">
        <v>0</v>
      </c>
      <c r="G70" s="4"/>
    </row>
    <row r="71" spans="1:7" ht="14.1" customHeight="1">
      <c r="A71" s="4"/>
      <c r="B71" s="11" t="s">
        <v>460</v>
      </c>
      <c r="C71" s="115">
        <v>0</v>
      </c>
      <c r="D71" s="115">
        <v>0</v>
      </c>
      <c r="E71" s="115">
        <v>0</v>
      </c>
      <c r="F71" s="115">
        <v>0</v>
      </c>
      <c r="G71" s="4"/>
    </row>
    <row r="72" spans="1:7" ht="14.1" customHeight="1">
      <c r="A72" s="4"/>
      <c r="B72" s="11" t="s">
        <v>459</v>
      </c>
      <c r="C72" s="115">
        <v>0</v>
      </c>
      <c r="D72" s="115">
        <v>0</v>
      </c>
      <c r="E72" s="115">
        <v>0</v>
      </c>
      <c r="F72" s="115">
        <v>0</v>
      </c>
      <c r="G72" s="4"/>
    </row>
    <row r="73" spans="1:7" ht="14.1" customHeight="1">
      <c r="A73" s="4"/>
      <c r="B73" s="11" t="s">
        <v>458</v>
      </c>
      <c r="C73" s="115">
        <v>0</v>
      </c>
      <c r="D73" s="115">
        <v>0</v>
      </c>
      <c r="E73" s="115">
        <v>0</v>
      </c>
      <c r="F73" s="115">
        <v>0</v>
      </c>
      <c r="G73" s="4"/>
    </row>
    <row r="74" spans="1:7" ht="14.1" customHeight="1">
      <c r="A74" s="4"/>
      <c r="B74" s="11" t="s">
        <v>457</v>
      </c>
      <c r="C74" s="115">
        <v>0</v>
      </c>
      <c r="D74" s="115">
        <v>0</v>
      </c>
      <c r="E74" s="115">
        <v>0</v>
      </c>
      <c r="F74" s="115">
        <v>0</v>
      </c>
      <c r="G74" s="4"/>
    </row>
    <row r="75" spans="1:7" ht="14.1" customHeight="1">
      <c r="A75" s="4"/>
      <c r="B75" s="11" t="s">
        <v>456</v>
      </c>
      <c r="C75" s="115">
        <v>0</v>
      </c>
      <c r="D75" s="115">
        <v>0</v>
      </c>
      <c r="E75" s="115">
        <v>0</v>
      </c>
      <c r="F75" s="115">
        <v>0</v>
      </c>
      <c r="G75" s="4"/>
    </row>
    <row r="76" spans="1:7" ht="14.1" customHeight="1">
      <c r="A76" s="4"/>
      <c r="B76" s="11" t="s">
        <v>455</v>
      </c>
      <c r="C76" s="115">
        <v>0</v>
      </c>
      <c r="D76" s="115">
        <v>0</v>
      </c>
      <c r="E76" s="115">
        <v>0</v>
      </c>
      <c r="F76" s="115">
        <v>0</v>
      </c>
      <c r="G76" s="4"/>
    </row>
    <row r="77" spans="1:7" ht="14.1" customHeight="1">
      <c r="A77" s="4"/>
      <c r="B77" s="11" t="s">
        <v>454</v>
      </c>
      <c r="C77" s="115">
        <v>0</v>
      </c>
      <c r="D77" s="115">
        <v>0</v>
      </c>
      <c r="E77" s="115">
        <v>0</v>
      </c>
      <c r="F77" s="115">
        <v>0</v>
      </c>
      <c r="G77" s="4"/>
    </row>
    <row r="78" spans="1:7" ht="14.1" customHeight="1">
      <c r="A78" s="4"/>
      <c r="B78" s="11" t="s">
        <v>453</v>
      </c>
      <c r="C78" s="115">
        <v>0</v>
      </c>
      <c r="D78" s="115">
        <v>0</v>
      </c>
      <c r="E78" s="115">
        <v>0</v>
      </c>
      <c r="F78" s="115">
        <v>0</v>
      </c>
      <c r="G78" s="4"/>
    </row>
    <row r="79" spans="1:7" ht="14.1" customHeight="1">
      <c r="A79" s="4"/>
      <c r="B79" s="10" t="s">
        <v>165</v>
      </c>
      <c r="C79" s="115">
        <v>225916000</v>
      </c>
      <c r="D79" s="115">
        <v>175234000</v>
      </c>
      <c r="E79" s="115">
        <v>178354000</v>
      </c>
      <c r="F79" s="115">
        <v>185109000</v>
      </c>
      <c r="G79" s="4"/>
    </row>
    <row r="80" spans="1:7" ht="14.1" customHeight="1">
      <c r="A80" s="4"/>
      <c r="B80" s="827" t="s">
        <v>44</v>
      </c>
      <c r="C80" s="828"/>
      <c r="D80" s="828"/>
      <c r="E80" s="828"/>
      <c r="F80" s="828"/>
      <c r="G80" s="4"/>
    </row>
    <row r="81" spans="1:7" ht="14.1" customHeight="1">
      <c r="A81" s="4"/>
      <c r="B81" s="111" t="s">
        <v>547</v>
      </c>
      <c r="C81" s="827" t="s">
        <v>244</v>
      </c>
      <c r="D81" s="828"/>
      <c r="E81" s="828"/>
      <c r="F81" s="828"/>
      <c r="G81" s="4"/>
    </row>
    <row r="82" spans="1:7" ht="14.1" customHeight="1">
      <c r="A82" s="4"/>
      <c r="B82" s="14" t="s">
        <v>484</v>
      </c>
      <c r="C82" s="825" t="s">
        <v>546</v>
      </c>
      <c r="D82" s="826"/>
      <c r="E82" s="826"/>
      <c r="F82" s="826"/>
      <c r="G82" s="4"/>
    </row>
    <row r="83" spans="1:7" ht="14.1" customHeight="1">
      <c r="A83" s="4"/>
      <c r="B83" s="122" t="s">
        <v>482</v>
      </c>
      <c r="C83" s="821" t="s">
        <v>245</v>
      </c>
      <c r="D83" s="822"/>
      <c r="E83" s="822"/>
      <c r="F83" s="822"/>
      <c r="G83" s="4"/>
    </row>
    <row r="84" spans="1:7" ht="14.1" customHeight="1">
      <c r="A84" s="4"/>
      <c r="B84" s="122" t="s">
        <v>15</v>
      </c>
      <c r="C84" s="821" t="s">
        <v>46</v>
      </c>
      <c r="D84" s="822"/>
      <c r="E84" s="822"/>
      <c r="F84" s="822"/>
      <c r="G84" s="4"/>
    </row>
    <row r="85" spans="1:7" ht="15" customHeight="1">
      <c r="A85" s="4"/>
      <c r="B85" s="13"/>
      <c r="C85" s="116">
        <v>2021</v>
      </c>
      <c r="D85" s="116">
        <v>2022</v>
      </c>
      <c r="E85" s="116">
        <v>2023</v>
      </c>
      <c r="F85" s="116">
        <v>2024</v>
      </c>
      <c r="G85" s="4"/>
    </row>
    <row r="86" spans="1:7" ht="15" customHeight="1">
      <c r="A86" s="4"/>
      <c r="B86" s="12"/>
      <c r="C86" s="117" t="s">
        <v>7</v>
      </c>
      <c r="D86" s="117" t="s">
        <v>8</v>
      </c>
      <c r="E86" s="117" t="s">
        <v>8</v>
      </c>
      <c r="F86" s="117" t="s">
        <v>8</v>
      </c>
      <c r="G86" s="4"/>
    </row>
    <row r="87" spans="1:7" ht="14.1" customHeight="1">
      <c r="A87" s="4"/>
      <c r="B87" s="7" t="s">
        <v>16</v>
      </c>
      <c r="C87" s="114" t="s">
        <v>2461</v>
      </c>
      <c r="D87" s="114" t="s">
        <v>569</v>
      </c>
      <c r="E87" s="114" t="s">
        <v>544</v>
      </c>
      <c r="F87" s="114" t="s">
        <v>543</v>
      </c>
      <c r="G87" s="4"/>
    </row>
    <row r="88" spans="1:7" ht="14.1" customHeight="1">
      <c r="A88" s="4"/>
      <c r="B88" s="7" t="s">
        <v>680</v>
      </c>
      <c r="C88" s="114" t="s">
        <v>542</v>
      </c>
      <c r="D88" s="114" t="s">
        <v>2462</v>
      </c>
      <c r="E88" s="114" t="s">
        <v>541</v>
      </c>
      <c r="F88" s="114" t="s">
        <v>540</v>
      </c>
      <c r="G88" s="4"/>
    </row>
    <row r="89" spans="1:7" ht="14.1" customHeight="1">
      <c r="A89" s="4"/>
      <c r="B89" s="7" t="s">
        <v>676</v>
      </c>
      <c r="C89" s="114" t="s">
        <v>2463</v>
      </c>
      <c r="D89" s="114" t="s">
        <v>2464</v>
      </c>
      <c r="E89" s="114" t="s">
        <v>539</v>
      </c>
      <c r="F89" s="114" t="s">
        <v>538</v>
      </c>
      <c r="G89" s="4"/>
    </row>
    <row r="90" spans="1:7" ht="14.1" customHeight="1">
      <c r="A90" s="4"/>
      <c r="B90" s="7" t="s">
        <v>477</v>
      </c>
      <c r="C90" s="114" t="s">
        <v>450</v>
      </c>
      <c r="D90" s="114" t="s">
        <v>2465</v>
      </c>
      <c r="E90" s="114" t="s">
        <v>1659</v>
      </c>
      <c r="F90" s="114" t="s">
        <v>537</v>
      </c>
      <c r="G90" s="4"/>
    </row>
    <row r="91" spans="1:7" ht="14.1" customHeight="1">
      <c r="A91" s="4"/>
      <c r="B91" s="7" t="s">
        <v>476</v>
      </c>
      <c r="C91" s="114" t="s">
        <v>450</v>
      </c>
      <c r="D91" s="114" t="s">
        <v>2466</v>
      </c>
      <c r="E91" s="114" t="s">
        <v>2467</v>
      </c>
      <c r="F91" s="114" t="s">
        <v>536</v>
      </c>
      <c r="G91" s="4"/>
    </row>
    <row r="92" spans="1:7" ht="14.1" customHeight="1">
      <c r="A92" s="4"/>
      <c r="B92" s="7" t="s">
        <v>22</v>
      </c>
      <c r="C92" s="114" t="s">
        <v>450</v>
      </c>
      <c r="D92" s="114" t="s">
        <v>2468</v>
      </c>
      <c r="E92" s="114" t="s">
        <v>2469</v>
      </c>
      <c r="F92" s="114" t="s">
        <v>535</v>
      </c>
      <c r="G92" s="4"/>
    </row>
    <row r="93" spans="1:7" ht="14.1" customHeight="1">
      <c r="A93" s="4"/>
      <c r="B93" s="823" t="s">
        <v>473</v>
      </c>
      <c r="C93" s="824"/>
      <c r="D93" s="824"/>
      <c r="E93" s="824"/>
      <c r="F93" s="824"/>
      <c r="G93" s="4"/>
    </row>
    <row r="94" spans="1:7" ht="14.1" customHeight="1">
      <c r="A94" s="4"/>
      <c r="B94" s="13"/>
      <c r="C94" s="116">
        <v>2021</v>
      </c>
      <c r="D94" s="116">
        <v>2022</v>
      </c>
      <c r="E94" s="116">
        <v>2023</v>
      </c>
      <c r="F94" s="116">
        <v>2024</v>
      </c>
      <c r="G94" s="4"/>
    </row>
    <row r="95" spans="1:7" ht="14.1" customHeight="1">
      <c r="A95" s="4"/>
      <c r="B95" s="12"/>
      <c r="C95" s="117" t="s">
        <v>7</v>
      </c>
      <c r="D95" s="117" t="s">
        <v>8</v>
      </c>
      <c r="E95" s="117" t="s">
        <v>8</v>
      </c>
      <c r="F95" s="117" t="s">
        <v>8</v>
      </c>
      <c r="G95" s="4"/>
    </row>
    <row r="96" spans="1:7" ht="14.1" customHeight="1">
      <c r="A96" s="4"/>
      <c r="B96" s="11" t="s">
        <v>470</v>
      </c>
      <c r="C96" s="115">
        <v>0</v>
      </c>
      <c r="D96" s="115">
        <v>0</v>
      </c>
      <c r="E96" s="115">
        <v>0</v>
      </c>
      <c r="F96" s="115">
        <v>0</v>
      </c>
      <c r="G96" s="4"/>
    </row>
    <row r="97" spans="1:7" ht="14.1" customHeight="1">
      <c r="A97" s="4"/>
      <c r="B97" s="11" t="s">
        <v>459</v>
      </c>
      <c r="C97" s="115">
        <v>0</v>
      </c>
      <c r="D97" s="115">
        <v>0</v>
      </c>
      <c r="E97" s="115">
        <v>0</v>
      </c>
      <c r="F97" s="115">
        <v>0</v>
      </c>
      <c r="G97" s="4"/>
    </row>
    <row r="98" spans="1:7" ht="14.1" customHeight="1">
      <c r="A98" s="4"/>
      <c r="B98" s="11" t="s">
        <v>463</v>
      </c>
      <c r="C98" s="115">
        <v>0</v>
      </c>
      <c r="D98" s="115">
        <v>0</v>
      </c>
      <c r="E98" s="115">
        <v>0</v>
      </c>
      <c r="F98" s="115">
        <v>0</v>
      </c>
      <c r="G98" s="4"/>
    </row>
    <row r="99" spans="1:7" ht="14.1" customHeight="1">
      <c r="A99" s="4"/>
      <c r="B99" s="11" t="s">
        <v>469</v>
      </c>
      <c r="C99" s="115">
        <v>0</v>
      </c>
      <c r="D99" s="115">
        <v>0</v>
      </c>
      <c r="E99" s="115">
        <v>0</v>
      </c>
      <c r="F99" s="115">
        <v>0</v>
      </c>
      <c r="G99" s="4"/>
    </row>
    <row r="100" spans="1:7" ht="14.1" customHeight="1">
      <c r="A100" s="4"/>
      <c r="B100" s="11" t="s">
        <v>459</v>
      </c>
      <c r="C100" s="115">
        <v>0</v>
      </c>
      <c r="D100" s="115">
        <v>0</v>
      </c>
      <c r="E100" s="115">
        <v>0</v>
      </c>
      <c r="F100" s="115">
        <v>0</v>
      </c>
      <c r="G100" s="4"/>
    </row>
    <row r="101" spans="1:7" ht="14.1" customHeight="1">
      <c r="A101" s="4"/>
      <c r="B101" s="11" t="s">
        <v>463</v>
      </c>
      <c r="C101" s="115">
        <v>0</v>
      </c>
      <c r="D101" s="115">
        <v>0</v>
      </c>
      <c r="E101" s="115">
        <v>0</v>
      </c>
      <c r="F101" s="115">
        <v>0</v>
      </c>
      <c r="G101" s="4"/>
    </row>
    <row r="102" spans="1:7" ht="14.1" customHeight="1">
      <c r="A102" s="4"/>
      <c r="B102" s="11" t="s">
        <v>468</v>
      </c>
      <c r="C102" s="115">
        <v>0</v>
      </c>
      <c r="D102" s="115">
        <v>0</v>
      </c>
      <c r="E102" s="115">
        <v>0</v>
      </c>
      <c r="F102" s="115">
        <v>0</v>
      </c>
      <c r="G102" s="4"/>
    </row>
    <row r="103" spans="1:7" ht="14.1" customHeight="1">
      <c r="A103" s="4"/>
      <c r="B103" s="11" t="s">
        <v>459</v>
      </c>
      <c r="C103" s="115">
        <v>0</v>
      </c>
      <c r="D103" s="115">
        <v>0</v>
      </c>
      <c r="E103" s="115">
        <v>0</v>
      </c>
      <c r="F103" s="115">
        <v>0</v>
      </c>
      <c r="G103" s="4"/>
    </row>
    <row r="104" spans="1:7" ht="14.1" customHeight="1">
      <c r="A104" s="4"/>
      <c r="B104" s="11" t="s">
        <v>463</v>
      </c>
      <c r="C104" s="115">
        <v>0</v>
      </c>
      <c r="D104" s="115">
        <v>0</v>
      </c>
      <c r="E104" s="115">
        <v>0</v>
      </c>
      <c r="F104" s="115">
        <v>0</v>
      </c>
      <c r="G104" s="4"/>
    </row>
    <row r="105" spans="1:7" ht="14.1" customHeight="1">
      <c r="A105" s="4"/>
      <c r="B105" s="11" t="s">
        <v>467</v>
      </c>
      <c r="C105" s="115">
        <v>0</v>
      </c>
      <c r="D105" s="115">
        <v>0</v>
      </c>
      <c r="E105" s="115">
        <v>0</v>
      </c>
      <c r="F105" s="115">
        <v>0</v>
      </c>
      <c r="G105" s="4"/>
    </row>
    <row r="106" spans="1:7" ht="14.1" customHeight="1">
      <c r="A106" s="4"/>
      <c r="B106" s="11" t="s">
        <v>459</v>
      </c>
      <c r="C106" s="115">
        <v>0</v>
      </c>
      <c r="D106" s="115">
        <v>0</v>
      </c>
      <c r="E106" s="115">
        <v>0</v>
      </c>
      <c r="F106" s="115">
        <v>0</v>
      </c>
      <c r="G106" s="4"/>
    </row>
    <row r="107" spans="1:7" ht="14.1" customHeight="1">
      <c r="A107" s="4"/>
      <c r="B107" s="11" t="s">
        <v>463</v>
      </c>
      <c r="C107" s="115">
        <v>0</v>
      </c>
      <c r="D107" s="115">
        <v>0</v>
      </c>
      <c r="E107" s="115">
        <v>0</v>
      </c>
      <c r="F107" s="115">
        <v>0</v>
      </c>
      <c r="G107" s="4"/>
    </row>
    <row r="108" spans="1:7" ht="14.1" customHeight="1">
      <c r="A108" s="4"/>
      <c r="B108" s="11" t="s">
        <v>472</v>
      </c>
      <c r="C108" s="115">
        <v>0</v>
      </c>
      <c r="D108" s="115">
        <v>0</v>
      </c>
      <c r="E108" s="115">
        <v>0</v>
      </c>
      <c r="F108" s="115">
        <v>0</v>
      </c>
      <c r="G108" s="4"/>
    </row>
    <row r="109" spans="1:7" ht="14.1" customHeight="1">
      <c r="A109" s="4"/>
      <c r="B109" s="11" t="s">
        <v>459</v>
      </c>
      <c r="C109" s="115">
        <v>0</v>
      </c>
      <c r="D109" s="115">
        <v>0</v>
      </c>
      <c r="E109" s="115">
        <v>0</v>
      </c>
      <c r="F109" s="115">
        <v>0</v>
      </c>
      <c r="G109" s="4"/>
    </row>
    <row r="110" spans="1:7" ht="14.1" customHeight="1">
      <c r="A110" s="4"/>
      <c r="B110" s="11" t="s">
        <v>463</v>
      </c>
      <c r="C110" s="115">
        <v>0</v>
      </c>
      <c r="D110" s="115">
        <v>0</v>
      </c>
      <c r="E110" s="115">
        <v>0</v>
      </c>
      <c r="F110" s="115">
        <v>0</v>
      </c>
      <c r="G110" s="4"/>
    </row>
    <row r="111" spans="1:7" ht="14.1" customHeight="1">
      <c r="A111" s="4"/>
      <c r="B111" s="11" t="s">
        <v>465</v>
      </c>
      <c r="C111" s="115">
        <v>0</v>
      </c>
      <c r="D111" s="115">
        <v>0</v>
      </c>
      <c r="E111" s="115">
        <v>0</v>
      </c>
      <c r="F111" s="115">
        <v>0</v>
      </c>
      <c r="G111" s="4"/>
    </row>
    <row r="112" spans="1:7" ht="14.1" customHeight="1">
      <c r="A112" s="4"/>
      <c r="B112" s="11" t="s">
        <v>459</v>
      </c>
      <c r="C112" s="115">
        <v>0</v>
      </c>
      <c r="D112" s="115">
        <v>0</v>
      </c>
      <c r="E112" s="115">
        <v>0</v>
      </c>
      <c r="F112" s="115">
        <v>0</v>
      </c>
      <c r="G112" s="4"/>
    </row>
    <row r="113" spans="1:7" ht="14.1" customHeight="1">
      <c r="A113" s="4"/>
      <c r="B113" s="11" t="s">
        <v>463</v>
      </c>
      <c r="C113" s="115">
        <v>0</v>
      </c>
      <c r="D113" s="115">
        <v>0</v>
      </c>
      <c r="E113" s="115">
        <v>0</v>
      </c>
      <c r="F113" s="115">
        <v>0</v>
      </c>
      <c r="G113" s="4"/>
    </row>
    <row r="114" spans="1:7" ht="14.1" customHeight="1">
      <c r="A114" s="4"/>
      <c r="B114" s="11" t="s">
        <v>464</v>
      </c>
      <c r="C114" s="115">
        <v>0</v>
      </c>
      <c r="D114" s="115">
        <v>0</v>
      </c>
      <c r="E114" s="115">
        <v>0</v>
      </c>
      <c r="F114" s="115">
        <v>0</v>
      </c>
      <c r="G114" s="4"/>
    </row>
    <row r="115" spans="1:7" ht="14.1" customHeight="1">
      <c r="A115" s="4"/>
      <c r="B115" s="11" t="s">
        <v>459</v>
      </c>
      <c r="C115" s="115">
        <v>0</v>
      </c>
      <c r="D115" s="115">
        <v>0</v>
      </c>
      <c r="E115" s="115">
        <v>0</v>
      </c>
      <c r="F115" s="115">
        <v>0</v>
      </c>
      <c r="G115" s="4"/>
    </row>
    <row r="116" spans="1:7" ht="14.1" customHeight="1">
      <c r="A116" s="4"/>
      <c r="B116" s="11" t="s">
        <v>463</v>
      </c>
      <c r="C116" s="115">
        <v>0</v>
      </c>
      <c r="D116" s="115">
        <v>0</v>
      </c>
      <c r="E116" s="115">
        <v>0</v>
      </c>
      <c r="F116" s="115">
        <v>0</v>
      </c>
      <c r="G116" s="4"/>
    </row>
    <row r="117" spans="1:7" ht="14.1" customHeight="1">
      <c r="A117" s="4"/>
      <c r="B117" s="11" t="s">
        <v>462</v>
      </c>
      <c r="C117" s="115">
        <v>0</v>
      </c>
      <c r="D117" s="115">
        <v>0</v>
      </c>
      <c r="E117" s="115">
        <v>0</v>
      </c>
      <c r="F117" s="115">
        <v>0</v>
      </c>
      <c r="G117" s="4"/>
    </row>
    <row r="118" spans="1:7" ht="14.1" customHeight="1">
      <c r="A118" s="4"/>
      <c r="B118" s="11" t="s">
        <v>459</v>
      </c>
      <c r="C118" s="115">
        <v>0</v>
      </c>
      <c r="D118" s="115">
        <v>0</v>
      </c>
      <c r="E118" s="115">
        <v>0</v>
      </c>
      <c r="F118" s="115">
        <v>0</v>
      </c>
      <c r="G118" s="4"/>
    </row>
    <row r="119" spans="1:7" ht="14.1" customHeight="1">
      <c r="A119" s="4"/>
      <c r="B119" s="11" t="s">
        <v>458</v>
      </c>
      <c r="C119" s="115">
        <v>0</v>
      </c>
      <c r="D119" s="115">
        <v>0</v>
      </c>
      <c r="E119" s="115">
        <v>0</v>
      </c>
      <c r="F119" s="115">
        <v>0</v>
      </c>
      <c r="G119" s="4"/>
    </row>
    <row r="120" spans="1:7" ht="14.1" customHeight="1">
      <c r="A120" s="4"/>
      <c r="B120" s="11" t="s">
        <v>457</v>
      </c>
      <c r="C120" s="115">
        <v>0</v>
      </c>
      <c r="D120" s="115">
        <v>0</v>
      </c>
      <c r="E120" s="115">
        <v>0</v>
      </c>
      <c r="F120" s="115">
        <v>0</v>
      </c>
      <c r="G120" s="4"/>
    </row>
    <row r="121" spans="1:7" ht="14.1" customHeight="1">
      <c r="A121" s="4"/>
      <c r="B121" s="11" t="s">
        <v>456</v>
      </c>
      <c r="C121" s="115">
        <v>0</v>
      </c>
      <c r="D121" s="115">
        <v>0</v>
      </c>
      <c r="E121" s="115">
        <v>0</v>
      </c>
      <c r="F121" s="115">
        <v>0</v>
      </c>
      <c r="G121" s="4"/>
    </row>
    <row r="122" spans="1:7" ht="14.1" customHeight="1">
      <c r="A122" s="4"/>
      <c r="B122" s="11" t="s">
        <v>455</v>
      </c>
      <c r="C122" s="115">
        <v>0</v>
      </c>
      <c r="D122" s="115">
        <v>0</v>
      </c>
      <c r="E122" s="115">
        <v>0</v>
      </c>
      <c r="F122" s="115">
        <v>0</v>
      </c>
      <c r="G122" s="4"/>
    </row>
    <row r="123" spans="1:7" ht="14.1" customHeight="1">
      <c r="A123" s="4"/>
      <c r="B123" s="11" t="s">
        <v>461</v>
      </c>
      <c r="C123" s="115">
        <v>4413657</v>
      </c>
      <c r="D123" s="115">
        <v>5772136</v>
      </c>
      <c r="E123" s="115">
        <v>2669350</v>
      </c>
      <c r="F123" s="115">
        <v>3753150</v>
      </c>
      <c r="G123" s="4"/>
    </row>
    <row r="124" spans="1:7" ht="14.1" customHeight="1">
      <c r="A124" s="4"/>
      <c r="B124" s="11" t="s">
        <v>459</v>
      </c>
      <c r="C124" s="115">
        <v>4413657</v>
      </c>
      <c r="D124" s="115">
        <v>5772136</v>
      </c>
      <c r="E124" s="115">
        <v>2669350</v>
      </c>
      <c r="F124" s="115">
        <v>3753150</v>
      </c>
      <c r="G124" s="4"/>
    </row>
    <row r="125" spans="1:7" ht="14.1" customHeight="1">
      <c r="A125" s="4"/>
      <c r="B125" s="11" t="s">
        <v>458</v>
      </c>
      <c r="C125" s="115">
        <v>0</v>
      </c>
      <c r="D125" s="115">
        <v>0</v>
      </c>
      <c r="E125" s="115">
        <v>0</v>
      </c>
      <c r="F125" s="115">
        <v>0</v>
      </c>
      <c r="G125" s="4"/>
    </row>
    <row r="126" spans="1:7" ht="14.1" customHeight="1">
      <c r="A126" s="4"/>
      <c r="B126" s="11" t="s">
        <v>457</v>
      </c>
      <c r="C126" s="115">
        <v>0</v>
      </c>
      <c r="D126" s="115">
        <v>0</v>
      </c>
      <c r="E126" s="115">
        <v>0</v>
      </c>
      <c r="F126" s="115">
        <v>0</v>
      </c>
      <c r="G126" s="4"/>
    </row>
    <row r="127" spans="1:7" ht="14.1" customHeight="1">
      <c r="A127" s="4"/>
      <c r="B127" s="11" t="s">
        <v>456</v>
      </c>
      <c r="C127" s="115">
        <v>0</v>
      </c>
      <c r="D127" s="115">
        <v>0</v>
      </c>
      <c r="E127" s="115">
        <v>0</v>
      </c>
      <c r="F127" s="115">
        <v>0</v>
      </c>
      <c r="G127" s="4"/>
    </row>
    <row r="128" spans="1:7" ht="14.1" customHeight="1">
      <c r="A128" s="4"/>
      <c r="B128" s="11" t="s">
        <v>455</v>
      </c>
      <c r="C128" s="115">
        <v>0</v>
      </c>
      <c r="D128" s="115">
        <v>0</v>
      </c>
      <c r="E128" s="115">
        <v>0</v>
      </c>
      <c r="F128" s="115">
        <v>0</v>
      </c>
      <c r="G128" s="4"/>
    </row>
    <row r="129" spans="1:7" ht="14.1" customHeight="1">
      <c r="A129" s="4"/>
      <c r="B129" s="11" t="s">
        <v>460</v>
      </c>
      <c r="C129" s="115">
        <v>0</v>
      </c>
      <c r="D129" s="115">
        <v>0</v>
      </c>
      <c r="E129" s="115">
        <v>0</v>
      </c>
      <c r="F129" s="115">
        <v>0</v>
      </c>
      <c r="G129" s="4"/>
    </row>
    <row r="130" spans="1:7" ht="14.1" customHeight="1">
      <c r="A130" s="4"/>
      <c r="B130" s="11" t="s">
        <v>459</v>
      </c>
      <c r="C130" s="115">
        <v>0</v>
      </c>
      <c r="D130" s="115">
        <v>0</v>
      </c>
      <c r="E130" s="115">
        <v>0</v>
      </c>
      <c r="F130" s="115">
        <v>0</v>
      </c>
      <c r="G130" s="4"/>
    </row>
    <row r="131" spans="1:7" ht="14.1" customHeight="1">
      <c r="A131" s="4"/>
      <c r="B131" s="11" t="s">
        <v>458</v>
      </c>
      <c r="C131" s="115">
        <v>0</v>
      </c>
      <c r="D131" s="115">
        <v>0</v>
      </c>
      <c r="E131" s="115">
        <v>0</v>
      </c>
      <c r="F131" s="115">
        <v>0</v>
      </c>
      <c r="G131" s="4"/>
    </row>
    <row r="132" spans="1:7" ht="14.1" customHeight="1">
      <c r="A132" s="4"/>
      <c r="B132" s="11" t="s">
        <v>457</v>
      </c>
      <c r="C132" s="115">
        <v>0</v>
      </c>
      <c r="D132" s="115">
        <v>0</v>
      </c>
      <c r="E132" s="115">
        <v>0</v>
      </c>
      <c r="F132" s="115">
        <v>0</v>
      </c>
      <c r="G132" s="4"/>
    </row>
    <row r="133" spans="1:7" ht="14.1" customHeight="1">
      <c r="A133" s="4"/>
      <c r="B133" s="11" t="s">
        <v>456</v>
      </c>
      <c r="C133" s="115">
        <v>0</v>
      </c>
      <c r="D133" s="115">
        <v>0</v>
      </c>
      <c r="E133" s="115">
        <v>0</v>
      </c>
      <c r="F133" s="115">
        <v>0</v>
      </c>
      <c r="G133" s="4"/>
    </row>
    <row r="134" spans="1:7" ht="14.1" customHeight="1">
      <c r="A134" s="4"/>
      <c r="B134" s="11" t="s">
        <v>455</v>
      </c>
      <c r="C134" s="115">
        <v>0</v>
      </c>
      <c r="D134" s="115">
        <v>0</v>
      </c>
      <c r="E134" s="115">
        <v>0</v>
      </c>
      <c r="F134" s="115">
        <v>0</v>
      </c>
      <c r="G134" s="4"/>
    </row>
    <row r="135" spans="1:7" ht="14.1" customHeight="1">
      <c r="A135" s="4"/>
      <c r="B135" s="11" t="s">
        <v>454</v>
      </c>
      <c r="C135" s="115">
        <v>0</v>
      </c>
      <c r="D135" s="115">
        <v>0</v>
      </c>
      <c r="E135" s="115">
        <v>0</v>
      </c>
      <c r="F135" s="115">
        <v>0</v>
      </c>
      <c r="G135" s="4"/>
    </row>
    <row r="136" spans="1:7" ht="14.1" customHeight="1">
      <c r="A136" s="4"/>
      <c r="B136" s="11" t="s">
        <v>453</v>
      </c>
      <c r="C136" s="115">
        <v>0</v>
      </c>
      <c r="D136" s="115">
        <v>0</v>
      </c>
      <c r="E136" s="115">
        <v>0</v>
      </c>
      <c r="F136" s="115">
        <v>0</v>
      </c>
      <c r="G136" s="4"/>
    </row>
    <row r="137" spans="1:7" ht="14.1" customHeight="1">
      <c r="A137" s="4"/>
      <c r="B137" s="10" t="s">
        <v>165</v>
      </c>
      <c r="C137" s="115">
        <v>4413657</v>
      </c>
      <c r="D137" s="115">
        <v>5772136</v>
      </c>
      <c r="E137" s="115">
        <v>2669350</v>
      </c>
      <c r="F137" s="115">
        <v>3753150</v>
      </c>
      <c r="G137" s="4"/>
    </row>
    <row r="138" spans="1:7" ht="14.1" customHeight="1">
      <c r="A138" s="4"/>
      <c r="B138" s="111" t="s">
        <v>534</v>
      </c>
      <c r="C138" s="827" t="s">
        <v>246</v>
      </c>
      <c r="D138" s="828"/>
      <c r="E138" s="828"/>
      <c r="F138" s="828"/>
      <c r="G138" s="4"/>
    </row>
    <row r="139" spans="1:7" ht="14.1" customHeight="1">
      <c r="A139" s="4"/>
      <c r="B139" s="14" t="s">
        <v>484</v>
      </c>
      <c r="C139" s="825" t="s">
        <v>533</v>
      </c>
      <c r="D139" s="826"/>
      <c r="E139" s="826"/>
      <c r="F139" s="826"/>
      <c r="G139" s="4"/>
    </row>
    <row r="140" spans="1:7" ht="14.1" customHeight="1">
      <c r="A140" s="4"/>
      <c r="B140" s="122" t="s">
        <v>482</v>
      </c>
      <c r="C140" s="821" t="s">
        <v>532</v>
      </c>
      <c r="D140" s="822"/>
      <c r="E140" s="822"/>
      <c r="F140" s="822"/>
      <c r="G140" s="4"/>
    </row>
    <row r="141" spans="1:7" ht="14.1" customHeight="1">
      <c r="A141" s="4"/>
      <c r="B141" s="122" t="s">
        <v>15</v>
      </c>
      <c r="C141" s="821" t="s">
        <v>326</v>
      </c>
      <c r="D141" s="822"/>
      <c r="E141" s="822"/>
      <c r="F141" s="822"/>
      <c r="G141" s="4"/>
    </row>
    <row r="142" spans="1:7" ht="15" customHeight="1">
      <c r="A142" s="4"/>
      <c r="B142" s="13"/>
      <c r="C142" s="116">
        <v>2021</v>
      </c>
      <c r="D142" s="116">
        <v>2022</v>
      </c>
      <c r="E142" s="116">
        <v>2023</v>
      </c>
      <c r="F142" s="116">
        <v>2024</v>
      </c>
      <c r="G142" s="4"/>
    </row>
    <row r="143" spans="1:7" ht="15" customHeight="1">
      <c r="A143" s="4"/>
      <c r="B143" s="12"/>
      <c r="C143" s="117" t="s">
        <v>7</v>
      </c>
      <c r="D143" s="117" t="s">
        <v>8</v>
      </c>
      <c r="E143" s="117" t="s">
        <v>8</v>
      </c>
      <c r="F143" s="117" t="s">
        <v>8</v>
      </c>
      <c r="G143" s="4"/>
    </row>
    <row r="144" spans="1:7" ht="14.1" customHeight="1">
      <c r="A144" s="4"/>
      <c r="B144" s="7" t="s">
        <v>16</v>
      </c>
      <c r="C144" s="114" t="s">
        <v>531</v>
      </c>
      <c r="D144" s="114" t="s">
        <v>531</v>
      </c>
      <c r="E144" s="114" t="s">
        <v>531</v>
      </c>
      <c r="F144" s="114" t="s">
        <v>531</v>
      </c>
      <c r="G144" s="4"/>
    </row>
    <row r="145" spans="1:7" ht="14.1" customHeight="1">
      <c r="A145" s="4"/>
      <c r="B145" s="7" t="s">
        <v>680</v>
      </c>
      <c r="C145" s="114" t="s">
        <v>2470</v>
      </c>
      <c r="D145" s="114" t="s">
        <v>2471</v>
      </c>
      <c r="E145" s="114" t="s">
        <v>530</v>
      </c>
      <c r="F145" s="114" t="s">
        <v>529</v>
      </c>
      <c r="G145" s="4"/>
    </row>
    <row r="146" spans="1:7" ht="14.1" customHeight="1">
      <c r="A146" s="4"/>
      <c r="B146" s="7" t="s">
        <v>676</v>
      </c>
      <c r="C146" s="114" t="s">
        <v>2470</v>
      </c>
      <c r="D146" s="114" t="s">
        <v>2471</v>
      </c>
      <c r="E146" s="114" t="s">
        <v>530</v>
      </c>
      <c r="F146" s="114" t="s">
        <v>529</v>
      </c>
      <c r="G146" s="4"/>
    </row>
    <row r="147" spans="1:7" ht="14.1" customHeight="1">
      <c r="A147" s="4"/>
      <c r="B147" s="7" t="s">
        <v>477</v>
      </c>
      <c r="C147" s="114" t="s">
        <v>450</v>
      </c>
      <c r="D147" s="114" t="s">
        <v>474</v>
      </c>
      <c r="E147" s="114" t="s">
        <v>474</v>
      </c>
      <c r="F147" s="114" t="s">
        <v>474</v>
      </c>
      <c r="G147" s="4"/>
    </row>
    <row r="148" spans="1:7" ht="14.1" customHeight="1">
      <c r="A148" s="4"/>
      <c r="B148" s="7" t="s">
        <v>476</v>
      </c>
      <c r="C148" s="114" t="s">
        <v>450</v>
      </c>
      <c r="D148" s="114" t="s">
        <v>2472</v>
      </c>
      <c r="E148" s="114" t="s">
        <v>2473</v>
      </c>
      <c r="F148" s="114" t="s">
        <v>528</v>
      </c>
      <c r="G148" s="4"/>
    </row>
    <row r="149" spans="1:7" ht="14.1" customHeight="1">
      <c r="A149" s="4"/>
      <c r="B149" s="7" t="s">
        <v>22</v>
      </c>
      <c r="C149" s="114" t="s">
        <v>450</v>
      </c>
      <c r="D149" s="114" t="s">
        <v>2472</v>
      </c>
      <c r="E149" s="114" t="s">
        <v>2473</v>
      </c>
      <c r="F149" s="114" t="s">
        <v>528</v>
      </c>
      <c r="G149" s="4"/>
    </row>
    <row r="150" spans="1:7" ht="14.1" customHeight="1">
      <c r="A150" s="4"/>
      <c r="B150" s="823" t="s">
        <v>473</v>
      </c>
      <c r="C150" s="824"/>
      <c r="D150" s="824"/>
      <c r="E150" s="824"/>
      <c r="F150" s="824"/>
      <c r="G150" s="4"/>
    </row>
    <row r="151" spans="1:7" ht="14.1" customHeight="1">
      <c r="A151" s="4"/>
      <c r="B151" s="13"/>
      <c r="C151" s="116">
        <v>2021</v>
      </c>
      <c r="D151" s="116">
        <v>2022</v>
      </c>
      <c r="E151" s="116">
        <v>2023</v>
      </c>
      <c r="F151" s="116">
        <v>2024</v>
      </c>
      <c r="G151" s="4"/>
    </row>
    <row r="152" spans="1:7" ht="14.1" customHeight="1">
      <c r="A152" s="4"/>
      <c r="B152" s="12"/>
      <c r="C152" s="117" t="s">
        <v>7</v>
      </c>
      <c r="D152" s="117" t="s">
        <v>8</v>
      </c>
      <c r="E152" s="117" t="s">
        <v>8</v>
      </c>
      <c r="F152" s="117" t="s">
        <v>8</v>
      </c>
      <c r="G152" s="4"/>
    </row>
    <row r="153" spans="1:7" ht="14.1" customHeight="1">
      <c r="A153" s="4"/>
      <c r="B153" s="11" t="s">
        <v>470</v>
      </c>
      <c r="C153" s="115">
        <v>0</v>
      </c>
      <c r="D153" s="115">
        <v>0</v>
      </c>
      <c r="E153" s="115">
        <v>0</v>
      </c>
      <c r="F153" s="115">
        <v>0</v>
      </c>
      <c r="G153" s="4"/>
    </row>
    <row r="154" spans="1:7" ht="14.1" customHeight="1">
      <c r="A154" s="4"/>
      <c r="B154" s="11" t="s">
        <v>459</v>
      </c>
      <c r="C154" s="115">
        <v>0</v>
      </c>
      <c r="D154" s="115">
        <v>0</v>
      </c>
      <c r="E154" s="115">
        <v>0</v>
      </c>
      <c r="F154" s="115">
        <v>0</v>
      </c>
      <c r="G154" s="4"/>
    </row>
    <row r="155" spans="1:7" ht="14.1" customHeight="1">
      <c r="A155" s="4"/>
      <c r="B155" s="11" t="s">
        <v>463</v>
      </c>
      <c r="C155" s="115">
        <v>0</v>
      </c>
      <c r="D155" s="115">
        <v>0</v>
      </c>
      <c r="E155" s="115">
        <v>0</v>
      </c>
      <c r="F155" s="115">
        <v>0</v>
      </c>
      <c r="G155" s="4"/>
    </row>
    <row r="156" spans="1:7" ht="14.1" customHeight="1">
      <c r="A156" s="4"/>
      <c r="B156" s="11" t="s">
        <v>469</v>
      </c>
      <c r="C156" s="115">
        <v>0</v>
      </c>
      <c r="D156" s="115">
        <v>0</v>
      </c>
      <c r="E156" s="115">
        <v>0</v>
      </c>
      <c r="F156" s="115">
        <v>0</v>
      </c>
      <c r="G156" s="4"/>
    </row>
    <row r="157" spans="1:7" ht="14.1" customHeight="1">
      <c r="A157" s="4"/>
      <c r="B157" s="11" t="s">
        <v>459</v>
      </c>
      <c r="C157" s="115">
        <v>0</v>
      </c>
      <c r="D157" s="115">
        <v>0</v>
      </c>
      <c r="E157" s="115">
        <v>0</v>
      </c>
      <c r="F157" s="115">
        <v>0</v>
      </c>
      <c r="G157" s="4"/>
    </row>
    <row r="158" spans="1:7" ht="14.1" customHeight="1">
      <c r="A158" s="4"/>
      <c r="B158" s="11" t="s">
        <v>463</v>
      </c>
      <c r="C158" s="115">
        <v>0</v>
      </c>
      <c r="D158" s="115">
        <v>0</v>
      </c>
      <c r="E158" s="115">
        <v>0</v>
      </c>
      <c r="F158" s="115">
        <v>0</v>
      </c>
      <c r="G158" s="4"/>
    </row>
    <row r="159" spans="1:7" ht="14.1" customHeight="1">
      <c r="A159" s="4"/>
      <c r="B159" s="11" t="s">
        <v>468</v>
      </c>
      <c r="C159" s="115">
        <v>0</v>
      </c>
      <c r="D159" s="115">
        <v>0</v>
      </c>
      <c r="E159" s="115">
        <v>0</v>
      </c>
      <c r="F159" s="115">
        <v>0</v>
      </c>
      <c r="G159" s="4"/>
    </row>
    <row r="160" spans="1:7" ht="14.1" customHeight="1">
      <c r="A160" s="4"/>
      <c r="B160" s="11" t="s">
        <v>459</v>
      </c>
      <c r="C160" s="115">
        <v>0</v>
      </c>
      <c r="D160" s="115">
        <v>0</v>
      </c>
      <c r="E160" s="115">
        <v>0</v>
      </c>
      <c r="F160" s="115">
        <v>0</v>
      </c>
      <c r="G160" s="4"/>
    </row>
    <row r="161" spans="1:7" ht="14.1" customHeight="1">
      <c r="A161" s="4"/>
      <c r="B161" s="11" t="s">
        <v>463</v>
      </c>
      <c r="C161" s="115">
        <v>0</v>
      </c>
      <c r="D161" s="115">
        <v>0</v>
      </c>
      <c r="E161" s="115">
        <v>0</v>
      </c>
      <c r="F161" s="115">
        <v>0</v>
      </c>
      <c r="G161" s="4"/>
    </row>
    <row r="162" spans="1:7" ht="14.1" customHeight="1">
      <c r="A162" s="4"/>
      <c r="B162" s="11" t="s">
        <v>467</v>
      </c>
      <c r="C162" s="115">
        <v>0</v>
      </c>
      <c r="D162" s="115">
        <v>0</v>
      </c>
      <c r="E162" s="115">
        <v>0</v>
      </c>
      <c r="F162" s="115">
        <v>0</v>
      </c>
      <c r="G162" s="4"/>
    </row>
    <row r="163" spans="1:7" ht="14.1" customHeight="1">
      <c r="A163" s="4"/>
      <c r="B163" s="11" t="s">
        <v>459</v>
      </c>
      <c r="C163" s="115">
        <v>0</v>
      </c>
      <c r="D163" s="115">
        <v>0</v>
      </c>
      <c r="E163" s="115">
        <v>0</v>
      </c>
      <c r="F163" s="115">
        <v>0</v>
      </c>
      <c r="G163" s="4"/>
    </row>
    <row r="164" spans="1:7" ht="14.1" customHeight="1">
      <c r="A164" s="4"/>
      <c r="B164" s="11" t="s">
        <v>463</v>
      </c>
      <c r="C164" s="115">
        <v>0</v>
      </c>
      <c r="D164" s="115">
        <v>0</v>
      </c>
      <c r="E164" s="115">
        <v>0</v>
      </c>
      <c r="F164" s="115">
        <v>0</v>
      </c>
      <c r="G164" s="4"/>
    </row>
    <row r="165" spans="1:7" ht="14.1" customHeight="1">
      <c r="A165" s="4"/>
      <c r="B165" s="11" t="s">
        <v>472</v>
      </c>
      <c r="C165" s="115">
        <v>0</v>
      </c>
      <c r="D165" s="115">
        <v>0</v>
      </c>
      <c r="E165" s="115">
        <v>0</v>
      </c>
      <c r="F165" s="115">
        <v>0</v>
      </c>
      <c r="G165" s="4"/>
    </row>
    <row r="166" spans="1:7" ht="14.1" customHeight="1">
      <c r="A166" s="4"/>
      <c r="B166" s="11" t="s">
        <v>459</v>
      </c>
      <c r="C166" s="115">
        <v>0</v>
      </c>
      <c r="D166" s="115">
        <v>0</v>
      </c>
      <c r="E166" s="115">
        <v>0</v>
      </c>
      <c r="F166" s="115">
        <v>0</v>
      </c>
      <c r="G166" s="4"/>
    </row>
    <row r="167" spans="1:7" ht="14.1" customHeight="1">
      <c r="A167" s="4"/>
      <c r="B167" s="11" t="s">
        <v>463</v>
      </c>
      <c r="C167" s="115">
        <v>0</v>
      </c>
      <c r="D167" s="115">
        <v>0</v>
      </c>
      <c r="E167" s="115">
        <v>0</v>
      </c>
      <c r="F167" s="115">
        <v>0</v>
      </c>
      <c r="G167" s="4"/>
    </row>
    <row r="168" spans="1:7" ht="14.1" customHeight="1">
      <c r="A168" s="4"/>
      <c r="B168" s="11" t="s">
        <v>465</v>
      </c>
      <c r="C168" s="115">
        <v>0</v>
      </c>
      <c r="D168" s="115">
        <v>0</v>
      </c>
      <c r="E168" s="115">
        <v>0</v>
      </c>
      <c r="F168" s="115">
        <v>0</v>
      </c>
      <c r="G168" s="4"/>
    </row>
    <row r="169" spans="1:7" ht="14.1" customHeight="1">
      <c r="A169" s="4"/>
      <c r="B169" s="11" t="s">
        <v>459</v>
      </c>
      <c r="C169" s="115">
        <v>0</v>
      </c>
      <c r="D169" s="115">
        <v>0</v>
      </c>
      <c r="E169" s="115">
        <v>0</v>
      </c>
      <c r="F169" s="115">
        <v>0</v>
      </c>
      <c r="G169" s="4"/>
    </row>
    <row r="170" spans="1:7" ht="14.1" customHeight="1">
      <c r="A170" s="4"/>
      <c r="B170" s="11" t="s">
        <v>463</v>
      </c>
      <c r="C170" s="115">
        <v>0</v>
      </c>
      <c r="D170" s="115">
        <v>0</v>
      </c>
      <c r="E170" s="115">
        <v>0</v>
      </c>
      <c r="F170" s="115">
        <v>0</v>
      </c>
      <c r="G170" s="4"/>
    </row>
    <row r="171" spans="1:7" ht="14.1" customHeight="1">
      <c r="A171" s="4"/>
      <c r="B171" s="11" t="s">
        <v>464</v>
      </c>
      <c r="C171" s="115">
        <v>0</v>
      </c>
      <c r="D171" s="115">
        <v>0</v>
      </c>
      <c r="E171" s="115">
        <v>0</v>
      </c>
      <c r="F171" s="115">
        <v>0</v>
      </c>
      <c r="G171" s="4"/>
    </row>
    <row r="172" spans="1:7" ht="14.1" customHeight="1">
      <c r="A172" s="4"/>
      <c r="B172" s="11" t="s">
        <v>459</v>
      </c>
      <c r="C172" s="115">
        <v>0</v>
      </c>
      <c r="D172" s="115">
        <v>0</v>
      </c>
      <c r="E172" s="115">
        <v>0</v>
      </c>
      <c r="F172" s="115">
        <v>0</v>
      </c>
      <c r="G172" s="4"/>
    </row>
    <row r="173" spans="1:7" ht="14.1" customHeight="1">
      <c r="A173" s="4"/>
      <c r="B173" s="11" t="s">
        <v>463</v>
      </c>
      <c r="C173" s="115">
        <v>0</v>
      </c>
      <c r="D173" s="115">
        <v>0</v>
      </c>
      <c r="E173" s="115">
        <v>0</v>
      </c>
      <c r="F173" s="115">
        <v>0</v>
      </c>
      <c r="G173" s="4"/>
    </row>
    <row r="174" spans="1:7" ht="14.1" customHeight="1">
      <c r="A174" s="4"/>
      <c r="B174" s="11" t="s">
        <v>462</v>
      </c>
      <c r="C174" s="115">
        <v>0</v>
      </c>
      <c r="D174" s="115">
        <v>0</v>
      </c>
      <c r="E174" s="115">
        <v>0</v>
      </c>
      <c r="F174" s="115">
        <v>0</v>
      </c>
      <c r="G174" s="4"/>
    </row>
    <row r="175" spans="1:7" ht="14.1" customHeight="1">
      <c r="A175" s="4"/>
      <c r="B175" s="11" t="s">
        <v>459</v>
      </c>
      <c r="C175" s="115">
        <v>0</v>
      </c>
      <c r="D175" s="115">
        <v>0</v>
      </c>
      <c r="E175" s="115">
        <v>0</v>
      </c>
      <c r="F175" s="115">
        <v>0</v>
      </c>
      <c r="G175" s="4"/>
    </row>
    <row r="176" spans="1:7" ht="14.1" customHeight="1">
      <c r="A176" s="4"/>
      <c r="B176" s="11" t="s">
        <v>458</v>
      </c>
      <c r="C176" s="115">
        <v>0</v>
      </c>
      <c r="D176" s="115">
        <v>0</v>
      </c>
      <c r="E176" s="115">
        <v>0</v>
      </c>
      <c r="F176" s="115">
        <v>0</v>
      </c>
      <c r="G176" s="4"/>
    </row>
    <row r="177" spans="1:7" ht="14.1" customHeight="1">
      <c r="A177" s="4"/>
      <c r="B177" s="11" t="s">
        <v>457</v>
      </c>
      <c r="C177" s="115">
        <v>0</v>
      </c>
      <c r="D177" s="115">
        <v>0</v>
      </c>
      <c r="E177" s="115">
        <v>0</v>
      </c>
      <c r="F177" s="115">
        <v>0</v>
      </c>
      <c r="G177" s="4"/>
    </row>
    <row r="178" spans="1:7" ht="14.1" customHeight="1">
      <c r="A178" s="4"/>
      <c r="B178" s="11" t="s">
        <v>456</v>
      </c>
      <c r="C178" s="115">
        <v>0</v>
      </c>
      <c r="D178" s="115">
        <v>0</v>
      </c>
      <c r="E178" s="115">
        <v>0</v>
      </c>
      <c r="F178" s="115">
        <v>0</v>
      </c>
      <c r="G178" s="4"/>
    </row>
    <row r="179" spans="1:7" ht="14.1" customHeight="1">
      <c r="A179" s="4"/>
      <c r="B179" s="11" t="s">
        <v>455</v>
      </c>
      <c r="C179" s="115">
        <v>0</v>
      </c>
      <c r="D179" s="115">
        <v>0</v>
      </c>
      <c r="E179" s="115">
        <v>0</v>
      </c>
      <c r="F179" s="115">
        <v>0</v>
      </c>
      <c r="G179" s="4"/>
    </row>
    <row r="180" spans="1:7" ht="14.1" customHeight="1">
      <c r="A180" s="4"/>
      <c r="B180" s="11" t="s">
        <v>461</v>
      </c>
      <c r="C180" s="115">
        <v>53133643</v>
      </c>
      <c r="D180" s="115">
        <v>54027864</v>
      </c>
      <c r="E180" s="115">
        <v>57130650</v>
      </c>
      <c r="F180" s="115">
        <v>56046850</v>
      </c>
      <c r="G180" s="4"/>
    </row>
    <row r="181" spans="1:7" ht="14.1" customHeight="1">
      <c r="A181" s="4"/>
      <c r="B181" s="11" t="s">
        <v>459</v>
      </c>
      <c r="C181" s="115">
        <v>53133643</v>
      </c>
      <c r="D181" s="115">
        <v>54027864</v>
      </c>
      <c r="E181" s="115">
        <v>57130650</v>
      </c>
      <c r="F181" s="115">
        <v>56046850</v>
      </c>
      <c r="G181" s="4"/>
    </row>
    <row r="182" spans="1:7" ht="14.1" customHeight="1">
      <c r="A182" s="4"/>
      <c r="B182" s="11" t="s">
        <v>458</v>
      </c>
      <c r="C182" s="115">
        <v>0</v>
      </c>
      <c r="D182" s="115">
        <v>0</v>
      </c>
      <c r="E182" s="115">
        <v>0</v>
      </c>
      <c r="F182" s="115">
        <v>0</v>
      </c>
      <c r="G182" s="4"/>
    </row>
    <row r="183" spans="1:7" ht="14.1" customHeight="1">
      <c r="A183" s="4"/>
      <c r="B183" s="11" t="s">
        <v>457</v>
      </c>
      <c r="C183" s="115">
        <v>0</v>
      </c>
      <c r="D183" s="115">
        <v>0</v>
      </c>
      <c r="E183" s="115">
        <v>0</v>
      </c>
      <c r="F183" s="115">
        <v>0</v>
      </c>
      <c r="G183" s="4"/>
    </row>
    <row r="184" spans="1:7" ht="14.1" customHeight="1">
      <c r="A184" s="4"/>
      <c r="B184" s="11" t="s">
        <v>456</v>
      </c>
      <c r="C184" s="115">
        <v>0</v>
      </c>
      <c r="D184" s="115">
        <v>0</v>
      </c>
      <c r="E184" s="115">
        <v>0</v>
      </c>
      <c r="F184" s="115">
        <v>0</v>
      </c>
      <c r="G184" s="4"/>
    </row>
    <row r="185" spans="1:7" ht="14.1" customHeight="1">
      <c r="A185" s="4"/>
      <c r="B185" s="11" t="s">
        <v>455</v>
      </c>
      <c r="C185" s="115">
        <v>0</v>
      </c>
      <c r="D185" s="115">
        <v>0</v>
      </c>
      <c r="E185" s="115">
        <v>0</v>
      </c>
      <c r="F185" s="115">
        <v>0</v>
      </c>
      <c r="G185" s="4"/>
    </row>
    <row r="186" spans="1:7" ht="14.1" customHeight="1">
      <c r="A186" s="4"/>
      <c r="B186" s="11" t="s">
        <v>460</v>
      </c>
      <c r="C186" s="115">
        <v>0</v>
      </c>
      <c r="D186" s="115">
        <v>0</v>
      </c>
      <c r="E186" s="115">
        <v>0</v>
      </c>
      <c r="F186" s="115">
        <v>0</v>
      </c>
      <c r="G186" s="4"/>
    </row>
    <row r="187" spans="1:7" ht="14.1" customHeight="1">
      <c r="A187" s="4"/>
      <c r="B187" s="11" t="s">
        <v>459</v>
      </c>
      <c r="C187" s="115">
        <v>0</v>
      </c>
      <c r="D187" s="115">
        <v>0</v>
      </c>
      <c r="E187" s="115">
        <v>0</v>
      </c>
      <c r="F187" s="115">
        <v>0</v>
      </c>
      <c r="G187" s="4"/>
    </row>
    <row r="188" spans="1:7" ht="14.1" customHeight="1">
      <c r="A188" s="4"/>
      <c r="B188" s="11" t="s">
        <v>458</v>
      </c>
      <c r="C188" s="115">
        <v>0</v>
      </c>
      <c r="D188" s="115">
        <v>0</v>
      </c>
      <c r="E188" s="115">
        <v>0</v>
      </c>
      <c r="F188" s="115">
        <v>0</v>
      </c>
      <c r="G188" s="4"/>
    </row>
    <row r="189" spans="1:7" ht="14.1" customHeight="1">
      <c r="A189" s="4"/>
      <c r="B189" s="11" t="s">
        <v>457</v>
      </c>
      <c r="C189" s="115">
        <v>0</v>
      </c>
      <c r="D189" s="115">
        <v>0</v>
      </c>
      <c r="E189" s="115">
        <v>0</v>
      </c>
      <c r="F189" s="115">
        <v>0</v>
      </c>
      <c r="G189" s="4"/>
    </row>
    <row r="190" spans="1:7" ht="14.1" customHeight="1">
      <c r="A190" s="4"/>
      <c r="B190" s="11" t="s">
        <v>456</v>
      </c>
      <c r="C190" s="115">
        <v>0</v>
      </c>
      <c r="D190" s="115">
        <v>0</v>
      </c>
      <c r="E190" s="115">
        <v>0</v>
      </c>
      <c r="F190" s="115">
        <v>0</v>
      </c>
      <c r="G190" s="4"/>
    </row>
    <row r="191" spans="1:7" ht="14.1" customHeight="1">
      <c r="A191" s="4"/>
      <c r="B191" s="11" t="s">
        <v>455</v>
      </c>
      <c r="C191" s="115">
        <v>0</v>
      </c>
      <c r="D191" s="115">
        <v>0</v>
      </c>
      <c r="E191" s="115">
        <v>0</v>
      </c>
      <c r="F191" s="115">
        <v>0</v>
      </c>
      <c r="G191" s="4"/>
    </row>
    <row r="192" spans="1:7" ht="14.1" customHeight="1">
      <c r="A192" s="4"/>
      <c r="B192" s="11" t="s">
        <v>454</v>
      </c>
      <c r="C192" s="115">
        <v>0</v>
      </c>
      <c r="D192" s="115">
        <v>0</v>
      </c>
      <c r="E192" s="115">
        <v>0</v>
      </c>
      <c r="F192" s="115">
        <v>0</v>
      </c>
      <c r="G192" s="4"/>
    </row>
    <row r="193" spans="1:7" ht="14.1" customHeight="1">
      <c r="A193" s="4"/>
      <c r="B193" s="11" t="s">
        <v>453</v>
      </c>
      <c r="C193" s="115">
        <v>0</v>
      </c>
      <c r="D193" s="115">
        <v>0</v>
      </c>
      <c r="E193" s="115">
        <v>0</v>
      </c>
      <c r="F193" s="115">
        <v>0</v>
      </c>
      <c r="G193" s="4"/>
    </row>
    <row r="194" spans="1:7" ht="14.1" customHeight="1">
      <c r="A194" s="4"/>
      <c r="B194" s="10" t="s">
        <v>165</v>
      </c>
      <c r="C194" s="115">
        <v>53133643</v>
      </c>
      <c r="D194" s="115">
        <v>54027864</v>
      </c>
      <c r="E194" s="115">
        <v>57130650</v>
      </c>
      <c r="F194" s="115">
        <v>56046850</v>
      </c>
      <c r="G194" s="4"/>
    </row>
    <row r="195" spans="1:7" ht="101.1" customHeight="1">
      <c r="A195" s="4"/>
      <c r="B195" s="8" t="s">
        <v>303</v>
      </c>
      <c r="C195" s="829" t="s">
        <v>527</v>
      </c>
      <c r="D195" s="830"/>
      <c r="E195" s="830"/>
      <c r="F195" s="830"/>
      <c r="G195" s="4"/>
    </row>
    <row r="196" spans="1:7" ht="27.95" customHeight="1">
      <c r="A196" s="4"/>
      <c r="B196" s="7" t="s">
        <v>511</v>
      </c>
      <c r="C196" s="112">
        <v>2021</v>
      </c>
      <c r="D196" s="112">
        <v>2022</v>
      </c>
      <c r="E196" s="112">
        <v>2023</v>
      </c>
      <c r="F196" s="112">
        <v>2024</v>
      </c>
      <c r="G196" s="4"/>
    </row>
    <row r="197" spans="1:7" ht="14.1" customHeight="1">
      <c r="A197" s="4"/>
      <c r="B197" s="15"/>
      <c r="C197" s="113" t="s">
        <v>7</v>
      </c>
      <c r="D197" s="113" t="s">
        <v>8</v>
      </c>
      <c r="E197" s="113" t="s">
        <v>8</v>
      </c>
      <c r="F197" s="113" t="s">
        <v>8</v>
      </c>
      <c r="G197" s="4"/>
    </row>
    <row r="198" spans="1:7" ht="14.1" customHeight="1">
      <c r="A198" s="4"/>
      <c r="B198" s="7" t="s">
        <v>247</v>
      </c>
      <c r="C198" s="114" t="s">
        <v>526</v>
      </c>
      <c r="D198" s="114" t="s">
        <v>525</v>
      </c>
      <c r="E198" s="114" t="s">
        <v>524</v>
      </c>
      <c r="F198" s="114" t="s">
        <v>524</v>
      </c>
      <c r="G198" s="4"/>
    </row>
    <row r="199" spans="1:7" ht="20.100000000000001" customHeight="1">
      <c r="A199" s="4"/>
      <c r="B199" s="7" t="s">
        <v>248</v>
      </c>
      <c r="C199" s="114" t="s">
        <v>510</v>
      </c>
      <c r="D199" s="114" t="s">
        <v>510</v>
      </c>
      <c r="E199" s="114" t="s">
        <v>510</v>
      </c>
      <c r="F199" s="114" t="s">
        <v>510</v>
      </c>
      <c r="G199" s="4"/>
    </row>
    <row r="200" spans="1:7" ht="20.100000000000001" customHeight="1">
      <c r="A200" s="4"/>
      <c r="B200" s="7" t="s">
        <v>249</v>
      </c>
      <c r="C200" s="114" t="s">
        <v>523</v>
      </c>
      <c r="D200" s="114" t="s">
        <v>510</v>
      </c>
      <c r="E200" s="114" t="s">
        <v>509</v>
      </c>
      <c r="F200" s="114" t="s">
        <v>509</v>
      </c>
      <c r="G200" s="4"/>
    </row>
    <row r="201" spans="1:7" ht="20.100000000000001" customHeight="1">
      <c r="A201" s="4"/>
      <c r="B201" s="7" t="s">
        <v>250</v>
      </c>
      <c r="C201" s="114" t="s">
        <v>509</v>
      </c>
      <c r="D201" s="114" t="s">
        <v>510</v>
      </c>
      <c r="E201" s="114" t="s">
        <v>523</v>
      </c>
      <c r="F201" s="114" t="s">
        <v>523</v>
      </c>
      <c r="G201" s="4"/>
    </row>
    <row r="202" spans="1:7" ht="14.1" customHeight="1">
      <c r="A202" s="4"/>
      <c r="B202" s="827" t="s">
        <v>347</v>
      </c>
      <c r="C202" s="828"/>
      <c r="D202" s="828"/>
      <c r="E202" s="828"/>
      <c r="F202" s="828"/>
      <c r="G202" s="4"/>
    </row>
    <row r="203" spans="1:7" ht="14.1" customHeight="1">
      <c r="A203" s="4"/>
      <c r="B203" s="111" t="s">
        <v>504</v>
      </c>
      <c r="C203" s="827" t="s">
        <v>503</v>
      </c>
      <c r="D203" s="828"/>
      <c r="E203" s="828"/>
      <c r="F203" s="828"/>
      <c r="G203" s="4"/>
    </row>
    <row r="204" spans="1:7" ht="18" customHeight="1">
      <c r="A204" s="4"/>
      <c r="B204" s="14" t="s">
        <v>484</v>
      </c>
      <c r="C204" s="825" t="s">
        <v>522</v>
      </c>
      <c r="D204" s="826"/>
      <c r="E204" s="826"/>
      <c r="F204" s="826"/>
      <c r="G204" s="4"/>
    </row>
    <row r="205" spans="1:7" ht="18" customHeight="1">
      <c r="A205" s="4"/>
      <c r="B205" s="122" t="s">
        <v>482</v>
      </c>
      <c r="C205" s="821" t="s">
        <v>251</v>
      </c>
      <c r="D205" s="822"/>
      <c r="E205" s="822"/>
      <c r="F205" s="822"/>
      <c r="G205" s="4"/>
    </row>
    <row r="206" spans="1:7" ht="18" customHeight="1">
      <c r="A206" s="4"/>
      <c r="B206" s="122" t="s">
        <v>15</v>
      </c>
      <c r="C206" s="821" t="s">
        <v>252</v>
      </c>
      <c r="D206" s="822"/>
      <c r="E206" s="822"/>
      <c r="F206" s="822"/>
      <c r="G206" s="4"/>
    </row>
    <row r="207" spans="1:7" ht="15" customHeight="1">
      <c r="A207" s="4"/>
      <c r="B207" s="13"/>
      <c r="C207" s="116">
        <v>2021</v>
      </c>
      <c r="D207" s="116">
        <v>2022</v>
      </c>
      <c r="E207" s="116">
        <v>2023</v>
      </c>
      <c r="F207" s="116">
        <v>2024</v>
      </c>
      <c r="G207" s="4"/>
    </row>
    <row r="208" spans="1:7" ht="15" customHeight="1">
      <c r="A208" s="4"/>
      <c r="B208" s="12"/>
      <c r="C208" s="117" t="s">
        <v>7</v>
      </c>
      <c r="D208" s="117" t="s">
        <v>8</v>
      </c>
      <c r="E208" s="117" t="s">
        <v>8</v>
      </c>
      <c r="F208" s="117" t="s">
        <v>8</v>
      </c>
      <c r="G208" s="4"/>
    </row>
    <row r="209" spans="1:7" ht="14.1" customHeight="1">
      <c r="A209" s="4"/>
      <c r="B209" s="7" t="s">
        <v>16</v>
      </c>
      <c r="C209" s="114" t="s">
        <v>521</v>
      </c>
      <c r="D209" s="114" t="s">
        <v>520</v>
      </c>
      <c r="E209" s="114" t="s">
        <v>520</v>
      </c>
      <c r="F209" s="114" t="s">
        <v>520</v>
      </c>
      <c r="G209" s="4"/>
    </row>
    <row r="210" spans="1:7" ht="14.1" customHeight="1">
      <c r="A210" s="4"/>
      <c r="B210" s="7" t="s">
        <v>680</v>
      </c>
      <c r="C210" s="114" t="s">
        <v>519</v>
      </c>
      <c r="D210" s="114" t="s">
        <v>518</v>
      </c>
      <c r="E210" s="114" t="s">
        <v>518</v>
      </c>
      <c r="F210" s="114" t="s">
        <v>518</v>
      </c>
      <c r="G210" s="4"/>
    </row>
    <row r="211" spans="1:7" ht="14.1" customHeight="1">
      <c r="A211" s="4"/>
      <c r="B211" s="7" t="s">
        <v>676</v>
      </c>
      <c r="C211" s="114" t="s">
        <v>517</v>
      </c>
      <c r="D211" s="114" t="s">
        <v>516</v>
      </c>
      <c r="E211" s="114" t="s">
        <v>516</v>
      </c>
      <c r="F211" s="114" t="s">
        <v>516</v>
      </c>
      <c r="G211" s="4"/>
    </row>
    <row r="212" spans="1:7" ht="14.1" customHeight="1">
      <c r="A212" s="4"/>
      <c r="B212" s="7" t="s">
        <v>477</v>
      </c>
      <c r="C212" s="114" t="s">
        <v>450</v>
      </c>
      <c r="D212" s="114" t="s">
        <v>515</v>
      </c>
      <c r="E212" s="114" t="s">
        <v>474</v>
      </c>
      <c r="F212" s="114" t="s">
        <v>474</v>
      </c>
      <c r="G212" s="4"/>
    </row>
    <row r="213" spans="1:7" ht="14.1" customHeight="1">
      <c r="A213" s="4"/>
      <c r="B213" s="7" t="s">
        <v>476</v>
      </c>
      <c r="C213" s="114" t="s">
        <v>450</v>
      </c>
      <c r="D213" s="114" t="s">
        <v>514</v>
      </c>
      <c r="E213" s="114" t="s">
        <v>474</v>
      </c>
      <c r="F213" s="114" t="s">
        <v>474</v>
      </c>
      <c r="G213" s="4"/>
    </row>
    <row r="214" spans="1:7" ht="14.1" customHeight="1">
      <c r="A214" s="4"/>
      <c r="B214" s="7" t="s">
        <v>22</v>
      </c>
      <c r="C214" s="114" t="s">
        <v>450</v>
      </c>
      <c r="D214" s="114" t="s">
        <v>513</v>
      </c>
      <c r="E214" s="114" t="s">
        <v>474</v>
      </c>
      <c r="F214" s="114" t="s">
        <v>474</v>
      </c>
      <c r="G214" s="4"/>
    </row>
    <row r="215" spans="1:7" ht="14.1" customHeight="1">
      <c r="A215" s="4"/>
      <c r="B215" s="823" t="s">
        <v>473</v>
      </c>
      <c r="C215" s="824"/>
      <c r="D215" s="824"/>
      <c r="E215" s="824"/>
      <c r="F215" s="824"/>
      <c r="G215" s="4"/>
    </row>
    <row r="216" spans="1:7" ht="14.1" customHeight="1">
      <c r="A216" s="4"/>
      <c r="B216" s="13"/>
      <c r="C216" s="116">
        <v>2021</v>
      </c>
      <c r="D216" s="116">
        <v>2022</v>
      </c>
      <c r="E216" s="116">
        <v>2023</v>
      </c>
      <c r="F216" s="116">
        <v>2024</v>
      </c>
      <c r="G216" s="4"/>
    </row>
    <row r="217" spans="1:7" ht="14.1" customHeight="1">
      <c r="A217" s="4"/>
      <c r="B217" s="12"/>
      <c r="C217" s="117" t="s">
        <v>7</v>
      </c>
      <c r="D217" s="117" t="s">
        <v>8</v>
      </c>
      <c r="E217" s="117" t="s">
        <v>8</v>
      </c>
      <c r="F217" s="117" t="s">
        <v>8</v>
      </c>
      <c r="G217" s="4"/>
    </row>
    <row r="218" spans="1:7" ht="14.1" customHeight="1">
      <c r="A218" s="4"/>
      <c r="B218" s="11" t="s">
        <v>470</v>
      </c>
      <c r="C218" s="115">
        <v>0</v>
      </c>
      <c r="D218" s="115">
        <v>0</v>
      </c>
      <c r="E218" s="115">
        <v>0</v>
      </c>
      <c r="F218" s="115">
        <v>0</v>
      </c>
      <c r="G218" s="4"/>
    </row>
    <row r="219" spans="1:7" ht="14.1" customHeight="1">
      <c r="A219" s="4"/>
      <c r="B219" s="11" t="s">
        <v>459</v>
      </c>
      <c r="C219" s="115">
        <v>0</v>
      </c>
      <c r="D219" s="115">
        <v>0</v>
      </c>
      <c r="E219" s="115">
        <v>0</v>
      </c>
      <c r="F219" s="115">
        <v>0</v>
      </c>
      <c r="G219" s="4"/>
    </row>
    <row r="220" spans="1:7" ht="14.1" customHeight="1">
      <c r="A220" s="4"/>
      <c r="B220" s="11" t="s">
        <v>463</v>
      </c>
      <c r="C220" s="115">
        <v>0</v>
      </c>
      <c r="D220" s="115">
        <v>0</v>
      </c>
      <c r="E220" s="115">
        <v>0</v>
      </c>
      <c r="F220" s="115">
        <v>0</v>
      </c>
      <c r="G220" s="4"/>
    </row>
    <row r="221" spans="1:7" ht="14.1" customHeight="1">
      <c r="A221" s="4"/>
      <c r="B221" s="11" t="s">
        <v>469</v>
      </c>
      <c r="C221" s="115">
        <v>0</v>
      </c>
      <c r="D221" s="115">
        <v>0</v>
      </c>
      <c r="E221" s="115">
        <v>0</v>
      </c>
      <c r="F221" s="115">
        <v>0</v>
      </c>
      <c r="G221" s="4"/>
    </row>
    <row r="222" spans="1:7" ht="14.1" customHeight="1">
      <c r="A222" s="4"/>
      <c r="B222" s="11" t="s">
        <v>459</v>
      </c>
      <c r="C222" s="115">
        <v>0</v>
      </c>
      <c r="D222" s="115">
        <v>0</v>
      </c>
      <c r="E222" s="115">
        <v>0</v>
      </c>
      <c r="F222" s="115">
        <v>0</v>
      </c>
      <c r="G222" s="4"/>
    </row>
    <row r="223" spans="1:7" ht="14.1" customHeight="1">
      <c r="A223" s="4"/>
      <c r="B223" s="11" t="s">
        <v>463</v>
      </c>
      <c r="C223" s="115">
        <v>0</v>
      </c>
      <c r="D223" s="115">
        <v>0</v>
      </c>
      <c r="E223" s="115">
        <v>0</v>
      </c>
      <c r="F223" s="115">
        <v>0</v>
      </c>
      <c r="G223" s="4"/>
    </row>
    <row r="224" spans="1:7" ht="14.1" customHeight="1">
      <c r="A224" s="4"/>
      <c r="B224" s="11" t="s">
        <v>468</v>
      </c>
      <c r="C224" s="115">
        <v>14864000</v>
      </c>
      <c r="D224" s="115">
        <v>18800000</v>
      </c>
      <c r="E224" s="115">
        <v>18800000</v>
      </c>
      <c r="F224" s="115">
        <v>18800000</v>
      </c>
      <c r="G224" s="4"/>
    </row>
    <row r="225" spans="1:7" ht="14.1" customHeight="1">
      <c r="A225" s="4"/>
      <c r="B225" s="11" t="s">
        <v>459</v>
      </c>
      <c r="C225" s="115">
        <v>14864000</v>
      </c>
      <c r="D225" s="115">
        <v>18800000</v>
      </c>
      <c r="E225" s="115">
        <v>18800000</v>
      </c>
      <c r="F225" s="115">
        <v>18800000</v>
      </c>
      <c r="G225" s="4"/>
    </row>
    <row r="226" spans="1:7" ht="14.1" customHeight="1">
      <c r="A226" s="4"/>
      <c r="B226" s="11" t="s">
        <v>463</v>
      </c>
      <c r="C226" s="115">
        <v>0</v>
      </c>
      <c r="D226" s="115">
        <v>0</v>
      </c>
      <c r="E226" s="115">
        <v>0</v>
      </c>
      <c r="F226" s="115">
        <v>0</v>
      </c>
      <c r="G226" s="4"/>
    </row>
    <row r="227" spans="1:7" ht="14.1" customHeight="1">
      <c r="A227" s="4"/>
      <c r="B227" s="11" t="s">
        <v>467</v>
      </c>
      <c r="C227" s="115">
        <v>0</v>
      </c>
      <c r="D227" s="115">
        <v>0</v>
      </c>
      <c r="E227" s="115">
        <v>0</v>
      </c>
      <c r="F227" s="115">
        <v>0</v>
      </c>
      <c r="G227" s="4"/>
    </row>
    <row r="228" spans="1:7" ht="14.1" customHeight="1">
      <c r="A228" s="4"/>
      <c r="B228" s="11" t="s">
        <v>459</v>
      </c>
      <c r="C228" s="115">
        <v>0</v>
      </c>
      <c r="D228" s="115">
        <v>0</v>
      </c>
      <c r="E228" s="115">
        <v>0</v>
      </c>
      <c r="F228" s="115">
        <v>0</v>
      </c>
      <c r="G228" s="4"/>
    </row>
    <row r="229" spans="1:7" ht="14.1" customHeight="1">
      <c r="A229" s="4"/>
      <c r="B229" s="11" t="s">
        <v>463</v>
      </c>
      <c r="C229" s="115">
        <v>0</v>
      </c>
      <c r="D229" s="115">
        <v>0</v>
      </c>
      <c r="E229" s="115">
        <v>0</v>
      </c>
      <c r="F229" s="115">
        <v>0</v>
      </c>
      <c r="G229" s="4"/>
    </row>
    <row r="230" spans="1:7" ht="14.1" customHeight="1">
      <c r="A230" s="4"/>
      <c r="B230" s="11" t="s">
        <v>472</v>
      </c>
      <c r="C230" s="115">
        <v>0</v>
      </c>
      <c r="D230" s="115">
        <v>0</v>
      </c>
      <c r="E230" s="115">
        <v>0</v>
      </c>
      <c r="F230" s="115">
        <v>0</v>
      </c>
      <c r="G230" s="4"/>
    </row>
    <row r="231" spans="1:7" ht="14.1" customHeight="1">
      <c r="A231" s="4"/>
      <c r="B231" s="11" t="s">
        <v>459</v>
      </c>
      <c r="C231" s="115">
        <v>0</v>
      </c>
      <c r="D231" s="115">
        <v>0</v>
      </c>
      <c r="E231" s="115">
        <v>0</v>
      </c>
      <c r="F231" s="115">
        <v>0</v>
      </c>
      <c r="G231" s="4"/>
    </row>
    <row r="232" spans="1:7" ht="14.1" customHeight="1">
      <c r="A232" s="4"/>
      <c r="B232" s="11" t="s">
        <v>463</v>
      </c>
      <c r="C232" s="115">
        <v>0</v>
      </c>
      <c r="D232" s="115">
        <v>0</v>
      </c>
      <c r="E232" s="115">
        <v>0</v>
      </c>
      <c r="F232" s="115">
        <v>0</v>
      </c>
      <c r="G232" s="4"/>
    </row>
    <row r="233" spans="1:7" ht="14.1" customHeight="1">
      <c r="A233" s="4"/>
      <c r="B233" s="11" t="s">
        <v>465</v>
      </c>
      <c r="C233" s="115">
        <v>0</v>
      </c>
      <c r="D233" s="115">
        <v>0</v>
      </c>
      <c r="E233" s="115">
        <v>0</v>
      </c>
      <c r="F233" s="115">
        <v>0</v>
      </c>
      <c r="G233" s="4"/>
    </row>
    <row r="234" spans="1:7" ht="14.1" customHeight="1">
      <c r="A234" s="4"/>
      <c r="B234" s="11" t="s">
        <v>459</v>
      </c>
      <c r="C234" s="115">
        <v>0</v>
      </c>
      <c r="D234" s="115">
        <v>0</v>
      </c>
      <c r="E234" s="115">
        <v>0</v>
      </c>
      <c r="F234" s="115">
        <v>0</v>
      </c>
      <c r="G234" s="4"/>
    </row>
    <row r="235" spans="1:7" ht="14.1" customHeight="1">
      <c r="A235" s="4"/>
      <c r="B235" s="11" t="s">
        <v>463</v>
      </c>
      <c r="C235" s="115">
        <v>0</v>
      </c>
      <c r="D235" s="115">
        <v>0</v>
      </c>
      <c r="E235" s="115">
        <v>0</v>
      </c>
      <c r="F235" s="115">
        <v>0</v>
      </c>
      <c r="G235" s="4"/>
    </row>
    <row r="236" spans="1:7" ht="14.1" customHeight="1">
      <c r="A236" s="4"/>
      <c r="B236" s="11" t="s">
        <v>464</v>
      </c>
      <c r="C236" s="115">
        <v>0</v>
      </c>
      <c r="D236" s="115">
        <v>0</v>
      </c>
      <c r="E236" s="115">
        <v>0</v>
      </c>
      <c r="F236" s="115">
        <v>0</v>
      </c>
      <c r="G236" s="4"/>
    </row>
    <row r="237" spans="1:7" ht="14.1" customHeight="1">
      <c r="A237" s="4"/>
      <c r="B237" s="11" t="s">
        <v>459</v>
      </c>
      <c r="C237" s="115">
        <v>0</v>
      </c>
      <c r="D237" s="115">
        <v>0</v>
      </c>
      <c r="E237" s="115">
        <v>0</v>
      </c>
      <c r="F237" s="115">
        <v>0</v>
      </c>
      <c r="G237" s="4"/>
    </row>
    <row r="238" spans="1:7" ht="14.1" customHeight="1">
      <c r="A238" s="4"/>
      <c r="B238" s="11" t="s">
        <v>463</v>
      </c>
      <c r="C238" s="115">
        <v>0</v>
      </c>
      <c r="D238" s="115">
        <v>0</v>
      </c>
      <c r="E238" s="115">
        <v>0</v>
      </c>
      <c r="F238" s="115">
        <v>0</v>
      </c>
      <c r="G238" s="4"/>
    </row>
    <row r="239" spans="1:7" ht="14.1" customHeight="1">
      <c r="A239" s="4"/>
      <c r="B239" s="11" t="s">
        <v>462</v>
      </c>
      <c r="C239" s="115">
        <v>0</v>
      </c>
      <c r="D239" s="115">
        <v>0</v>
      </c>
      <c r="E239" s="115">
        <v>0</v>
      </c>
      <c r="F239" s="115">
        <v>0</v>
      </c>
      <c r="G239" s="4"/>
    </row>
    <row r="240" spans="1:7" ht="14.1" customHeight="1">
      <c r="A240" s="4"/>
      <c r="B240" s="11" t="s">
        <v>459</v>
      </c>
      <c r="C240" s="115">
        <v>0</v>
      </c>
      <c r="D240" s="115">
        <v>0</v>
      </c>
      <c r="E240" s="115">
        <v>0</v>
      </c>
      <c r="F240" s="115">
        <v>0</v>
      </c>
      <c r="G240" s="4"/>
    </row>
    <row r="241" spans="1:7" ht="14.1" customHeight="1">
      <c r="A241" s="4"/>
      <c r="B241" s="11" t="s">
        <v>458</v>
      </c>
      <c r="C241" s="115">
        <v>0</v>
      </c>
      <c r="D241" s="115">
        <v>0</v>
      </c>
      <c r="E241" s="115">
        <v>0</v>
      </c>
      <c r="F241" s="115">
        <v>0</v>
      </c>
      <c r="G241" s="4"/>
    </row>
    <row r="242" spans="1:7" ht="14.1" customHeight="1">
      <c r="A242" s="4"/>
      <c r="B242" s="11" t="s">
        <v>457</v>
      </c>
      <c r="C242" s="115">
        <v>0</v>
      </c>
      <c r="D242" s="115">
        <v>0</v>
      </c>
      <c r="E242" s="115">
        <v>0</v>
      </c>
      <c r="F242" s="115">
        <v>0</v>
      </c>
      <c r="G242" s="4"/>
    </row>
    <row r="243" spans="1:7" ht="14.1" customHeight="1">
      <c r="A243" s="4"/>
      <c r="B243" s="11" t="s">
        <v>456</v>
      </c>
      <c r="C243" s="115">
        <v>0</v>
      </c>
      <c r="D243" s="115">
        <v>0</v>
      </c>
      <c r="E243" s="115">
        <v>0</v>
      </c>
      <c r="F243" s="115">
        <v>0</v>
      </c>
      <c r="G243" s="4"/>
    </row>
    <row r="244" spans="1:7" ht="14.1" customHeight="1">
      <c r="A244" s="4"/>
      <c r="B244" s="11" t="s">
        <v>455</v>
      </c>
      <c r="C244" s="115">
        <v>0</v>
      </c>
      <c r="D244" s="115">
        <v>0</v>
      </c>
      <c r="E244" s="115">
        <v>0</v>
      </c>
      <c r="F244" s="115">
        <v>0</v>
      </c>
      <c r="G244" s="4"/>
    </row>
    <row r="245" spans="1:7" ht="14.1" customHeight="1">
      <c r="A245" s="4"/>
      <c r="B245" s="11" t="s">
        <v>461</v>
      </c>
      <c r="C245" s="115">
        <v>0</v>
      </c>
      <c r="D245" s="115">
        <v>0</v>
      </c>
      <c r="E245" s="115">
        <v>0</v>
      </c>
      <c r="F245" s="115">
        <v>0</v>
      </c>
      <c r="G245" s="4"/>
    </row>
    <row r="246" spans="1:7" ht="14.1" customHeight="1">
      <c r="A246" s="4"/>
      <c r="B246" s="11" t="s">
        <v>459</v>
      </c>
      <c r="C246" s="115">
        <v>0</v>
      </c>
      <c r="D246" s="115">
        <v>0</v>
      </c>
      <c r="E246" s="115">
        <v>0</v>
      </c>
      <c r="F246" s="115">
        <v>0</v>
      </c>
      <c r="G246" s="4"/>
    </row>
    <row r="247" spans="1:7" ht="14.1" customHeight="1">
      <c r="A247" s="4"/>
      <c r="B247" s="11" t="s">
        <v>458</v>
      </c>
      <c r="C247" s="115">
        <v>0</v>
      </c>
      <c r="D247" s="115">
        <v>0</v>
      </c>
      <c r="E247" s="115">
        <v>0</v>
      </c>
      <c r="F247" s="115">
        <v>0</v>
      </c>
      <c r="G247" s="4"/>
    </row>
    <row r="248" spans="1:7" ht="14.1" customHeight="1">
      <c r="A248" s="4"/>
      <c r="B248" s="11" t="s">
        <v>457</v>
      </c>
      <c r="C248" s="115">
        <v>0</v>
      </c>
      <c r="D248" s="115">
        <v>0</v>
      </c>
      <c r="E248" s="115">
        <v>0</v>
      </c>
      <c r="F248" s="115">
        <v>0</v>
      </c>
      <c r="G248" s="4"/>
    </row>
    <row r="249" spans="1:7" ht="14.1" customHeight="1">
      <c r="A249" s="4"/>
      <c r="B249" s="11" t="s">
        <v>456</v>
      </c>
      <c r="C249" s="115">
        <v>0</v>
      </c>
      <c r="D249" s="115">
        <v>0</v>
      </c>
      <c r="E249" s="115">
        <v>0</v>
      </c>
      <c r="F249" s="115">
        <v>0</v>
      </c>
      <c r="G249" s="4"/>
    </row>
    <row r="250" spans="1:7" ht="14.1" customHeight="1">
      <c r="A250" s="4"/>
      <c r="B250" s="11" t="s">
        <v>455</v>
      </c>
      <c r="C250" s="115">
        <v>0</v>
      </c>
      <c r="D250" s="115">
        <v>0</v>
      </c>
      <c r="E250" s="115">
        <v>0</v>
      </c>
      <c r="F250" s="115">
        <v>0</v>
      </c>
      <c r="G250" s="4"/>
    </row>
    <row r="251" spans="1:7" ht="14.1" customHeight="1">
      <c r="A251" s="4"/>
      <c r="B251" s="11" t="s">
        <v>460</v>
      </c>
      <c r="C251" s="115">
        <v>0</v>
      </c>
      <c r="D251" s="115">
        <v>0</v>
      </c>
      <c r="E251" s="115">
        <v>0</v>
      </c>
      <c r="F251" s="115">
        <v>0</v>
      </c>
      <c r="G251" s="4"/>
    </row>
    <row r="252" spans="1:7" ht="14.1" customHeight="1">
      <c r="A252" s="4"/>
      <c r="B252" s="11" t="s">
        <v>459</v>
      </c>
      <c r="C252" s="115">
        <v>0</v>
      </c>
      <c r="D252" s="115">
        <v>0</v>
      </c>
      <c r="E252" s="115">
        <v>0</v>
      </c>
      <c r="F252" s="115">
        <v>0</v>
      </c>
      <c r="G252" s="4"/>
    </row>
    <row r="253" spans="1:7" ht="14.1" customHeight="1">
      <c r="A253" s="4"/>
      <c r="B253" s="11" t="s">
        <v>458</v>
      </c>
      <c r="C253" s="115">
        <v>0</v>
      </c>
      <c r="D253" s="115">
        <v>0</v>
      </c>
      <c r="E253" s="115">
        <v>0</v>
      </c>
      <c r="F253" s="115">
        <v>0</v>
      </c>
      <c r="G253" s="4"/>
    </row>
    <row r="254" spans="1:7" ht="14.1" customHeight="1">
      <c r="A254" s="4"/>
      <c r="B254" s="11" t="s">
        <v>457</v>
      </c>
      <c r="C254" s="115">
        <v>0</v>
      </c>
      <c r="D254" s="115">
        <v>0</v>
      </c>
      <c r="E254" s="115">
        <v>0</v>
      </c>
      <c r="F254" s="115">
        <v>0</v>
      </c>
      <c r="G254" s="4"/>
    </row>
    <row r="255" spans="1:7" ht="14.1" customHeight="1">
      <c r="A255" s="4"/>
      <c r="B255" s="11" t="s">
        <v>456</v>
      </c>
      <c r="C255" s="115">
        <v>0</v>
      </c>
      <c r="D255" s="115">
        <v>0</v>
      </c>
      <c r="E255" s="115">
        <v>0</v>
      </c>
      <c r="F255" s="115">
        <v>0</v>
      </c>
      <c r="G255" s="4"/>
    </row>
    <row r="256" spans="1:7" ht="14.1" customHeight="1">
      <c r="A256" s="4"/>
      <c r="B256" s="11" t="s">
        <v>455</v>
      </c>
      <c r="C256" s="115">
        <v>0</v>
      </c>
      <c r="D256" s="115">
        <v>0</v>
      </c>
      <c r="E256" s="115">
        <v>0</v>
      </c>
      <c r="F256" s="115">
        <v>0</v>
      </c>
      <c r="G256" s="4"/>
    </row>
    <row r="257" spans="1:7" ht="14.1" customHeight="1">
      <c r="A257" s="4"/>
      <c r="B257" s="11" t="s">
        <v>454</v>
      </c>
      <c r="C257" s="115">
        <v>0</v>
      </c>
      <c r="D257" s="115">
        <v>0</v>
      </c>
      <c r="E257" s="115">
        <v>0</v>
      </c>
      <c r="F257" s="115">
        <v>0</v>
      </c>
      <c r="G257" s="4"/>
    </row>
    <row r="258" spans="1:7" ht="14.1" customHeight="1">
      <c r="A258" s="4"/>
      <c r="B258" s="11" t="s">
        <v>453</v>
      </c>
      <c r="C258" s="115">
        <v>0</v>
      </c>
      <c r="D258" s="115">
        <v>0</v>
      </c>
      <c r="E258" s="115">
        <v>0</v>
      </c>
      <c r="F258" s="115">
        <v>0</v>
      </c>
      <c r="G258" s="4"/>
    </row>
    <row r="259" spans="1:7" ht="14.1" customHeight="1">
      <c r="A259" s="4"/>
      <c r="B259" s="10" t="s">
        <v>165</v>
      </c>
      <c r="C259" s="115">
        <v>14864000</v>
      </c>
      <c r="D259" s="115">
        <v>18800000</v>
      </c>
      <c r="E259" s="115">
        <v>18800000</v>
      </c>
      <c r="F259" s="115">
        <v>18800000</v>
      </c>
      <c r="G259" s="4"/>
    </row>
    <row r="260" spans="1:7" ht="81" customHeight="1">
      <c r="A260" s="4"/>
      <c r="B260" s="8" t="s">
        <v>303</v>
      </c>
      <c r="C260" s="829" t="s">
        <v>512</v>
      </c>
      <c r="D260" s="830"/>
      <c r="E260" s="830"/>
      <c r="F260" s="830"/>
      <c r="G260" s="4"/>
    </row>
    <row r="261" spans="1:7" ht="27.95" customHeight="1">
      <c r="A261" s="4"/>
      <c r="B261" s="7" t="s">
        <v>511</v>
      </c>
      <c r="C261" s="112">
        <v>2021</v>
      </c>
      <c r="D261" s="112">
        <v>2022</v>
      </c>
      <c r="E261" s="112">
        <v>2023</v>
      </c>
      <c r="F261" s="112">
        <v>2024</v>
      </c>
      <c r="G261" s="4"/>
    </row>
    <row r="262" spans="1:7" ht="14.1" customHeight="1">
      <c r="A262" s="4"/>
      <c r="B262" s="15"/>
      <c r="C262" s="113" t="s">
        <v>7</v>
      </c>
      <c r="D262" s="113" t="s">
        <v>8</v>
      </c>
      <c r="E262" s="113" t="s">
        <v>8</v>
      </c>
      <c r="F262" s="113" t="s">
        <v>8</v>
      </c>
      <c r="G262" s="4"/>
    </row>
    <row r="263" spans="1:7" ht="20.100000000000001" customHeight="1">
      <c r="A263" s="4"/>
      <c r="B263" s="7" t="s">
        <v>253</v>
      </c>
      <c r="C263" s="114" t="s">
        <v>510</v>
      </c>
      <c r="D263" s="114" t="s">
        <v>509</v>
      </c>
      <c r="E263" s="114" t="s">
        <v>508</v>
      </c>
      <c r="F263" s="114" t="s">
        <v>508</v>
      </c>
      <c r="G263" s="4"/>
    </row>
    <row r="264" spans="1:7" ht="20.100000000000001" customHeight="1">
      <c r="A264" s="4"/>
      <c r="B264" s="7" t="s">
        <v>254</v>
      </c>
      <c r="C264" s="114" t="s">
        <v>510</v>
      </c>
      <c r="D264" s="114" t="s">
        <v>509</v>
      </c>
      <c r="E264" s="114" t="s">
        <v>508</v>
      </c>
      <c r="F264" s="114" t="s">
        <v>508</v>
      </c>
      <c r="G264" s="4"/>
    </row>
    <row r="265" spans="1:7" ht="14.1" customHeight="1">
      <c r="A265" s="4"/>
      <c r="B265" s="7" t="s">
        <v>255</v>
      </c>
      <c r="C265" s="114" t="s">
        <v>507</v>
      </c>
      <c r="D265" s="114" t="s">
        <v>506</v>
      </c>
      <c r="E265" s="114" t="s">
        <v>505</v>
      </c>
      <c r="F265" s="114" t="s">
        <v>505</v>
      </c>
      <c r="G265" s="4"/>
    </row>
    <row r="266" spans="1:7" ht="14.1" customHeight="1">
      <c r="A266" s="4"/>
      <c r="B266" s="827" t="s">
        <v>347</v>
      </c>
      <c r="C266" s="828"/>
      <c r="D266" s="828"/>
      <c r="E266" s="828"/>
      <c r="F266" s="828"/>
      <c r="G266" s="4"/>
    </row>
    <row r="267" spans="1:7" ht="14.1" customHeight="1">
      <c r="A267" s="4"/>
      <c r="B267" s="111" t="s">
        <v>504</v>
      </c>
      <c r="C267" s="827" t="s">
        <v>503</v>
      </c>
      <c r="D267" s="828"/>
      <c r="E267" s="828"/>
      <c r="F267" s="828"/>
      <c r="G267" s="4"/>
    </row>
    <row r="268" spans="1:7" ht="14.1" customHeight="1">
      <c r="A268" s="4"/>
      <c r="B268" s="14" t="s">
        <v>484</v>
      </c>
      <c r="C268" s="825" t="s">
        <v>502</v>
      </c>
      <c r="D268" s="826"/>
      <c r="E268" s="826"/>
      <c r="F268" s="826"/>
      <c r="G268" s="4"/>
    </row>
    <row r="269" spans="1:7" ht="14.1" customHeight="1">
      <c r="A269" s="4"/>
      <c r="B269" s="122" t="s">
        <v>482</v>
      </c>
      <c r="C269" s="821" t="s">
        <v>501</v>
      </c>
      <c r="D269" s="822"/>
      <c r="E269" s="822"/>
      <c r="F269" s="822"/>
      <c r="G269" s="4"/>
    </row>
    <row r="270" spans="1:7" ht="14.1" customHeight="1">
      <c r="A270" s="4"/>
      <c r="B270" s="122" t="s">
        <v>15</v>
      </c>
      <c r="C270" s="821" t="s">
        <v>256</v>
      </c>
      <c r="D270" s="822"/>
      <c r="E270" s="822"/>
      <c r="F270" s="822"/>
      <c r="G270" s="4"/>
    </row>
    <row r="271" spans="1:7" ht="15" customHeight="1">
      <c r="A271" s="4"/>
      <c r="B271" s="13"/>
      <c r="C271" s="116">
        <v>2021</v>
      </c>
      <c r="D271" s="116">
        <v>2022</v>
      </c>
      <c r="E271" s="116">
        <v>2023</v>
      </c>
      <c r="F271" s="116">
        <v>2024</v>
      </c>
      <c r="G271" s="4"/>
    </row>
    <row r="272" spans="1:7" ht="15" customHeight="1">
      <c r="A272" s="4"/>
      <c r="B272" s="12"/>
      <c r="C272" s="117" t="s">
        <v>7</v>
      </c>
      <c r="D272" s="117" t="s">
        <v>8</v>
      </c>
      <c r="E272" s="117" t="s">
        <v>8</v>
      </c>
      <c r="F272" s="117" t="s">
        <v>8</v>
      </c>
      <c r="G272" s="4"/>
    </row>
    <row r="273" spans="1:7" ht="14.1" customHeight="1">
      <c r="A273" s="4"/>
      <c r="B273" s="7" t="s">
        <v>16</v>
      </c>
      <c r="C273" s="114" t="s">
        <v>500</v>
      </c>
      <c r="D273" s="114" t="s">
        <v>500</v>
      </c>
      <c r="E273" s="114" t="s">
        <v>500</v>
      </c>
      <c r="F273" s="114" t="s">
        <v>500</v>
      </c>
      <c r="G273" s="4"/>
    </row>
    <row r="274" spans="1:7" ht="14.1" customHeight="1">
      <c r="A274" s="4"/>
      <c r="B274" s="7" t="s">
        <v>680</v>
      </c>
      <c r="C274" s="114" t="s">
        <v>499</v>
      </c>
      <c r="D274" s="114" t="s">
        <v>498</v>
      </c>
      <c r="E274" s="114" t="s">
        <v>498</v>
      </c>
      <c r="F274" s="114" t="s">
        <v>498</v>
      </c>
      <c r="G274" s="4"/>
    </row>
    <row r="275" spans="1:7" ht="14.1" customHeight="1">
      <c r="A275" s="4"/>
      <c r="B275" s="7" t="s">
        <v>676</v>
      </c>
      <c r="C275" s="114" t="s">
        <v>2474</v>
      </c>
      <c r="D275" s="114" t="s">
        <v>497</v>
      </c>
      <c r="E275" s="114" t="s">
        <v>497</v>
      </c>
      <c r="F275" s="114" t="s">
        <v>497</v>
      </c>
      <c r="G275" s="4"/>
    </row>
    <row r="276" spans="1:7" ht="14.1" customHeight="1">
      <c r="A276" s="4"/>
      <c r="B276" s="7" t="s">
        <v>477</v>
      </c>
      <c r="C276" s="114" t="s">
        <v>450</v>
      </c>
      <c r="D276" s="114" t="s">
        <v>474</v>
      </c>
      <c r="E276" s="114" t="s">
        <v>474</v>
      </c>
      <c r="F276" s="114" t="s">
        <v>474</v>
      </c>
      <c r="G276" s="4"/>
    </row>
    <row r="277" spans="1:7" ht="14.1" customHeight="1">
      <c r="A277" s="4"/>
      <c r="B277" s="7" t="s">
        <v>476</v>
      </c>
      <c r="C277" s="114" t="s">
        <v>450</v>
      </c>
      <c r="D277" s="114" t="s">
        <v>495</v>
      </c>
      <c r="E277" s="114" t="s">
        <v>474</v>
      </c>
      <c r="F277" s="114" t="s">
        <v>474</v>
      </c>
      <c r="G277" s="4"/>
    </row>
    <row r="278" spans="1:7" ht="14.1" customHeight="1">
      <c r="A278" s="4"/>
      <c r="B278" s="7" t="s">
        <v>22</v>
      </c>
      <c r="C278" s="114" t="s">
        <v>450</v>
      </c>
      <c r="D278" s="114" t="s">
        <v>495</v>
      </c>
      <c r="E278" s="114" t="s">
        <v>474</v>
      </c>
      <c r="F278" s="114" t="s">
        <v>474</v>
      </c>
      <c r="G278" s="4"/>
    </row>
    <row r="279" spans="1:7" ht="14.1" customHeight="1">
      <c r="A279" s="4"/>
      <c r="B279" s="823" t="s">
        <v>473</v>
      </c>
      <c r="C279" s="824"/>
      <c r="D279" s="824"/>
      <c r="E279" s="824"/>
      <c r="F279" s="824"/>
      <c r="G279" s="4"/>
    </row>
    <row r="280" spans="1:7" ht="14.1" customHeight="1">
      <c r="A280" s="4"/>
      <c r="B280" s="13"/>
      <c r="C280" s="116">
        <v>2021</v>
      </c>
      <c r="D280" s="116">
        <v>2022</v>
      </c>
      <c r="E280" s="116">
        <v>2023</v>
      </c>
      <c r="F280" s="116">
        <v>2024</v>
      </c>
      <c r="G280" s="4"/>
    </row>
    <row r="281" spans="1:7" ht="14.1" customHeight="1">
      <c r="A281" s="4"/>
      <c r="B281" s="12"/>
      <c r="C281" s="117" t="s">
        <v>7</v>
      </c>
      <c r="D281" s="117" t="s">
        <v>8</v>
      </c>
      <c r="E281" s="117" t="s">
        <v>8</v>
      </c>
      <c r="F281" s="117" t="s">
        <v>8</v>
      </c>
      <c r="G281" s="4"/>
    </row>
    <row r="282" spans="1:7" ht="14.1" customHeight="1">
      <c r="A282" s="4"/>
      <c r="B282" s="11" t="s">
        <v>470</v>
      </c>
      <c r="C282" s="115">
        <v>0</v>
      </c>
      <c r="D282" s="115">
        <v>0</v>
      </c>
      <c r="E282" s="115">
        <v>0</v>
      </c>
      <c r="F282" s="115">
        <v>0</v>
      </c>
      <c r="G282" s="4"/>
    </row>
    <row r="283" spans="1:7" ht="14.1" customHeight="1">
      <c r="A283" s="4"/>
      <c r="B283" s="11" t="s">
        <v>459</v>
      </c>
      <c r="C283" s="115">
        <v>0</v>
      </c>
      <c r="D283" s="115">
        <v>0</v>
      </c>
      <c r="E283" s="115">
        <v>0</v>
      </c>
      <c r="F283" s="115">
        <v>0</v>
      </c>
      <c r="G283" s="4"/>
    </row>
    <row r="284" spans="1:7" ht="14.1" customHeight="1">
      <c r="A284" s="4"/>
      <c r="B284" s="11" t="s">
        <v>463</v>
      </c>
      <c r="C284" s="115">
        <v>0</v>
      </c>
      <c r="D284" s="115">
        <v>0</v>
      </c>
      <c r="E284" s="115">
        <v>0</v>
      </c>
      <c r="F284" s="115">
        <v>0</v>
      </c>
      <c r="G284" s="4"/>
    </row>
    <row r="285" spans="1:7" ht="14.1" customHeight="1">
      <c r="A285" s="4"/>
      <c r="B285" s="11" t="s">
        <v>469</v>
      </c>
      <c r="C285" s="115">
        <v>0</v>
      </c>
      <c r="D285" s="115">
        <v>0</v>
      </c>
      <c r="E285" s="115">
        <v>0</v>
      </c>
      <c r="F285" s="115">
        <v>0</v>
      </c>
      <c r="G285" s="4"/>
    </row>
    <row r="286" spans="1:7" ht="14.1" customHeight="1">
      <c r="A286" s="4"/>
      <c r="B286" s="11" t="s">
        <v>459</v>
      </c>
      <c r="C286" s="115">
        <v>0</v>
      </c>
      <c r="D286" s="115">
        <v>0</v>
      </c>
      <c r="E286" s="115">
        <v>0</v>
      </c>
      <c r="F286" s="115">
        <v>0</v>
      </c>
      <c r="G286" s="4"/>
    </row>
    <row r="287" spans="1:7" ht="14.1" customHeight="1">
      <c r="A287" s="4"/>
      <c r="B287" s="11" t="s">
        <v>463</v>
      </c>
      <c r="C287" s="115">
        <v>0</v>
      </c>
      <c r="D287" s="115">
        <v>0</v>
      </c>
      <c r="E287" s="115">
        <v>0</v>
      </c>
      <c r="F287" s="115">
        <v>0</v>
      </c>
      <c r="G287" s="4"/>
    </row>
    <row r="288" spans="1:7" ht="14.1" customHeight="1">
      <c r="A288" s="4"/>
      <c r="B288" s="11" t="s">
        <v>468</v>
      </c>
      <c r="C288" s="115">
        <v>2126000</v>
      </c>
      <c r="D288" s="115">
        <v>2186000</v>
      </c>
      <c r="E288" s="115">
        <v>2186000</v>
      </c>
      <c r="F288" s="115">
        <v>2186000</v>
      </c>
      <c r="G288" s="4"/>
    </row>
    <row r="289" spans="1:7" ht="14.1" customHeight="1">
      <c r="A289" s="4"/>
      <c r="B289" s="11" t="s">
        <v>459</v>
      </c>
      <c r="C289" s="115">
        <v>2126000</v>
      </c>
      <c r="D289" s="115">
        <v>2186000</v>
      </c>
      <c r="E289" s="115">
        <v>2186000</v>
      </c>
      <c r="F289" s="115">
        <v>2186000</v>
      </c>
      <c r="G289" s="4"/>
    </row>
    <row r="290" spans="1:7" ht="14.1" customHeight="1">
      <c r="A290" s="4"/>
      <c r="B290" s="11" t="s">
        <v>463</v>
      </c>
      <c r="C290" s="115">
        <v>0</v>
      </c>
      <c r="D290" s="115">
        <v>0</v>
      </c>
      <c r="E290" s="115">
        <v>0</v>
      </c>
      <c r="F290" s="115">
        <v>0</v>
      </c>
      <c r="G290" s="4"/>
    </row>
    <row r="291" spans="1:7" ht="14.1" customHeight="1">
      <c r="A291" s="4"/>
      <c r="B291" s="11" t="s">
        <v>467</v>
      </c>
      <c r="C291" s="115">
        <v>0</v>
      </c>
      <c r="D291" s="115">
        <v>0</v>
      </c>
      <c r="E291" s="115">
        <v>0</v>
      </c>
      <c r="F291" s="115">
        <v>0</v>
      </c>
      <c r="G291" s="4"/>
    </row>
    <row r="292" spans="1:7" ht="14.1" customHeight="1">
      <c r="A292" s="4"/>
      <c r="B292" s="11" t="s">
        <v>459</v>
      </c>
      <c r="C292" s="115">
        <v>0</v>
      </c>
      <c r="D292" s="115">
        <v>0</v>
      </c>
      <c r="E292" s="115">
        <v>0</v>
      </c>
      <c r="F292" s="115">
        <v>0</v>
      </c>
      <c r="G292" s="4"/>
    </row>
    <row r="293" spans="1:7" ht="14.1" customHeight="1">
      <c r="A293" s="4"/>
      <c r="B293" s="11" t="s">
        <v>463</v>
      </c>
      <c r="C293" s="115">
        <v>0</v>
      </c>
      <c r="D293" s="115">
        <v>0</v>
      </c>
      <c r="E293" s="115">
        <v>0</v>
      </c>
      <c r="F293" s="115">
        <v>0</v>
      </c>
      <c r="G293" s="4"/>
    </row>
    <row r="294" spans="1:7" ht="14.1" customHeight="1">
      <c r="A294" s="4"/>
      <c r="B294" s="11" t="s">
        <v>472</v>
      </c>
      <c r="C294" s="115">
        <v>0</v>
      </c>
      <c r="D294" s="115">
        <v>0</v>
      </c>
      <c r="E294" s="115">
        <v>0</v>
      </c>
      <c r="F294" s="115">
        <v>0</v>
      </c>
      <c r="G294" s="4"/>
    </row>
    <row r="295" spans="1:7" ht="14.1" customHeight="1">
      <c r="A295" s="4"/>
      <c r="B295" s="11" t="s">
        <v>459</v>
      </c>
      <c r="C295" s="115">
        <v>0</v>
      </c>
      <c r="D295" s="115">
        <v>0</v>
      </c>
      <c r="E295" s="115">
        <v>0</v>
      </c>
      <c r="F295" s="115">
        <v>0</v>
      </c>
      <c r="G295" s="4"/>
    </row>
    <row r="296" spans="1:7" ht="14.1" customHeight="1">
      <c r="A296" s="4"/>
      <c r="B296" s="11" t="s">
        <v>463</v>
      </c>
      <c r="C296" s="115">
        <v>0</v>
      </c>
      <c r="D296" s="115">
        <v>0</v>
      </c>
      <c r="E296" s="115">
        <v>0</v>
      </c>
      <c r="F296" s="115">
        <v>0</v>
      </c>
      <c r="G296" s="4"/>
    </row>
    <row r="297" spans="1:7" ht="14.1" customHeight="1">
      <c r="A297" s="4"/>
      <c r="B297" s="11" t="s">
        <v>465</v>
      </c>
      <c r="C297" s="115">
        <v>0</v>
      </c>
      <c r="D297" s="115">
        <v>0</v>
      </c>
      <c r="E297" s="115">
        <v>0</v>
      </c>
      <c r="F297" s="115">
        <v>0</v>
      </c>
      <c r="G297" s="4"/>
    </row>
    <row r="298" spans="1:7" ht="14.1" customHeight="1">
      <c r="A298" s="4"/>
      <c r="B298" s="11" t="s">
        <v>459</v>
      </c>
      <c r="C298" s="115">
        <v>0</v>
      </c>
      <c r="D298" s="115">
        <v>0</v>
      </c>
      <c r="E298" s="115">
        <v>0</v>
      </c>
      <c r="F298" s="115">
        <v>0</v>
      </c>
      <c r="G298" s="4"/>
    </row>
    <row r="299" spans="1:7" ht="14.1" customHeight="1">
      <c r="A299" s="4"/>
      <c r="B299" s="11" t="s">
        <v>463</v>
      </c>
      <c r="C299" s="115">
        <v>0</v>
      </c>
      <c r="D299" s="115">
        <v>0</v>
      </c>
      <c r="E299" s="115">
        <v>0</v>
      </c>
      <c r="F299" s="115">
        <v>0</v>
      </c>
      <c r="G299" s="4"/>
    </row>
    <row r="300" spans="1:7" ht="14.1" customHeight="1">
      <c r="A300" s="4"/>
      <c r="B300" s="11" t="s">
        <v>464</v>
      </c>
      <c r="C300" s="115">
        <v>0</v>
      </c>
      <c r="D300" s="115">
        <v>0</v>
      </c>
      <c r="E300" s="115">
        <v>0</v>
      </c>
      <c r="F300" s="115">
        <v>0</v>
      </c>
      <c r="G300" s="4"/>
    </row>
    <row r="301" spans="1:7" ht="14.1" customHeight="1">
      <c r="A301" s="4"/>
      <c r="B301" s="11" t="s">
        <v>459</v>
      </c>
      <c r="C301" s="115">
        <v>0</v>
      </c>
      <c r="D301" s="115">
        <v>0</v>
      </c>
      <c r="E301" s="115">
        <v>0</v>
      </c>
      <c r="F301" s="115">
        <v>0</v>
      </c>
      <c r="G301" s="4"/>
    </row>
    <row r="302" spans="1:7" ht="14.1" customHeight="1">
      <c r="A302" s="4"/>
      <c r="B302" s="11" t="s">
        <v>463</v>
      </c>
      <c r="C302" s="115">
        <v>0</v>
      </c>
      <c r="D302" s="115">
        <v>0</v>
      </c>
      <c r="E302" s="115">
        <v>0</v>
      </c>
      <c r="F302" s="115">
        <v>0</v>
      </c>
      <c r="G302" s="4"/>
    </row>
    <row r="303" spans="1:7" ht="14.1" customHeight="1">
      <c r="A303" s="4"/>
      <c r="B303" s="11" t="s">
        <v>462</v>
      </c>
      <c r="C303" s="115">
        <v>0</v>
      </c>
      <c r="D303" s="115">
        <v>0</v>
      </c>
      <c r="E303" s="115">
        <v>0</v>
      </c>
      <c r="F303" s="115">
        <v>0</v>
      </c>
      <c r="G303" s="4"/>
    </row>
    <row r="304" spans="1:7" ht="14.1" customHeight="1">
      <c r="A304" s="4"/>
      <c r="B304" s="11" t="s">
        <v>459</v>
      </c>
      <c r="C304" s="115">
        <v>0</v>
      </c>
      <c r="D304" s="115">
        <v>0</v>
      </c>
      <c r="E304" s="115">
        <v>0</v>
      </c>
      <c r="F304" s="115">
        <v>0</v>
      </c>
      <c r="G304" s="4"/>
    </row>
    <row r="305" spans="1:7" ht="14.1" customHeight="1">
      <c r="A305" s="4"/>
      <c r="B305" s="11" t="s">
        <v>458</v>
      </c>
      <c r="C305" s="115">
        <v>0</v>
      </c>
      <c r="D305" s="115">
        <v>0</v>
      </c>
      <c r="E305" s="115">
        <v>0</v>
      </c>
      <c r="F305" s="115">
        <v>0</v>
      </c>
      <c r="G305" s="4"/>
    </row>
    <row r="306" spans="1:7" ht="14.1" customHeight="1">
      <c r="A306" s="4"/>
      <c r="B306" s="11" t="s">
        <v>457</v>
      </c>
      <c r="C306" s="115">
        <v>0</v>
      </c>
      <c r="D306" s="115">
        <v>0</v>
      </c>
      <c r="E306" s="115">
        <v>0</v>
      </c>
      <c r="F306" s="115">
        <v>0</v>
      </c>
      <c r="G306" s="4"/>
    </row>
    <row r="307" spans="1:7" ht="14.1" customHeight="1">
      <c r="A307" s="4"/>
      <c r="B307" s="11" t="s">
        <v>456</v>
      </c>
      <c r="C307" s="115">
        <v>0</v>
      </c>
      <c r="D307" s="115">
        <v>0</v>
      </c>
      <c r="E307" s="115">
        <v>0</v>
      </c>
      <c r="F307" s="115">
        <v>0</v>
      </c>
      <c r="G307" s="4"/>
    </row>
    <row r="308" spans="1:7" ht="14.1" customHeight="1">
      <c r="A308" s="4"/>
      <c r="B308" s="11" t="s">
        <v>455</v>
      </c>
      <c r="C308" s="115">
        <v>0</v>
      </c>
      <c r="D308" s="115">
        <v>0</v>
      </c>
      <c r="E308" s="115">
        <v>0</v>
      </c>
      <c r="F308" s="115">
        <v>0</v>
      </c>
      <c r="G308" s="4"/>
    </row>
    <row r="309" spans="1:7" ht="14.1" customHeight="1">
      <c r="A309" s="4"/>
      <c r="B309" s="11" t="s">
        <v>461</v>
      </c>
      <c r="C309" s="115">
        <v>0</v>
      </c>
      <c r="D309" s="115">
        <v>0</v>
      </c>
      <c r="E309" s="115">
        <v>0</v>
      </c>
      <c r="F309" s="115">
        <v>0</v>
      </c>
      <c r="G309" s="4"/>
    </row>
    <row r="310" spans="1:7" ht="14.1" customHeight="1">
      <c r="A310" s="4"/>
      <c r="B310" s="11" t="s">
        <v>459</v>
      </c>
      <c r="C310" s="115">
        <v>0</v>
      </c>
      <c r="D310" s="115">
        <v>0</v>
      </c>
      <c r="E310" s="115">
        <v>0</v>
      </c>
      <c r="F310" s="115">
        <v>0</v>
      </c>
      <c r="G310" s="4"/>
    </row>
    <row r="311" spans="1:7" ht="14.1" customHeight="1">
      <c r="A311" s="4"/>
      <c r="B311" s="11" t="s">
        <v>458</v>
      </c>
      <c r="C311" s="115">
        <v>0</v>
      </c>
      <c r="D311" s="115">
        <v>0</v>
      </c>
      <c r="E311" s="115">
        <v>0</v>
      </c>
      <c r="F311" s="115">
        <v>0</v>
      </c>
      <c r="G311" s="4"/>
    </row>
    <row r="312" spans="1:7" ht="14.1" customHeight="1">
      <c r="A312" s="4"/>
      <c r="B312" s="11" t="s">
        <v>457</v>
      </c>
      <c r="C312" s="115">
        <v>0</v>
      </c>
      <c r="D312" s="115">
        <v>0</v>
      </c>
      <c r="E312" s="115">
        <v>0</v>
      </c>
      <c r="F312" s="115">
        <v>0</v>
      </c>
      <c r="G312" s="4"/>
    </row>
    <row r="313" spans="1:7" ht="14.1" customHeight="1">
      <c r="A313" s="4"/>
      <c r="B313" s="11" t="s">
        <v>456</v>
      </c>
      <c r="C313" s="115">
        <v>0</v>
      </c>
      <c r="D313" s="115">
        <v>0</v>
      </c>
      <c r="E313" s="115">
        <v>0</v>
      </c>
      <c r="F313" s="115">
        <v>0</v>
      </c>
      <c r="G313" s="4"/>
    </row>
    <row r="314" spans="1:7" ht="14.1" customHeight="1">
      <c r="A314" s="4"/>
      <c r="B314" s="11" t="s">
        <v>455</v>
      </c>
      <c r="C314" s="115">
        <v>0</v>
      </c>
      <c r="D314" s="115">
        <v>0</v>
      </c>
      <c r="E314" s="115">
        <v>0</v>
      </c>
      <c r="F314" s="115">
        <v>0</v>
      </c>
      <c r="G314" s="4"/>
    </row>
    <row r="315" spans="1:7" ht="14.1" customHeight="1">
      <c r="A315" s="4"/>
      <c r="B315" s="11" t="s">
        <v>460</v>
      </c>
      <c r="C315" s="115">
        <v>0</v>
      </c>
      <c r="D315" s="115">
        <v>0</v>
      </c>
      <c r="E315" s="115">
        <v>0</v>
      </c>
      <c r="F315" s="115">
        <v>0</v>
      </c>
      <c r="G315" s="4"/>
    </row>
    <row r="316" spans="1:7" ht="14.1" customHeight="1">
      <c r="A316" s="4"/>
      <c r="B316" s="11" t="s">
        <v>459</v>
      </c>
      <c r="C316" s="115">
        <v>0</v>
      </c>
      <c r="D316" s="115">
        <v>0</v>
      </c>
      <c r="E316" s="115">
        <v>0</v>
      </c>
      <c r="F316" s="115">
        <v>0</v>
      </c>
      <c r="G316" s="4"/>
    </row>
    <row r="317" spans="1:7" ht="14.1" customHeight="1">
      <c r="A317" s="4"/>
      <c r="B317" s="11" t="s">
        <v>458</v>
      </c>
      <c r="C317" s="115">
        <v>0</v>
      </c>
      <c r="D317" s="115">
        <v>0</v>
      </c>
      <c r="E317" s="115">
        <v>0</v>
      </c>
      <c r="F317" s="115">
        <v>0</v>
      </c>
      <c r="G317" s="4"/>
    </row>
    <row r="318" spans="1:7" ht="14.1" customHeight="1">
      <c r="A318" s="4"/>
      <c r="B318" s="11" t="s">
        <v>457</v>
      </c>
      <c r="C318" s="115">
        <v>0</v>
      </c>
      <c r="D318" s="115">
        <v>0</v>
      </c>
      <c r="E318" s="115">
        <v>0</v>
      </c>
      <c r="F318" s="115">
        <v>0</v>
      </c>
      <c r="G318" s="4"/>
    </row>
    <row r="319" spans="1:7" ht="14.1" customHeight="1">
      <c r="A319" s="4"/>
      <c r="B319" s="11" t="s">
        <v>456</v>
      </c>
      <c r="C319" s="115">
        <v>0</v>
      </c>
      <c r="D319" s="115">
        <v>0</v>
      </c>
      <c r="E319" s="115">
        <v>0</v>
      </c>
      <c r="F319" s="115">
        <v>0</v>
      </c>
      <c r="G319" s="4"/>
    </row>
    <row r="320" spans="1:7" ht="14.1" customHeight="1">
      <c r="A320" s="4"/>
      <c r="B320" s="11" t="s">
        <v>455</v>
      </c>
      <c r="C320" s="115">
        <v>0</v>
      </c>
      <c r="D320" s="115">
        <v>0</v>
      </c>
      <c r="E320" s="115">
        <v>0</v>
      </c>
      <c r="F320" s="115">
        <v>0</v>
      </c>
      <c r="G320" s="4"/>
    </row>
    <row r="321" spans="1:7" ht="14.1" customHeight="1">
      <c r="A321" s="4"/>
      <c r="B321" s="11" t="s">
        <v>454</v>
      </c>
      <c r="C321" s="115">
        <v>0</v>
      </c>
      <c r="D321" s="115">
        <v>0</v>
      </c>
      <c r="E321" s="115">
        <v>0</v>
      </c>
      <c r="F321" s="115">
        <v>0</v>
      </c>
      <c r="G321" s="4"/>
    </row>
    <row r="322" spans="1:7" ht="14.1" customHeight="1">
      <c r="A322" s="4"/>
      <c r="B322" s="11" t="s">
        <v>453</v>
      </c>
      <c r="C322" s="115">
        <v>0</v>
      </c>
      <c r="D322" s="115">
        <v>0</v>
      </c>
      <c r="E322" s="115">
        <v>0</v>
      </c>
      <c r="F322" s="115">
        <v>0</v>
      </c>
      <c r="G322" s="4"/>
    </row>
    <row r="323" spans="1:7" ht="14.1" customHeight="1">
      <c r="A323" s="4"/>
      <c r="B323" s="10" t="s">
        <v>165</v>
      </c>
      <c r="C323" s="115">
        <v>2126000</v>
      </c>
      <c r="D323" s="115">
        <v>2186000</v>
      </c>
      <c r="E323" s="115">
        <v>2186000</v>
      </c>
      <c r="F323" s="115">
        <v>2186000</v>
      </c>
      <c r="G323" s="4"/>
    </row>
    <row r="324" spans="1:7" ht="14.1" customHeight="1">
      <c r="A324" s="4"/>
      <c r="B324" s="14" t="s">
        <v>484</v>
      </c>
      <c r="C324" s="825" t="s">
        <v>494</v>
      </c>
      <c r="D324" s="826"/>
      <c r="E324" s="826"/>
      <c r="F324" s="826"/>
      <c r="G324" s="4"/>
    </row>
    <row r="325" spans="1:7" ht="14.1" customHeight="1">
      <c r="A325" s="4"/>
      <c r="B325" s="122" t="s">
        <v>482</v>
      </c>
      <c r="C325" s="821" t="s">
        <v>493</v>
      </c>
      <c r="D325" s="822"/>
      <c r="E325" s="822"/>
      <c r="F325" s="822"/>
      <c r="G325" s="4"/>
    </row>
    <row r="326" spans="1:7" ht="14.1" customHeight="1">
      <c r="A326" s="4"/>
      <c r="B326" s="122" t="s">
        <v>15</v>
      </c>
      <c r="C326" s="821" t="s">
        <v>256</v>
      </c>
      <c r="D326" s="822"/>
      <c r="E326" s="822"/>
      <c r="F326" s="822"/>
      <c r="G326" s="4"/>
    </row>
    <row r="327" spans="1:7" ht="15" customHeight="1">
      <c r="A327" s="4"/>
      <c r="B327" s="13"/>
      <c r="C327" s="116">
        <v>2021</v>
      </c>
      <c r="D327" s="116">
        <v>2022</v>
      </c>
      <c r="E327" s="116">
        <v>2023</v>
      </c>
      <c r="F327" s="116">
        <v>2024</v>
      </c>
      <c r="G327" s="4"/>
    </row>
    <row r="328" spans="1:7" ht="15" customHeight="1">
      <c r="A328" s="4"/>
      <c r="B328" s="12"/>
      <c r="C328" s="117" t="s">
        <v>7</v>
      </c>
      <c r="D328" s="117" t="s">
        <v>8</v>
      </c>
      <c r="E328" s="117" t="s">
        <v>8</v>
      </c>
      <c r="F328" s="117" t="s">
        <v>8</v>
      </c>
      <c r="G328" s="4"/>
    </row>
    <row r="329" spans="1:7" ht="14.1" customHeight="1">
      <c r="A329" s="4"/>
      <c r="B329" s="7" t="s">
        <v>16</v>
      </c>
      <c r="C329" s="114" t="s">
        <v>1626</v>
      </c>
      <c r="D329" s="114" t="s">
        <v>491</v>
      </c>
      <c r="E329" s="114" t="s">
        <v>491</v>
      </c>
      <c r="F329" s="114" t="s">
        <v>491</v>
      </c>
      <c r="G329" s="4"/>
    </row>
    <row r="330" spans="1:7" ht="14.1" customHeight="1">
      <c r="A330" s="4"/>
      <c r="B330" s="7" t="s">
        <v>680</v>
      </c>
      <c r="C330" s="114" t="s">
        <v>490</v>
      </c>
      <c r="D330" s="114" t="s">
        <v>489</v>
      </c>
      <c r="E330" s="114" t="s">
        <v>489</v>
      </c>
      <c r="F330" s="114" t="s">
        <v>489</v>
      </c>
      <c r="G330" s="4"/>
    </row>
    <row r="331" spans="1:7" ht="14.1" customHeight="1">
      <c r="A331" s="4"/>
      <c r="B331" s="7" t="s">
        <v>676</v>
      </c>
      <c r="C331" s="114" t="s">
        <v>2475</v>
      </c>
      <c r="D331" s="114" t="s">
        <v>488</v>
      </c>
      <c r="E331" s="114" t="s">
        <v>488</v>
      </c>
      <c r="F331" s="114" t="s">
        <v>488</v>
      </c>
      <c r="G331" s="4"/>
    </row>
    <row r="332" spans="1:7" ht="14.1" customHeight="1">
      <c r="A332" s="4"/>
      <c r="B332" s="7" t="s">
        <v>477</v>
      </c>
      <c r="C332" s="114" t="s">
        <v>450</v>
      </c>
      <c r="D332" s="114" t="s">
        <v>1398</v>
      </c>
      <c r="E332" s="114" t="s">
        <v>474</v>
      </c>
      <c r="F332" s="114" t="s">
        <v>474</v>
      </c>
      <c r="G332" s="4"/>
    </row>
    <row r="333" spans="1:7" ht="14.1" customHeight="1">
      <c r="A333" s="4"/>
      <c r="B333" s="7" t="s">
        <v>476</v>
      </c>
      <c r="C333" s="114" t="s">
        <v>450</v>
      </c>
      <c r="D333" s="114" t="s">
        <v>486</v>
      </c>
      <c r="E333" s="114" t="s">
        <v>474</v>
      </c>
      <c r="F333" s="114" t="s">
        <v>474</v>
      </c>
      <c r="G333" s="4"/>
    </row>
    <row r="334" spans="1:7" ht="14.1" customHeight="1">
      <c r="A334" s="4"/>
      <c r="B334" s="7" t="s">
        <v>22</v>
      </c>
      <c r="C334" s="114" t="s">
        <v>450</v>
      </c>
      <c r="D334" s="114" t="s">
        <v>2476</v>
      </c>
      <c r="E334" s="114" t="s">
        <v>474</v>
      </c>
      <c r="F334" s="114" t="s">
        <v>474</v>
      </c>
      <c r="G334" s="4"/>
    </row>
    <row r="335" spans="1:7" ht="14.1" customHeight="1">
      <c r="A335" s="4"/>
      <c r="B335" s="823" t="s">
        <v>473</v>
      </c>
      <c r="C335" s="824"/>
      <c r="D335" s="824"/>
      <c r="E335" s="824"/>
      <c r="F335" s="824"/>
      <c r="G335" s="4"/>
    </row>
    <row r="336" spans="1:7" ht="14.1" customHeight="1">
      <c r="A336" s="4"/>
      <c r="B336" s="13"/>
      <c r="C336" s="116">
        <v>2021</v>
      </c>
      <c r="D336" s="116">
        <v>2022</v>
      </c>
      <c r="E336" s="116">
        <v>2023</v>
      </c>
      <c r="F336" s="116">
        <v>2024</v>
      </c>
      <c r="G336" s="4"/>
    </row>
    <row r="337" spans="1:7" ht="14.1" customHeight="1">
      <c r="A337" s="4"/>
      <c r="B337" s="12"/>
      <c r="C337" s="117" t="s">
        <v>7</v>
      </c>
      <c r="D337" s="117" t="s">
        <v>8</v>
      </c>
      <c r="E337" s="117" t="s">
        <v>8</v>
      </c>
      <c r="F337" s="117" t="s">
        <v>8</v>
      </c>
      <c r="G337" s="4"/>
    </row>
    <row r="338" spans="1:7" ht="14.1" customHeight="1">
      <c r="A338" s="4"/>
      <c r="B338" s="11" t="s">
        <v>470</v>
      </c>
      <c r="C338" s="115">
        <v>0</v>
      </c>
      <c r="D338" s="115">
        <v>0</v>
      </c>
      <c r="E338" s="115">
        <v>0</v>
      </c>
      <c r="F338" s="115">
        <v>0</v>
      </c>
      <c r="G338" s="4"/>
    </row>
    <row r="339" spans="1:7" ht="14.1" customHeight="1">
      <c r="A339" s="4"/>
      <c r="B339" s="11" t="s">
        <v>459</v>
      </c>
      <c r="C339" s="115">
        <v>0</v>
      </c>
      <c r="D339" s="115">
        <v>0</v>
      </c>
      <c r="E339" s="115">
        <v>0</v>
      </c>
      <c r="F339" s="115">
        <v>0</v>
      </c>
      <c r="G339" s="4"/>
    </row>
    <row r="340" spans="1:7" ht="14.1" customHeight="1">
      <c r="A340" s="4"/>
      <c r="B340" s="11" t="s">
        <v>463</v>
      </c>
      <c r="C340" s="115">
        <v>0</v>
      </c>
      <c r="D340" s="115">
        <v>0</v>
      </c>
      <c r="E340" s="115">
        <v>0</v>
      </c>
      <c r="F340" s="115">
        <v>0</v>
      </c>
      <c r="G340" s="4"/>
    </row>
    <row r="341" spans="1:7" ht="14.1" customHeight="1">
      <c r="A341" s="4"/>
      <c r="B341" s="11" t="s">
        <v>469</v>
      </c>
      <c r="C341" s="115">
        <v>0</v>
      </c>
      <c r="D341" s="115">
        <v>0</v>
      </c>
      <c r="E341" s="115">
        <v>0</v>
      </c>
      <c r="F341" s="115">
        <v>0</v>
      </c>
      <c r="G341" s="4"/>
    </row>
    <row r="342" spans="1:7" ht="14.1" customHeight="1">
      <c r="A342" s="4"/>
      <c r="B342" s="11" t="s">
        <v>459</v>
      </c>
      <c r="C342" s="115">
        <v>0</v>
      </c>
      <c r="D342" s="115">
        <v>0</v>
      </c>
      <c r="E342" s="115">
        <v>0</v>
      </c>
      <c r="F342" s="115">
        <v>0</v>
      </c>
      <c r="G342" s="4"/>
    </row>
    <row r="343" spans="1:7" ht="14.1" customHeight="1">
      <c r="A343" s="4"/>
      <c r="B343" s="11" t="s">
        <v>463</v>
      </c>
      <c r="C343" s="115">
        <v>0</v>
      </c>
      <c r="D343" s="115">
        <v>0</v>
      </c>
      <c r="E343" s="115">
        <v>0</v>
      </c>
      <c r="F343" s="115">
        <v>0</v>
      </c>
      <c r="G343" s="4"/>
    </row>
    <row r="344" spans="1:7" ht="14.1" customHeight="1">
      <c r="A344" s="4"/>
      <c r="B344" s="11" t="s">
        <v>468</v>
      </c>
      <c r="C344" s="115">
        <v>2744000</v>
      </c>
      <c r="D344" s="115">
        <v>1380000</v>
      </c>
      <c r="E344" s="115">
        <v>1380000</v>
      </c>
      <c r="F344" s="115">
        <v>1380000</v>
      </c>
      <c r="G344" s="4"/>
    </row>
    <row r="345" spans="1:7" ht="14.1" customHeight="1">
      <c r="A345" s="4"/>
      <c r="B345" s="11" t="s">
        <v>459</v>
      </c>
      <c r="C345" s="115">
        <v>2744000</v>
      </c>
      <c r="D345" s="115">
        <v>1380000</v>
      </c>
      <c r="E345" s="115">
        <v>1380000</v>
      </c>
      <c r="F345" s="115">
        <v>1380000</v>
      </c>
      <c r="G345" s="4"/>
    </row>
    <row r="346" spans="1:7" ht="14.1" customHeight="1">
      <c r="A346" s="4"/>
      <c r="B346" s="11" t="s">
        <v>463</v>
      </c>
      <c r="C346" s="115">
        <v>0</v>
      </c>
      <c r="D346" s="115">
        <v>0</v>
      </c>
      <c r="E346" s="115">
        <v>0</v>
      </c>
      <c r="F346" s="115">
        <v>0</v>
      </c>
      <c r="G346" s="4"/>
    </row>
    <row r="347" spans="1:7" ht="14.1" customHeight="1">
      <c r="A347" s="4"/>
      <c r="B347" s="11" t="s">
        <v>467</v>
      </c>
      <c r="C347" s="115">
        <v>0</v>
      </c>
      <c r="D347" s="115">
        <v>0</v>
      </c>
      <c r="E347" s="115">
        <v>0</v>
      </c>
      <c r="F347" s="115">
        <v>0</v>
      </c>
      <c r="G347" s="4"/>
    </row>
    <row r="348" spans="1:7" ht="14.1" customHeight="1">
      <c r="A348" s="4"/>
      <c r="B348" s="11" t="s">
        <v>459</v>
      </c>
      <c r="C348" s="115">
        <v>0</v>
      </c>
      <c r="D348" s="115">
        <v>0</v>
      </c>
      <c r="E348" s="115">
        <v>0</v>
      </c>
      <c r="F348" s="115">
        <v>0</v>
      </c>
      <c r="G348" s="4"/>
    </row>
    <row r="349" spans="1:7" ht="14.1" customHeight="1">
      <c r="A349" s="4"/>
      <c r="B349" s="11" t="s">
        <v>463</v>
      </c>
      <c r="C349" s="115">
        <v>0</v>
      </c>
      <c r="D349" s="115">
        <v>0</v>
      </c>
      <c r="E349" s="115">
        <v>0</v>
      </c>
      <c r="F349" s="115">
        <v>0</v>
      </c>
      <c r="G349" s="4"/>
    </row>
    <row r="350" spans="1:7" ht="14.1" customHeight="1">
      <c r="A350" s="4"/>
      <c r="B350" s="11" t="s">
        <v>472</v>
      </c>
      <c r="C350" s="115">
        <v>0</v>
      </c>
      <c r="D350" s="115">
        <v>0</v>
      </c>
      <c r="E350" s="115">
        <v>0</v>
      </c>
      <c r="F350" s="115">
        <v>0</v>
      </c>
      <c r="G350" s="4"/>
    </row>
    <row r="351" spans="1:7" ht="14.1" customHeight="1">
      <c r="A351" s="4"/>
      <c r="B351" s="11" t="s">
        <v>459</v>
      </c>
      <c r="C351" s="115">
        <v>0</v>
      </c>
      <c r="D351" s="115">
        <v>0</v>
      </c>
      <c r="E351" s="115">
        <v>0</v>
      </c>
      <c r="F351" s="115">
        <v>0</v>
      </c>
      <c r="G351" s="4"/>
    </row>
    <row r="352" spans="1:7" ht="14.1" customHeight="1">
      <c r="A352" s="4"/>
      <c r="B352" s="11" t="s">
        <v>463</v>
      </c>
      <c r="C352" s="115">
        <v>0</v>
      </c>
      <c r="D352" s="115">
        <v>0</v>
      </c>
      <c r="E352" s="115">
        <v>0</v>
      </c>
      <c r="F352" s="115">
        <v>0</v>
      </c>
      <c r="G352" s="4"/>
    </row>
    <row r="353" spans="1:7" ht="14.1" customHeight="1">
      <c r="A353" s="4"/>
      <c r="B353" s="11" t="s">
        <v>465</v>
      </c>
      <c r="C353" s="115">
        <v>0</v>
      </c>
      <c r="D353" s="115">
        <v>0</v>
      </c>
      <c r="E353" s="115">
        <v>0</v>
      </c>
      <c r="F353" s="115">
        <v>0</v>
      </c>
      <c r="G353" s="4"/>
    </row>
    <row r="354" spans="1:7" ht="14.1" customHeight="1">
      <c r="A354" s="4"/>
      <c r="B354" s="11" t="s">
        <v>459</v>
      </c>
      <c r="C354" s="115">
        <v>0</v>
      </c>
      <c r="D354" s="115">
        <v>0</v>
      </c>
      <c r="E354" s="115">
        <v>0</v>
      </c>
      <c r="F354" s="115">
        <v>0</v>
      </c>
      <c r="G354" s="4"/>
    </row>
    <row r="355" spans="1:7" ht="14.1" customHeight="1">
      <c r="A355" s="4"/>
      <c r="B355" s="11" t="s">
        <v>463</v>
      </c>
      <c r="C355" s="115">
        <v>0</v>
      </c>
      <c r="D355" s="115">
        <v>0</v>
      </c>
      <c r="E355" s="115">
        <v>0</v>
      </c>
      <c r="F355" s="115">
        <v>0</v>
      </c>
      <c r="G355" s="4"/>
    </row>
    <row r="356" spans="1:7" ht="14.1" customHeight="1">
      <c r="A356" s="4"/>
      <c r="B356" s="11" t="s">
        <v>464</v>
      </c>
      <c r="C356" s="115">
        <v>0</v>
      </c>
      <c r="D356" s="115">
        <v>0</v>
      </c>
      <c r="E356" s="115">
        <v>0</v>
      </c>
      <c r="F356" s="115">
        <v>0</v>
      </c>
      <c r="G356" s="4"/>
    </row>
    <row r="357" spans="1:7" ht="14.1" customHeight="1">
      <c r="A357" s="4"/>
      <c r="B357" s="11" t="s">
        <v>459</v>
      </c>
      <c r="C357" s="115">
        <v>0</v>
      </c>
      <c r="D357" s="115">
        <v>0</v>
      </c>
      <c r="E357" s="115">
        <v>0</v>
      </c>
      <c r="F357" s="115">
        <v>0</v>
      </c>
      <c r="G357" s="4"/>
    </row>
    <row r="358" spans="1:7" ht="14.1" customHeight="1">
      <c r="A358" s="4"/>
      <c r="B358" s="11" t="s">
        <v>463</v>
      </c>
      <c r="C358" s="115">
        <v>0</v>
      </c>
      <c r="D358" s="115">
        <v>0</v>
      </c>
      <c r="E358" s="115">
        <v>0</v>
      </c>
      <c r="F358" s="115">
        <v>0</v>
      </c>
      <c r="G358" s="4"/>
    </row>
    <row r="359" spans="1:7" ht="14.1" customHeight="1">
      <c r="A359" s="4"/>
      <c r="B359" s="11" t="s">
        <v>462</v>
      </c>
      <c r="C359" s="115">
        <v>0</v>
      </c>
      <c r="D359" s="115">
        <v>0</v>
      </c>
      <c r="E359" s="115">
        <v>0</v>
      </c>
      <c r="F359" s="115">
        <v>0</v>
      </c>
      <c r="G359" s="4"/>
    </row>
    <row r="360" spans="1:7" ht="14.1" customHeight="1">
      <c r="A360" s="4"/>
      <c r="B360" s="11" t="s">
        <v>459</v>
      </c>
      <c r="C360" s="115">
        <v>0</v>
      </c>
      <c r="D360" s="115">
        <v>0</v>
      </c>
      <c r="E360" s="115">
        <v>0</v>
      </c>
      <c r="F360" s="115">
        <v>0</v>
      </c>
      <c r="G360" s="4"/>
    </row>
    <row r="361" spans="1:7" ht="14.1" customHeight="1">
      <c r="A361" s="4"/>
      <c r="B361" s="11" t="s">
        <v>458</v>
      </c>
      <c r="C361" s="115">
        <v>0</v>
      </c>
      <c r="D361" s="115">
        <v>0</v>
      </c>
      <c r="E361" s="115">
        <v>0</v>
      </c>
      <c r="F361" s="115">
        <v>0</v>
      </c>
      <c r="G361" s="4"/>
    </row>
    <row r="362" spans="1:7" ht="14.1" customHeight="1">
      <c r="A362" s="4"/>
      <c r="B362" s="11" t="s">
        <v>457</v>
      </c>
      <c r="C362" s="115">
        <v>0</v>
      </c>
      <c r="D362" s="115">
        <v>0</v>
      </c>
      <c r="E362" s="115">
        <v>0</v>
      </c>
      <c r="F362" s="115">
        <v>0</v>
      </c>
      <c r="G362" s="4"/>
    </row>
    <row r="363" spans="1:7" ht="14.1" customHeight="1">
      <c r="A363" s="4"/>
      <c r="B363" s="11" t="s">
        <v>456</v>
      </c>
      <c r="C363" s="115">
        <v>0</v>
      </c>
      <c r="D363" s="115">
        <v>0</v>
      </c>
      <c r="E363" s="115">
        <v>0</v>
      </c>
      <c r="F363" s="115">
        <v>0</v>
      </c>
      <c r="G363" s="4"/>
    </row>
    <row r="364" spans="1:7" ht="14.1" customHeight="1">
      <c r="A364" s="4"/>
      <c r="B364" s="11" t="s">
        <v>455</v>
      </c>
      <c r="C364" s="115">
        <v>0</v>
      </c>
      <c r="D364" s="115">
        <v>0</v>
      </c>
      <c r="E364" s="115">
        <v>0</v>
      </c>
      <c r="F364" s="115">
        <v>0</v>
      </c>
      <c r="G364" s="4"/>
    </row>
    <row r="365" spans="1:7" ht="14.1" customHeight="1">
      <c r="A365" s="4"/>
      <c r="B365" s="11" t="s">
        <v>461</v>
      </c>
      <c r="C365" s="115">
        <v>0</v>
      </c>
      <c r="D365" s="115">
        <v>0</v>
      </c>
      <c r="E365" s="115">
        <v>0</v>
      </c>
      <c r="F365" s="115">
        <v>0</v>
      </c>
      <c r="G365" s="4"/>
    </row>
    <row r="366" spans="1:7" ht="14.1" customHeight="1">
      <c r="A366" s="4"/>
      <c r="B366" s="11" t="s">
        <v>459</v>
      </c>
      <c r="C366" s="115">
        <v>0</v>
      </c>
      <c r="D366" s="115">
        <v>0</v>
      </c>
      <c r="E366" s="115">
        <v>0</v>
      </c>
      <c r="F366" s="115">
        <v>0</v>
      </c>
      <c r="G366" s="4"/>
    </row>
    <row r="367" spans="1:7" ht="14.1" customHeight="1">
      <c r="A367" s="4"/>
      <c r="B367" s="11" t="s">
        <v>458</v>
      </c>
      <c r="C367" s="115">
        <v>0</v>
      </c>
      <c r="D367" s="115">
        <v>0</v>
      </c>
      <c r="E367" s="115">
        <v>0</v>
      </c>
      <c r="F367" s="115">
        <v>0</v>
      </c>
      <c r="G367" s="4"/>
    </row>
    <row r="368" spans="1:7" ht="14.1" customHeight="1">
      <c r="A368" s="4"/>
      <c r="B368" s="11" t="s">
        <v>457</v>
      </c>
      <c r="C368" s="115">
        <v>0</v>
      </c>
      <c r="D368" s="115">
        <v>0</v>
      </c>
      <c r="E368" s="115">
        <v>0</v>
      </c>
      <c r="F368" s="115">
        <v>0</v>
      </c>
      <c r="G368" s="4"/>
    </row>
    <row r="369" spans="1:7" ht="14.1" customHeight="1">
      <c r="A369" s="4"/>
      <c r="B369" s="11" t="s">
        <v>456</v>
      </c>
      <c r="C369" s="115">
        <v>0</v>
      </c>
      <c r="D369" s="115">
        <v>0</v>
      </c>
      <c r="E369" s="115">
        <v>0</v>
      </c>
      <c r="F369" s="115">
        <v>0</v>
      </c>
      <c r="G369" s="4"/>
    </row>
    <row r="370" spans="1:7" ht="14.1" customHeight="1">
      <c r="A370" s="4"/>
      <c r="B370" s="11" t="s">
        <v>455</v>
      </c>
      <c r="C370" s="115">
        <v>0</v>
      </c>
      <c r="D370" s="115">
        <v>0</v>
      </c>
      <c r="E370" s="115">
        <v>0</v>
      </c>
      <c r="F370" s="115">
        <v>0</v>
      </c>
      <c r="G370" s="4"/>
    </row>
    <row r="371" spans="1:7" ht="14.1" customHeight="1">
      <c r="A371" s="4"/>
      <c r="B371" s="11" t="s">
        <v>460</v>
      </c>
      <c r="C371" s="115">
        <v>0</v>
      </c>
      <c r="D371" s="115">
        <v>0</v>
      </c>
      <c r="E371" s="115">
        <v>0</v>
      </c>
      <c r="F371" s="115">
        <v>0</v>
      </c>
      <c r="G371" s="4"/>
    </row>
    <row r="372" spans="1:7" ht="14.1" customHeight="1">
      <c r="A372" s="4"/>
      <c r="B372" s="11" t="s">
        <v>459</v>
      </c>
      <c r="C372" s="115">
        <v>0</v>
      </c>
      <c r="D372" s="115">
        <v>0</v>
      </c>
      <c r="E372" s="115">
        <v>0</v>
      </c>
      <c r="F372" s="115">
        <v>0</v>
      </c>
      <c r="G372" s="4"/>
    </row>
    <row r="373" spans="1:7" ht="14.1" customHeight="1">
      <c r="A373" s="4"/>
      <c r="B373" s="11" t="s">
        <v>458</v>
      </c>
      <c r="C373" s="115">
        <v>0</v>
      </c>
      <c r="D373" s="115">
        <v>0</v>
      </c>
      <c r="E373" s="115">
        <v>0</v>
      </c>
      <c r="F373" s="115">
        <v>0</v>
      </c>
      <c r="G373" s="4"/>
    </row>
    <row r="374" spans="1:7" ht="14.1" customHeight="1">
      <c r="A374" s="4"/>
      <c r="B374" s="11" t="s">
        <v>457</v>
      </c>
      <c r="C374" s="115">
        <v>0</v>
      </c>
      <c r="D374" s="115">
        <v>0</v>
      </c>
      <c r="E374" s="115">
        <v>0</v>
      </c>
      <c r="F374" s="115">
        <v>0</v>
      </c>
      <c r="G374" s="4"/>
    </row>
    <row r="375" spans="1:7" ht="14.1" customHeight="1">
      <c r="A375" s="4"/>
      <c r="B375" s="11" t="s">
        <v>456</v>
      </c>
      <c r="C375" s="115">
        <v>0</v>
      </c>
      <c r="D375" s="115">
        <v>0</v>
      </c>
      <c r="E375" s="115">
        <v>0</v>
      </c>
      <c r="F375" s="115">
        <v>0</v>
      </c>
      <c r="G375" s="4"/>
    </row>
    <row r="376" spans="1:7" ht="14.1" customHeight="1">
      <c r="A376" s="4"/>
      <c r="B376" s="11" t="s">
        <v>455</v>
      </c>
      <c r="C376" s="115">
        <v>0</v>
      </c>
      <c r="D376" s="115">
        <v>0</v>
      </c>
      <c r="E376" s="115">
        <v>0</v>
      </c>
      <c r="F376" s="115">
        <v>0</v>
      </c>
      <c r="G376" s="4"/>
    </row>
    <row r="377" spans="1:7" ht="14.1" customHeight="1">
      <c r="A377" s="4"/>
      <c r="B377" s="11" t="s">
        <v>454</v>
      </c>
      <c r="C377" s="115">
        <v>0</v>
      </c>
      <c r="D377" s="115">
        <v>0</v>
      </c>
      <c r="E377" s="115">
        <v>0</v>
      </c>
      <c r="F377" s="115">
        <v>0</v>
      </c>
      <c r="G377" s="4"/>
    </row>
    <row r="378" spans="1:7" ht="14.1" customHeight="1">
      <c r="A378" s="4"/>
      <c r="B378" s="11" t="s">
        <v>453</v>
      </c>
      <c r="C378" s="115">
        <v>0</v>
      </c>
      <c r="D378" s="115">
        <v>0</v>
      </c>
      <c r="E378" s="115">
        <v>0</v>
      </c>
      <c r="F378" s="115">
        <v>0</v>
      </c>
      <c r="G378" s="4"/>
    </row>
    <row r="379" spans="1:7" ht="14.1" customHeight="1">
      <c r="A379" s="4"/>
      <c r="B379" s="10" t="s">
        <v>165</v>
      </c>
      <c r="C379" s="115">
        <v>2744000</v>
      </c>
      <c r="D379" s="115">
        <v>1380000</v>
      </c>
      <c r="E379" s="115">
        <v>1380000</v>
      </c>
      <c r="F379" s="115">
        <v>1380000</v>
      </c>
      <c r="G379" s="4"/>
    </row>
    <row r="380" spans="1:7" ht="14.1" customHeight="1">
      <c r="A380" s="4"/>
      <c r="B380" s="827" t="s">
        <v>44</v>
      </c>
      <c r="C380" s="828"/>
      <c r="D380" s="828"/>
      <c r="E380" s="828"/>
      <c r="F380" s="828"/>
      <c r="G380" s="4"/>
    </row>
    <row r="381" spans="1:7" ht="14.1" customHeight="1">
      <c r="A381" s="4"/>
      <c r="B381" s="111" t="s">
        <v>485</v>
      </c>
      <c r="C381" s="827" t="s">
        <v>226</v>
      </c>
      <c r="D381" s="828"/>
      <c r="E381" s="828"/>
      <c r="F381" s="828"/>
      <c r="G381" s="4"/>
    </row>
    <row r="382" spans="1:7" ht="14.1" customHeight="1">
      <c r="A382" s="4"/>
      <c r="B382" s="14" t="s">
        <v>484</v>
      </c>
      <c r="C382" s="825" t="s">
        <v>483</v>
      </c>
      <c r="D382" s="826"/>
      <c r="E382" s="826"/>
      <c r="F382" s="826"/>
      <c r="G382" s="4"/>
    </row>
    <row r="383" spans="1:7" ht="14.1" customHeight="1">
      <c r="A383" s="4"/>
      <c r="B383" s="122" t="s">
        <v>482</v>
      </c>
      <c r="C383" s="821" t="s">
        <v>257</v>
      </c>
      <c r="D383" s="822"/>
      <c r="E383" s="822"/>
      <c r="F383" s="822"/>
      <c r="G383" s="4"/>
    </row>
    <row r="384" spans="1:7" ht="14.1" customHeight="1">
      <c r="A384" s="4"/>
      <c r="B384" s="122" t="s">
        <v>15</v>
      </c>
      <c r="C384" s="821" t="s">
        <v>151</v>
      </c>
      <c r="D384" s="822"/>
      <c r="E384" s="822"/>
      <c r="F384" s="822"/>
      <c r="G384" s="4"/>
    </row>
    <row r="385" spans="1:7" ht="15" customHeight="1">
      <c r="A385" s="4"/>
      <c r="B385" s="13"/>
      <c r="C385" s="116">
        <v>2021</v>
      </c>
      <c r="D385" s="116">
        <v>2022</v>
      </c>
      <c r="E385" s="116">
        <v>2023</v>
      </c>
      <c r="F385" s="116">
        <v>2024</v>
      </c>
      <c r="G385" s="4"/>
    </row>
    <row r="386" spans="1:7" ht="15" customHeight="1">
      <c r="A386" s="4"/>
      <c r="B386" s="12"/>
      <c r="C386" s="117" t="s">
        <v>7</v>
      </c>
      <c r="D386" s="117" t="s">
        <v>8</v>
      </c>
      <c r="E386" s="117" t="s">
        <v>8</v>
      </c>
      <c r="F386" s="117" t="s">
        <v>8</v>
      </c>
      <c r="G386" s="4"/>
    </row>
    <row r="387" spans="1:7" ht="14.1" customHeight="1">
      <c r="A387" s="4"/>
      <c r="B387" s="7" t="s">
        <v>16</v>
      </c>
      <c r="C387" s="114" t="s">
        <v>2477</v>
      </c>
      <c r="D387" s="114" t="s">
        <v>481</v>
      </c>
      <c r="E387" s="114" t="s">
        <v>481</v>
      </c>
      <c r="F387" s="114" t="s">
        <v>481</v>
      </c>
      <c r="G387" s="4"/>
    </row>
    <row r="388" spans="1:7" ht="14.1" customHeight="1">
      <c r="A388" s="4"/>
      <c r="B388" s="7" t="s">
        <v>680</v>
      </c>
      <c r="C388" s="114" t="s">
        <v>480</v>
      </c>
      <c r="D388" s="114" t="s">
        <v>479</v>
      </c>
      <c r="E388" s="114" t="s">
        <v>479</v>
      </c>
      <c r="F388" s="114" t="s">
        <v>479</v>
      </c>
      <c r="G388" s="4"/>
    </row>
    <row r="389" spans="1:7" ht="14.1" customHeight="1">
      <c r="A389" s="4"/>
      <c r="B389" s="7" t="s">
        <v>676</v>
      </c>
      <c r="C389" s="114" t="s">
        <v>2478</v>
      </c>
      <c r="D389" s="114" t="s">
        <v>478</v>
      </c>
      <c r="E389" s="114" t="s">
        <v>478</v>
      </c>
      <c r="F389" s="114" t="s">
        <v>478</v>
      </c>
      <c r="G389" s="4"/>
    </row>
    <row r="390" spans="1:7" ht="14.1" customHeight="1">
      <c r="A390" s="4"/>
      <c r="B390" s="7" t="s">
        <v>477</v>
      </c>
      <c r="C390" s="114" t="s">
        <v>450</v>
      </c>
      <c r="D390" s="114" t="s">
        <v>2479</v>
      </c>
      <c r="E390" s="114" t="s">
        <v>474</v>
      </c>
      <c r="F390" s="114" t="s">
        <v>474</v>
      </c>
      <c r="G390" s="4"/>
    </row>
    <row r="391" spans="1:7" ht="14.1" customHeight="1">
      <c r="A391" s="4"/>
      <c r="B391" s="7" t="s">
        <v>476</v>
      </c>
      <c r="C391" s="114" t="s">
        <v>450</v>
      </c>
      <c r="D391" s="114" t="s">
        <v>475</v>
      </c>
      <c r="E391" s="114" t="s">
        <v>474</v>
      </c>
      <c r="F391" s="114" t="s">
        <v>474</v>
      </c>
      <c r="G391" s="4"/>
    </row>
    <row r="392" spans="1:7" ht="14.1" customHeight="1">
      <c r="A392" s="4"/>
      <c r="B392" s="7" t="s">
        <v>22</v>
      </c>
      <c r="C392" s="114" t="s">
        <v>450</v>
      </c>
      <c r="D392" s="114" t="s">
        <v>2480</v>
      </c>
      <c r="E392" s="114" t="s">
        <v>474</v>
      </c>
      <c r="F392" s="114" t="s">
        <v>474</v>
      </c>
      <c r="G392" s="4"/>
    </row>
    <row r="393" spans="1:7" ht="14.1" customHeight="1">
      <c r="A393" s="4"/>
      <c r="B393" s="823" t="s">
        <v>473</v>
      </c>
      <c r="C393" s="824"/>
      <c r="D393" s="824"/>
      <c r="E393" s="824"/>
      <c r="F393" s="824"/>
      <c r="G393" s="4"/>
    </row>
    <row r="394" spans="1:7" ht="14.1" customHeight="1">
      <c r="A394" s="4"/>
      <c r="B394" s="13"/>
      <c r="C394" s="116">
        <v>2021</v>
      </c>
      <c r="D394" s="116">
        <v>2022</v>
      </c>
      <c r="E394" s="116">
        <v>2023</v>
      </c>
      <c r="F394" s="116">
        <v>2024</v>
      </c>
      <c r="G394" s="4"/>
    </row>
    <row r="395" spans="1:7" ht="14.1" customHeight="1">
      <c r="A395" s="4"/>
      <c r="B395" s="12"/>
      <c r="C395" s="117" t="s">
        <v>7</v>
      </c>
      <c r="D395" s="117" t="s">
        <v>8</v>
      </c>
      <c r="E395" s="117" t="s">
        <v>8</v>
      </c>
      <c r="F395" s="117" t="s">
        <v>8</v>
      </c>
      <c r="G395" s="4"/>
    </row>
    <row r="396" spans="1:7" ht="14.1" customHeight="1">
      <c r="A396" s="4"/>
      <c r="B396" s="11" t="s">
        <v>470</v>
      </c>
      <c r="C396" s="115">
        <v>0</v>
      </c>
      <c r="D396" s="115">
        <v>0</v>
      </c>
      <c r="E396" s="115">
        <v>0</v>
      </c>
      <c r="F396" s="115">
        <v>0</v>
      </c>
      <c r="G396" s="4"/>
    </row>
    <row r="397" spans="1:7" ht="14.1" customHeight="1">
      <c r="A397" s="4"/>
      <c r="B397" s="11" t="s">
        <v>459</v>
      </c>
      <c r="C397" s="115">
        <v>0</v>
      </c>
      <c r="D397" s="115">
        <v>0</v>
      </c>
      <c r="E397" s="115">
        <v>0</v>
      </c>
      <c r="F397" s="115">
        <v>0</v>
      </c>
      <c r="G397" s="4"/>
    </row>
    <row r="398" spans="1:7" ht="14.1" customHeight="1">
      <c r="A398" s="4"/>
      <c r="B398" s="11" t="s">
        <v>463</v>
      </c>
      <c r="C398" s="115">
        <v>0</v>
      </c>
      <c r="D398" s="115">
        <v>0</v>
      </c>
      <c r="E398" s="115">
        <v>0</v>
      </c>
      <c r="F398" s="115">
        <v>0</v>
      </c>
      <c r="G398" s="4"/>
    </row>
    <row r="399" spans="1:7" ht="14.1" customHeight="1">
      <c r="A399" s="4"/>
      <c r="B399" s="11" t="s">
        <v>469</v>
      </c>
      <c r="C399" s="115">
        <v>0</v>
      </c>
      <c r="D399" s="115">
        <v>0</v>
      </c>
      <c r="E399" s="115">
        <v>0</v>
      </c>
      <c r="F399" s="115">
        <v>0</v>
      </c>
      <c r="G399" s="4"/>
    </row>
    <row r="400" spans="1:7" ht="14.1" customHeight="1">
      <c r="A400" s="4"/>
      <c r="B400" s="11" t="s">
        <v>459</v>
      </c>
      <c r="C400" s="115">
        <v>0</v>
      </c>
      <c r="D400" s="115">
        <v>0</v>
      </c>
      <c r="E400" s="115">
        <v>0</v>
      </c>
      <c r="F400" s="115">
        <v>0</v>
      </c>
      <c r="G400" s="4"/>
    </row>
    <row r="401" spans="1:7" ht="14.1" customHeight="1">
      <c r="A401" s="4"/>
      <c r="B401" s="11" t="s">
        <v>463</v>
      </c>
      <c r="C401" s="115">
        <v>0</v>
      </c>
      <c r="D401" s="115">
        <v>0</v>
      </c>
      <c r="E401" s="115">
        <v>0</v>
      </c>
      <c r="F401" s="115">
        <v>0</v>
      </c>
      <c r="G401" s="4"/>
    </row>
    <row r="402" spans="1:7" ht="14.1" customHeight="1">
      <c r="A402" s="4"/>
      <c r="B402" s="11" t="s">
        <v>468</v>
      </c>
      <c r="C402" s="115">
        <v>0</v>
      </c>
      <c r="D402" s="115">
        <v>0</v>
      </c>
      <c r="E402" s="115">
        <v>0</v>
      </c>
      <c r="F402" s="115">
        <v>0</v>
      </c>
      <c r="G402" s="4"/>
    </row>
    <row r="403" spans="1:7" ht="14.1" customHeight="1">
      <c r="A403" s="4"/>
      <c r="B403" s="11" t="s">
        <v>459</v>
      </c>
      <c r="C403" s="115">
        <v>0</v>
      </c>
      <c r="D403" s="115">
        <v>0</v>
      </c>
      <c r="E403" s="115">
        <v>0</v>
      </c>
      <c r="F403" s="115">
        <v>0</v>
      </c>
      <c r="G403" s="4"/>
    </row>
    <row r="404" spans="1:7" ht="14.1" customHeight="1">
      <c r="A404" s="4"/>
      <c r="B404" s="11" t="s">
        <v>463</v>
      </c>
      <c r="C404" s="115">
        <v>0</v>
      </c>
      <c r="D404" s="115">
        <v>0</v>
      </c>
      <c r="E404" s="115">
        <v>0</v>
      </c>
      <c r="F404" s="115">
        <v>0</v>
      </c>
      <c r="G404" s="4"/>
    </row>
    <row r="405" spans="1:7" ht="14.1" customHeight="1">
      <c r="A405" s="4"/>
      <c r="B405" s="11" t="s">
        <v>467</v>
      </c>
      <c r="C405" s="115">
        <v>0</v>
      </c>
      <c r="D405" s="115">
        <v>0</v>
      </c>
      <c r="E405" s="115">
        <v>0</v>
      </c>
      <c r="F405" s="115">
        <v>0</v>
      </c>
      <c r="G405" s="4"/>
    </row>
    <row r="406" spans="1:7" ht="14.1" customHeight="1">
      <c r="A406" s="4"/>
      <c r="B406" s="11" t="s">
        <v>459</v>
      </c>
      <c r="C406" s="115">
        <v>0</v>
      </c>
      <c r="D406" s="115">
        <v>0</v>
      </c>
      <c r="E406" s="115">
        <v>0</v>
      </c>
      <c r="F406" s="115">
        <v>0</v>
      </c>
      <c r="G406" s="4"/>
    </row>
    <row r="407" spans="1:7" ht="14.1" customHeight="1">
      <c r="A407" s="4"/>
      <c r="B407" s="11" t="s">
        <v>463</v>
      </c>
      <c r="C407" s="115">
        <v>0</v>
      </c>
      <c r="D407" s="115">
        <v>0</v>
      </c>
      <c r="E407" s="115">
        <v>0</v>
      </c>
      <c r="F407" s="115">
        <v>0</v>
      </c>
      <c r="G407" s="4"/>
    </row>
    <row r="408" spans="1:7" ht="14.1" customHeight="1">
      <c r="A408" s="4"/>
      <c r="B408" s="11" t="s">
        <v>472</v>
      </c>
      <c r="C408" s="115">
        <v>0</v>
      </c>
      <c r="D408" s="115">
        <v>0</v>
      </c>
      <c r="E408" s="115">
        <v>0</v>
      </c>
      <c r="F408" s="115">
        <v>0</v>
      </c>
      <c r="G408" s="4"/>
    </row>
    <row r="409" spans="1:7" ht="14.1" customHeight="1">
      <c r="A409" s="4"/>
      <c r="B409" s="11" t="s">
        <v>459</v>
      </c>
      <c r="C409" s="115">
        <v>0</v>
      </c>
      <c r="D409" s="115">
        <v>0</v>
      </c>
      <c r="E409" s="115">
        <v>0</v>
      </c>
      <c r="F409" s="115">
        <v>0</v>
      </c>
      <c r="G409" s="4"/>
    </row>
    <row r="410" spans="1:7" ht="14.1" customHeight="1">
      <c r="A410" s="4"/>
      <c r="B410" s="11" t="s">
        <v>463</v>
      </c>
      <c r="C410" s="115">
        <v>0</v>
      </c>
      <c r="D410" s="115">
        <v>0</v>
      </c>
      <c r="E410" s="115">
        <v>0</v>
      </c>
      <c r="F410" s="115">
        <v>0</v>
      </c>
      <c r="G410" s="4"/>
    </row>
    <row r="411" spans="1:7" ht="14.1" customHeight="1">
      <c r="A411" s="4"/>
      <c r="B411" s="11" t="s">
        <v>465</v>
      </c>
      <c r="C411" s="115">
        <v>0</v>
      </c>
      <c r="D411" s="115">
        <v>0</v>
      </c>
      <c r="E411" s="115">
        <v>0</v>
      </c>
      <c r="F411" s="115">
        <v>0</v>
      </c>
      <c r="G411" s="4"/>
    </row>
    <row r="412" spans="1:7" ht="14.1" customHeight="1">
      <c r="A412" s="4"/>
      <c r="B412" s="11" t="s">
        <v>459</v>
      </c>
      <c r="C412" s="115">
        <v>0</v>
      </c>
      <c r="D412" s="115">
        <v>0</v>
      </c>
      <c r="E412" s="115">
        <v>0</v>
      </c>
      <c r="F412" s="115">
        <v>0</v>
      </c>
      <c r="G412" s="4"/>
    </row>
    <row r="413" spans="1:7" ht="14.1" customHeight="1">
      <c r="A413" s="4"/>
      <c r="B413" s="11" t="s">
        <v>463</v>
      </c>
      <c r="C413" s="115">
        <v>0</v>
      </c>
      <c r="D413" s="115">
        <v>0</v>
      </c>
      <c r="E413" s="115">
        <v>0</v>
      </c>
      <c r="F413" s="115">
        <v>0</v>
      </c>
      <c r="G413" s="4"/>
    </row>
    <row r="414" spans="1:7" ht="14.1" customHeight="1">
      <c r="A414" s="4"/>
      <c r="B414" s="11" t="s">
        <v>464</v>
      </c>
      <c r="C414" s="115">
        <v>0</v>
      </c>
      <c r="D414" s="115">
        <v>0</v>
      </c>
      <c r="E414" s="115">
        <v>0</v>
      </c>
      <c r="F414" s="115">
        <v>0</v>
      </c>
      <c r="G414" s="4"/>
    </row>
    <row r="415" spans="1:7" ht="14.1" customHeight="1">
      <c r="A415" s="4"/>
      <c r="B415" s="11" t="s">
        <v>459</v>
      </c>
      <c r="C415" s="115">
        <v>0</v>
      </c>
      <c r="D415" s="115">
        <v>0</v>
      </c>
      <c r="E415" s="115">
        <v>0</v>
      </c>
      <c r="F415" s="115">
        <v>0</v>
      </c>
      <c r="G415" s="4"/>
    </row>
    <row r="416" spans="1:7" ht="14.1" customHeight="1">
      <c r="A416" s="4"/>
      <c r="B416" s="11" t="s">
        <v>463</v>
      </c>
      <c r="C416" s="115">
        <v>0</v>
      </c>
      <c r="D416" s="115">
        <v>0</v>
      </c>
      <c r="E416" s="115">
        <v>0</v>
      </c>
      <c r="F416" s="115">
        <v>0</v>
      </c>
      <c r="G416" s="4"/>
    </row>
    <row r="417" spans="1:7" ht="14.1" customHeight="1">
      <c r="A417" s="4"/>
      <c r="B417" s="11" t="s">
        <v>462</v>
      </c>
      <c r="C417" s="115">
        <v>0</v>
      </c>
      <c r="D417" s="115">
        <v>0</v>
      </c>
      <c r="E417" s="115">
        <v>0</v>
      </c>
      <c r="F417" s="115">
        <v>0</v>
      </c>
      <c r="G417" s="4"/>
    </row>
    <row r="418" spans="1:7" ht="14.1" customHeight="1">
      <c r="A418" s="4"/>
      <c r="B418" s="11" t="s">
        <v>459</v>
      </c>
      <c r="C418" s="115">
        <v>0</v>
      </c>
      <c r="D418" s="115">
        <v>0</v>
      </c>
      <c r="E418" s="115">
        <v>0</v>
      </c>
      <c r="F418" s="115">
        <v>0</v>
      </c>
      <c r="G418" s="4"/>
    </row>
    <row r="419" spans="1:7" ht="14.1" customHeight="1">
      <c r="A419" s="4"/>
      <c r="B419" s="11" t="s">
        <v>458</v>
      </c>
      <c r="C419" s="115">
        <v>0</v>
      </c>
      <c r="D419" s="115">
        <v>0</v>
      </c>
      <c r="E419" s="115">
        <v>0</v>
      </c>
      <c r="F419" s="115">
        <v>0</v>
      </c>
      <c r="G419" s="4"/>
    </row>
    <row r="420" spans="1:7" ht="14.1" customHeight="1">
      <c r="A420" s="4"/>
      <c r="B420" s="11" t="s">
        <v>457</v>
      </c>
      <c r="C420" s="115">
        <v>0</v>
      </c>
      <c r="D420" s="115">
        <v>0</v>
      </c>
      <c r="E420" s="115">
        <v>0</v>
      </c>
      <c r="F420" s="115">
        <v>0</v>
      </c>
      <c r="G420" s="4"/>
    </row>
    <row r="421" spans="1:7" ht="14.1" customHeight="1">
      <c r="A421" s="4"/>
      <c r="B421" s="11" t="s">
        <v>456</v>
      </c>
      <c r="C421" s="115">
        <v>0</v>
      </c>
      <c r="D421" s="115">
        <v>0</v>
      </c>
      <c r="E421" s="115">
        <v>0</v>
      </c>
      <c r="F421" s="115">
        <v>0</v>
      </c>
      <c r="G421" s="4"/>
    </row>
    <row r="422" spans="1:7" ht="14.1" customHeight="1">
      <c r="A422" s="4"/>
      <c r="B422" s="11" t="s">
        <v>455</v>
      </c>
      <c r="C422" s="115">
        <v>0</v>
      </c>
      <c r="D422" s="115">
        <v>0</v>
      </c>
      <c r="E422" s="115">
        <v>0</v>
      </c>
      <c r="F422" s="115">
        <v>0</v>
      </c>
      <c r="G422" s="4"/>
    </row>
    <row r="423" spans="1:7" ht="14.1" customHeight="1">
      <c r="A423" s="4"/>
      <c r="B423" s="11" t="s">
        <v>461</v>
      </c>
      <c r="C423" s="115">
        <v>250000</v>
      </c>
      <c r="D423" s="115">
        <v>200000</v>
      </c>
      <c r="E423" s="115">
        <v>200000</v>
      </c>
      <c r="F423" s="115">
        <v>200000</v>
      </c>
      <c r="G423" s="4"/>
    </row>
    <row r="424" spans="1:7" ht="14.1" customHeight="1">
      <c r="A424" s="4"/>
      <c r="B424" s="11" t="s">
        <v>459</v>
      </c>
      <c r="C424" s="115">
        <v>250000</v>
      </c>
      <c r="D424" s="115">
        <v>200000</v>
      </c>
      <c r="E424" s="115">
        <v>200000</v>
      </c>
      <c r="F424" s="115">
        <v>200000</v>
      </c>
      <c r="G424" s="4"/>
    </row>
    <row r="425" spans="1:7" ht="14.1" customHeight="1">
      <c r="A425" s="4"/>
      <c r="B425" s="11" t="s">
        <v>458</v>
      </c>
      <c r="C425" s="115">
        <v>0</v>
      </c>
      <c r="D425" s="115">
        <v>0</v>
      </c>
      <c r="E425" s="115">
        <v>0</v>
      </c>
      <c r="F425" s="115">
        <v>0</v>
      </c>
      <c r="G425" s="4"/>
    </row>
    <row r="426" spans="1:7" ht="14.1" customHeight="1">
      <c r="A426" s="4"/>
      <c r="B426" s="11" t="s">
        <v>457</v>
      </c>
      <c r="C426" s="115">
        <v>0</v>
      </c>
      <c r="D426" s="115">
        <v>0</v>
      </c>
      <c r="E426" s="115">
        <v>0</v>
      </c>
      <c r="F426" s="115">
        <v>0</v>
      </c>
      <c r="G426" s="4"/>
    </row>
    <row r="427" spans="1:7" ht="14.1" customHeight="1">
      <c r="A427" s="4"/>
      <c r="B427" s="11" t="s">
        <v>456</v>
      </c>
      <c r="C427" s="115">
        <v>0</v>
      </c>
      <c r="D427" s="115">
        <v>0</v>
      </c>
      <c r="E427" s="115">
        <v>0</v>
      </c>
      <c r="F427" s="115">
        <v>0</v>
      </c>
      <c r="G427" s="4"/>
    </row>
    <row r="428" spans="1:7" ht="14.1" customHeight="1">
      <c r="A428" s="4"/>
      <c r="B428" s="11" t="s">
        <v>455</v>
      </c>
      <c r="C428" s="115">
        <v>0</v>
      </c>
      <c r="D428" s="115">
        <v>0</v>
      </c>
      <c r="E428" s="115">
        <v>0</v>
      </c>
      <c r="F428" s="115">
        <v>0</v>
      </c>
      <c r="G428" s="4"/>
    </row>
    <row r="429" spans="1:7" ht="14.1" customHeight="1">
      <c r="A429" s="4"/>
      <c r="B429" s="11" t="s">
        <v>460</v>
      </c>
      <c r="C429" s="115">
        <v>0</v>
      </c>
      <c r="D429" s="115">
        <v>0</v>
      </c>
      <c r="E429" s="115">
        <v>0</v>
      </c>
      <c r="F429" s="115">
        <v>0</v>
      </c>
      <c r="G429" s="4"/>
    </row>
    <row r="430" spans="1:7" ht="14.1" customHeight="1">
      <c r="A430" s="4"/>
      <c r="B430" s="11" t="s">
        <v>459</v>
      </c>
      <c r="C430" s="115">
        <v>0</v>
      </c>
      <c r="D430" s="115">
        <v>0</v>
      </c>
      <c r="E430" s="115">
        <v>0</v>
      </c>
      <c r="F430" s="115">
        <v>0</v>
      </c>
      <c r="G430" s="4"/>
    </row>
    <row r="431" spans="1:7" ht="14.1" customHeight="1">
      <c r="A431" s="4"/>
      <c r="B431" s="11" t="s">
        <v>458</v>
      </c>
      <c r="C431" s="115">
        <v>0</v>
      </c>
      <c r="D431" s="115">
        <v>0</v>
      </c>
      <c r="E431" s="115">
        <v>0</v>
      </c>
      <c r="F431" s="115">
        <v>0</v>
      </c>
      <c r="G431" s="4"/>
    </row>
    <row r="432" spans="1:7" ht="14.1" customHeight="1">
      <c r="A432" s="4"/>
      <c r="B432" s="11" t="s">
        <v>457</v>
      </c>
      <c r="C432" s="115">
        <v>0</v>
      </c>
      <c r="D432" s="115">
        <v>0</v>
      </c>
      <c r="E432" s="115">
        <v>0</v>
      </c>
      <c r="F432" s="115">
        <v>0</v>
      </c>
      <c r="G432" s="4"/>
    </row>
    <row r="433" spans="1:7" ht="14.1" customHeight="1">
      <c r="A433" s="4"/>
      <c r="B433" s="11" t="s">
        <v>456</v>
      </c>
      <c r="C433" s="115">
        <v>0</v>
      </c>
      <c r="D433" s="115">
        <v>0</v>
      </c>
      <c r="E433" s="115">
        <v>0</v>
      </c>
      <c r="F433" s="115">
        <v>0</v>
      </c>
      <c r="G433" s="4"/>
    </row>
    <row r="434" spans="1:7" ht="14.1" customHeight="1">
      <c r="A434" s="4"/>
      <c r="B434" s="11" t="s">
        <v>455</v>
      </c>
      <c r="C434" s="115">
        <v>0</v>
      </c>
      <c r="D434" s="115">
        <v>0</v>
      </c>
      <c r="E434" s="115">
        <v>0</v>
      </c>
      <c r="F434" s="115">
        <v>0</v>
      </c>
      <c r="G434" s="4"/>
    </row>
    <row r="435" spans="1:7" ht="14.1" customHeight="1">
      <c r="A435" s="4"/>
      <c r="B435" s="11" t="s">
        <v>454</v>
      </c>
      <c r="C435" s="115">
        <v>0</v>
      </c>
      <c r="D435" s="115">
        <v>0</v>
      </c>
      <c r="E435" s="115">
        <v>0</v>
      </c>
      <c r="F435" s="115">
        <v>0</v>
      </c>
      <c r="G435" s="4"/>
    </row>
    <row r="436" spans="1:7" ht="14.1" customHeight="1">
      <c r="A436" s="4"/>
      <c r="B436" s="11" t="s">
        <v>453</v>
      </c>
      <c r="C436" s="115">
        <v>0</v>
      </c>
      <c r="D436" s="115">
        <v>0</v>
      </c>
      <c r="E436" s="115">
        <v>0</v>
      </c>
      <c r="F436" s="115">
        <v>0</v>
      </c>
      <c r="G436" s="4"/>
    </row>
    <row r="437" spans="1:7" ht="14.1" customHeight="1">
      <c r="A437" s="4"/>
      <c r="B437" s="10" t="s">
        <v>165</v>
      </c>
      <c r="C437" s="115">
        <v>250000</v>
      </c>
      <c r="D437" s="115">
        <v>200000</v>
      </c>
      <c r="E437" s="115">
        <v>200000</v>
      </c>
      <c r="F437" s="115">
        <v>200000</v>
      </c>
      <c r="G437" s="4"/>
    </row>
    <row r="438" spans="1:7" ht="15" customHeight="1">
      <c r="A438" s="4"/>
      <c r="B438" s="9" t="s">
        <v>450</v>
      </c>
      <c r="C438" s="119" t="s">
        <v>450</v>
      </c>
      <c r="D438" s="119" t="s">
        <v>450</v>
      </c>
      <c r="E438" s="119" t="s">
        <v>450</v>
      </c>
      <c r="F438" s="119" t="s">
        <v>450</v>
      </c>
      <c r="G438" s="4"/>
    </row>
    <row r="439" spans="1:7" ht="15" customHeight="1">
      <c r="A439" s="4"/>
      <c r="B439" s="8" t="s">
        <v>471</v>
      </c>
      <c r="C439" s="120">
        <v>303447300</v>
      </c>
      <c r="D439" s="120">
        <v>257600000</v>
      </c>
      <c r="E439" s="120">
        <v>260720000</v>
      </c>
      <c r="F439" s="120">
        <v>267475000</v>
      </c>
      <c r="G439" s="4"/>
    </row>
    <row r="440" spans="1:7" ht="15" customHeight="1">
      <c r="A440" s="4"/>
      <c r="B440" s="7" t="s">
        <v>470</v>
      </c>
      <c r="C440" s="118">
        <v>66853000</v>
      </c>
      <c r="D440" s="118">
        <v>63503000</v>
      </c>
      <c r="E440" s="118">
        <v>63503000</v>
      </c>
      <c r="F440" s="118">
        <v>63503000</v>
      </c>
      <c r="G440" s="4"/>
    </row>
    <row r="441" spans="1:7" ht="15" customHeight="1">
      <c r="A441" s="4"/>
      <c r="B441" s="7" t="s">
        <v>459</v>
      </c>
      <c r="C441" s="118">
        <v>66853000</v>
      </c>
      <c r="D441" s="118">
        <v>63503000</v>
      </c>
      <c r="E441" s="118">
        <v>63503000</v>
      </c>
      <c r="F441" s="118">
        <v>63503000</v>
      </c>
      <c r="G441" s="4"/>
    </row>
    <row r="442" spans="1:7" ht="15" customHeight="1">
      <c r="A442" s="4"/>
      <c r="B442" s="7" t="s">
        <v>463</v>
      </c>
      <c r="C442" s="118">
        <v>0</v>
      </c>
      <c r="D442" s="118">
        <v>0</v>
      </c>
      <c r="E442" s="118">
        <v>0</v>
      </c>
      <c r="F442" s="118">
        <v>0</v>
      </c>
      <c r="G442" s="4"/>
    </row>
    <row r="443" spans="1:7" ht="15" customHeight="1">
      <c r="A443" s="4"/>
      <c r="B443" s="7" t="s">
        <v>469</v>
      </c>
      <c r="C443" s="118">
        <v>7307000</v>
      </c>
      <c r="D443" s="118">
        <v>6907000</v>
      </c>
      <c r="E443" s="118">
        <v>6907000</v>
      </c>
      <c r="F443" s="118">
        <v>6907000</v>
      </c>
      <c r="G443" s="4"/>
    </row>
    <row r="444" spans="1:7" ht="15" customHeight="1">
      <c r="A444" s="4"/>
      <c r="B444" s="7" t="s">
        <v>459</v>
      </c>
      <c r="C444" s="118">
        <v>7307000</v>
      </c>
      <c r="D444" s="118">
        <v>6907000</v>
      </c>
      <c r="E444" s="118">
        <v>6907000</v>
      </c>
      <c r="F444" s="118">
        <v>6907000</v>
      </c>
      <c r="G444" s="4"/>
    </row>
    <row r="445" spans="1:7" ht="15" customHeight="1">
      <c r="A445" s="4"/>
      <c r="B445" s="7" t="s">
        <v>463</v>
      </c>
      <c r="C445" s="118">
        <v>0</v>
      </c>
      <c r="D445" s="118">
        <v>0</v>
      </c>
      <c r="E445" s="118">
        <v>0</v>
      </c>
      <c r="F445" s="118">
        <v>0</v>
      </c>
      <c r="G445" s="4"/>
    </row>
    <row r="446" spans="1:7" ht="15" customHeight="1">
      <c r="A446" s="4"/>
      <c r="B446" s="7" t="s">
        <v>468</v>
      </c>
      <c r="C446" s="118">
        <v>46662000</v>
      </c>
      <c r="D446" s="118">
        <v>63716430</v>
      </c>
      <c r="E446" s="118">
        <v>67172480</v>
      </c>
      <c r="F446" s="118">
        <v>67694570</v>
      </c>
      <c r="G446" s="4"/>
    </row>
    <row r="447" spans="1:7" ht="15" customHeight="1">
      <c r="A447" s="4"/>
      <c r="B447" s="7" t="s">
        <v>459</v>
      </c>
      <c r="C447" s="118">
        <v>44662000</v>
      </c>
      <c r="D447" s="118">
        <v>61716430</v>
      </c>
      <c r="E447" s="118">
        <v>65172480</v>
      </c>
      <c r="F447" s="118">
        <v>65694570</v>
      </c>
      <c r="G447" s="4"/>
    </row>
    <row r="448" spans="1:7" ht="15" customHeight="1">
      <c r="A448" s="4"/>
      <c r="B448" s="7" t="s">
        <v>463</v>
      </c>
      <c r="C448" s="118">
        <v>2000000</v>
      </c>
      <c r="D448" s="118">
        <v>2000000</v>
      </c>
      <c r="E448" s="118">
        <v>2000000</v>
      </c>
      <c r="F448" s="118">
        <v>2000000</v>
      </c>
      <c r="G448" s="4"/>
    </row>
    <row r="449" spans="1:7" ht="15" customHeight="1">
      <c r="A449" s="4"/>
      <c r="B449" s="7" t="s">
        <v>467</v>
      </c>
      <c r="C449" s="118">
        <v>0</v>
      </c>
      <c r="D449" s="118">
        <v>0</v>
      </c>
      <c r="E449" s="118">
        <v>0</v>
      </c>
      <c r="F449" s="118">
        <v>0</v>
      </c>
      <c r="G449" s="4"/>
    </row>
    <row r="450" spans="1:7" ht="15" customHeight="1">
      <c r="A450" s="4"/>
      <c r="B450" s="7" t="s">
        <v>459</v>
      </c>
      <c r="C450" s="118">
        <v>0</v>
      </c>
      <c r="D450" s="118">
        <v>0</v>
      </c>
      <c r="E450" s="118">
        <v>0</v>
      </c>
      <c r="F450" s="118">
        <v>0</v>
      </c>
      <c r="G450" s="4"/>
    </row>
    <row r="451" spans="1:7" ht="15" customHeight="1">
      <c r="A451" s="4"/>
      <c r="B451" s="7" t="s">
        <v>463</v>
      </c>
      <c r="C451" s="118">
        <v>0</v>
      </c>
      <c r="D451" s="118">
        <v>0</v>
      </c>
      <c r="E451" s="118">
        <v>0</v>
      </c>
      <c r="F451" s="118">
        <v>0</v>
      </c>
      <c r="G451" s="4"/>
    </row>
    <row r="452" spans="1:7" ht="20.100000000000001" customHeight="1">
      <c r="A452" s="4"/>
      <c r="B452" s="7" t="s">
        <v>466</v>
      </c>
      <c r="C452" s="121">
        <v>0</v>
      </c>
      <c r="D452" s="121">
        <v>0</v>
      </c>
      <c r="E452" s="121">
        <v>0</v>
      </c>
      <c r="F452" s="121">
        <v>0</v>
      </c>
      <c r="G452" s="4"/>
    </row>
    <row r="453" spans="1:7" ht="15" customHeight="1">
      <c r="A453" s="4"/>
      <c r="B453" s="7" t="s">
        <v>459</v>
      </c>
      <c r="C453" s="118">
        <v>0</v>
      </c>
      <c r="D453" s="118">
        <v>0</v>
      </c>
      <c r="E453" s="118">
        <v>0</v>
      </c>
      <c r="F453" s="118">
        <v>0</v>
      </c>
      <c r="G453" s="4"/>
    </row>
    <row r="454" spans="1:7" ht="15" customHeight="1">
      <c r="A454" s="4"/>
      <c r="B454" s="7" t="s">
        <v>463</v>
      </c>
      <c r="C454" s="118">
        <v>0</v>
      </c>
      <c r="D454" s="118">
        <v>0</v>
      </c>
      <c r="E454" s="118">
        <v>0</v>
      </c>
      <c r="F454" s="118">
        <v>0</v>
      </c>
      <c r="G454" s="4"/>
    </row>
    <row r="455" spans="1:7" ht="15" customHeight="1">
      <c r="A455" s="4"/>
      <c r="B455" s="7" t="s">
        <v>465</v>
      </c>
      <c r="C455" s="118">
        <v>0</v>
      </c>
      <c r="D455" s="118">
        <v>0</v>
      </c>
      <c r="E455" s="118">
        <v>0</v>
      </c>
      <c r="F455" s="118">
        <v>0</v>
      </c>
      <c r="G455" s="4"/>
    </row>
    <row r="456" spans="1:7" ht="15" customHeight="1">
      <c r="A456" s="4"/>
      <c r="B456" s="7" t="s">
        <v>459</v>
      </c>
      <c r="C456" s="118">
        <v>0</v>
      </c>
      <c r="D456" s="118">
        <v>0</v>
      </c>
      <c r="E456" s="118">
        <v>0</v>
      </c>
      <c r="F456" s="118">
        <v>0</v>
      </c>
      <c r="G456" s="4"/>
    </row>
    <row r="457" spans="1:7" ht="15" customHeight="1">
      <c r="A457" s="4"/>
      <c r="B457" s="7" t="s">
        <v>463</v>
      </c>
      <c r="C457" s="118">
        <v>0</v>
      </c>
      <c r="D457" s="118">
        <v>0</v>
      </c>
      <c r="E457" s="118">
        <v>0</v>
      </c>
      <c r="F457" s="118">
        <v>0</v>
      </c>
      <c r="G457" s="4"/>
    </row>
    <row r="458" spans="1:7" ht="15" customHeight="1">
      <c r="A458" s="4"/>
      <c r="B458" s="7" t="s">
        <v>464</v>
      </c>
      <c r="C458" s="118">
        <v>124828000</v>
      </c>
      <c r="D458" s="118">
        <v>63473570</v>
      </c>
      <c r="E458" s="118">
        <v>63137520</v>
      </c>
      <c r="F458" s="118">
        <v>69370430</v>
      </c>
      <c r="G458" s="4"/>
    </row>
    <row r="459" spans="1:7" ht="15" customHeight="1">
      <c r="A459" s="4"/>
      <c r="B459" s="7" t="s">
        <v>459</v>
      </c>
      <c r="C459" s="118">
        <v>124828000</v>
      </c>
      <c r="D459" s="118">
        <v>63473570</v>
      </c>
      <c r="E459" s="118">
        <v>63137520</v>
      </c>
      <c r="F459" s="118">
        <v>69370430</v>
      </c>
      <c r="G459" s="4"/>
    </row>
    <row r="460" spans="1:7" ht="15" customHeight="1">
      <c r="A460" s="4"/>
      <c r="B460" s="7" t="s">
        <v>463</v>
      </c>
      <c r="C460" s="118">
        <v>0</v>
      </c>
      <c r="D460" s="118">
        <v>0</v>
      </c>
      <c r="E460" s="118">
        <v>0</v>
      </c>
      <c r="F460" s="118">
        <v>0</v>
      </c>
      <c r="G460" s="4"/>
    </row>
    <row r="461" spans="1:7" ht="15" customHeight="1">
      <c r="A461" s="4"/>
      <c r="B461" s="7" t="s">
        <v>462</v>
      </c>
      <c r="C461" s="118">
        <v>0</v>
      </c>
      <c r="D461" s="118">
        <v>0</v>
      </c>
      <c r="E461" s="118">
        <v>0</v>
      </c>
      <c r="F461" s="118">
        <v>0</v>
      </c>
      <c r="G461" s="4"/>
    </row>
    <row r="462" spans="1:7" ht="15" customHeight="1">
      <c r="A462" s="4"/>
      <c r="B462" s="7" t="s">
        <v>459</v>
      </c>
      <c r="C462" s="118">
        <v>0</v>
      </c>
      <c r="D462" s="118">
        <v>0</v>
      </c>
      <c r="E462" s="118">
        <v>0</v>
      </c>
      <c r="F462" s="118">
        <v>0</v>
      </c>
      <c r="G462" s="4"/>
    </row>
    <row r="463" spans="1:7" ht="15" customHeight="1">
      <c r="A463" s="4"/>
      <c r="B463" s="7" t="s">
        <v>458</v>
      </c>
      <c r="C463" s="118">
        <v>0</v>
      </c>
      <c r="D463" s="118">
        <v>0</v>
      </c>
      <c r="E463" s="118">
        <v>0</v>
      </c>
      <c r="F463" s="118">
        <v>0</v>
      </c>
      <c r="G463" s="4"/>
    </row>
    <row r="464" spans="1:7" ht="15" customHeight="1">
      <c r="A464" s="4"/>
      <c r="B464" s="7" t="s">
        <v>457</v>
      </c>
      <c r="C464" s="118">
        <v>0</v>
      </c>
      <c r="D464" s="118">
        <v>0</v>
      </c>
      <c r="E464" s="118">
        <v>0</v>
      </c>
      <c r="F464" s="118">
        <v>0</v>
      </c>
      <c r="G464" s="4"/>
    </row>
    <row r="465" spans="1:7" ht="15" customHeight="1">
      <c r="A465" s="4"/>
      <c r="B465" s="7" t="s">
        <v>456</v>
      </c>
      <c r="C465" s="118">
        <v>0</v>
      </c>
      <c r="D465" s="118">
        <v>0</v>
      </c>
      <c r="E465" s="118">
        <v>0</v>
      </c>
      <c r="F465" s="118">
        <v>0</v>
      </c>
      <c r="G465" s="4"/>
    </row>
    <row r="466" spans="1:7" ht="15" customHeight="1">
      <c r="A466" s="4"/>
      <c r="B466" s="7" t="s">
        <v>455</v>
      </c>
      <c r="C466" s="118">
        <v>0</v>
      </c>
      <c r="D466" s="118">
        <v>0</v>
      </c>
      <c r="E466" s="118">
        <v>0</v>
      </c>
      <c r="F466" s="118">
        <v>0</v>
      </c>
      <c r="G466" s="4"/>
    </row>
    <row r="467" spans="1:7" ht="15" customHeight="1">
      <c r="A467" s="4"/>
      <c r="B467" s="7" t="s">
        <v>461</v>
      </c>
      <c r="C467" s="118">
        <v>57797300</v>
      </c>
      <c r="D467" s="118">
        <v>60000000</v>
      </c>
      <c r="E467" s="118">
        <v>60000000</v>
      </c>
      <c r="F467" s="118">
        <v>60000000</v>
      </c>
      <c r="G467" s="4"/>
    </row>
    <row r="468" spans="1:7" ht="15" customHeight="1">
      <c r="A468" s="4"/>
      <c r="B468" s="7" t="s">
        <v>459</v>
      </c>
      <c r="C468" s="118">
        <v>57797300</v>
      </c>
      <c r="D468" s="118">
        <v>60000000</v>
      </c>
      <c r="E468" s="118">
        <v>60000000</v>
      </c>
      <c r="F468" s="118">
        <v>60000000</v>
      </c>
      <c r="G468" s="4"/>
    </row>
    <row r="469" spans="1:7" ht="15" customHeight="1">
      <c r="A469" s="4"/>
      <c r="B469" s="7" t="s">
        <v>458</v>
      </c>
      <c r="C469" s="118">
        <v>0</v>
      </c>
      <c r="D469" s="118">
        <v>0</v>
      </c>
      <c r="E469" s="118">
        <v>0</v>
      </c>
      <c r="F469" s="118">
        <v>0</v>
      </c>
      <c r="G469" s="4"/>
    </row>
    <row r="470" spans="1:7" ht="15" customHeight="1">
      <c r="A470" s="4"/>
      <c r="B470" s="7" t="s">
        <v>457</v>
      </c>
      <c r="C470" s="118">
        <v>0</v>
      </c>
      <c r="D470" s="118">
        <v>0</v>
      </c>
      <c r="E470" s="118">
        <v>0</v>
      </c>
      <c r="F470" s="118">
        <v>0</v>
      </c>
      <c r="G470" s="4"/>
    </row>
    <row r="471" spans="1:7" ht="15" customHeight="1">
      <c r="A471" s="4"/>
      <c r="B471" s="7" t="s">
        <v>456</v>
      </c>
      <c r="C471" s="118">
        <v>0</v>
      </c>
      <c r="D471" s="118">
        <v>0</v>
      </c>
      <c r="E471" s="118">
        <v>0</v>
      </c>
      <c r="F471" s="118">
        <v>0</v>
      </c>
      <c r="G471" s="4"/>
    </row>
    <row r="472" spans="1:7" ht="15" customHeight="1">
      <c r="A472" s="4"/>
      <c r="B472" s="7" t="s">
        <v>455</v>
      </c>
      <c r="C472" s="118">
        <v>0</v>
      </c>
      <c r="D472" s="118">
        <v>0</v>
      </c>
      <c r="E472" s="118">
        <v>0</v>
      </c>
      <c r="F472" s="118">
        <v>0</v>
      </c>
      <c r="G472" s="4"/>
    </row>
    <row r="473" spans="1:7" ht="15" customHeight="1">
      <c r="A473" s="4"/>
      <c r="B473" s="7" t="s">
        <v>460</v>
      </c>
      <c r="C473" s="118">
        <v>0</v>
      </c>
      <c r="D473" s="118">
        <v>0</v>
      </c>
      <c r="E473" s="118">
        <v>0</v>
      </c>
      <c r="F473" s="118">
        <v>0</v>
      </c>
      <c r="G473" s="4"/>
    </row>
    <row r="474" spans="1:7" ht="15" customHeight="1">
      <c r="A474" s="4"/>
      <c r="B474" s="7" t="s">
        <v>459</v>
      </c>
      <c r="C474" s="118">
        <v>0</v>
      </c>
      <c r="D474" s="118">
        <v>0</v>
      </c>
      <c r="E474" s="118">
        <v>0</v>
      </c>
      <c r="F474" s="118">
        <v>0</v>
      </c>
      <c r="G474" s="4"/>
    </row>
    <row r="475" spans="1:7" ht="15" customHeight="1">
      <c r="A475" s="4"/>
      <c r="B475" s="7" t="s">
        <v>458</v>
      </c>
      <c r="C475" s="118">
        <v>0</v>
      </c>
      <c r="D475" s="118">
        <v>0</v>
      </c>
      <c r="E475" s="118">
        <v>0</v>
      </c>
      <c r="F475" s="118">
        <v>0</v>
      </c>
      <c r="G475" s="4"/>
    </row>
    <row r="476" spans="1:7" ht="15" customHeight="1">
      <c r="A476" s="4"/>
      <c r="B476" s="7" t="s">
        <v>457</v>
      </c>
      <c r="C476" s="118">
        <v>0</v>
      </c>
      <c r="D476" s="118">
        <v>0</v>
      </c>
      <c r="E476" s="118">
        <v>0</v>
      </c>
      <c r="F476" s="118">
        <v>0</v>
      </c>
      <c r="G476" s="4"/>
    </row>
    <row r="477" spans="1:7" ht="15" customHeight="1">
      <c r="A477" s="4"/>
      <c r="B477" s="7" t="s">
        <v>456</v>
      </c>
      <c r="C477" s="118">
        <v>0</v>
      </c>
      <c r="D477" s="118">
        <v>0</v>
      </c>
      <c r="E477" s="118">
        <v>0</v>
      </c>
      <c r="F477" s="118">
        <v>0</v>
      </c>
      <c r="G477" s="4"/>
    </row>
    <row r="478" spans="1:7" ht="15" customHeight="1">
      <c r="A478" s="4"/>
      <c r="B478" s="7" t="s">
        <v>455</v>
      </c>
      <c r="C478" s="118">
        <v>0</v>
      </c>
      <c r="D478" s="118">
        <v>0</v>
      </c>
      <c r="E478" s="118">
        <v>0</v>
      </c>
      <c r="F478" s="118">
        <v>0</v>
      </c>
      <c r="G478" s="4"/>
    </row>
    <row r="479" spans="1:7" ht="15" customHeight="1">
      <c r="A479" s="4"/>
      <c r="B479" s="7" t="s">
        <v>454</v>
      </c>
      <c r="C479" s="118">
        <v>0</v>
      </c>
      <c r="D479" s="118">
        <v>0</v>
      </c>
      <c r="E479" s="118">
        <v>0</v>
      </c>
      <c r="F479" s="118">
        <v>0</v>
      </c>
      <c r="G479" s="4"/>
    </row>
    <row r="480" spans="1:7" ht="15" customHeight="1">
      <c r="A480" s="4"/>
      <c r="B480" s="7" t="s">
        <v>453</v>
      </c>
      <c r="C480" s="118">
        <v>0</v>
      </c>
      <c r="D480" s="118">
        <v>0</v>
      </c>
      <c r="E480" s="118">
        <v>0</v>
      </c>
      <c r="F480" s="118">
        <v>0</v>
      </c>
      <c r="G480" s="4"/>
    </row>
    <row r="481" spans="1:7" ht="19.5" customHeight="1">
      <c r="A481" s="4"/>
      <c r="B481" s="6" t="s">
        <v>450</v>
      </c>
      <c r="C481" s="4"/>
      <c r="D481" s="4"/>
      <c r="E481" s="4"/>
      <c r="F481" s="4"/>
      <c r="G481" s="4"/>
    </row>
    <row r="482" spans="1:7" ht="13.5" customHeight="1">
      <c r="A482" s="206"/>
      <c r="B482" s="207" t="s">
        <v>338</v>
      </c>
      <c r="C482" s="207" t="s">
        <v>450</v>
      </c>
      <c r="E482" s="3" t="s">
        <v>450</v>
      </c>
      <c r="F482" s="122" t="s">
        <v>338</v>
      </c>
      <c r="G482" s="122" t="s">
        <v>450</v>
      </c>
    </row>
    <row r="483" spans="1:7" ht="27" customHeight="1">
      <c r="A483" s="208" t="s">
        <v>452</v>
      </c>
      <c r="B483" s="207" t="s">
        <v>451</v>
      </c>
      <c r="C483" s="207" t="s">
        <v>450</v>
      </c>
      <c r="E483" s="2" t="s">
        <v>577</v>
      </c>
      <c r="F483" s="122" t="s">
        <v>451</v>
      </c>
      <c r="G483" s="122" t="s">
        <v>450</v>
      </c>
    </row>
    <row r="484" spans="1:7" ht="20.100000000000001" customHeight="1">
      <c r="A484" s="209" t="s">
        <v>450</v>
      </c>
      <c r="B484" s="207" t="s">
        <v>336</v>
      </c>
      <c r="C484" s="207" t="s">
        <v>450</v>
      </c>
      <c r="E484" s="1" t="s">
        <v>450</v>
      </c>
      <c r="F484" s="122" t="s">
        <v>336</v>
      </c>
      <c r="G484" s="122" t="s">
        <v>450</v>
      </c>
    </row>
  </sheetData>
  <mergeCells count="52">
    <mergeCell ref="C382:F382"/>
    <mergeCell ref="C383:F383"/>
    <mergeCell ref="C384:F384"/>
    <mergeCell ref="B393:F393"/>
    <mergeCell ref="C324:F324"/>
    <mergeCell ref="C325:F325"/>
    <mergeCell ref="C326:F326"/>
    <mergeCell ref="B335:F335"/>
    <mergeCell ref="B380:F380"/>
    <mergeCell ref="C381:F381"/>
    <mergeCell ref="B279:F279"/>
    <mergeCell ref="C203:F203"/>
    <mergeCell ref="C204:F204"/>
    <mergeCell ref="C205:F205"/>
    <mergeCell ref="C206:F206"/>
    <mergeCell ref="B215:F215"/>
    <mergeCell ref="C260:F260"/>
    <mergeCell ref="B266:F266"/>
    <mergeCell ref="C267:F267"/>
    <mergeCell ref="C268:F268"/>
    <mergeCell ref="C269:F269"/>
    <mergeCell ref="C270:F270"/>
    <mergeCell ref="B202:F202"/>
    <mergeCell ref="C81:F81"/>
    <mergeCell ref="C82:F82"/>
    <mergeCell ref="C83:F83"/>
    <mergeCell ref="C84:F84"/>
    <mergeCell ref="B93:F93"/>
    <mergeCell ref="C138:F138"/>
    <mergeCell ref="C139:F139"/>
    <mergeCell ref="C140:F140"/>
    <mergeCell ref="C141:F141"/>
    <mergeCell ref="B150:F150"/>
    <mergeCell ref="C195:F195"/>
    <mergeCell ref="B80:F80"/>
    <mergeCell ref="C7:F7"/>
    <mergeCell ref="B8:F8"/>
    <mergeCell ref="B9:F9"/>
    <mergeCell ref="C10:F10"/>
    <mergeCell ref="C15:F15"/>
    <mergeCell ref="B22:F22"/>
    <mergeCell ref="C23:F23"/>
    <mergeCell ref="C24:F24"/>
    <mergeCell ref="C25:F25"/>
    <mergeCell ref="C26:F26"/>
    <mergeCell ref="B35:F35"/>
    <mergeCell ref="C6:F6"/>
    <mergeCell ref="B1:F1"/>
    <mergeCell ref="B2:F2"/>
    <mergeCell ref="C3:F3"/>
    <mergeCell ref="C4:F4"/>
    <mergeCell ref="C5:F5"/>
  </mergeCells>
  <pageMargins left="0" right="0" top="0" bottom="0" header="0" footer="0"/>
  <pageSetup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5665"/>
  <sheetViews>
    <sheetView topLeftCell="A4239" workbookViewId="0">
      <selection activeCell="I4263" sqref="I4262:I4263"/>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1800</v>
      </c>
      <c r="E3" s="842"/>
      <c r="F3" s="842"/>
      <c r="G3" s="842"/>
      <c r="H3" s="4"/>
      <c r="I3" s="4"/>
      <c r="J3" s="4"/>
      <c r="K3" s="4"/>
    </row>
    <row r="4" spans="1:11" ht="14.1" customHeight="1">
      <c r="A4" s="4"/>
      <c r="B4" s="4"/>
      <c r="C4" s="16" t="s">
        <v>573</v>
      </c>
      <c r="D4" s="841" t="s">
        <v>1801</v>
      </c>
      <c r="E4" s="842"/>
      <c r="F4" s="842"/>
      <c r="G4" s="842"/>
      <c r="H4" s="4"/>
      <c r="I4" s="4"/>
      <c r="J4" s="4"/>
      <c r="K4" s="4"/>
    </row>
    <row r="5" spans="1:11" ht="14.1" customHeight="1">
      <c r="A5" s="4"/>
      <c r="B5" s="4"/>
      <c r="C5" s="16" t="s">
        <v>0</v>
      </c>
      <c r="D5" s="841" t="s">
        <v>1802</v>
      </c>
      <c r="E5" s="842"/>
      <c r="F5" s="842"/>
      <c r="G5" s="842"/>
      <c r="H5" s="4"/>
      <c r="I5" s="4"/>
      <c r="J5" s="4"/>
      <c r="K5" s="4"/>
    </row>
    <row r="6" spans="1:11" ht="14.1" customHeight="1">
      <c r="A6" s="4"/>
      <c r="B6" s="4"/>
      <c r="C6" s="16" t="s">
        <v>1</v>
      </c>
      <c r="D6" s="841" t="s">
        <v>1803</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30.95" customHeight="1">
      <c r="A9" s="4"/>
      <c r="B9" s="4"/>
      <c r="C9" s="835" t="s">
        <v>1804</v>
      </c>
      <c r="D9" s="836"/>
      <c r="E9" s="836"/>
      <c r="F9" s="836"/>
      <c r="G9" s="836"/>
      <c r="H9" s="4"/>
      <c r="I9" s="4"/>
      <c r="J9" s="4"/>
      <c r="K9" s="4"/>
    </row>
    <row r="10" spans="1:11" ht="41.1" customHeight="1">
      <c r="A10" s="4"/>
      <c r="B10" s="4"/>
      <c r="C10" s="8" t="s">
        <v>5</v>
      </c>
      <c r="D10" s="829" t="s">
        <v>1805</v>
      </c>
      <c r="E10" s="830"/>
      <c r="F10" s="830"/>
      <c r="G10" s="830"/>
      <c r="H10" s="4"/>
      <c r="I10" s="4"/>
      <c r="J10" s="4"/>
      <c r="K10" s="4"/>
    </row>
    <row r="11" spans="1:11" ht="26.1" customHeight="1">
      <c r="A11" s="4"/>
      <c r="B11" s="4"/>
      <c r="C11" s="8" t="s">
        <v>303</v>
      </c>
      <c r="D11" s="829" t="s">
        <v>450</v>
      </c>
      <c r="E11" s="830"/>
      <c r="F11" s="830"/>
      <c r="G11" s="830"/>
      <c r="H11" s="4"/>
      <c r="I11" s="4"/>
      <c r="J11" s="4"/>
      <c r="K11" s="4"/>
    </row>
    <row r="12" spans="1:11" ht="14.1" customHeight="1">
      <c r="A12" s="4"/>
      <c r="B12" s="4"/>
      <c r="C12" s="827" t="s">
        <v>450</v>
      </c>
      <c r="D12" s="828"/>
      <c r="E12" s="828"/>
      <c r="F12" s="828"/>
      <c r="G12" s="828"/>
      <c r="H12" s="4"/>
      <c r="I12" s="4"/>
      <c r="J12" s="4"/>
      <c r="K12" s="4"/>
    </row>
    <row r="13" spans="1:11" ht="14.1" customHeight="1">
      <c r="A13" s="4"/>
      <c r="B13" s="4"/>
      <c r="C13" s="34" t="s">
        <v>450</v>
      </c>
      <c r="D13" s="827" t="s">
        <v>450</v>
      </c>
      <c r="E13" s="828"/>
      <c r="F13" s="828"/>
      <c r="G13" s="828"/>
      <c r="H13" s="4"/>
      <c r="I13" s="4"/>
      <c r="J13" s="4"/>
      <c r="K13" s="4"/>
    </row>
    <row r="14" spans="1:11" ht="14.1" customHeight="1">
      <c r="A14" s="4"/>
      <c r="B14" s="4"/>
      <c r="C14" s="14" t="s">
        <v>484</v>
      </c>
      <c r="D14" s="825" t="s">
        <v>450</v>
      </c>
      <c r="E14" s="826"/>
      <c r="F14" s="826"/>
      <c r="G14" s="826"/>
      <c r="H14" s="4"/>
      <c r="I14" s="4"/>
      <c r="J14" s="4"/>
      <c r="K14" s="4"/>
    </row>
    <row r="15" spans="1:11" ht="14.1" customHeight="1">
      <c r="A15" s="4"/>
      <c r="B15" s="4"/>
      <c r="C15" s="35" t="s">
        <v>482</v>
      </c>
      <c r="D15" s="821" t="s">
        <v>450</v>
      </c>
      <c r="E15" s="822"/>
      <c r="F15" s="822"/>
      <c r="G15" s="822"/>
      <c r="H15" s="4"/>
      <c r="I15" s="4"/>
      <c r="J15" s="4"/>
      <c r="K15" s="4"/>
    </row>
    <row r="16" spans="1:11" ht="14.1" customHeight="1">
      <c r="A16" s="4"/>
      <c r="B16" s="4"/>
      <c r="C16" s="35" t="s">
        <v>15</v>
      </c>
      <c r="D16" s="821" t="s">
        <v>450</v>
      </c>
      <c r="E16" s="822"/>
      <c r="F16" s="822"/>
      <c r="G16" s="822"/>
      <c r="H16" s="4"/>
      <c r="I16" s="4"/>
      <c r="J16" s="4"/>
      <c r="K16" s="4"/>
    </row>
    <row r="17" spans="1:11" ht="15" customHeight="1">
      <c r="A17" s="4"/>
      <c r="B17" s="4"/>
      <c r="C17" s="13"/>
      <c r="D17" s="41">
        <v>2021</v>
      </c>
      <c r="E17" s="41">
        <v>2022</v>
      </c>
      <c r="F17" s="41">
        <v>2023</v>
      </c>
      <c r="G17" s="41">
        <v>2024</v>
      </c>
      <c r="H17" s="4"/>
      <c r="I17" s="4"/>
      <c r="J17" s="4"/>
      <c r="K17" s="4"/>
    </row>
    <row r="18" spans="1:11" ht="15" customHeight="1">
      <c r="A18" s="4"/>
      <c r="B18" s="4"/>
      <c r="C18" s="12"/>
      <c r="D18" s="42" t="s">
        <v>7</v>
      </c>
      <c r="E18" s="42" t="s">
        <v>8</v>
      </c>
      <c r="F18" s="42" t="s">
        <v>8</v>
      </c>
      <c r="G18" s="42" t="s">
        <v>8</v>
      </c>
      <c r="H18" s="4"/>
      <c r="I18" s="4"/>
      <c r="J18" s="4"/>
      <c r="K18" s="4"/>
    </row>
    <row r="19" spans="1:11" ht="14.1" customHeight="1">
      <c r="A19" s="4"/>
      <c r="B19" s="4"/>
      <c r="C19" s="823" t="s">
        <v>473</v>
      </c>
      <c r="D19" s="824"/>
      <c r="E19" s="824"/>
      <c r="F19" s="824"/>
      <c r="G19" s="824"/>
      <c r="H19" s="4"/>
      <c r="I19" s="4"/>
      <c r="J19" s="4"/>
      <c r="K19" s="4"/>
    </row>
    <row r="20" spans="1:11" ht="14.1" customHeight="1">
      <c r="A20" s="4"/>
      <c r="B20" s="4"/>
      <c r="C20" s="13"/>
      <c r="D20" s="41">
        <v>2021</v>
      </c>
      <c r="E20" s="41">
        <v>2022</v>
      </c>
      <c r="F20" s="41">
        <v>2023</v>
      </c>
      <c r="G20" s="41">
        <v>2024</v>
      </c>
      <c r="H20" s="4"/>
      <c r="I20" s="4"/>
      <c r="J20" s="4"/>
      <c r="K20" s="4"/>
    </row>
    <row r="21" spans="1:11" ht="14.1" customHeight="1">
      <c r="A21" s="4"/>
      <c r="B21" s="4"/>
      <c r="C21" s="12"/>
      <c r="D21" s="42" t="s">
        <v>7</v>
      </c>
      <c r="E21" s="42" t="s">
        <v>8</v>
      </c>
      <c r="F21" s="42" t="s">
        <v>8</v>
      </c>
      <c r="G21" s="42" t="s">
        <v>8</v>
      </c>
      <c r="H21" s="4"/>
      <c r="I21" s="4"/>
      <c r="J21" s="4"/>
      <c r="K21" s="4"/>
    </row>
    <row r="22" spans="1:11" ht="14.1" customHeight="1">
      <c r="A22" s="4"/>
      <c r="B22" s="4"/>
      <c r="C22" s="10" t="s">
        <v>165</v>
      </c>
      <c r="D22" s="21" t="s">
        <v>450</v>
      </c>
      <c r="E22" s="21" t="s">
        <v>450</v>
      </c>
      <c r="F22" s="21" t="s">
        <v>450</v>
      </c>
      <c r="G22" s="21" t="s">
        <v>450</v>
      </c>
      <c r="H22" s="4"/>
      <c r="I22" s="4"/>
      <c r="J22" s="4"/>
      <c r="K22" s="4"/>
    </row>
    <row r="23" spans="1:11" ht="27" customHeight="1">
      <c r="A23" s="4"/>
      <c r="B23" s="4"/>
      <c r="C23" s="8" t="s">
        <v>5</v>
      </c>
      <c r="D23" s="829" t="s">
        <v>946</v>
      </c>
      <c r="E23" s="830"/>
      <c r="F23" s="830"/>
      <c r="G23" s="830"/>
      <c r="H23" s="4"/>
      <c r="I23" s="4"/>
      <c r="J23" s="4"/>
      <c r="K23" s="4"/>
    </row>
    <row r="24" spans="1:11" ht="26.1" customHeight="1">
      <c r="A24" s="4"/>
      <c r="B24" s="4"/>
      <c r="C24" s="8" t="s">
        <v>303</v>
      </c>
      <c r="D24" s="829" t="s">
        <v>450</v>
      </c>
      <c r="E24" s="830"/>
      <c r="F24" s="830"/>
      <c r="G24" s="830"/>
      <c r="H24" s="4"/>
      <c r="I24" s="4"/>
      <c r="J24" s="4"/>
      <c r="K24" s="4"/>
    </row>
    <row r="25" spans="1:11" ht="14.1" customHeight="1">
      <c r="A25" s="4"/>
      <c r="B25" s="4"/>
      <c r="C25" s="827" t="s">
        <v>44</v>
      </c>
      <c r="D25" s="828"/>
      <c r="E25" s="828"/>
      <c r="F25" s="828"/>
      <c r="G25" s="828"/>
      <c r="H25" s="4"/>
      <c r="I25" s="4"/>
      <c r="J25" s="4"/>
      <c r="K25" s="4"/>
    </row>
    <row r="26" spans="1:11" ht="14.1" customHeight="1">
      <c r="A26" s="4"/>
      <c r="B26" s="4"/>
      <c r="C26" s="34" t="s">
        <v>1806</v>
      </c>
      <c r="D26" s="827" t="s">
        <v>1807</v>
      </c>
      <c r="E26" s="828"/>
      <c r="F26" s="828"/>
      <c r="G26" s="828"/>
      <c r="H26" s="4"/>
      <c r="I26" s="4"/>
      <c r="J26" s="4"/>
      <c r="K26" s="4"/>
    </row>
    <row r="27" spans="1:11" ht="18" customHeight="1">
      <c r="A27" s="4"/>
      <c r="B27" s="4"/>
      <c r="C27" s="14" t="s">
        <v>484</v>
      </c>
      <c r="D27" s="825" t="s">
        <v>1808</v>
      </c>
      <c r="E27" s="826"/>
      <c r="F27" s="826"/>
      <c r="G27" s="826"/>
      <c r="H27" s="4"/>
      <c r="I27" s="4"/>
      <c r="J27" s="4"/>
      <c r="K27" s="4"/>
    </row>
    <row r="28" spans="1:11" ht="18" customHeight="1">
      <c r="A28" s="4"/>
      <c r="B28" s="4"/>
      <c r="C28" s="35" t="s">
        <v>482</v>
      </c>
      <c r="D28" s="821" t="s">
        <v>1809</v>
      </c>
      <c r="E28" s="822"/>
      <c r="F28" s="822"/>
      <c r="G28" s="822"/>
      <c r="H28" s="4"/>
      <c r="I28" s="4"/>
      <c r="J28" s="4"/>
      <c r="K28" s="4"/>
    </row>
    <row r="29" spans="1:11" ht="18" customHeight="1">
      <c r="A29" s="4"/>
      <c r="B29" s="4"/>
      <c r="C29" s="35" t="s">
        <v>15</v>
      </c>
      <c r="D29" s="821" t="s">
        <v>707</v>
      </c>
      <c r="E29" s="822"/>
      <c r="F29" s="822"/>
      <c r="G29" s="822"/>
      <c r="H29" s="4"/>
      <c r="I29" s="4"/>
      <c r="J29" s="4"/>
      <c r="K29" s="4"/>
    </row>
    <row r="30" spans="1:11" ht="15" customHeight="1">
      <c r="A30" s="4"/>
      <c r="B30" s="4"/>
      <c r="C30" s="13"/>
      <c r="D30" s="41">
        <v>2021</v>
      </c>
      <c r="E30" s="41">
        <v>2022</v>
      </c>
      <c r="F30" s="41">
        <v>2023</v>
      </c>
      <c r="G30" s="41">
        <v>2024</v>
      </c>
      <c r="H30" s="4"/>
      <c r="I30" s="4"/>
      <c r="J30" s="4"/>
      <c r="K30" s="4"/>
    </row>
    <row r="31" spans="1:11" ht="15" customHeight="1">
      <c r="A31" s="4"/>
      <c r="B31" s="4"/>
      <c r="C31" s="12"/>
      <c r="D31" s="42" t="s">
        <v>7</v>
      </c>
      <c r="E31" s="42" t="s">
        <v>8</v>
      </c>
      <c r="F31" s="42" t="s">
        <v>8</v>
      </c>
      <c r="G31" s="42" t="s">
        <v>8</v>
      </c>
      <c r="H31" s="4"/>
      <c r="I31" s="4"/>
      <c r="J31" s="4"/>
      <c r="K31" s="4"/>
    </row>
    <row r="32" spans="1:11" ht="14.1" customHeight="1">
      <c r="A32" s="4"/>
      <c r="B32" s="4"/>
      <c r="C32" s="7" t="s">
        <v>16</v>
      </c>
      <c r="D32" s="43" t="s">
        <v>531</v>
      </c>
      <c r="E32" s="43" t="s">
        <v>474</v>
      </c>
      <c r="F32" s="43" t="s">
        <v>474</v>
      </c>
      <c r="G32" s="43" t="s">
        <v>531</v>
      </c>
      <c r="H32" s="4"/>
      <c r="I32" s="4"/>
      <c r="J32" s="4"/>
      <c r="K32" s="4"/>
    </row>
    <row r="33" spans="1:11" ht="14.1" customHeight="1">
      <c r="A33" s="4"/>
      <c r="B33" s="4"/>
      <c r="C33" s="7" t="s">
        <v>680</v>
      </c>
      <c r="D33" s="43" t="s">
        <v>1810</v>
      </c>
      <c r="E33" s="43" t="s">
        <v>474</v>
      </c>
      <c r="F33" s="43" t="s">
        <v>474</v>
      </c>
      <c r="G33" s="43" t="s">
        <v>1811</v>
      </c>
      <c r="H33" s="4"/>
      <c r="I33" s="4"/>
      <c r="J33" s="4"/>
      <c r="K33" s="4"/>
    </row>
    <row r="34" spans="1:11" ht="14.1" customHeight="1">
      <c r="A34" s="4"/>
      <c r="B34" s="4"/>
      <c r="C34" s="7" t="s">
        <v>676</v>
      </c>
      <c r="D34" s="43" t="s">
        <v>1810</v>
      </c>
      <c r="E34" s="43" t="s">
        <v>474</v>
      </c>
      <c r="F34" s="43" t="s">
        <v>474</v>
      </c>
      <c r="G34" s="43" t="s">
        <v>1811</v>
      </c>
      <c r="H34" s="4"/>
      <c r="I34" s="4"/>
      <c r="J34" s="4"/>
      <c r="K34" s="4"/>
    </row>
    <row r="35" spans="1:11" ht="14.1" customHeight="1">
      <c r="A35" s="4"/>
      <c r="B35" s="4"/>
      <c r="C35" s="7" t="s">
        <v>477</v>
      </c>
      <c r="D35" s="43" t="s">
        <v>450</v>
      </c>
      <c r="E35" s="43" t="s">
        <v>583</v>
      </c>
      <c r="F35" s="43" t="s">
        <v>450</v>
      </c>
      <c r="G35" s="43" t="s">
        <v>450</v>
      </c>
      <c r="H35" s="4"/>
      <c r="I35" s="4"/>
      <c r="J35" s="4"/>
      <c r="K35" s="4"/>
    </row>
    <row r="36" spans="1:11" ht="14.1" customHeight="1">
      <c r="A36" s="4"/>
      <c r="B36" s="4"/>
      <c r="C36" s="7" t="s">
        <v>476</v>
      </c>
      <c r="D36" s="43" t="s">
        <v>450</v>
      </c>
      <c r="E36" s="43" t="s">
        <v>583</v>
      </c>
      <c r="F36" s="43" t="s">
        <v>450</v>
      </c>
      <c r="G36" s="43" t="s">
        <v>450</v>
      </c>
      <c r="H36" s="4"/>
      <c r="I36" s="4"/>
      <c r="J36" s="4"/>
      <c r="K36" s="4"/>
    </row>
    <row r="37" spans="1:11" ht="14.1" customHeight="1">
      <c r="A37" s="4"/>
      <c r="B37" s="4"/>
      <c r="C37" s="7" t="s">
        <v>22</v>
      </c>
      <c r="D37" s="43" t="s">
        <v>450</v>
      </c>
      <c r="E37" s="43" t="s">
        <v>583</v>
      </c>
      <c r="F37" s="43" t="s">
        <v>450</v>
      </c>
      <c r="G37" s="43" t="s">
        <v>450</v>
      </c>
      <c r="H37" s="4"/>
      <c r="I37" s="4"/>
      <c r="J37" s="4"/>
      <c r="K37" s="4"/>
    </row>
    <row r="38" spans="1:11" ht="14.1" customHeight="1">
      <c r="A38" s="4"/>
      <c r="B38" s="4"/>
      <c r="C38" s="823" t="s">
        <v>473</v>
      </c>
      <c r="D38" s="824"/>
      <c r="E38" s="824"/>
      <c r="F38" s="824"/>
      <c r="G38" s="824"/>
      <c r="H38" s="4"/>
      <c r="I38" s="4"/>
      <c r="J38" s="4"/>
      <c r="K38" s="4"/>
    </row>
    <row r="39" spans="1:11" ht="14.1" customHeight="1">
      <c r="A39" s="4"/>
      <c r="B39" s="4"/>
      <c r="C39" s="13"/>
      <c r="D39" s="41">
        <v>2021</v>
      </c>
      <c r="E39" s="41">
        <v>2022</v>
      </c>
      <c r="F39" s="41">
        <v>2023</v>
      </c>
      <c r="G39" s="41">
        <v>2024</v>
      </c>
      <c r="H39" s="4"/>
      <c r="I39" s="4"/>
      <c r="J39" s="4"/>
      <c r="K39" s="4"/>
    </row>
    <row r="40" spans="1:11" ht="14.1" customHeight="1">
      <c r="A40" s="4"/>
      <c r="B40" s="4"/>
      <c r="C40" s="12"/>
      <c r="D40" s="42" t="s">
        <v>7</v>
      </c>
      <c r="E40" s="42" t="s">
        <v>8</v>
      </c>
      <c r="F40" s="42" t="s">
        <v>8</v>
      </c>
      <c r="G40" s="42" t="s">
        <v>8</v>
      </c>
      <c r="H40" s="4"/>
      <c r="I40" s="4"/>
      <c r="J40" s="4"/>
      <c r="K40" s="4"/>
    </row>
    <row r="41" spans="1:11" ht="14.1" customHeight="1">
      <c r="A41" s="4"/>
      <c r="B41" s="4"/>
      <c r="C41" s="11" t="s">
        <v>470</v>
      </c>
      <c r="D41" s="38">
        <v>0</v>
      </c>
      <c r="E41" s="38">
        <v>0</v>
      </c>
      <c r="F41" s="38">
        <v>0</v>
      </c>
      <c r="G41" s="38">
        <v>0</v>
      </c>
      <c r="H41" s="4"/>
      <c r="I41" s="4"/>
      <c r="J41" s="4"/>
      <c r="K41" s="4"/>
    </row>
    <row r="42" spans="1:11" ht="14.1" customHeight="1">
      <c r="A42" s="4"/>
      <c r="B42" s="4"/>
      <c r="C42" s="11" t="s">
        <v>459</v>
      </c>
      <c r="D42" s="38">
        <v>0</v>
      </c>
      <c r="E42" s="38">
        <v>0</v>
      </c>
      <c r="F42" s="38">
        <v>0</v>
      </c>
      <c r="G42" s="38">
        <v>0</v>
      </c>
      <c r="H42" s="4"/>
      <c r="I42" s="4"/>
      <c r="J42" s="4"/>
      <c r="K42" s="4"/>
    </row>
    <row r="43" spans="1:11" ht="14.1" customHeight="1">
      <c r="A43" s="4"/>
      <c r="B43" s="4"/>
      <c r="C43" s="11" t="s">
        <v>463</v>
      </c>
      <c r="D43" s="38">
        <v>0</v>
      </c>
      <c r="E43" s="38">
        <v>0</v>
      </c>
      <c r="F43" s="38">
        <v>0</v>
      </c>
      <c r="G43" s="38">
        <v>0</v>
      </c>
      <c r="H43" s="4"/>
      <c r="I43" s="4"/>
      <c r="J43" s="4"/>
      <c r="K43" s="4"/>
    </row>
    <row r="44" spans="1:11" ht="14.1" customHeight="1">
      <c r="A44" s="4"/>
      <c r="B44" s="4"/>
      <c r="C44" s="11" t="s">
        <v>469</v>
      </c>
      <c r="D44" s="38">
        <v>0</v>
      </c>
      <c r="E44" s="38">
        <v>0</v>
      </c>
      <c r="F44" s="38">
        <v>0</v>
      </c>
      <c r="G44" s="38">
        <v>0</v>
      </c>
      <c r="H44" s="4"/>
      <c r="I44" s="4"/>
      <c r="J44" s="4"/>
      <c r="K44" s="4"/>
    </row>
    <row r="45" spans="1:11" ht="14.1" customHeight="1">
      <c r="A45" s="4"/>
      <c r="B45" s="4"/>
      <c r="C45" s="11" t="s">
        <v>459</v>
      </c>
      <c r="D45" s="38">
        <v>0</v>
      </c>
      <c r="E45" s="38">
        <v>0</v>
      </c>
      <c r="F45" s="38">
        <v>0</v>
      </c>
      <c r="G45" s="38">
        <v>0</v>
      </c>
      <c r="H45" s="4"/>
      <c r="I45" s="4"/>
      <c r="J45" s="4"/>
      <c r="K45" s="4"/>
    </row>
    <row r="46" spans="1:11" ht="14.1" customHeight="1">
      <c r="A46" s="4"/>
      <c r="B46" s="4"/>
      <c r="C46" s="11" t="s">
        <v>463</v>
      </c>
      <c r="D46" s="38">
        <v>0</v>
      </c>
      <c r="E46" s="38">
        <v>0</v>
      </c>
      <c r="F46" s="38">
        <v>0</v>
      </c>
      <c r="G46" s="38">
        <v>0</v>
      </c>
      <c r="H46" s="4"/>
      <c r="I46" s="4"/>
      <c r="J46" s="4"/>
      <c r="K46" s="4"/>
    </row>
    <row r="47" spans="1:11" ht="14.1" customHeight="1">
      <c r="A47" s="4"/>
      <c r="B47" s="4"/>
      <c r="C47" s="11" t="s">
        <v>468</v>
      </c>
      <c r="D47" s="38">
        <v>0</v>
      </c>
      <c r="E47" s="38">
        <v>0</v>
      </c>
      <c r="F47" s="38">
        <v>0</v>
      </c>
      <c r="G47" s="38">
        <v>0</v>
      </c>
      <c r="H47" s="4"/>
      <c r="I47" s="4"/>
      <c r="J47" s="4"/>
      <c r="K47" s="4"/>
    </row>
    <row r="48" spans="1:11" ht="14.1" customHeight="1">
      <c r="A48" s="4"/>
      <c r="B48" s="4"/>
      <c r="C48" s="11" t="s">
        <v>459</v>
      </c>
      <c r="D48" s="38">
        <v>0</v>
      </c>
      <c r="E48" s="38">
        <v>0</v>
      </c>
      <c r="F48" s="38">
        <v>0</v>
      </c>
      <c r="G48" s="38">
        <v>0</v>
      </c>
      <c r="H48" s="4"/>
      <c r="I48" s="4"/>
      <c r="J48" s="4"/>
      <c r="K48" s="4"/>
    </row>
    <row r="49" spans="1:11" ht="14.1" customHeight="1">
      <c r="A49" s="4"/>
      <c r="B49" s="4"/>
      <c r="C49" s="11" t="s">
        <v>463</v>
      </c>
      <c r="D49" s="38">
        <v>0</v>
      </c>
      <c r="E49" s="38">
        <v>0</v>
      </c>
      <c r="F49" s="38">
        <v>0</v>
      </c>
      <c r="G49" s="38">
        <v>0</v>
      </c>
      <c r="H49" s="4"/>
      <c r="I49" s="4"/>
      <c r="J49" s="4"/>
      <c r="K49" s="4"/>
    </row>
    <row r="50" spans="1:11" ht="14.1" customHeight="1">
      <c r="A50" s="4"/>
      <c r="B50" s="4"/>
      <c r="C50" s="11" t="s">
        <v>467</v>
      </c>
      <c r="D50" s="38">
        <v>0</v>
      </c>
      <c r="E50" s="38">
        <v>0</v>
      </c>
      <c r="F50" s="38">
        <v>0</v>
      </c>
      <c r="G50" s="38">
        <v>0</v>
      </c>
      <c r="H50" s="4"/>
      <c r="I50" s="4"/>
      <c r="J50" s="4"/>
      <c r="K50" s="4"/>
    </row>
    <row r="51" spans="1:11" ht="14.1" customHeight="1">
      <c r="A51" s="4"/>
      <c r="B51" s="4"/>
      <c r="C51" s="11" t="s">
        <v>459</v>
      </c>
      <c r="D51" s="38">
        <v>0</v>
      </c>
      <c r="E51" s="38">
        <v>0</v>
      </c>
      <c r="F51" s="38">
        <v>0</v>
      </c>
      <c r="G51" s="38">
        <v>0</v>
      </c>
      <c r="H51" s="4"/>
      <c r="I51" s="4"/>
      <c r="J51" s="4"/>
      <c r="K51" s="4"/>
    </row>
    <row r="52" spans="1:11" ht="14.1" customHeight="1">
      <c r="A52" s="4"/>
      <c r="B52" s="4"/>
      <c r="C52" s="11" t="s">
        <v>463</v>
      </c>
      <c r="D52" s="38">
        <v>0</v>
      </c>
      <c r="E52" s="38">
        <v>0</v>
      </c>
      <c r="F52" s="38">
        <v>0</v>
      </c>
      <c r="G52" s="38">
        <v>0</v>
      </c>
      <c r="H52" s="4"/>
      <c r="I52" s="4"/>
      <c r="J52" s="4"/>
      <c r="K52" s="4"/>
    </row>
    <row r="53" spans="1:11" ht="14.1" customHeight="1">
      <c r="A53" s="4"/>
      <c r="B53" s="4"/>
      <c r="C53" s="11" t="s">
        <v>472</v>
      </c>
      <c r="D53" s="38">
        <v>0</v>
      </c>
      <c r="E53" s="38">
        <v>0</v>
      </c>
      <c r="F53" s="38">
        <v>0</v>
      </c>
      <c r="G53" s="38">
        <v>0</v>
      </c>
      <c r="H53" s="4"/>
      <c r="I53" s="4"/>
      <c r="J53" s="4"/>
      <c r="K53" s="4"/>
    </row>
    <row r="54" spans="1:11" ht="14.1" customHeight="1">
      <c r="A54" s="4"/>
      <c r="B54" s="4"/>
      <c r="C54" s="11" t="s">
        <v>459</v>
      </c>
      <c r="D54" s="38">
        <v>0</v>
      </c>
      <c r="E54" s="38">
        <v>0</v>
      </c>
      <c r="F54" s="38">
        <v>0</v>
      </c>
      <c r="G54" s="38">
        <v>0</v>
      </c>
      <c r="H54" s="4"/>
      <c r="I54" s="4"/>
      <c r="J54" s="4"/>
      <c r="K54" s="4"/>
    </row>
    <row r="55" spans="1:11" ht="14.1" customHeight="1">
      <c r="A55" s="4"/>
      <c r="B55" s="4"/>
      <c r="C55" s="11" t="s">
        <v>463</v>
      </c>
      <c r="D55" s="38">
        <v>0</v>
      </c>
      <c r="E55" s="38">
        <v>0</v>
      </c>
      <c r="F55" s="38">
        <v>0</v>
      </c>
      <c r="G55" s="38">
        <v>0</v>
      </c>
      <c r="H55" s="4"/>
      <c r="I55" s="4"/>
      <c r="J55" s="4"/>
      <c r="K55" s="4"/>
    </row>
    <row r="56" spans="1:11" ht="14.1" customHeight="1">
      <c r="A56" s="4"/>
      <c r="B56" s="4"/>
      <c r="C56" s="11" t="s">
        <v>465</v>
      </c>
      <c r="D56" s="38">
        <v>0</v>
      </c>
      <c r="E56" s="38">
        <v>0</v>
      </c>
      <c r="F56" s="38">
        <v>0</v>
      </c>
      <c r="G56" s="38">
        <v>0</v>
      </c>
      <c r="H56" s="4"/>
      <c r="I56" s="4"/>
      <c r="J56" s="4"/>
      <c r="K56" s="4"/>
    </row>
    <row r="57" spans="1:11" ht="14.1" customHeight="1">
      <c r="A57" s="4"/>
      <c r="B57" s="4"/>
      <c r="C57" s="11" t="s">
        <v>459</v>
      </c>
      <c r="D57" s="38">
        <v>0</v>
      </c>
      <c r="E57" s="38">
        <v>0</v>
      </c>
      <c r="F57" s="38">
        <v>0</v>
      </c>
      <c r="G57" s="38">
        <v>0</v>
      </c>
      <c r="H57" s="4"/>
      <c r="I57" s="4"/>
      <c r="J57" s="4"/>
      <c r="K57" s="4"/>
    </row>
    <row r="58" spans="1:11" ht="14.1" customHeight="1">
      <c r="A58" s="4"/>
      <c r="B58" s="4"/>
      <c r="C58" s="11" t="s">
        <v>463</v>
      </c>
      <c r="D58" s="38">
        <v>0</v>
      </c>
      <c r="E58" s="38">
        <v>0</v>
      </c>
      <c r="F58" s="38">
        <v>0</v>
      </c>
      <c r="G58" s="38">
        <v>0</v>
      </c>
      <c r="H58" s="4"/>
      <c r="I58" s="4"/>
      <c r="J58" s="4"/>
      <c r="K58" s="4"/>
    </row>
    <row r="59" spans="1:11" ht="14.1" customHeight="1">
      <c r="A59" s="4"/>
      <c r="B59" s="4"/>
      <c r="C59" s="11" t="s">
        <v>464</v>
      </c>
      <c r="D59" s="38">
        <v>0</v>
      </c>
      <c r="E59" s="38">
        <v>0</v>
      </c>
      <c r="F59" s="38">
        <v>0</v>
      </c>
      <c r="G59" s="38">
        <v>0</v>
      </c>
      <c r="H59" s="4"/>
      <c r="I59" s="4"/>
      <c r="J59" s="4"/>
      <c r="K59" s="4"/>
    </row>
    <row r="60" spans="1:11" ht="14.1" customHeight="1">
      <c r="A60" s="4"/>
      <c r="B60" s="4"/>
      <c r="C60" s="11" t="s">
        <v>459</v>
      </c>
      <c r="D60" s="38">
        <v>0</v>
      </c>
      <c r="E60" s="38">
        <v>0</v>
      </c>
      <c r="F60" s="38">
        <v>0</v>
      </c>
      <c r="G60" s="38">
        <v>0</v>
      </c>
      <c r="H60" s="4"/>
      <c r="I60" s="4"/>
      <c r="J60" s="4"/>
      <c r="K60" s="4"/>
    </row>
    <row r="61" spans="1:11" ht="14.1" customHeight="1">
      <c r="A61" s="4"/>
      <c r="B61" s="4"/>
      <c r="C61" s="11" t="s">
        <v>463</v>
      </c>
      <c r="D61" s="38">
        <v>0</v>
      </c>
      <c r="E61" s="38">
        <v>0</v>
      </c>
      <c r="F61" s="38">
        <v>0</v>
      </c>
      <c r="G61" s="38">
        <v>0</v>
      </c>
      <c r="H61" s="4"/>
      <c r="I61" s="4"/>
      <c r="J61" s="4"/>
      <c r="K61" s="4"/>
    </row>
    <row r="62" spans="1:11" ht="14.1" customHeight="1">
      <c r="A62" s="4"/>
      <c r="B62" s="4"/>
      <c r="C62" s="11" t="s">
        <v>462</v>
      </c>
      <c r="D62" s="38">
        <v>0</v>
      </c>
      <c r="E62" s="38">
        <v>0</v>
      </c>
      <c r="F62" s="38">
        <v>0</v>
      </c>
      <c r="G62" s="38">
        <v>0</v>
      </c>
      <c r="H62" s="4"/>
      <c r="I62" s="4"/>
      <c r="J62" s="4"/>
      <c r="K62" s="4"/>
    </row>
    <row r="63" spans="1:11" ht="14.1" customHeight="1">
      <c r="A63" s="4"/>
      <c r="B63" s="4"/>
      <c r="C63" s="11" t="s">
        <v>459</v>
      </c>
      <c r="D63" s="38">
        <v>0</v>
      </c>
      <c r="E63" s="38">
        <v>0</v>
      </c>
      <c r="F63" s="38">
        <v>0</v>
      </c>
      <c r="G63" s="38">
        <v>0</v>
      </c>
      <c r="H63" s="4"/>
      <c r="I63" s="4"/>
      <c r="J63" s="4"/>
      <c r="K63" s="4"/>
    </row>
    <row r="64" spans="1:11" ht="14.1" customHeight="1">
      <c r="A64" s="4"/>
      <c r="B64" s="4"/>
      <c r="C64" s="11" t="s">
        <v>458</v>
      </c>
      <c r="D64" s="38">
        <v>0</v>
      </c>
      <c r="E64" s="38">
        <v>0</v>
      </c>
      <c r="F64" s="38">
        <v>0</v>
      </c>
      <c r="G64" s="38">
        <v>0</v>
      </c>
      <c r="H64" s="4"/>
      <c r="I64" s="4"/>
      <c r="J64" s="4"/>
      <c r="K64" s="4"/>
    </row>
    <row r="65" spans="1:11" ht="14.1" customHeight="1">
      <c r="A65" s="4"/>
      <c r="B65" s="4"/>
      <c r="C65" s="11" t="s">
        <v>457</v>
      </c>
      <c r="D65" s="38">
        <v>0</v>
      </c>
      <c r="E65" s="38">
        <v>0</v>
      </c>
      <c r="F65" s="38">
        <v>0</v>
      </c>
      <c r="G65" s="38">
        <v>0</v>
      </c>
      <c r="H65" s="4"/>
      <c r="I65" s="4"/>
      <c r="J65" s="4"/>
      <c r="K65" s="4"/>
    </row>
    <row r="66" spans="1:11" ht="14.1" customHeight="1">
      <c r="A66" s="4"/>
      <c r="B66" s="4"/>
      <c r="C66" s="11" t="s">
        <v>456</v>
      </c>
      <c r="D66" s="38">
        <v>0</v>
      </c>
      <c r="E66" s="38">
        <v>0</v>
      </c>
      <c r="F66" s="38">
        <v>0</v>
      </c>
      <c r="G66" s="38">
        <v>0</v>
      </c>
      <c r="H66" s="4"/>
      <c r="I66" s="4"/>
      <c r="J66" s="4"/>
      <c r="K66" s="4"/>
    </row>
    <row r="67" spans="1:11" ht="14.1" customHeight="1">
      <c r="A67" s="4"/>
      <c r="B67" s="4"/>
      <c r="C67" s="11" t="s">
        <v>455</v>
      </c>
      <c r="D67" s="38">
        <v>0</v>
      </c>
      <c r="E67" s="38">
        <v>0</v>
      </c>
      <c r="F67" s="38">
        <v>0</v>
      </c>
      <c r="G67" s="38">
        <v>0</v>
      </c>
      <c r="H67" s="4"/>
      <c r="I67" s="4"/>
      <c r="J67" s="4"/>
      <c r="K67" s="4"/>
    </row>
    <row r="68" spans="1:11" ht="14.1" customHeight="1">
      <c r="A68" s="4"/>
      <c r="B68" s="4"/>
      <c r="C68" s="11" t="s">
        <v>461</v>
      </c>
      <c r="D68" s="38">
        <v>500000000</v>
      </c>
      <c r="E68" s="38">
        <v>0</v>
      </c>
      <c r="F68" s="38">
        <v>0</v>
      </c>
      <c r="G68" s="38">
        <v>1000000000</v>
      </c>
      <c r="H68" s="4"/>
      <c r="I68" s="4"/>
      <c r="J68" s="4"/>
      <c r="K68" s="4"/>
    </row>
    <row r="69" spans="1:11" ht="14.1" customHeight="1">
      <c r="A69" s="4"/>
      <c r="B69" s="4"/>
      <c r="C69" s="11" t="s">
        <v>459</v>
      </c>
      <c r="D69" s="38">
        <v>500000000</v>
      </c>
      <c r="E69" s="38">
        <v>0</v>
      </c>
      <c r="F69" s="38">
        <v>0</v>
      </c>
      <c r="G69" s="38">
        <v>1000000000</v>
      </c>
      <c r="H69" s="4"/>
      <c r="I69" s="4"/>
      <c r="J69" s="4"/>
      <c r="K69" s="4"/>
    </row>
    <row r="70" spans="1:11" ht="14.1" customHeight="1">
      <c r="A70" s="4"/>
      <c r="B70" s="4"/>
      <c r="C70" s="11" t="s">
        <v>458</v>
      </c>
      <c r="D70" s="38">
        <v>0</v>
      </c>
      <c r="E70" s="38">
        <v>0</v>
      </c>
      <c r="F70" s="38">
        <v>0</v>
      </c>
      <c r="G70" s="38">
        <v>0</v>
      </c>
      <c r="H70" s="4"/>
      <c r="I70" s="4"/>
      <c r="J70" s="4"/>
      <c r="K70" s="4"/>
    </row>
    <row r="71" spans="1:11" ht="14.1" customHeight="1">
      <c r="A71" s="4"/>
      <c r="B71" s="4"/>
      <c r="C71" s="11" t="s">
        <v>457</v>
      </c>
      <c r="D71" s="38">
        <v>0</v>
      </c>
      <c r="E71" s="38">
        <v>0</v>
      </c>
      <c r="F71" s="38">
        <v>0</v>
      </c>
      <c r="G71" s="38">
        <v>0</v>
      </c>
      <c r="H71" s="4"/>
      <c r="I71" s="4"/>
      <c r="J71" s="4"/>
      <c r="K71" s="4"/>
    </row>
    <row r="72" spans="1:11" ht="14.1" customHeight="1">
      <c r="A72" s="4"/>
      <c r="B72" s="4"/>
      <c r="C72" s="11" t="s">
        <v>456</v>
      </c>
      <c r="D72" s="38">
        <v>0</v>
      </c>
      <c r="E72" s="38">
        <v>0</v>
      </c>
      <c r="F72" s="38">
        <v>0</v>
      </c>
      <c r="G72" s="38">
        <v>0</v>
      </c>
      <c r="H72" s="4"/>
      <c r="I72" s="4"/>
      <c r="J72" s="4"/>
      <c r="K72" s="4"/>
    </row>
    <row r="73" spans="1:11" ht="14.1" customHeight="1">
      <c r="A73" s="4"/>
      <c r="B73" s="4"/>
      <c r="C73" s="11" t="s">
        <v>455</v>
      </c>
      <c r="D73" s="38">
        <v>0</v>
      </c>
      <c r="E73" s="38">
        <v>0</v>
      </c>
      <c r="F73" s="38">
        <v>0</v>
      </c>
      <c r="G73" s="38">
        <v>0</v>
      </c>
      <c r="H73" s="4"/>
      <c r="I73" s="4"/>
      <c r="J73" s="4"/>
      <c r="K73" s="4"/>
    </row>
    <row r="74" spans="1:11" ht="14.1" customHeight="1">
      <c r="A74" s="4"/>
      <c r="B74" s="4"/>
      <c r="C74" s="11" t="s">
        <v>460</v>
      </c>
      <c r="D74" s="38">
        <v>0</v>
      </c>
      <c r="E74" s="38">
        <v>0</v>
      </c>
      <c r="F74" s="38">
        <v>0</v>
      </c>
      <c r="G74" s="38">
        <v>0</v>
      </c>
      <c r="H74" s="4"/>
      <c r="I74" s="4"/>
      <c r="J74" s="4"/>
      <c r="K74" s="4"/>
    </row>
    <row r="75" spans="1:11" ht="14.1" customHeight="1">
      <c r="A75" s="4"/>
      <c r="B75" s="4"/>
      <c r="C75" s="11" t="s">
        <v>459</v>
      </c>
      <c r="D75" s="38">
        <v>0</v>
      </c>
      <c r="E75" s="38">
        <v>0</v>
      </c>
      <c r="F75" s="38">
        <v>0</v>
      </c>
      <c r="G75" s="38">
        <v>0</v>
      </c>
      <c r="H75" s="4"/>
      <c r="I75" s="4"/>
      <c r="J75" s="4"/>
      <c r="K75" s="4"/>
    </row>
    <row r="76" spans="1:11" ht="14.1" customHeight="1">
      <c r="A76" s="4"/>
      <c r="B76" s="4"/>
      <c r="C76" s="11" t="s">
        <v>458</v>
      </c>
      <c r="D76" s="38">
        <v>0</v>
      </c>
      <c r="E76" s="38">
        <v>0</v>
      </c>
      <c r="F76" s="38">
        <v>0</v>
      </c>
      <c r="G76" s="38">
        <v>0</v>
      </c>
      <c r="H76" s="4"/>
      <c r="I76" s="4"/>
      <c r="J76" s="4"/>
      <c r="K76" s="4"/>
    </row>
    <row r="77" spans="1:11" ht="14.1" customHeight="1">
      <c r="A77" s="4"/>
      <c r="B77" s="4"/>
      <c r="C77" s="11" t="s">
        <v>457</v>
      </c>
      <c r="D77" s="38">
        <v>0</v>
      </c>
      <c r="E77" s="38">
        <v>0</v>
      </c>
      <c r="F77" s="38">
        <v>0</v>
      </c>
      <c r="G77" s="38">
        <v>0</v>
      </c>
      <c r="H77" s="4"/>
      <c r="I77" s="4"/>
      <c r="J77" s="4"/>
      <c r="K77" s="4"/>
    </row>
    <row r="78" spans="1:11" ht="14.1" customHeight="1">
      <c r="A78" s="4"/>
      <c r="B78" s="4"/>
      <c r="C78" s="11" t="s">
        <v>456</v>
      </c>
      <c r="D78" s="38">
        <v>0</v>
      </c>
      <c r="E78" s="38">
        <v>0</v>
      </c>
      <c r="F78" s="38">
        <v>0</v>
      </c>
      <c r="G78" s="38">
        <v>0</v>
      </c>
      <c r="H78" s="4"/>
      <c r="I78" s="4"/>
      <c r="J78" s="4"/>
      <c r="K78" s="4"/>
    </row>
    <row r="79" spans="1:11" ht="14.1" customHeight="1">
      <c r="A79" s="4"/>
      <c r="B79" s="4"/>
      <c r="C79" s="11" t="s">
        <v>455</v>
      </c>
      <c r="D79" s="38">
        <v>0</v>
      </c>
      <c r="E79" s="38">
        <v>0</v>
      </c>
      <c r="F79" s="38">
        <v>0</v>
      </c>
      <c r="G79" s="38">
        <v>0</v>
      </c>
      <c r="H79" s="4"/>
      <c r="I79" s="4"/>
      <c r="J79" s="4"/>
      <c r="K79" s="4"/>
    </row>
    <row r="80" spans="1:11" ht="14.1" customHeight="1">
      <c r="A80" s="4"/>
      <c r="B80" s="4"/>
      <c r="C80" s="11" t="s">
        <v>454</v>
      </c>
      <c r="D80" s="38">
        <v>0</v>
      </c>
      <c r="E80" s="38">
        <v>0</v>
      </c>
      <c r="F80" s="38">
        <v>0</v>
      </c>
      <c r="G80" s="38">
        <v>0</v>
      </c>
      <c r="H80" s="4"/>
      <c r="I80" s="4"/>
      <c r="J80" s="4"/>
      <c r="K80" s="4"/>
    </row>
    <row r="81" spans="1:11" ht="14.1" customHeight="1">
      <c r="A81" s="4"/>
      <c r="B81" s="4"/>
      <c r="C81" s="11" t="s">
        <v>453</v>
      </c>
      <c r="D81" s="38">
        <v>0</v>
      </c>
      <c r="E81" s="38">
        <v>0</v>
      </c>
      <c r="F81" s="38">
        <v>0</v>
      </c>
      <c r="G81" s="38">
        <v>0</v>
      </c>
      <c r="H81" s="4"/>
      <c r="I81" s="4"/>
      <c r="J81" s="4"/>
      <c r="K81" s="4"/>
    </row>
    <row r="82" spans="1:11" ht="14.1" customHeight="1">
      <c r="A82" s="4"/>
      <c r="B82" s="4"/>
      <c r="C82" s="10" t="s">
        <v>165</v>
      </c>
      <c r="D82" s="38">
        <v>500000000</v>
      </c>
      <c r="E82" s="38">
        <v>0</v>
      </c>
      <c r="F82" s="38">
        <v>0</v>
      </c>
      <c r="G82" s="38">
        <v>1000000000</v>
      </c>
      <c r="H82" s="4"/>
      <c r="I82" s="4"/>
      <c r="J82" s="4"/>
      <c r="K82" s="4"/>
    </row>
    <row r="83" spans="1:11" ht="30.95" customHeight="1">
      <c r="A83" s="4"/>
      <c r="B83" s="4"/>
      <c r="C83" s="14" t="s">
        <v>484</v>
      </c>
      <c r="D83" s="825" t="s">
        <v>1812</v>
      </c>
      <c r="E83" s="826"/>
      <c r="F83" s="826"/>
      <c r="G83" s="826"/>
      <c r="H83" s="4"/>
      <c r="I83" s="4"/>
      <c r="J83" s="4"/>
      <c r="K83" s="4"/>
    </row>
    <row r="84" spans="1:11" ht="30.95" customHeight="1">
      <c r="A84" s="4"/>
      <c r="B84" s="4"/>
      <c r="C84" s="35" t="s">
        <v>482</v>
      </c>
      <c r="D84" s="821" t="s">
        <v>1813</v>
      </c>
      <c r="E84" s="822"/>
      <c r="F84" s="822"/>
      <c r="G84" s="822"/>
      <c r="H84" s="4"/>
      <c r="I84" s="4"/>
      <c r="J84" s="4"/>
      <c r="K84" s="4"/>
    </row>
    <row r="85" spans="1:11" ht="30.95" customHeight="1">
      <c r="A85" s="4"/>
      <c r="B85" s="4"/>
      <c r="C85" s="35" t="s">
        <v>15</v>
      </c>
      <c r="D85" s="821" t="s">
        <v>40</v>
      </c>
      <c r="E85" s="822"/>
      <c r="F85" s="822"/>
      <c r="G85" s="822"/>
      <c r="H85" s="4"/>
      <c r="I85" s="4"/>
      <c r="J85" s="4"/>
      <c r="K85" s="4"/>
    </row>
    <row r="86" spans="1:11" ht="15" customHeight="1">
      <c r="A86" s="4"/>
      <c r="B86" s="4"/>
      <c r="C86" s="13"/>
      <c r="D86" s="41">
        <v>2021</v>
      </c>
      <c r="E86" s="41">
        <v>2022</v>
      </c>
      <c r="F86" s="41">
        <v>2023</v>
      </c>
      <c r="G86" s="41">
        <v>2024</v>
      </c>
      <c r="H86" s="4"/>
      <c r="I86" s="4"/>
      <c r="J86" s="4"/>
      <c r="K86" s="4"/>
    </row>
    <row r="87" spans="1:11" ht="15" customHeight="1">
      <c r="A87" s="4"/>
      <c r="B87" s="4"/>
      <c r="C87" s="12"/>
      <c r="D87" s="42" t="s">
        <v>7</v>
      </c>
      <c r="E87" s="42" t="s">
        <v>8</v>
      </c>
      <c r="F87" s="42" t="s">
        <v>8</v>
      </c>
      <c r="G87" s="42" t="s">
        <v>8</v>
      </c>
      <c r="H87" s="4"/>
      <c r="I87" s="4"/>
      <c r="J87" s="4"/>
      <c r="K87" s="4"/>
    </row>
    <row r="88" spans="1:11" ht="14.1" customHeight="1">
      <c r="A88" s="4"/>
      <c r="B88" s="4"/>
      <c r="C88" s="7" t="s">
        <v>16</v>
      </c>
      <c r="D88" s="43" t="s">
        <v>450</v>
      </c>
      <c r="E88" s="43" t="s">
        <v>531</v>
      </c>
      <c r="F88" s="43" t="s">
        <v>531</v>
      </c>
      <c r="G88" s="43" t="s">
        <v>474</v>
      </c>
      <c r="H88" s="4"/>
      <c r="I88" s="4"/>
      <c r="J88" s="4"/>
      <c r="K88" s="4"/>
    </row>
    <row r="89" spans="1:11" ht="14.1" customHeight="1">
      <c r="A89" s="4"/>
      <c r="B89" s="4"/>
      <c r="C89" s="7" t="s">
        <v>680</v>
      </c>
      <c r="D89" s="43" t="s">
        <v>474</v>
      </c>
      <c r="E89" s="43" t="s">
        <v>1197</v>
      </c>
      <c r="F89" s="43" t="s">
        <v>1814</v>
      </c>
      <c r="G89" s="43" t="s">
        <v>474</v>
      </c>
      <c r="H89" s="4"/>
      <c r="I89" s="4"/>
      <c r="J89" s="4"/>
      <c r="K89" s="4"/>
    </row>
    <row r="90" spans="1:11" ht="14.1" customHeight="1">
      <c r="A90" s="4"/>
      <c r="B90" s="4"/>
      <c r="C90" s="7" t="s">
        <v>676</v>
      </c>
      <c r="D90" s="43" t="s">
        <v>474</v>
      </c>
      <c r="E90" s="43" t="s">
        <v>1197</v>
      </c>
      <c r="F90" s="43" t="s">
        <v>1814</v>
      </c>
      <c r="G90" s="43" t="s">
        <v>474</v>
      </c>
      <c r="H90" s="4"/>
      <c r="I90" s="4"/>
      <c r="J90" s="4"/>
      <c r="K90" s="4"/>
    </row>
    <row r="91" spans="1:11" ht="14.1" customHeight="1">
      <c r="A91" s="4"/>
      <c r="B91" s="4"/>
      <c r="C91" s="7" t="s">
        <v>477</v>
      </c>
      <c r="D91" s="43" t="s">
        <v>450</v>
      </c>
      <c r="E91" s="43" t="s">
        <v>450</v>
      </c>
      <c r="F91" s="43" t="s">
        <v>474</v>
      </c>
      <c r="G91" s="43" t="s">
        <v>583</v>
      </c>
      <c r="H91" s="4"/>
      <c r="I91" s="4"/>
      <c r="J91" s="4"/>
      <c r="K91" s="4"/>
    </row>
    <row r="92" spans="1:11" ht="14.1" customHeight="1">
      <c r="A92" s="4"/>
      <c r="B92" s="4"/>
      <c r="C92" s="7" t="s">
        <v>476</v>
      </c>
      <c r="D92" s="43" t="s">
        <v>450</v>
      </c>
      <c r="E92" s="43" t="s">
        <v>450</v>
      </c>
      <c r="F92" s="43" t="s">
        <v>531</v>
      </c>
      <c r="G92" s="43" t="s">
        <v>583</v>
      </c>
      <c r="H92" s="4"/>
      <c r="I92" s="4"/>
      <c r="J92" s="4"/>
      <c r="K92" s="4"/>
    </row>
    <row r="93" spans="1:11" ht="14.1" customHeight="1">
      <c r="A93" s="4"/>
      <c r="B93" s="4"/>
      <c r="C93" s="7" t="s">
        <v>22</v>
      </c>
      <c r="D93" s="43" t="s">
        <v>450</v>
      </c>
      <c r="E93" s="43" t="s">
        <v>450</v>
      </c>
      <c r="F93" s="43" t="s">
        <v>531</v>
      </c>
      <c r="G93" s="43" t="s">
        <v>583</v>
      </c>
      <c r="H93" s="4"/>
      <c r="I93" s="4"/>
      <c r="J93" s="4"/>
      <c r="K93" s="4"/>
    </row>
    <row r="94" spans="1:11" ht="14.1" customHeight="1">
      <c r="A94" s="4"/>
      <c r="B94" s="4"/>
      <c r="C94" s="823" t="s">
        <v>473</v>
      </c>
      <c r="D94" s="824"/>
      <c r="E94" s="824"/>
      <c r="F94" s="824"/>
      <c r="G94" s="824"/>
      <c r="H94" s="4"/>
      <c r="I94" s="4"/>
      <c r="J94" s="4"/>
      <c r="K94" s="4"/>
    </row>
    <row r="95" spans="1:11" ht="14.1" customHeight="1">
      <c r="A95" s="4"/>
      <c r="B95" s="4"/>
      <c r="C95" s="13"/>
      <c r="D95" s="41">
        <v>2021</v>
      </c>
      <c r="E95" s="41">
        <v>2022</v>
      </c>
      <c r="F95" s="41">
        <v>2023</v>
      </c>
      <c r="G95" s="41">
        <v>2024</v>
      </c>
      <c r="H95" s="4"/>
      <c r="I95" s="4"/>
      <c r="J95" s="4"/>
      <c r="K95" s="4"/>
    </row>
    <row r="96" spans="1:11" ht="14.1" customHeight="1">
      <c r="A96" s="4"/>
      <c r="B96" s="4"/>
      <c r="C96" s="12"/>
      <c r="D96" s="42" t="s">
        <v>7</v>
      </c>
      <c r="E96" s="42" t="s">
        <v>8</v>
      </c>
      <c r="F96" s="42" t="s">
        <v>8</v>
      </c>
      <c r="G96" s="42" t="s">
        <v>8</v>
      </c>
      <c r="H96" s="4"/>
      <c r="I96" s="4"/>
      <c r="J96" s="4"/>
      <c r="K96" s="4"/>
    </row>
    <row r="97" spans="1:11" ht="14.1" customHeight="1">
      <c r="A97" s="4"/>
      <c r="B97" s="4"/>
      <c r="C97" s="11" t="s">
        <v>470</v>
      </c>
      <c r="D97" s="38">
        <v>0</v>
      </c>
      <c r="E97" s="38">
        <v>0</v>
      </c>
      <c r="F97" s="38">
        <v>0</v>
      </c>
      <c r="G97" s="38">
        <v>0</v>
      </c>
      <c r="H97" s="4"/>
      <c r="I97" s="4"/>
      <c r="J97" s="4"/>
      <c r="K97" s="4"/>
    </row>
    <row r="98" spans="1:11" ht="14.1" customHeight="1">
      <c r="A98" s="4"/>
      <c r="B98" s="4"/>
      <c r="C98" s="11" t="s">
        <v>459</v>
      </c>
      <c r="D98" s="38">
        <v>0</v>
      </c>
      <c r="E98" s="38">
        <v>0</v>
      </c>
      <c r="F98" s="38">
        <v>0</v>
      </c>
      <c r="G98" s="38">
        <v>0</v>
      </c>
      <c r="H98" s="4"/>
      <c r="I98" s="4"/>
      <c r="J98" s="4"/>
      <c r="K98" s="4"/>
    </row>
    <row r="99" spans="1:11" ht="14.1" customHeight="1">
      <c r="A99" s="4"/>
      <c r="B99" s="4"/>
      <c r="C99" s="11" t="s">
        <v>463</v>
      </c>
      <c r="D99" s="38">
        <v>0</v>
      </c>
      <c r="E99" s="38">
        <v>0</v>
      </c>
      <c r="F99" s="38">
        <v>0</v>
      </c>
      <c r="G99" s="38">
        <v>0</v>
      </c>
      <c r="H99" s="4"/>
      <c r="I99" s="4"/>
      <c r="J99" s="4"/>
      <c r="K99" s="4"/>
    </row>
    <row r="100" spans="1:11" ht="14.1" customHeight="1">
      <c r="A100" s="4"/>
      <c r="B100" s="4"/>
      <c r="C100" s="11" t="s">
        <v>469</v>
      </c>
      <c r="D100" s="38">
        <v>0</v>
      </c>
      <c r="E100" s="38">
        <v>0</v>
      </c>
      <c r="F100" s="38">
        <v>0</v>
      </c>
      <c r="G100" s="38">
        <v>0</v>
      </c>
      <c r="H100" s="4"/>
      <c r="I100" s="4"/>
      <c r="J100" s="4"/>
      <c r="K100" s="4"/>
    </row>
    <row r="101" spans="1:11" ht="14.1" customHeight="1">
      <c r="A101" s="4"/>
      <c r="B101" s="4"/>
      <c r="C101" s="11" t="s">
        <v>459</v>
      </c>
      <c r="D101" s="38">
        <v>0</v>
      </c>
      <c r="E101" s="38">
        <v>0</v>
      </c>
      <c r="F101" s="38">
        <v>0</v>
      </c>
      <c r="G101" s="38">
        <v>0</v>
      </c>
      <c r="H101" s="4"/>
      <c r="I101" s="4"/>
      <c r="J101" s="4"/>
      <c r="K101" s="4"/>
    </row>
    <row r="102" spans="1:11" ht="14.1" customHeight="1">
      <c r="A102" s="4"/>
      <c r="B102" s="4"/>
      <c r="C102" s="11" t="s">
        <v>463</v>
      </c>
      <c r="D102" s="38">
        <v>0</v>
      </c>
      <c r="E102" s="38">
        <v>0</v>
      </c>
      <c r="F102" s="38">
        <v>0</v>
      </c>
      <c r="G102" s="38">
        <v>0</v>
      </c>
      <c r="H102" s="4"/>
      <c r="I102" s="4"/>
      <c r="J102" s="4"/>
      <c r="K102" s="4"/>
    </row>
    <row r="103" spans="1:11" ht="14.1" customHeight="1">
      <c r="A103" s="4"/>
      <c r="B103" s="4"/>
      <c r="C103" s="11" t="s">
        <v>468</v>
      </c>
      <c r="D103" s="38">
        <v>0</v>
      </c>
      <c r="E103" s="38">
        <v>0</v>
      </c>
      <c r="F103" s="38">
        <v>0</v>
      </c>
      <c r="G103" s="38">
        <v>0</v>
      </c>
      <c r="H103" s="4"/>
      <c r="I103" s="4"/>
      <c r="J103" s="4"/>
      <c r="K103" s="4"/>
    </row>
    <row r="104" spans="1:11" ht="14.1" customHeight="1">
      <c r="A104" s="4"/>
      <c r="B104" s="4"/>
      <c r="C104" s="11" t="s">
        <v>459</v>
      </c>
      <c r="D104" s="38">
        <v>0</v>
      </c>
      <c r="E104" s="38">
        <v>0</v>
      </c>
      <c r="F104" s="38">
        <v>0</v>
      </c>
      <c r="G104" s="38">
        <v>0</v>
      </c>
      <c r="H104" s="4"/>
      <c r="I104" s="4"/>
      <c r="J104" s="4"/>
      <c r="K104" s="4"/>
    </row>
    <row r="105" spans="1:11" ht="14.1" customHeight="1">
      <c r="A105" s="4"/>
      <c r="B105" s="4"/>
      <c r="C105" s="11" t="s">
        <v>463</v>
      </c>
      <c r="D105" s="38">
        <v>0</v>
      </c>
      <c r="E105" s="38">
        <v>0</v>
      </c>
      <c r="F105" s="38">
        <v>0</v>
      </c>
      <c r="G105" s="38">
        <v>0</v>
      </c>
      <c r="H105" s="4"/>
      <c r="I105" s="4"/>
      <c r="J105" s="4"/>
      <c r="K105" s="4"/>
    </row>
    <row r="106" spans="1:11" ht="14.1" customHeight="1">
      <c r="A106" s="4"/>
      <c r="B106" s="4"/>
      <c r="C106" s="11" t="s">
        <v>467</v>
      </c>
      <c r="D106" s="38">
        <v>0</v>
      </c>
      <c r="E106" s="38">
        <v>0</v>
      </c>
      <c r="F106" s="38">
        <v>0</v>
      </c>
      <c r="G106" s="38">
        <v>0</v>
      </c>
      <c r="H106" s="4"/>
      <c r="I106" s="4"/>
      <c r="J106" s="4"/>
      <c r="K106" s="4"/>
    </row>
    <row r="107" spans="1:11" ht="14.1" customHeight="1">
      <c r="A107" s="4"/>
      <c r="B107" s="4"/>
      <c r="C107" s="11" t="s">
        <v>459</v>
      </c>
      <c r="D107" s="38">
        <v>0</v>
      </c>
      <c r="E107" s="38">
        <v>0</v>
      </c>
      <c r="F107" s="38">
        <v>0</v>
      </c>
      <c r="G107" s="38">
        <v>0</v>
      </c>
      <c r="H107" s="4"/>
      <c r="I107" s="4"/>
      <c r="J107" s="4"/>
      <c r="K107" s="4"/>
    </row>
    <row r="108" spans="1:11" ht="14.1" customHeight="1">
      <c r="A108" s="4"/>
      <c r="B108" s="4"/>
      <c r="C108" s="11" t="s">
        <v>463</v>
      </c>
      <c r="D108" s="38">
        <v>0</v>
      </c>
      <c r="E108" s="38">
        <v>0</v>
      </c>
      <c r="F108" s="38">
        <v>0</v>
      </c>
      <c r="G108" s="38">
        <v>0</v>
      </c>
      <c r="H108" s="4"/>
      <c r="I108" s="4"/>
      <c r="J108" s="4"/>
      <c r="K108" s="4"/>
    </row>
    <row r="109" spans="1:11" ht="14.1" customHeight="1">
      <c r="A109" s="4"/>
      <c r="B109" s="4"/>
      <c r="C109" s="11" t="s">
        <v>472</v>
      </c>
      <c r="D109" s="38">
        <v>0</v>
      </c>
      <c r="E109" s="38">
        <v>0</v>
      </c>
      <c r="F109" s="38">
        <v>0</v>
      </c>
      <c r="G109" s="38">
        <v>0</v>
      </c>
      <c r="H109" s="4"/>
      <c r="I109" s="4"/>
      <c r="J109" s="4"/>
      <c r="K109" s="4"/>
    </row>
    <row r="110" spans="1:11" ht="14.1" customHeight="1">
      <c r="A110" s="4"/>
      <c r="B110" s="4"/>
      <c r="C110" s="11" t="s">
        <v>459</v>
      </c>
      <c r="D110" s="38">
        <v>0</v>
      </c>
      <c r="E110" s="38">
        <v>0</v>
      </c>
      <c r="F110" s="38">
        <v>0</v>
      </c>
      <c r="G110" s="38">
        <v>0</v>
      </c>
      <c r="H110" s="4"/>
      <c r="I110" s="4"/>
      <c r="J110" s="4"/>
      <c r="K110" s="4"/>
    </row>
    <row r="111" spans="1:11" ht="14.1" customHeight="1">
      <c r="A111" s="4"/>
      <c r="B111" s="4"/>
      <c r="C111" s="11" t="s">
        <v>463</v>
      </c>
      <c r="D111" s="38">
        <v>0</v>
      </c>
      <c r="E111" s="38">
        <v>0</v>
      </c>
      <c r="F111" s="38">
        <v>0</v>
      </c>
      <c r="G111" s="38">
        <v>0</v>
      </c>
      <c r="H111" s="4"/>
      <c r="I111" s="4"/>
      <c r="J111" s="4"/>
      <c r="K111" s="4"/>
    </row>
    <row r="112" spans="1:11" ht="14.1" customHeight="1">
      <c r="A112" s="4"/>
      <c r="B112" s="4"/>
      <c r="C112" s="11" t="s">
        <v>465</v>
      </c>
      <c r="D112" s="38">
        <v>0</v>
      </c>
      <c r="E112" s="38">
        <v>0</v>
      </c>
      <c r="F112" s="38">
        <v>0</v>
      </c>
      <c r="G112" s="38">
        <v>0</v>
      </c>
      <c r="H112" s="4"/>
      <c r="I112" s="4"/>
      <c r="J112" s="4"/>
      <c r="K112" s="4"/>
    </row>
    <row r="113" spans="1:11" ht="14.1" customHeight="1">
      <c r="A113" s="4"/>
      <c r="B113" s="4"/>
      <c r="C113" s="11" t="s">
        <v>459</v>
      </c>
      <c r="D113" s="38">
        <v>0</v>
      </c>
      <c r="E113" s="38">
        <v>0</v>
      </c>
      <c r="F113" s="38">
        <v>0</v>
      </c>
      <c r="G113" s="38">
        <v>0</v>
      </c>
      <c r="H113" s="4"/>
      <c r="I113" s="4"/>
      <c r="J113" s="4"/>
      <c r="K113" s="4"/>
    </row>
    <row r="114" spans="1:11" ht="14.1" customHeight="1">
      <c r="A114" s="4"/>
      <c r="B114" s="4"/>
      <c r="C114" s="11" t="s">
        <v>463</v>
      </c>
      <c r="D114" s="38">
        <v>0</v>
      </c>
      <c r="E114" s="38">
        <v>0</v>
      </c>
      <c r="F114" s="38">
        <v>0</v>
      </c>
      <c r="G114" s="38">
        <v>0</v>
      </c>
      <c r="H114" s="4"/>
      <c r="I114" s="4"/>
      <c r="J114" s="4"/>
      <c r="K114" s="4"/>
    </row>
    <row r="115" spans="1:11" ht="14.1" customHeight="1">
      <c r="A115" s="4"/>
      <c r="B115" s="4"/>
      <c r="C115" s="11" t="s">
        <v>464</v>
      </c>
      <c r="D115" s="38">
        <v>0</v>
      </c>
      <c r="E115" s="38">
        <v>0</v>
      </c>
      <c r="F115" s="38">
        <v>0</v>
      </c>
      <c r="G115" s="38">
        <v>0</v>
      </c>
      <c r="H115" s="4"/>
      <c r="I115" s="4"/>
      <c r="J115" s="4"/>
      <c r="K115" s="4"/>
    </row>
    <row r="116" spans="1:11" ht="14.1" customHeight="1">
      <c r="A116" s="4"/>
      <c r="B116" s="4"/>
      <c r="C116" s="11" t="s">
        <v>459</v>
      </c>
      <c r="D116" s="38">
        <v>0</v>
      </c>
      <c r="E116" s="38">
        <v>0</v>
      </c>
      <c r="F116" s="38">
        <v>0</v>
      </c>
      <c r="G116" s="38">
        <v>0</v>
      </c>
      <c r="H116" s="4"/>
      <c r="I116" s="4"/>
      <c r="J116" s="4"/>
      <c r="K116" s="4"/>
    </row>
    <row r="117" spans="1:11" ht="14.1" customHeight="1">
      <c r="A117" s="4"/>
      <c r="B117" s="4"/>
      <c r="C117" s="11" t="s">
        <v>463</v>
      </c>
      <c r="D117" s="38">
        <v>0</v>
      </c>
      <c r="E117" s="38">
        <v>0</v>
      </c>
      <c r="F117" s="38">
        <v>0</v>
      </c>
      <c r="G117" s="38">
        <v>0</v>
      </c>
      <c r="H117" s="4"/>
      <c r="I117" s="4"/>
      <c r="J117" s="4"/>
      <c r="K117" s="4"/>
    </row>
    <row r="118" spans="1:11" ht="14.1" customHeight="1">
      <c r="A118" s="4"/>
      <c r="B118" s="4"/>
      <c r="C118" s="11" t="s">
        <v>462</v>
      </c>
      <c r="D118" s="38">
        <v>0</v>
      </c>
      <c r="E118" s="38">
        <v>0</v>
      </c>
      <c r="F118" s="38">
        <v>0</v>
      </c>
      <c r="G118" s="38">
        <v>0</v>
      </c>
      <c r="H118" s="4"/>
      <c r="I118" s="4"/>
      <c r="J118" s="4"/>
      <c r="K118" s="4"/>
    </row>
    <row r="119" spans="1:11" ht="14.1" customHeight="1">
      <c r="A119" s="4"/>
      <c r="B119" s="4"/>
      <c r="C119" s="11" t="s">
        <v>459</v>
      </c>
      <c r="D119" s="38">
        <v>0</v>
      </c>
      <c r="E119" s="38">
        <v>0</v>
      </c>
      <c r="F119" s="38">
        <v>0</v>
      </c>
      <c r="G119" s="38">
        <v>0</v>
      </c>
      <c r="H119" s="4"/>
      <c r="I119" s="4"/>
      <c r="J119" s="4"/>
      <c r="K119" s="4"/>
    </row>
    <row r="120" spans="1:11" ht="14.1" customHeight="1">
      <c r="A120" s="4"/>
      <c r="B120" s="4"/>
      <c r="C120" s="11" t="s">
        <v>458</v>
      </c>
      <c r="D120" s="38">
        <v>0</v>
      </c>
      <c r="E120" s="38">
        <v>0</v>
      </c>
      <c r="F120" s="38">
        <v>0</v>
      </c>
      <c r="G120" s="38">
        <v>0</v>
      </c>
      <c r="H120" s="4"/>
      <c r="I120" s="4"/>
      <c r="J120" s="4"/>
      <c r="K120" s="4"/>
    </row>
    <row r="121" spans="1:11" ht="14.1" customHeight="1">
      <c r="A121" s="4"/>
      <c r="B121" s="4"/>
      <c r="C121" s="11" t="s">
        <v>457</v>
      </c>
      <c r="D121" s="38">
        <v>0</v>
      </c>
      <c r="E121" s="38">
        <v>0</v>
      </c>
      <c r="F121" s="38">
        <v>0</v>
      </c>
      <c r="G121" s="38">
        <v>0</v>
      </c>
      <c r="H121" s="4"/>
      <c r="I121" s="4"/>
      <c r="J121" s="4"/>
      <c r="K121" s="4"/>
    </row>
    <row r="122" spans="1:11" ht="14.1" customHeight="1">
      <c r="A122" s="4"/>
      <c r="B122" s="4"/>
      <c r="C122" s="11" t="s">
        <v>456</v>
      </c>
      <c r="D122" s="38">
        <v>0</v>
      </c>
      <c r="E122" s="38">
        <v>0</v>
      </c>
      <c r="F122" s="38">
        <v>0</v>
      </c>
      <c r="G122" s="38">
        <v>0</v>
      </c>
      <c r="H122" s="4"/>
      <c r="I122" s="4"/>
      <c r="J122" s="4"/>
      <c r="K122" s="4"/>
    </row>
    <row r="123" spans="1:11" ht="14.1" customHeight="1">
      <c r="A123" s="4"/>
      <c r="B123" s="4"/>
      <c r="C123" s="11" t="s">
        <v>455</v>
      </c>
      <c r="D123" s="38">
        <v>0</v>
      </c>
      <c r="E123" s="38">
        <v>0</v>
      </c>
      <c r="F123" s="38">
        <v>0</v>
      </c>
      <c r="G123" s="38">
        <v>0</v>
      </c>
      <c r="H123" s="4"/>
      <c r="I123" s="4"/>
      <c r="J123" s="4"/>
      <c r="K123" s="4"/>
    </row>
    <row r="124" spans="1:11" ht="14.1" customHeight="1">
      <c r="A124" s="4"/>
      <c r="B124" s="4"/>
      <c r="C124" s="11" t="s">
        <v>461</v>
      </c>
      <c r="D124" s="38">
        <v>0</v>
      </c>
      <c r="E124" s="38">
        <v>12500000</v>
      </c>
      <c r="F124" s="38">
        <v>25000000</v>
      </c>
      <c r="G124" s="38">
        <v>0</v>
      </c>
      <c r="H124" s="4"/>
      <c r="I124" s="4"/>
      <c r="J124" s="4"/>
      <c r="K124" s="4"/>
    </row>
    <row r="125" spans="1:11" ht="14.1" customHeight="1">
      <c r="A125" s="4"/>
      <c r="B125" s="4"/>
      <c r="C125" s="11" t="s">
        <v>459</v>
      </c>
      <c r="D125" s="38">
        <v>0</v>
      </c>
      <c r="E125" s="38">
        <v>12500000</v>
      </c>
      <c r="F125" s="38">
        <v>25000000</v>
      </c>
      <c r="G125" s="38">
        <v>0</v>
      </c>
      <c r="H125" s="4"/>
      <c r="I125" s="4"/>
      <c r="J125" s="4"/>
      <c r="K125" s="4"/>
    </row>
    <row r="126" spans="1:11" ht="14.1" customHeight="1">
      <c r="A126" s="4"/>
      <c r="B126" s="4"/>
      <c r="C126" s="11" t="s">
        <v>458</v>
      </c>
      <c r="D126" s="38">
        <v>0</v>
      </c>
      <c r="E126" s="38">
        <v>0</v>
      </c>
      <c r="F126" s="38">
        <v>0</v>
      </c>
      <c r="G126" s="38">
        <v>0</v>
      </c>
      <c r="H126" s="4"/>
      <c r="I126" s="4"/>
      <c r="J126" s="4"/>
      <c r="K126" s="4"/>
    </row>
    <row r="127" spans="1:11" ht="14.1" customHeight="1">
      <c r="A127" s="4"/>
      <c r="B127" s="4"/>
      <c r="C127" s="11" t="s">
        <v>457</v>
      </c>
      <c r="D127" s="38">
        <v>0</v>
      </c>
      <c r="E127" s="38">
        <v>0</v>
      </c>
      <c r="F127" s="38">
        <v>0</v>
      </c>
      <c r="G127" s="38">
        <v>0</v>
      </c>
      <c r="H127" s="4"/>
      <c r="I127" s="4"/>
      <c r="J127" s="4"/>
      <c r="K127" s="4"/>
    </row>
    <row r="128" spans="1:11" ht="14.1" customHeight="1">
      <c r="A128" s="4"/>
      <c r="B128" s="4"/>
      <c r="C128" s="11" t="s">
        <v>456</v>
      </c>
      <c r="D128" s="38">
        <v>0</v>
      </c>
      <c r="E128" s="38">
        <v>0</v>
      </c>
      <c r="F128" s="38">
        <v>0</v>
      </c>
      <c r="G128" s="38">
        <v>0</v>
      </c>
      <c r="H128" s="4"/>
      <c r="I128" s="4"/>
      <c r="J128" s="4"/>
      <c r="K128" s="4"/>
    </row>
    <row r="129" spans="1:11" ht="14.1" customHeight="1">
      <c r="A129" s="4"/>
      <c r="B129" s="4"/>
      <c r="C129" s="11" t="s">
        <v>455</v>
      </c>
      <c r="D129" s="38">
        <v>0</v>
      </c>
      <c r="E129" s="38">
        <v>0</v>
      </c>
      <c r="F129" s="38">
        <v>0</v>
      </c>
      <c r="G129" s="38">
        <v>0</v>
      </c>
      <c r="H129" s="4"/>
      <c r="I129" s="4"/>
      <c r="J129" s="4"/>
      <c r="K129" s="4"/>
    </row>
    <row r="130" spans="1:11" ht="14.1" customHeight="1">
      <c r="A130" s="4"/>
      <c r="B130" s="4"/>
      <c r="C130" s="11" t="s">
        <v>460</v>
      </c>
      <c r="D130" s="38">
        <v>0</v>
      </c>
      <c r="E130" s="38">
        <v>0</v>
      </c>
      <c r="F130" s="38">
        <v>0</v>
      </c>
      <c r="G130" s="38">
        <v>0</v>
      </c>
      <c r="H130" s="4"/>
      <c r="I130" s="4"/>
      <c r="J130" s="4"/>
      <c r="K130" s="4"/>
    </row>
    <row r="131" spans="1:11" ht="14.1" customHeight="1">
      <c r="A131" s="4"/>
      <c r="B131" s="4"/>
      <c r="C131" s="11" t="s">
        <v>459</v>
      </c>
      <c r="D131" s="38">
        <v>0</v>
      </c>
      <c r="E131" s="38">
        <v>0</v>
      </c>
      <c r="F131" s="38">
        <v>0</v>
      </c>
      <c r="G131" s="38">
        <v>0</v>
      </c>
      <c r="H131" s="4"/>
      <c r="I131" s="4"/>
      <c r="J131" s="4"/>
      <c r="K131" s="4"/>
    </row>
    <row r="132" spans="1:11" ht="14.1" customHeight="1">
      <c r="A132" s="4"/>
      <c r="B132" s="4"/>
      <c r="C132" s="11" t="s">
        <v>458</v>
      </c>
      <c r="D132" s="38">
        <v>0</v>
      </c>
      <c r="E132" s="38">
        <v>0</v>
      </c>
      <c r="F132" s="38">
        <v>0</v>
      </c>
      <c r="G132" s="38">
        <v>0</v>
      </c>
      <c r="H132" s="4"/>
      <c r="I132" s="4"/>
      <c r="J132" s="4"/>
      <c r="K132" s="4"/>
    </row>
    <row r="133" spans="1:11" ht="14.1" customHeight="1">
      <c r="A133" s="4"/>
      <c r="B133" s="4"/>
      <c r="C133" s="11" t="s">
        <v>457</v>
      </c>
      <c r="D133" s="38">
        <v>0</v>
      </c>
      <c r="E133" s="38">
        <v>0</v>
      </c>
      <c r="F133" s="38">
        <v>0</v>
      </c>
      <c r="G133" s="38">
        <v>0</v>
      </c>
      <c r="H133" s="4"/>
      <c r="I133" s="4"/>
      <c r="J133" s="4"/>
      <c r="K133" s="4"/>
    </row>
    <row r="134" spans="1:11" ht="14.1" customHeight="1">
      <c r="A134" s="4"/>
      <c r="B134" s="4"/>
      <c r="C134" s="11" t="s">
        <v>456</v>
      </c>
      <c r="D134" s="38">
        <v>0</v>
      </c>
      <c r="E134" s="38">
        <v>0</v>
      </c>
      <c r="F134" s="38">
        <v>0</v>
      </c>
      <c r="G134" s="38">
        <v>0</v>
      </c>
      <c r="H134" s="4"/>
      <c r="I134" s="4"/>
      <c r="J134" s="4"/>
      <c r="K134" s="4"/>
    </row>
    <row r="135" spans="1:11" ht="14.1" customHeight="1">
      <c r="A135" s="4"/>
      <c r="B135" s="4"/>
      <c r="C135" s="11" t="s">
        <v>455</v>
      </c>
      <c r="D135" s="38">
        <v>0</v>
      </c>
      <c r="E135" s="38">
        <v>0</v>
      </c>
      <c r="F135" s="38">
        <v>0</v>
      </c>
      <c r="G135" s="38">
        <v>0</v>
      </c>
      <c r="H135" s="4"/>
      <c r="I135" s="4"/>
      <c r="J135" s="4"/>
      <c r="K135" s="4"/>
    </row>
    <row r="136" spans="1:11" ht="14.1" customHeight="1">
      <c r="A136" s="4"/>
      <c r="B136" s="4"/>
      <c r="C136" s="11" t="s">
        <v>454</v>
      </c>
      <c r="D136" s="38">
        <v>0</v>
      </c>
      <c r="E136" s="38">
        <v>0</v>
      </c>
      <c r="F136" s="38">
        <v>0</v>
      </c>
      <c r="G136" s="38">
        <v>0</v>
      </c>
      <c r="H136" s="4"/>
      <c r="I136" s="4"/>
      <c r="J136" s="4"/>
      <c r="K136" s="4"/>
    </row>
    <row r="137" spans="1:11" ht="14.1" customHeight="1">
      <c r="A137" s="4"/>
      <c r="B137" s="4"/>
      <c r="C137" s="11" t="s">
        <v>453</v>
      </c>
      <c r="D137" s="38">
        <v>0</v>
      </c>
      <c r="E137" s="38">
        <v>0</v>
      </c>
      <c r="F137" s="38">
        <v>0</v>
      </c>
      <c r="G137" s="38">
        <v>0</v>
      </c>
      <c r="H137" s="4"/>
      <c r="I137" s="4"/>
      <c r="J137" s="4"/>
      <c r="K137" s="4"/>
    </row>
    <row r="138" spans="1:11" ht="14.1" customHeight="1">
      <c r="A138" s="4"/>
      <c r="B138" s="4"/>
      <c r="C138" s="10" t="s">
        <v>165</v>
      </c>
      <c r="D138" s="38">
        <v>0</v>
      </c>
      <c r="E138" s="38">
        <v>12500000</v>
      </c>
      <c r="F138" s="38">
        <v>25000000</v>
      </c>
      <c r="G138" s="38">
        <v>0</v>
      </c>
      <c r="H138" s="4"/>
      <c r="I138" s="4"/>
      <c r="J138" s="4"/>
      <c r="K138" s="4"/>
    </row>
    <row r="139" spans="1:11" ht="18" customHeight="1">
      <c r="A139" s="4"/>
      <c r="B139" s="4"/>
      <c r="C139" s="14" t="s">
        <v>484</v>
      </c>
      <c r="D139" s="825" t="s">
        <v>1815</v>
      </c>
      <c r="E139" s="826"/>
      <c r="F139" s="826"/>
      <c r="G139" s="826"/>
      <c r="H139" s="4"/>
      <c r="I139" s="4"/>
      <c r="J139" s="4"/>
      <c r="K139" s="4"/>
    </row>
    <row r="140" spans="1:11" ht="18" customHeight="1">
      <c r="A140" s="4"/>
      <c r="B140" s="4"/>
      <c r="C140" s="35" t="s">
        <v>482</v>
      </c>
      <c r="D140" s="821" t="s">
        <v>1816</v>
      </c>
      <c r="E140" s="822"/>
      <c r="F140" s="822"/>
      <c r="G140" s="822"/>
      <c r="H140" s="4"/>
      <c r="I140" s="4"/>
      <c r="J140" s="4"/>
      <c r="K140" s="4"/>
    </row>
    <row r="141" spans="1:11" ht="18" customHeight="1">
      <c r="A141" s="4"/>
      <c r="B141" s="4"/>
      <c r="C141" s="35" t="s">
        <v>15</v>
      </c>
      <c r="D141" s="821" t="s">
        <v>40</v>
      </c>
      <c r="E141" s="822"/>
      <c r="F141" s="822"/>
      <c r="G141" s="822"/>
      <c r="H141" s="4"/>
      <c r="I141" s="4"/>
      <c r="J141" s="4"/>
      <c r="K141" s="4"/>
    </row>
    <row r="142" spans="1:11" ht="15" customHeight="1">
      <c r="A142" s="4"/>
      <c r="B142" s="4"/>
      <c r="C142" s="13"/>
      <c r="D142" s="41">
        <v>2021</v>
      </c>
      <c r="E142" s="41">
        <v>2022</v>
      </c>
      <c r="F142" s="41">
        <v>2023</v>
      </c>
      <c r="G142" s="41">
        <v>2024</v>
      </c>
      <c r="H142" s="4"/>
      <c r="I142" s="4"/>
      <c r="J142" s="4"/>
      <c r="K142" s="4"/>
    </row>
    <row r="143" spans="1:11" ht="15" customHeight="1">
      <c r="A143" s="4"/>
      <c r="B143" s="4"/>
      <c r="C143" s="12"/>
      <c r="D143" s="42" t="s">
        <v>7</v>
      </c>
      <c r="E143" s="42" t="s">
        <v>8</v>
      </c>
      <c r="F143" s="42" t="s">
        <v>8</v>
      </c>
      <c r="G143" s="42" t="s">
        <v>8</v>
      </c>
      <c r="H143" s="4"/>
      <c r="I143" s="4"/>
      <c r="J143" s="4"/>
      <c r="K143" s="4"/>
    </row>
    <row r="144" spans="1:11" ht="14.1" customHeight="1">
      <c r="A144" s="4"/>
      <c r="B144" s="4"/>
      <c r="C144" s="7" t="s">
        <v>16</v>
      </c>
      <c r="D144" s="43" t="s">
        <v>450</v>
      </c>
      <c r="E144" s="43" t="s">
        <v>531</v>
      </c>
      <c r="F144" s="43" t="s">
        <v>531</v>
      </c>
      <c r="G144" s="43" t="s">
        <v>474</v>
      </c>
      <c r="H144" s="4"/>
      <c r="I144" s="4"/>
      <c r="J144" s="4"/>
      <c r="K144" s="4"/>
    </row>
    <row r="145" spans="1:11" ht="14.1" customHeight="1">
      <c r="A145" s="4"/>
      <c r="B145" s="4"/>
      <c r="C145" s="7" t="s">
        <v>680</v>
      </c>
      <c r="D145" s="43" t="s">
        <v>474</v>
      </c>
      <c r="E145" s="43" t="s">
        <v>1817</v>
      </c>
      <c r="F145" s="43" t="s">
        <v>1068</v>
      </c>
      <c r="G145" s="43" t="s">
        <v>474</v>
      </c>
      <c r="H145" s="4"/>
      <c r="I145" s="4"/>
      <c r="J145" s="4"/>
      <c r="K145" s="4"/>
    </row>
    <row r="146" spans="1:11" ht="14.1" customHeight="1">
      <c r="A146" s="4"/>
      <c r="B146" s="4"/>
      <c r="C146" s="7" t="s">
        <v>676</v>
      </c>
      <c r="D146" s="43" t="s">
        <v>474</v>
      </c>
      <c r="E146" s="43" t="s">
        <v>1817</v>
      </c>
      <c r="F146" s="43" t="s">
        <v>1068</v>
      </c>
      <c r="G146" s="43" t="s">
        <v>474</v>
      </c>
      <c r="H146" s="4"/>
      <c r="I146" s="4"/>
      <c r="J146" s="4"/>
      <c r="K146" s="4"/>
    </row>
    <row r="147" spans="1:11" ht="14.1" customHeight="1">
      <c r="A147" s="4"/>
      <c r="B147" s="4"/>
      <c r="C147" s="7" t="s">
        <v>477</v>
      </c>
      <c r="D147" s="43" t="s">
        <v>450</v>
      </c>
      <c r="E147" s="43" t="s">
        <v>450</v>
      </c>
      <c r="F147" s="43" t="s">
        <v>474</v>
      </c>
      <c r="G147" s="43" t="s">
        <v>583</v>
      </c>
      <c r="H147" s="4"/>
      <c r="I147" s="4"/>
      <c r="J147" s="4"/>
      <c r="K147" s="4"/>
    </row>
    <row r="148" spans="1:11" ht="14.1" customHeight="1">
      <c r="A148" s="4"/>
      <c r="B148" s="4"/>
      <c r="C148" s="7" t="s">
        <v>476</v>
      </c>
      <c r="D148" s="43" t="s">
        <v>450</v>
      </c>
      <c r="E148" s="43" t="s">
        <v>450</v>
      </c>
      <c r="F148" s="43" t="s">
        <v>531</v>
      </c>
      <c r="G148" s="43" t="s">
        <v>583</v>
      </c>
      <c r="H148" s="4"/>
      <c r="I148" s="4"/>
      <c r="J148" s="4"/>
      <c r="K148" s="4"/>
    </row>
    <row r="149" spans="1:11" ht="14.1" customHeight="1">
      <c r="A149" s="4"/>
      <c r="B149" s="4"/>
      <c r="C149" s="7" t="s">
        <v>22</v>
      </c>
      <c r="D149" s="43" t="s">
        <v>450</v>
      </c>
      <c r="E149" s="43" t="s">
        <v>450</v>
      </c>
      <c r="F149" s="43" t="s">
        <v>531</v>
      </c>
      <c r="G149" s="43" t="s">
        <v>583</v>
      </c>
      <c r="H149" s="4"/>
      <c r="I149" s="4"/>
      <c r="J149" s="4"/>
      <c r="K149" s="4"/>
    </row>
    <row r="150" spans="1:11" ht="14.1" customHeight="1">
      <c r="A150" s="4"/>
      <c r="B150" s="4"/>
      <c r="C150" s="823" t="s">
        <v>473</v>
      </c>
      <c r="D150" s="824"/>
      <c r="E150" s="824"/>
      <c r="F150" s="824"/>
      <c r="G150" s="824"/>
      <c r="H150" s="4"/>
      <c r="I150" s="4"/>
      <c r="J150" s="4"/>
      <c r="K150" s="4"/>
    </row>
    <row r="151" spans="1:11" ht="14.1" customHeight="1">
      <c r="A151" s="4"/>
      <c r="B151" s="4"/>
      <c r="C151" s="13"/>
      <c r="D151" s="41">
        <v>2021</v>
      </c>
      <c r="E151" s="41">
        <v>2022</v>
      </c>
      <c r="F151" s="41">
        <v>2023</v>
      </c>
      <c r="G151" s="41">
        <v>2024</v>
      </c>
      <c r="H151" s="4"/>
      <c r="I151" s="4"/>
      <c r="J151" s="4"/>
      <c r="K151" s="4"/>
    </row>
    <row r="152" spans="1:11" ht="14.1" customHeight="1">
      <c r="A152" s="4"/>
      <c r="B152" s="4"/>
      <c r="C152" s="12"/>
      <c r="D152" s="42" t="s">
        <v>7</v>
      </c>
      <c r="E152" s="42" t="s">
        <v>8</v>
      </c>
      <c r="F152" s="42" t="s">
        <v>8</v>
      </c>
      <c r="G152" s="42" t="s">
        <v>8</v>
      </c>
      <c r="H152" s="4"/>
      <c r="I152" s="4"/>
      <c r="J152" s="4"/>
      <c r="K152" s="4"/>
    </row>
    <row r="153" spans="1:11" ht="14.1" customHeight="1">
      <c r="A153" s="4"/>
      <c r="B153" s="4"/>
      <c r="C153" s="11" t="s">
        <v>470</v>
      </c>
      <c r="D153" s="38">
        <v>0</v>
      </c>
      <c r="E153" s="38">
        <v>0</v>
      </c>
      <c r="F153" s="38">
        <v>0</v>
      </c>
      <c r="G153" s="38">
        <v>0</v>
      </c>
      <c r="H153" s="4"/>
      <c r="I153" s="4"/>
      <c r="J153" s="4"/>
      <c r="K153" s="4"/>
    </row>
    <row r="154" spans="1:11" ht="14.1" customHeight="1">
      <c r="A154" s="4"/>
      <c r="B154" s="4"/>
      <c r="C154" s="11" t="s">
        <v>459</v>
      </c>
      <c r="D154" s="38">
        <v>0</v>
      </c>
      <c r="E154" s="38">
        <v>0</v>
      </c>
      <c r="F154" s="38">
        <v>0</v>
      </c>
      <c r="G154" s="38">
        <v>0</v>
      </c>
      <c r="H154" s="4"/>
      <c r="I154" s="4"/>
      <c r="J154" s="4"/>
      <c r="K154" s="4"/>
    </row>
    <row r="155" spans="1:11" ht="14.1" customHeight="1">
      <c r="A155" s="4"/>
      <c r="B155" s="4"/>
      <c r="C155" s="11" t="s">
        <v>463</v>
      </c>
      <c r="D155" s="38">
        <v>0</v>
      </c>
      <c r="E155" s="38">
        <v>0</v>
      </c>
      <c r="F155" s="38">
        <v>0</v>
      </c>
      <c r="G155" s="38">
        <v>0</v>
      </c>
      <c r="H155" s="4"/>
      <c r="I155" s="4"/>
      <c r="J155" s="4"/>
      <c r="K155" s="4"/>
    </row>
    <row r="156" spans="1:11" ht="14.1" customHeight="1">
      <c r="A156" s="4"/>
      <c r="B156" s="4"/>
      <c r="C156" s="11" t="s">
        <v>469</v>
      </c>
      <c r="D156" s="38">
        <v>0</v>
      </c>
      <c r="E156" s="38">
        <v>0</v>
      </c>
      <c r="F156" s="38">
        <v>0</v>
      </c>
      <c r="G156" s="38">
        <v>0</v>
      </c>
      <c r="H156" s="4"/>
      <c r="I156" s="4"/>
      <c r="J156" s="4"/>
      <c r="K156" s="4"/>
    </row>
    <row r="157" spans="1:11" ht="14.1" customHeight="1">
      <c r="A157" s="4"/>
      <c r="B157" s="4"/>
      <c r="C157" s="11" t="s">
        <v>459</v>
      </c>
      <c r="D157" s="38">
        <v>0</v>
      </c>
      <c r="E157" s="38">
        <v>0</v>
      </c>
      <c r="F157" s="38">
        <v>0</v>
      </c>
      <c r="G157" s="38">
        <v>0</v>
      </c>
      <c r="H157" s="4"/>
      <c r="I157" s="4"/>
      <c r="J157" s="4"/>
      <c r="K157" s="4"/>
    </row>
    <row r="158" spans="1:11" ht="14.1" customHeight="1">
      <c r="A158" s="4"/>
      <c r="B158" s="4"/>
      <c r="C158" s="11" t="s">
        <v>463</v>
      </c>
      <c r="D158" s="38">
        <v>0</v>
      </c>
      <c r="E158" s="38">
        <v>0</v>
      </c>
      <c r="F158" s="38">
        <v>0</v>
      </c>
      <c r="G158" s="38">
        <v>0</v>
      </c>
      <c r="H158" s="4"/>
      <c r="I158" s="4"/>
      <c r="J158" s="4"/>
      <c r="K158" s="4"/>
    </row>
    <row r="159" spans="1:11" ht="14.1" customHeight="1">
      <c r="A159" s="4"/>
      <c r="B159" s="4"/>
      <c r="C159" s="11" t="s">
        <v>468</v>
      </c>
      <c r="D159" s="38">
        <v>0</v>
      </c>
      <c r="E159" s="38">
        <v>0</v>
      </c>
      <c r="F159" s="38">
        <v>0</v>
      </c>
      <c r="G159" s="38">
        <v>0</v>
      </c>
      <c r="H159" s="4"/>
      <c r="I159" s="4"/>
      <c r="J159" s="4"/>
      <c r="K159" s="4"/>
    </row>
    <row r="160" spans="1:11" ht="14.1" customHeight="1">
      <c r="A160" s="4"/>
      <c r="B160" s="4"/>
      <c r="C160" s="11" t="s">
        <v>459</v>
      </c>
      <c r="D160" s="38">
        <v>0</v>
      </c>
      <c r="E160" s="38">
        <v>0</v>
      </c>
      <c r="F160" s="38">
        <v>0</v>
      </c>
      <c r="G160" s="38">
        <v>0</v>
      </c>
      <c r="H160" s="4"/>
      <c r="I160" s="4"/>
      <c r="J160" s="4"/>
      <c r="K160" s="4"/>
    </row>
    <row r="161" spans="1:11" ht="14.1" customHeight="1">
      <c r="A161" s="4"/>
      <c r="B161" s="4"/>
      <c r="C161" s="11" t="s">
        <v>463</v>
      </c>
      <c r="D161" s="38">
        <v>0</v>
      </c>
      <c r="E161" s="38">
        <v>0</v>
      </c>
      <c r="F161" s="38">
        <v>0</v>
      </c>
      <c r="G161" s="38">
        <v>0</v>
      </c>
      <c r="H161" s="4"/>
      <c r="I161" s="4"/>
      <c r="J161" s="4"/>
      <c r="K161" s="4"/>
    </row>
    <row r="162" spans="1:11" ht="14.1" customHeight="1">
      <c r="A162" s="4"/>
      <c r="B162" s="4"/>
      <c r="C162" s="11" t="s">
        <v>467</v>
      </c>
      <c r="D162" s="38">
        <v>0</v>
      </c>
      <c r="E162" s="38">
        <v>0</v>
      </c>
      <c r="F162" s="38">
        <v>0</v>
      </c>
      <c r="G162" s="38">
        <v>0</v>
      </c>
      <c r="H162" s="4"/>
      <c r="I162" s="4"/>
      <c r="J162" s="4"/>
      <c r="K162" s="4"/>
    </row>
    <row r="163" spans="1:11" ht="14.1" customHeight="1">
      <c r="A163" s="4"/>
      <c r="B163" s="4"/>
      <c r="C163" s="11" t="s">
        <v>459</v>
      </c>
      <c r="D163" s="38">
        <v>0</v>
      </c>
      <c r="E163" s="38">
        <v>0</v>
      </c>
      <c r="F163" s="38">
        <v>0</v>
      </c>
      <c r="G163" s="38">
        <v>0</v>
      </c>
      <c r="H163" s="4"/>
      <c r="I163" s="4"/>
      <c r="J163" s="4"/>
      <c r="K163" s="4"/>
    </row>
    <row r="164" spans="1:11" ht="14.1" customHeight="1">
      <c r="A164" s="4"/>
      <c r="B164" s="4"/>
      <c r="C164" s="11" t="s">
        <v>463</v>
      </c>
      <c r="D164" s="38">
        <v>0</v>
      </c>
      <c r="E164" s="38">
        <v>0</v>
      </c>
      <c r="F164" s="38">
        <v>0</v>
      </c>
      <c r="G164" s="38">
        <v>0</v>
      </c>
      <c r="H164" s="4"/>
      <c r="I164" s="4"/>
      <c r="J164" s="4"/>
      <c r="K164" s="4"/>
    </row>
    <row r="165" spans="1:11" ht="14.1" customHeight="1">
      <c r="A165" s="4"/>
      <c r="B165" s="4"/>
      <c r="C165" s="11" t="s">
        <v>472</v>
      </c>
      <c r="D165" s="38">
        <v>0</v>
      </c>
      <c r="E165" s="38">
        <v>0</v>
      </c>
      <c r="F165" s="38">
        <v>0</v>
      </c>
      <c r="G165" s="38">
        <v>0</v>
      </c>
      <c r="H165" s="4"/>
      <c r="I165" s="4"/>
      <c r="J165" s="4"/>
      <c r="K165" s="4"/>
    </row>
    <row r="166" spans="1:11" ht="14.1" customHeight="1">
      <c r="A166" s="4"/>
      <c r="B166" s="4"/>
      <c r="C166" s="11" t="s">
        <v>459</v>
      </c>
      <c r="D166" s="38">
        <v>0</v>
      </c>
      <c r="E166" s="38">
        <v>0</v>
      </c>
      <c r="F166" s="38">
        <v>0</v>
      </c>
      <c r="G166" s="38">
        <v>0</v>
      </c>
      <c r="H166" s="4"/>
      <c r="I166" s="4"/>
      <c r="J166" s="4"/>
      <c r="K166" s="4"/>
    </row>
    <row r="167" spans="1:11" ht="14.1" customHeight="1">
      <c r="A167" s="4"/>
      <c r="B167" s="4"/>
      <c r="C167" s="11" t="s">
        <v>463</v>
      </c>
      <c r="D167" s="38">
        <v>0</v>
      </c>
      <c r="E167" s="38">
        <v>0</v>
      </c>
      <c r="F167" s="38">
        <v>0</v>
      </c>
      <c r="G167" s="38">
        <v>0</v>
      </c>
      <c r="H167" s="4"/>
      <c r="I167" s="4"/>
      <c r="J167" s="4"/>
      <c r="K167" s="4"/>
    </row>
    <row r="168" spans="1:11" ht="14.1" customHeight="1">
      <c r="A168" s="4"/>
      <c r="B168" s="4"/>
      <c r="C168" s="11" t="s">
        <v>465</v>
      </c>
      <c r="D168" s="38">
        <v>0</v>
      </c>
      <c r="E168" s="38">
        <v>0</v>
      </c>
      <c r="F168" s="38">
        <v>0</v>
      </c>
      <c r="G168" s="38">
        <v>0</v>
      </c>
      <c r="H168" s="4"/>
      <c r="I168" s="4"/>
      <c r="J168" s="4"/>
      <c r="K168" s="4"/>
    </row>
    <row r="169" spans="1:11" ht="14.1" customHeight="1">
      <c r="A169" s="4"/>
      <c r="B169" s="4"/>
      <c r="C169" s="11" t="s">
        <v>459</v>
      </c>
      <c r="D169" s="38">
        <v>0</v>
      </c>
      <c r="E169" s="38">
        <v>0</v>
      </c>
      <c r="F169" s="38">
        <v>0</v>
      </c>
      <c r="G169" s="38">
        <v>0</v>
      </c>
      <c r="H169" s="4"/>
      <c r="I169" s="4"/>
      <c r="J169" s="4"/>
      <c r="K169" s="4"/>
    </row>
    <row r="170" spans="1:11" ht="14.1" customHeight="1">
      <c r="A170" s="4"/>
      <c r="B170" s="4"/>
      <c r="C170" s="11" t="s">
        <v>463</v>
      </c>
      <c r="D170" s="38">
        <v>0</v>
      </c>
      <c r="E170" s="38">
        <v>0</v>
      </c>
      <c r="F170" s="38">
        <v>0</v>
      </c>
      <c r="G170" s="38">
        <v>0</v>
      </c>
      <c r="H170" s="4"/>
      <c r="I170" s="4"/>
      <c r="J170" s="4"/>
      <c r="K170" s="4"/>
    </row>
    <row r="171" spans="1:11" ht="14.1" customHeight="1">
      <c r="A171" s="4"/>
      <c r="B171" s="4"/>
      <c r="C171" s="11" t="s">
        <v>464</v>
      </c>
      <c r="D171" s="38">
        <v>0</v>
      </c>
      <c r="E171" s="38">
        <v>0</v>
      </c>
      <c r="F171" s="38">
        <v>0</v>
      </c>
      <c r="G171" s="38">
        <v>0</v>
      </c>
      <c r="H171" s="4"/>
      <c r="I171" s="4"/>
      <c r="J171" s="4"/>
      <c r="K171" s="4"/>
    </row>
    <row r="172" spans="1:11" ht="14.1" customHeight="1">
      <c r="A172" s="4"/>
      <c r="B172" s="4"/>
      <c r="C172" s="11" t="s">
        <v>459</v>
      </c>
      <c r="D172" s="38">
        <v>0</v>
      </c>
      <c r="E172" s="38">
        <v>0</v>
      </c>
      <c r="F172" s="38">
        <v>0</v>
      </c>
      <c r="G172" s="38">
        <v>0</v>
      </c>
      <c r="H172" s="4"/>
      <c r="I172" s="4"/>
      <c r="J172" s="4"/>
      <c r="K172" s="4"/>
    </row>
    <row r="173" spans="1:11" ht="14.1" customHeight="1">
      <c r="A173" s="4"/>
      <c r="B173" s="4"/>
      <c r="C173" s="11" t="s">
        <v>463</v>
      </c>
      <c r="D173" s="38">
        <v>0</v>
      </c>
      <c r="E173" s="38">
        <v>0</v>
      </c>
      <c r="F173" s="38">
        <v>0</v>
      </c>
      <c r="G173" s="38">
        <v>0</v>
      </c>
      <c r="H173" s="4"/>
      <c r="I173" s="4"/>
      <c r="J173" s="4"/>
      <c r="K173" s="4"/>
    </row>
    <row r="174" spans="1:11" ht="14.1" customHeight="1">
      <c r="A174" s="4"/>
      <c r="B174" s="4"/>
      <c r="C174" s="11" t="s">
        <v>462</v>
      </c>
      <c r="D174" s="38">
        <v>0</v>
      </c>
      <c r="E174" s="38">
        <v>0</v>
      </c>
      <c r="F174" s="38">
        <v>0</v>
      </c>
      <c r="G174" s="38">
        <v>0</v>
      </c>
      <c r="H174" s="4"/>
      <c r="I174" s="4"/>
      <c r="J174" s="4"/>
      <c r="K174" s="4"/>
    </row>
    <row r="175" spans="1:11" ht="14.1" customHeight="1">
      <c r="A175" s="4"/>
      <c r="B175" s="4"/>
      <c r="C175" s="11" t="s">
        <v>459</v>
      </c>
      <c r="D175" s="38">
        <v>0</v>
      </c>
      <c r="E175" s="38">
        <v>0</v>
      </c>
      <c r="F175" s="38">
        <v>0</v>
      </c>
      <c r="G175" s="38">
        <v>0</v>
      </c>
      <c r="H175" s="4"/>
      <c r="I175" s="4"/>
      <c r="J175" s="4"/>
      <c r="K175" s="4"/>
    </row>
    <row r="176" spans="1:11" ht="14.1" customHeight="1">
      <c r="A176" s="4"/>
      <c r="B176" s="4"/>
      <c r="C176" s="11" t="s">
        <v>458</v>
      </c>
      <c r="D176" s="38">
        <v>0</v>
      </c>
      <c r="E176" s="38">
        <v>0</v>
      </c>
      <c r="F176" s="38">
        <v>0</v>
      </c>
      <c r="G176" s="38">
        <v>0</v>
      </c>
      <c r="H176" s="4"/>
      <c r="I176" s="4"/>
      <c r="J176" s="4"/>
      <c r="K176" s="4"/>
    </row>
    <row r="177" spans="1:11" ht="14.1" customHeight="1">
      <c r="A177" s="4"/>
      <c r="B177" s="4"/>
      <c r="C177" s="11" t="s">
        <v>457</v>
      </c>
      <c r="D177" s="38">
        <v>0</v>
      </c>
      <c r="E177" s="38">
        <v>0</v>
      </c>
      <c r="F177" s="38">
        <v>0</v>
      </c>
      <c r="G177" s="38">
        <v>0</v>
      </c>
      <c r="H177" s="4"/>
      <c r="I177" s="4"/>
      <c r="J177" s="4"/>
      <c r="K177" s="4"/>
    </row>
    <row r="178" spans="1:11" ht="14.1" customHeight="1">
      <c r="A178" s="4"/>
      <c r="B178" s="4"/>
      <c r="C178" s="11" t="s">
        <v>456</v>
      </c>
      <c r="D178" s="38">
        <v>0</v>
      </c>
      <c r="E178" s="38">
        <v>0</v>
      </c>
      <c r="F178" s="38">
        <v>0</v>
      </c>
      <c r="G178" s="38">
        <v>0</v>
      </c>
      <c r="H178" s="4"/>
      <c r="I178" s="4"/>
      <c r="J178" s="4"/>
      <c r="K178" s="4"/>
    </row>
    <row r="179" spans="1:11" ht="14.1" customHeight="1">
      <c r="A179" s="4"/>
      <c r="B179" s="4"/>
      <c r="C179" s="11" t="s">
        <v>455</v>
      </c>
      <c r="D179" s="38">
        <v>0</v>
      </c>
      <c r="E179" s="38">
        <v>0</v>
      </c>
      <c r="F179" s="38">
        <v>0</v>
      </c>
      <c r="G179" s="38">
        <v>0</v>
      </c>
      <c r="H179" s="4"/>
      <c r="I179" s="4"/>
      <c r="J179" s="4"/>
      <c r="K179" s="4"/>
    </row>
    <row r="180" spans="1:11" ht="14.1" customHeight="1">
      <c r="A180" s="4"/>
      <c r="B180" s="4"/>
      <c r="C180" s="11" t="s">
        <v>461</v>
      </c>
      <c r="D180" s="38">
        <v>0</v>
      </c>
      <c r="E180" s="38">
        <v>17500000</v>
      </c>
      <c r="F180" s="38">
        <v>35000000</v>
      </c>
      <c r="G180" s="38">
        <v>0</v>
      </c>
      <c r="H180" s="4"/>
      <c r="I180" s="4"/>
      <c r="J180" s="4"/>
      <c r="K180" s="4"/>
    </row>
    <row r="181" spans="1:11" ht="14.1" customHeight="1">
      <c r="A181" s="4"/>
      <c r="B181" s="4"/>
      <c r="C181" s="11" t="s">
        <v>459</v>
      </c>
      <c r="D181" s="38">
        <v>0</v>
      </c>
      <c r="E181" s="38">
        <v>17500000</v>
      </c>
      <c r="F181" s="38">
        <v>35000000</v>
      </c>
      <c r="G181" s="38">
        <v>0</v>
      </c>
      <c r="H181" s="4"/>
      <c r="I181" s="4"/>
      <c r="J181" s="4"/>
      <c r="K181" s="4"/>
    </row>
    <row r="182" spans="1:11" ht="14.1" customHeight="1">
      <c r="A182" s="4"/>
      <c r="B182" s="4"/>
      <c r="C182" s="11" t="s">
        <v>458</v>
      </c>
      <c r="D182" s="38">
        <v>0</v>
      </c>
      <c r="E182" s="38">
        <v>0</v>
      </c>
      <c r="F182" s="38">
        <v>0</v>
      </c>
      <c r="G182" s="38">
        <v>0</v>
      </c>
      <c r="H182" s="4"/>
      <c r="I182" s="4"/>
      <c r="J182" s="4"/>
      <c r="K182" s="4"/>
    </row>
    <row r="183" spans="1:11" ht="14.1" customHeight="1">
      <c r="A183" s="4"/>
      <c r="B183" s="4"/>
      <c r="C183" s="11" t="s">
        <v>457</v>
      </c>
      <c r="D183" s="38">
        <v>0</v>
      </c>
      <c r="E183" s="38">
        <v>0</v>
      </c>
      <c r="F183" s="38">
        <v>0</v>
      </c>
      <c r="G183" s="38">
        <v>0</v>
      </c>
      <c r="H183" s="4"/>
      <c r="I183" s="4"/>
      <c r="J183" s="4"/>
      <c r="K183" s="4"/>
    </row>
    <row r="184" spans="1:11" ht="14.1" customHeight="1">
      <c r="A184" s="4"/>
      <c r="B184" s="4"/>
      <c r="C184" s="11" t="s">
        <v>456</v>
      </c>
      <c r="D184" s="38">
        <v>0</v>
      </c>
      <c r="E184" s="38">
        <v>0</v>
      </c>
      <c r="F184" s="38">
        <v>0</v>
      </c>
      <c r="G184" s="38">
        <v>0</v>
      </c>
      <c r="H184" s="4"/>
      <c r="I184" s="4"/>
      <c r="J184" s="4"/>
      <c r="K184" s="4"/>
    </row>
    <row r="185" spans="1:11" ht="14.1" customHeight="1">
      <c r="A185" s="4"/>
      <c r="B185" s="4"/>
      <c r="C185" s="11" t="s">
        <v>455</v>
      </c>
      <c r="D185" s="38">
        <v>0</v>
      </c>
      <c r="E185" s="38">
        <v>0</v>
      </c>
      <c r="F185" s="38">
        <v>0</v>
      </c>
      <c r="G185" s="38">
        <v>0</v>
      </c>
      <c r="H185" s="4"/>
      <c r="I185" s="4"/>
      <c r="J185" s="4"/>
      <c r="K185" s="4"/>
    </row>
    <row r="186" spans="1:11" ht="14.1" customHeight="1">
      <c r="A186" s="4"/>
      <c r="B186" s="4"/>
      <c r="C186" s="11" t="s">
        <v>460</v>
      </c>
      <c r="D186" s="38">
        <v>0</v>
      </c>
      <c r="E186" s="38">
        <v>0</v>
      </c>
      <c r="F186" s="38">
        <v>0</v>
      </c>
      <c r="G186" s="38">
        <v>0</v>
      </c>
      <c r="H186" s="4"/>
      <c r="I186" s="4"/>
      <c r="J186" s="4"/>
      <c r="K186" s="4"/>
    </row>
    <row r="187" spans="1:11" ht="14.1" customHeight="1">
      <c r="A187" s="4"/>
      <c r="B187" s="4"/>
      <c r="C187" s="11" t="s">
        <v>459</v>
      </c>
      <c r="D187" s="38">
        <v>0</v>
      </c>
      <c r="E187" s="38">
        <v>0</v>
      </c>
      <c r="F187" s="38">
        <v>0</v>
      </c>
      <c r="G187" s="38">
        <v>0</v>
      </c>
      <c r="H187" s="4"/>
      <c r="I187" s="4"/>
      <c r="J187" s="4"/>
      <c r="K187" s="4"/>
    </row>
    <row r="188" spans="1:11" ht="14.1" customHeight="1">
      <c r="A188" s="4"/>
      <c r="B188" s="4"/>
      <c r="C188" s="11" t="s">
        <v>458</v>
      </c>
      <c r="D188" s="38">
        <v>0</v>
      </c>
      <c r="E188" s="38">
        <v>0</v>
      </c>
      <c r="F188" s="38">
        <v>0</v>
      </c>
      <c r="G188" s="38">
        <v>0</v>
      </c>
      <c r="H188" s="4"/>
      <c r="I188" s="4"/>
      <c r="J188" s="4"/>
      <c r="K188" s="4"/>
    </row>
    <row r="189" spans="1:11" ht="14.1" customHeight="1">
      <c r="A189" s="4"/>
      <c r="B189" s="4"/>
      <c r="C189" s="11" t="s">
        <v>457</v>
      </c>
      <c r="D189" s="38">
        <v>0</v>
      </c>
      <c r="E189" s="38">
        <v>0</v>
      </c>
      <c r="F189" s="38">
        <v>0</v>
      </c>
      <c r="G189" s="38">
        <v>0</v>
      </c>
      <c r="H189" s="4"/>
      <c r="I189" s="4"/>
      <c r="J189" s="4"/>
      <c r="K189" s="4"/>
    </row>
    <row r="190" spans="1:11" ht="14.1" customHeight="1">
      <c r="A190" s="4"/>
      <c r="B190" s="4"/>
      <c r="C190" s="11" t="s">
        <v>456</v>
      </c>
      <c r="D190" s="38">
        <v>0</v>
      </c>
      <c r="E190" s="38">
        <v>0</v>
      </c>
      <c r="F190" s="38">
        <v>0</v>
      </c>
      <c r="G190" s="38">
        <v>0</v>
      </c>
      <c r="H190" s="4"/>
      <c r="I190" s="4"/>
      <c r="J190" s="4"/>
      <c r="K190" s="4"/>
    </row>
    <row r="191" spans="1:11" ht="14.1" customHeight="1">
      <c r="A191" s="4"/>
      <c r="B191" s="4"/>
      <c r="C191" s="11" t="s">
        <v>455</v>
      </c>
      <c r="D191" s="38">
        <v>0</v>
      </c>
      <c r="E191" s="38">
        <v>0</v>
      </c>
      <c r="F191" s="38">
        <v>0</v>
      </c>
      <c r="G191" s="38">
        <v>0</v>
      </c>
      <c r="H191" s="4"/>
      <c r="I191" s="4"/>
      <c r="J191" s="4"/>
      <c r="K191" s="4"/>
    </row>
    <row r="192" spans="1:11" ht="14.1" customHeight="1">
      <c r="A192" s="4"/>
      <c r="B192" s="4"/>
      <c r="C192" s="11" t="s">
        <v>454</v>
      </c>
      <c r="D192" s="38">
        <v>0</v>
      </c>
      <c r="E192" s="38">
        <v>0</v>
      </c>
      <c r="F192" s="38">
        <v>0</v>
      </c>
      <c r="G192" s="38">
        <v>0</v>
      </c>
      <c r="H192" s="4"/>
      <c r="I192" s="4"/>
      <c r="J192" s="4"/>
      <c r="K192" s="4"/>
    </row>
    <row r="193" spans="1:11" ht="14.1" customHeight="1">
      <c r="A193" s="4"/>
      <c r="B193" s="4"/>
      <c r="C193" s="11" t="s">
        <v>453</v>
      </c>
      <c r="D193" s="38">
        <v>0</v>
      </c>
      <c r="E193" s="38">
        <v>0</v>
      </c>
      <c r="F193" s="38">
        <v>0</v>
      </c>
      <c r="G193" s="38">
        <v>0</v>
      </c>
      <c r="H193" s="4"/>
      <c r="I193" s="4"/>
      <c r="J193" s="4"/>
      <c r="K193" s="4"/>
    </row>
    <row r="194" spans="1:11" ht="14.1" customHeight="1">
      <c r="A194" s="4"/>
      <c r="B194" s="4"/>
      <c r="C194" s="10" t="s">
        <v>165</v>
      </c>
      <c r="D194" s="38">
        <v>0</v>
      </c>
      <c r="E194" s="38">
        <v>17500000</v>
      </c>
      <c r="F194" s="38">
        <v>35000000</v>
      </c>
      <c r="G194" s="38">
        <v>0</v>
      </c>
      <c r="H194" s="4"/>
      <c r="I194" s="4"/>
      <c r="J194" s="4"/>
      <c r="K194" s="4"/>
    </row>
    <row r="195" spans="1:11" ht="30.95" customHeight="1">
      <c r="A195" s="4"/>
      <c r="B195" s="4"/>
      <c r="C195" s="14" t="s">
        <v>484</v>
      </c>
      <c r="D195" s="825" t="s">
        <v>1818</v>
      </c>
      <c r="E195" s="826"/>
      <c r="F195" s="826"/>
      <c r="G195" s="826"/>
      <c r="H195" s="4"/>
      <c r="I195" s="4"/>
      <c r="J195" s="4"/>
      <c r="K195" s="4"/>
    </row>
    <row r="196" spans="1:11" ht="30.95" customHeight="1">
      <c r="A196" s="4"/>
      <c r="B196" s="4"/>
      <c r="C196" s="35" t="s">
        <v>482</v>
      </c>
      <c r="D196" s="821" t="s">
        <v>1819</v>
      </c>
      <c r="E196" s="822"/>
      <c r="F196" s="822"/>
      <c r="G196" s="822"/>
      <c r="H196" s="4"/>
      <c r="I196" s="4"/>
      <c r="J196" s="4"/>
      <c r="K196" s="4"/>
    </row>
    <row r="197" spans="1:11" ht="30.95" customHeight="1">
      <c r="A197" s="4"/>
      <c r="B197" s="4"/>
      <c r="C197" s="35" t="s">
        <v>15</v>
      </c>
      <c r="D197" s="821" t="s">
        <v>40</v>
      </c>
      <c r="E197" s="822"/>
      <c r="F197" s="822"/>
      <c r="G197" s="822"/>
      <c r="H197" s="4"/>
      <c r="I197" s="4"/>
      <c r="J197" s="4"/>
      <c r="K197" s="4"/>
    </row>
    <row r="198" spans="1:11" ht="15" customHeight="1">
      <c r="A198" s="4"/>
      <c r="B198" s="4"/>
      <c r="C198" s="13"/>
      <c r="D198" s="41">
        <v>2021</v>
      </c>
      <c r="E198" s="41">
        <v>2022</v>
      </c>
      <c r="F198" s="41">
        <v>2023</v>
      </c>
      <c r="G198" s="41">
        <v>2024</v>
      </c>
      <c r="H198" s="4"/>
      <c r="I198" s="4"/>
      <c r="J198" s="4"/>
      <c r="K198" s="4"/>
    </row>
    <row r="199" spans="1:11" ht="15" customHeight="1">
      <c r="A199" s="4"/>
      <c r="B199" s="4"/>
      <c r="C199" s="12"/>
      <c r="D199" s="42" t="s">
        <v>7</v>
      </c>
      <c r="E199" s="42" t="s">
        <v>8</v>
      </c>
      <c r="F199" s="42" t="s">
        <v>8</v>
      </c>
      <c r="G199" s="42" t="s">
        <v>8</v>
      </c>
      <c r="H199" s="4"/>
      <c r="I199" s="4"/>
      <c r="J199" s="4"/>
      <c r="K199" s="4"/>
    </row>
    <row r="200" spans="1:11" ht="14.1" customHeight="1">
      <c r="A200" s="4"/>
      <c r="B200" s="4"/>
      <c r="C200" s="7" t="s">
        <v>16</v>
      </c>
      <c r="D200" s="43" t="s">
        <v>450</v>
      </c>
      <c r="E200" s="43" t="s">
        <v>531</v>
      </c>
      <c r="F200" s="43" t="s">
        <v>531</v>
      </c>
      <c r="G200" s="43" t="s">
        <v>474</v>
      </c>
      <c r="H200" s="4"/>
      <c r="I200" s="4"/>
      <c r="J200" s="4"/>
      <c r="K200" s="4"/>
    </row>
    <row r="201" spans="1:11" ht="14.1" customHeight="1">
      <c r="A201" s="4"/>
      <c r="B201" s="4"/>
      <c r="C201" s="7" t="s">
        <v>680</v>
      </c>
      <c r="D201" s="43" t="s">
        <v>474</v>
      </c>
      <c r="E201" s="43" t="s">
        <v>1197</v>
      </c>
      <c r="F201" s="43" t="s">
        <v>1814</v>
      </c>
      <c r="G201" s="43" t="s">
        <v>474</v>
      </c>
      <c r="H201" s="4"/>
      <c r="I201" s="4"/>
      <c r="J201" s="4"/>
      <c r="K201" s="4"/>
    </row>
    <row r="202" spans="1:11" ht="14.1" customHeight="1">
      <c r="A202" s="4"/>
      <c r="B202" s="4"/>
      <c r="C202" s="7" t="s">
        <v>676</v>
      </c>
      <c r="D202" s="43" t="s">
        <v>474</v>
      </c>
      <c r="E202" s="43" t="s">
        <v>1197</v>
      </c>
      <c r="F202" s="43" t="s">
        <v>1814</v>
      </c>
      <c r="G202" s="43" t="s">
        <v>474</v>
      </c>
      <c r="H202" s="4"/>
      <c r="I202" s="4"/>
      <c r="J202" s="4"/>
      <c r="K202" s="4"/>
    </row>
    <row r="203" spans="1:11" ht="14.1" customHeight="1">
      <c r="A203" s="4"/>
      <c r="B203" s="4"/>
      <c r="C203" s="7" t="s">
        <v>477</v>
      </c>
      <c r="D203" s="43" t="s">
        <v>450</v>
      </c>
      <c r="E203" s="43" t="s">
        <v>450</v>
      </c>
      <c r="F203" s="43" t="s">
        <v>474</v>
      </c>
      <c r="G203" s="43" t="s">
        <v>583</v>
      </c>
      <c r="H203" s="4"/>
      <c r="I203" s="4"/>
      <c r="J203" s="4"/>
      <c r="K203" s="4"/>
    </row>
    <row r="204" spans="1:11" ht="14.1" customHeight="1">
      <c r="A204" s="4"/>
      <c r="B204" s="4"/>
      <c r="C204" s="7" t="s">
        <v>476</v>
      </c>
      <c r="D204" s="43" t="s">
        <v>450</v>
      </c>
      <c r="E204" s="43" t="s">
        <v>450</v>
      </c>
      <c r="F204" s="43" t="s">
        <v>531</v>
      </c>
      <c r="G204" s="43" t="s">
        <v>583</v>
      </c>
      <c r="H204" s="4"/>
      <c r="I204" s="4"/>
      <c r="J204" s="4"/>
      <c r="K204" s="4"/>
    </row>
    <row r="205" spans="1:11" ht="14.1" customHeight="1">
      <c r="A205" s="4"/>
      <c r="B205" s="4"/>
      <c r="C205" s="7" t="s">
        <v>22</v>
      </c>
      <c r="D205" s="43" t="s">
        <v>450</v>
      </c>
      <c r="E205" s="43" t="s">
        <v>450</v>
      </c>
      <c r="F205" s="43" t="s">
        <v>531</v>
      </c>
      <c r="G205" s="43" t="s">
        <v>583</v>
      </c>
      <c r="H205" s="4"/>
      <c r="I205" s="4"/>
      <c r="J205" s="4"/>
      <c r="K205" s="4"/>
    </row>
    <row r="206" spans="1:11" ht="14.1" customHeight="1">
      <c r="A206" s="4"/>
      <c r="B206" s="4"/>
      <c r="C206" s="823" t="s">
        <v>473</v>
      </c>
      <c r="D206" s="824"/>
      <c r="E206" s="824"/>
      <c r="F206" s="824"/>
      <c r="G206" s="824"/>
      <c r="H206" s="4"/>
      <c r="I206" s="4"/>
      <c r="J206" s="4"/>
      <c r="K206" s="4"/>
    </row>
    <row r="207" spans="1:11" ht="14.1" customHeight="1">
      <c r="A207" s="4"/>
      <c r="B207" s="4"/>
      <c r="C207" s="13"/>
      <c r="D207" s="41">
        <v>2021</v>
      </c>
      <c r="E207" s="41">
        <v>2022</v>
      </c>
      <c r="F207" s="41">
        <v>2023</v>
      </c>
      <c r="G207" s="41">
        <v>2024</v>
      </c>
      <c r="H207" s="4"/>
      <c r="I207" s="4"/>
      <c r="J207" s="4"/>
      <c r="K207" s="4"/>
    </row>
    <row r="208" spans="1:11" ht="14.1" customHeight="1">
      <c r="A208" s="4"/>
      <c r="B208" s="4"/>
      <c r="C208" s="12"/>
      <c r="D208" s="42" t="s">
        <v>7</v>
      </c>
      <c r="E208" s="42" t="s">
        <v>8</v>
      </c>
      <c r="F208" s="42" t="s">
        <v>8</v>
      </c>
      <c r="G208" s="42" t="s">
        <v>8</v>
      </c>
      <c r="H208" s="4"/>
      <c r="I208" s="4"/>
      <c r="J208" s="4"/>
      <c r="K208" s="4"/>
    </row>
    <row r="209" spans="1:11" ht="14.1" customHeight="1">
      <c r="A209" s="4"/>
      <c r="B209" s="4"/>
      <c r="C209" s="11" t="s">
        <v>470</v>
      </c>
      <c r="D209" s="38">
        <v>0</v>
      </c>
      <c r="E209" s="38">
        <v>0</v>
      </c>
      <c r="F209" s="38">
        <v>0</v>
      </c>
      <c r="G209" s="38">
        <v>0</v>
      </c>
      <c r="H209" s="4"/>
      <c r="I209" s="4"/>
      <c r="J209" s="4"/>
      <c r="K209" s="4"/>
    </row>
    <row r="210" spans="1:11" ht="14.1" customHeight="1">
      <c r="A210" s="4"/>
      <c r="B210" s="4"/>
      <c r="C210" s="11" t="s">
        <v>459</v>
      </c>
      <c r="D210" s="38">
        <v>0</v>
      </c>
      <c r="E210" s="38">
        <v>0</v>
      </c>
      <c r="F210" s="38">
        <v>0</v>
      </c>
      <c r="G210" s="38">
        <v>0</v>
      </c>
      <c r="H210" s="4"/>
      <c r="I210" s="4"/>
      <c r="J210" s="4"/>
      <c r="K210" s="4"/>
    </row>
    <row r="211" spans="1:11" ht="14.1" customHeight="1">
      <c r="A211" s="4"/>
      <c r="B211" s="4"/>
      <c r="C211" s="11" t="s">
        <v>463</v>
      </c>
      <c r="D211" s="38">
        <v>0</v>
      </c>
      <c r="E211" s="38">
        <v>0</v>
      </c>
      <c r="F211" s="38">
        <v>0</v>
      </c>
      <c r="G211" s="38">
        <v>0</v>
      </c>
      <c r="H211" s="4"/>
      <c r="I211" s="4"/>
      <c r="J211" s="4"/>
      <c r="K211" s="4"/>
    </row>
    <row r="212" spans="1:11" ht="14.1" customHeight="1">
      <c r="A212" s="4"/>
      <c r="B212" s="4"/>
      <c r="C212" s="11" t="s">
        <v>469</v>
      </c>
      <c r="D212" s="38">
        <v>0</v>
      </c>
      <c r="E212" s="38">
        <v>0</v>
      </c>
      <c r="F212" s="38">
        <v>0</v>
      </c>
      <c r="G212" s="38">
        <v>0</v>
      </c>
      <c r="H212" s="4"/>
      <c r="I212" s="4"/>
      <c r="J212" s="4"/>
      <c r="K212" s="4"/>
    </row>
    <row r="213" spans="1:11" ht="14.1" customHeight="1">
      <c r="A213" s="4"/>
      <c r="B213" s="4"/>
      <c r="C213" s="11" t="s">
        <v>459</v>
      </c>
      <c r="D213" s="38">
        <v>0</v>
      </c>
      <c r="E213" s="38">
        <v>0</v>
      </c>
      <c r="F213" s="38">
        <v>0</v>
      </c>
      <c r="G213" s="38">
        <v>0</v>
      </c>
      <c r="H213" s="4"/>
      <c r="I213" s="4"/>
      <c r="J213" s="4"/>
      <c r="K213" s="4"/>
    </row>
    <row r="214" spans="1:11" ht="14.1" customHeight="1">
      <c r="A214" s="4"/>
      <c r="B214" s="4"/>
      <c r="C214" s="11" t="s">
        <v>463</v>
      </c>
      <c r="D214" s="38">
        <v>0</v>
      </c>
      <c r="E214" s="38">
        <v>0</v>
      </c>
      <c r="F214" s="38">
        <v>0</v>
      </c>
      <c r="G214" s="38">
        <v>0</v>
      </c>
      <c r="H214" s="4"/>
      <c r="I214" s="4"/>
      <c r="J214" s="4"/>
      <c r="K214" s="4"/>
    </row>
    <row r="215" spans="1:11" ht="14.1" customHeight="1">
      <c r="A215" s="4"/>
      <c r="B215" s="4"/>
      <c r="C215" s="11" t="s">
        <v>468</v>
      </c>
      <c r="D215" s="38">
        <v>0</v>
      </c>
      <c r="E215" s="38">
        <v>0</v>
      </c>
      <c r="F215" s="38">
        <v>0</v>
      </c>
      <c r="G215" s="38">
        <v>0</v>
      </c>
      <c r="H215" s="4"/>
      <c r="I215" s="4"/>
      <c r="J215" s="4"/>
      <c r="K215" s="4"/>
    </row>
    <row r="216" spans="1:11" ht="14.1" customHeight="1">
      <c r="A216" s="4"/>
      <c r="B216" s="4"/>
      <c r="C216" s="11" t="s">
        <v>459</v>
      </c>
      <c r="D216" s="38">
        <v>0</v>
      </c>
      <c r="E216" s="38">
        <v>0</v>
      </c>
      <c r="F216" s="38">
        <v>0</v>
      </c>
      <c r="G216" s="38">
        <v>0</v>
      </c>
      <c r="H216" s="4"/>
      <c r="I216" s="4"/>
      <c r="J216" s="4"/>
      <c r="K216" s="4"/>
    </row>
    <row r="217" spans="1:11" ht="14.1" customHeight="1">
      <c r="A217" s="4"/>
      <c r="B217" s="4"/>
      <c r="C217" s="11" t="s">
        <v>463</v>
      </c>
      <c r="D217" s="38">
        <v>0</v>
      </c>
      <c r="E217" s="38">
        <v>0</v>
      </c>
      <c r="F217" s="38">
        <v>0</v>
      </c>
      <c r="G217" s="38">
        <v>0</v>
      </c>
      <c r="H217" s="4"/>
      <c r="I217" s="4"/>
      <c r="J217" s="4"/>
      <c r="K217" s="4"/>
    </row>
    <row r="218" spans="1:11" ht="14.1" customHeight="1">
      <c r="A218" s="4"/>
      <c r="B218" s="4"/>
      <c r="C218" s="11" t="s">
        <v>467</v>
      </c>
      <c r="D218" s="38">
        <v>0</v>
      </c>
      <c r="E218" s="38">
        <v>0</v>
      </c>
      <c r="F218" s="38">
        <v>0</v>
      </c>
      <c r="G218" s="38">
        <v>0</v>
      </c>
      <c r="H218" s="4"/>
      <c r="I218" s="4"/>
      <c r="J218" s="4"/>
      <c r="K218" s="4"/>
    </row>
    <row r="219" spans="1:11" ht="14.1" customHeight="1">
      <c r="A219" s="4"/>
      <c r="B219" s="4"/>
      <c r="C219" s="11" t="s">
        <v>459</v>
      </c>
      <c r="D219" s="38">
        <v>0</v>
      </c>
      <c r="E219" s="38">
        <v>0</v>
      </c>
      <c r="F219" s="38">
        <v>0</v>
      </c>
      <c r="G219" s="38">
        <v>0</v>
      </c>
      <c r="H219" s="4"/>
      <c r="I219" s="4"/>
      <c r="J219" s="4"/>
      <c r="K219" s="4"/>
    </row>
    <row r="220" spans="1:11" ht="14.1" customHeight="1">
      <c r="A220" s="4"/>
      <c r="B220" s="4"/>
      <c r="C220" s="11" t="s">
        <v>463</v>
      </c>
      <c r="D220" s="38">
        <v>0</v>
      </c>
      <c r="E220" s="38">
        <v>0</v>
      </c>
      <c r="F220" s="38">
        <v>0</v>
      </c>
      <c r="G220" s="38">
        <v>0</v>
      </c>
      <c r="H220" s="4"/>
      <c r="I220" s="4"/>
      <c r="J220" s="4"/>
      <c r="K220" s="4"/>
    </row>
    <row r="221" spans="1:11" ht="14.1" customHeight="1">
      <c r="A221" s="4"/>
      <c r="B221" s="4"/>
      <c r="C221" s="11" t="s">
        <v>472</v>
      </c>
      <c r="D221" s="38">
        <v>0</v>
      </c>
      <c r="E221" s="38">
        <v>0</v>
      </c>
      <c r="F221" s="38">
        <v>0</v>
      </c>
      <c r="G221" s="38">
        <v>0</v>
      </c>
      <c r="H221" s="4"/>
      <c r="I221" s="4"/>
      <c r="J221" s="4"/>
      <c r="K221" s="4"/>
    </row>
    <row r="222" spans="1:11" ht="14.1" customHeight="1">
      <c r="A222" s="4"/>
      <c r="B222" s="4"/>
      <c r="C222" s="11" t="s">
        <v>459</v>
      </c>
      <c r="D222" s="38">
        <v>0</v>
      </c>
      <c r="E222" s="38">
        <v>0</v>
      </c>
      <c r="F222" s="38">
        <v>0</v>
      </c>
      <c r="G222" s="38">
        <v>0</v>
      </c>
      <c r="H222" s="4"/>
      <c r="I222" s="4"/>
      <c r="J222" s="4"/>
      <c r="K222" s="4"/>
    </row>
    <row r="223" spans="1:11" ht="14.1" customHeight="1">
      <c r="A223" s="4"/>
      <c r="B223" s="4"/>
      <c r="C223" s="11" t="s">
        <v>463</v>
      </c>
      <c r="D223" s="38">
        <v>0</v>
      </c>
      <c r="E223" s="38">
        <v>0</v>
      </c>
      <c r="F223" s="38">
        <v>0</v>
      </c>
      <c r="G223" s="38">
        <v>0</v>
      </c>
      <c r="H223" s="4"/>
      <c r="I223" s="4"/>
      <c r="J223" s="4"/>
      <c r="K223" s="4"/>
    </row>
    <row r="224" spans="1:11" ht="14.1" customHeight="1">
      <c r="A224" s="4"/>
      <c r="B224" s="4"/>
      <c r="C224" s="11" t="s">
        <v>465</v>
      </c>
      <c r="D224" s="38">
        <v>0</v>
      </c>
      <c r="E224" s="38">
        <v>0</v>
      </c>
      <c r="F224" s="38">
        <v>0</v>
      </c>
      <c r="G224" s="38">
        <v>0</v>
      </c>
      <c r="H224" s="4"/>
      <c r="I224" s="4"/>
      <c r="J224" s="4"/>
      <c r="K224" s="4"/>
    </row>
    <row r="225" spans="1:11" ht="14.1" customHeight="1">
      <c r="A225" s="4"/>
      <c r="B225" s="4"/>
      <c r="C225" s="11" t="s">
        <v>459</v>
      </c>
      <c r="D225" s="38">
        <v>0</v>
      </c>
      <c r="E225" s="38">
        <v>0</v>
      </c>
      <c r="F225" s="38">
        <v>0</v>
      </c>
      <c r="G225" s="38">
        <v>0</v>
      </c>
      <c r="H225" s="4"/>
      <c r="I225" s="4"/>
      <c r="J225" s="4"/>
      <c r="K225" s="4"/>
    </row>
    <row r="226" spans="1:11" ht="14.1" customHeight="1">
      <c r="A226" s="4"/>
      <c r="B226" s="4"/>
      <c r="C226" s="11" t="s">
        <v>463</v>
      </c>
      <c r="D226" s="38">
        <v>0</v>
      </c>
      <c r="E226" s="38">
        <v>0</v>
      </c>
      <c r="F226" s="38">
        <v>0</v>
      </c>
      <c r="G226" s="38">
        <v>0</v>
      </c>
      <c r="H226" s="4"/>
      <c r="I226" s="4"/>
      <c r="J226" s="4"/>
      <c r="K226" s="4"/>
    </row>
    <row r="227" spans="1:11" ht="14.1" customHeight="1">
      <c r="A227" s="4"/>
      <c r="B227" s="4"/>
      <c r="C227" s="11" t="s">
        <v>464</v>
      </c>
      <c r="D227" s="38">
        <v>0</v>
      </c>
      <c r="E227" s="38">
        <v>0</v>
      </c>
      <c r="F227" s="38">
        <v>0</v>
      </c>
      <c r="G227" s="38">
        <v>0</v>
      </c>
      <c r="H227" s="4"/>
      <c r="I227" s="4"/>
      <c r="J227" s="4"/>
      <c r="K227" s="4"/>
    </row>
    <row r="228" spans="1:11" ht="14.1" customHeight="1">
      <c r="A228" s="4"/>
      <c r="B228" s="4"/>
      <c r="C228" s="11" t="s">
        <v>459</v>
      </c>
      <c r="D228" s="38">
        <v>0</v>
      </c>
      <c r="E228" s="38">
        <v>0</v>
      </c>
      <c r="F228" s="38">
        <v>0</v>
      </c>
      <c r="G228" s="38">
        <v>0</v>
      </c>
      <c r="H228" s="4"/>
      <c r="I228" s="4"/>
      <c r="J228" s="4"/>
      <c r="K228" s="4"/>
    </row>
    <row r="229" spans="1:11" ht="14.1" customHeight="1">
      <c r="A229" s="4"/>
      <c r="B229" s="4"/>
      <c r="C229" s="11" t="s">
        <v>463</v>
      </c>
      <c r="D229" s="38">
        <v>0</v>
      </c>
      <c r="E229" s="38">
        <v>0</v>
      </c>
      <c r="F229" s="38">
        <v>0</v>
      </c>
      <c r="G229" s="38">
        <v>0</v>
      </c>
      <c r="H229" s="4"/>
      <c r="I229" s="4"/>
      <c r="J229" s="4"/>
      <c r="K229" s="4"/>
    </row>
    <row r="230" spans="1:11" ht="14.1" customHeight="1">
      <c r="A230" s="4"/>
      <c r="B230" s="4"/>
      <c r="C230" s="11" t="s">
        <v>462</v>
      </c>
      <c r="D230" s="38">
        <v>0</v>
      </c>
      <c r="E230" s="38">
        <v>0</v>
      </c>
      <c r="F230" s="38">
        <v>0</v>
      </c>
      <c r="G230" s="38">
        <v>0</v>
      </c>
      <c r="H230" s="4"/>
      <c r="I230" s="4"/>
      <c r="J230" s="4"/>
      <c r="K230" s="4"/>
    </row>
    <row r="231" spans="1:11" ht="14.1" customHeight="1">
      <c r="A231" s="4"/>
      <c r="B231" s="4"/>
      <c r="C231" s="11" t="s">
        <v>459</v>
      </c>
      <c r="D231" s="38">
        <v>0</v>
      </c>
      <c r="E231" s="38">
        <v>0</v>
      </c>
      <c r="F231" s="38">
        <v>0</v>
      </c>
      <c r="G231" s="38">
        <v>0</v>
      </c>
      <c r="H231" s="4"/>
      <c r="I231" s="4"/>
      <c r="J231" s="4"/>
      <c r="K231" s="4"/>
    </row>
    <row r="232" spans="1:11" ht="14.1" customHeight="1">
      <c r="A232" s="4"/>
      <c r="B232" s="4"/>
      <c r="C232" s="11" t="s">
        <v>458</v>
      </c>
      <c r="D232" s="38">
        <v>0</v>
      </c>
      <c r="E232" s="38">
        <v>0</v>
      </c>
      <c r="F232" s="38">
        <v>0</v>
      </c>
      <c r="G232" s="38">
        <v>0</v>
      </c>
      <c r="H232" s="4"/>
      <c r="I232" s="4"/>
      <c r="J232" s="4"/>
      <c r="K232" s="4"/>
    </row>
    <row r="233" spans="1:11" ht="14.1" customHeight="1">
      <c r="A233" s="4"/>
      <c r="B233" s="4"/>
      <c r="C233" s="11" t="s">
        <v>457</v>
      </c>
      <c r="D233" s="38">
        <v>0</v>
      </c>
      <c r="E233" s="38">
        <v>0</v>
      </c>
      <c r="F233" s="38">
        <v>0</v>
      </c>
      <c r="G233" s="38">
        <v>0</v>
      </c>
      <c r="H233" s="4"/>
      <c r="I233" s="4"/>
      <c r="J233" s="4"/>
      <c r="K233" s="4"/>
    </row>
    <row r="234" spans="1:11" ht="14.1" customHeight="1">
      <c r="A234" s="4"/>
      <c r="B234" s="4"/>
      <c r="C234" s="11" t="s">
        <v>456</v>
      </c>
      <c r="D234" s="38">
        <v>0</v>
      </c>
      <c r="E234" s="38">
        <v>0</v>
      </c>
      <c r="F234" s="38">
        <v>0</v>
      </c>
      <c r="G234" s="38">
        <v>0</v>
      </c>
      <c r="H234" s="4"/>
      <c r="I234" s="4"/>
      <c r="J234" s="4"/>
      <c r="K234" s="4"/>
    </row>
    <row r="235" spans="1:11" ht="14.1" customHeight="1">
      <c r="A235" s="4"/>
      <c r="B235" s="4"/>
      <c r="C235" s="11" t="s">
        <v>455</v>
      </c>
      <c r="D235" s="38">
        <v>0</v>
      </c>
      <c r="E235" s="38">
        <v>0</v>
      </c>
      <c r="F235" s="38">
        <v>0</v>
      </c>
      <c r="G235" s="38">
        <v>0</v>
      </c>
      <c r="H235" s="4"/>
      <c r="I235" s="4"/>
      <c r="J235" s="4"/>
      <c r="K235" s="4"/>
    </row>
    <row r="236" spans="1:11" ht="14.1" customHeight="1">
      <c r="A236" s="4"/>
      <c r="B236" s="4"/>
      <c r="C236" s="11" t="s">
        <v>461</v>
      </c>
      <c r="D236" s="38">
        <v>0</v>
      </c>
      <c r="E236" s="38">
        <v>12500000</v>
      </c>
      <c r="F236" s="38">
        <v>25000000</v>
      </c>
      <c r="G236" s="38">
        <v>0</v>
      </c>
      <c r="H236" s="4"/>
      <c r="I236" s="4"/>
      <c r="J236" s="4"/>
      <c r="K236" s="4"/>
    </row>
    <row r="237" spans="1:11" ht="14.1" customHeight="1">
      <c r="A237" s="4"/>
      <c r="B237" s="4"/>
      <c r="C237" s="11" t="s">
        <v>459</v>
      </c>
      <c r="D237" s="38">
        <v>0</v>
      </c>
      <c r="E237" s="38">
        <v>12500000</v>
      </c>
      <c r="F237" s="38">
        <v>25000000</v>
      </c>
      <c r="G237" s="38">
        <v>0</v>
      </c>
      <c r="H237" s="4"/>
      <c r="I237" s="4"/>
      <c r="J237" s="4"/>
      <c r="K237" s="4"/>
    </row>
    <row r="238" spans="1:11" ht="14.1" customHeight="1">
      <c r="A238" s="4"/>
      <c r="B238" s="4"/>
      <c r="C238" s="11" t="s">
        <v>458</v>
      </c>
      <c r="D238" s="38">
        <v>0</v>
      </c>
      <c r="E238" s="38">
        <v>0</v>
      </c>
      <c r="F238" s="38">
        <v>0</v>
      </c>
      <c r="G238" s="38">
        <v>0</v>
      </c>
      <c r="H238" s="4"/>
      <c r="I238" s="4"/>
      <c r="J238" s="4"/>
      <c r="K238" s="4"/>
    </row>
    <row r="239" spans="1:11" ht="14.1" customHeight="1">
      <c r="A239" s="4"/>
      <c r="B239" s="4"/>
      <c r="C239" s="11" t="s">
        <v>457</v>
      </c>
      <c r="D239" s="38">
        <v>0</v>
      </c>
      <c r="E239" s="38">
        <v>0</v>
      </c>
      <c r="F239" s="38">
        <v>0</v>
      </c>
      <c r="G239" s="38">
        <v>0</v>
      </c>
      <c r="H239" s="4"/>
      <c r="I239" s="4"/>
      <c r="J239" s="4"/>
      <c r="K239" s="4"/>
    </row>
    <row r="240" spans="1:11" ht="14.1" customHeight="1">
      <c r="A240" s="4"/>
      <c r="B240" s="4"/>
      <c r="C240" s="11" t="s">
        <v>456</v>
      </c>
      <c r="D240" s="38">
        <v>0</v>
      </c>
      <c r="E240" s="38">
        <v>0</v>
      </c>
      <c r="F240" s="38">
        <v>0</v>
      </c>
      <c r="G240" s="38">
        <v>0</v>
      </c>
      <c r="H240" s="4"/>
      <c r="I240" s="4"/>
      <c r="J240" s="4"/>
      <c r="K240" s="4"/>
    </row>
    <row r="241" spans="1:11" ht="14.1" customHeight="1">
      <c r="A241" s="4"/>
      <c r="B241" s="4"/>
      <c r="C241" s="11" t="s">
        <v>455</v>
      </c>
      <c r="D241" s="38">
        <v>0</v>
      </c>
      <c r="E241" s="38">
        <v>0</v>
      </c>
      <c r="F241" s="38">
        <v>0</v>
      </c>
      <c r="G241" s="38">
        <v>0</v>
      </c>
      <c r="H241" s="4"/>
      <c r="I241" s="4"/>
      <c r="J241" s="4"/>
      <c r="K241" s="4"/>
    </row>
    <row r="242" spans="1:11" ht="14.1" customHeight="1">
      <c r="A242" s="4"/>
      <c r="B242" s="4"/>
      <c r="C242" s="11" t="s">
        <v>460</v>
      </c>
      <c r="D242" s="38">
        <v>0</v>
      </c>
      <c r="E242" s="38">
        <v>0</v>
      </c>
      <c r="F242" s="38">
        <v>0</v>
      </c>
      <c r="G242" s="38">
        <v>0</v>
      </c>
      <c r="H242" s="4"/>
      <c r="I242" s="4"/>
      <c r="J242" s="4"/>
      <c r="K242" s="4"/>
    </row>
    <row r="243" spans="1:11" ht="14.1" customHeight="1">
      <c r="A243" s="4"/>
      <c r="B243" s="4"/>
      <c r="C243" s="11" t="s">
        <v>459</v>
      </c>
      <c r="D243" s="38">
        <v>0</v>
      </c>
      <c r="E243" s="38">
        <v>0</v>
      </c>
      <c r="F243" s="38">
        <v>0</v>
      </c>
      <c r="G243" s="38">
        <v>0</v>
      </c>
      <c r="H243" s="4"/>
      <c r="I243" s="4"/>
      <c r="J243" s="4"/>
      <c r="K243" s="4"/>
    </row>
    <row r="244" spans="1:11" ht="14.1" customHeight="1">
      <c r="A244" s="4"/>
      <c r="B244" s="4"/>
      <c r="C244" s="11" t="s">
        <v>458</v>
      </c>
      <c r="D244" s="38">
        <v>0</v>
      </c>
      <c r="E244" s="38">
        <v>0</v>
      </c>
      <c r="F244" s="38">
        <v>0</v>
      </c>
      <c r="G244" s="38">
        <v>0</v>
      </c>
      <c r="H244" s="4"/>
      <c r="I244" s="4"/>
      <c r="J244" s="4"/>
      <c r="K244" s="4"/>
    </row>
    <row r="245" spans="1:11" ht="14.1" customHeight="1">
      <c r="A245" s="4"/>
      <c r="B245" s="4"/>
      <c r="C245" s="11" t="s">
        <v>457</v>
      </c>
      <c r="D245" s="38">
        <v>0</v>
      </c>
      <c r="E245" s="38">
        <v>0</v>
      </c>
      <c r="F245" s="38">
        <v>0</v>
      </c>
      <c r="G245" s="38">
        <v>0</v>
      </c>
      <c r="H245" s="4"/>
      <c r="I245" s="4"/>
      <c r="J245" s="4"/>
      <c r="K245" s="4"/>
    </row>
    <row r="246" spans="1:11" ht="14.1" customHeight="1">
      <c r="A246" s="4"/>
      <c r="B246" s="4"/>
      <c r="C246" s="11" t="s">
        <v>456</v>
      </c>
      <c r="D246" s="38">
        <v>0</v>
      </c>
      <c r="E246" s="38">
        <v>0</v>
      </c>
      <c r="F246" s="38">
        <v>0</v>
      </c>
      <c r="G246" s="38">
        <v>0</v>
      </c>
      <c r="H246" s="4"/>
      <c r="I246" s="4"/>
      <c r="J246" s="4"/>
      <c r="K246" s="4"/>
    </row>
    <row r="247" spans="1:11" ht="14.1" customHeight="1">
      <c r="A247" s="4"/>
      <c r="B247" s="4"/>
      <c r="C247" s="11" t="s">
        <v>455</v>
      </c>
      <c r="D247" s="38">
        <v>0</v>
      </c>
      <c r="E247" s="38">
        <v>0</v>
      </c>
      <c r="F247" s="38">
        <v>0</v>
      </c>
      <c r="G247" s="38">
        <v>0</v>
      </c>
      <c r="H247" s="4"/>
      <c r="I247" s="4"/>
      <c r="J247" s="4"/>
      <c r="K247" s="4"/>
    </row>
    <row r="248" spans="1:11" ht="14.1" customHeight="1">
      <c r="A248" s="4"/>
      <c r="B248" s="4"/>
      <c r="C248" s="11" t="s">
        <v>454</v>
      </c>
      <c r="D248" s="38">
        <v>0</v>
      </c>
      <c r="E248" s="38">
        <v>0</v>
      </c>
      <c r="F248" s="38">
        <v>0</v>
      </c>
      <c r="G248" s="38">
        <v>0</v>
      </c>
      <c r="H248" s="4"/>
      <c r="I248" s="4"/>
      <c r="J248" s="4"/>
      <c r="K248" s="4"/>
    </row>
    <row r="249" spans="1:11" ht="14.1" customHeight="1">
      <c r="A249" s="4"/>
      <c r="B249" s="4"/>
      <c r="C249" s="11" t="s">
        <v>453</v>
      </c>
      <c r="D249" s="38">
        <v>0</v>
      </c>
      <c r="E249" s="38">
        <v>0</v>
      </c>
      <c r="F249" s="38">
        <v>0</v>
      </c>
      <c r="G249" s="38">
        <v>0</v>
      </c>
      <c r="H249" s="4"/>
      <c r="I249" s="4"/>
      <c r="J249" s="4"/>
      <c r="K249" s="4"/>
    </row>
    <row r="250" spans="1:11" ht="14.1" customHeight="1">
      <c r="A250" s="4"/>
      <c r="B250" s="4"/>
      <c r="C250" s="10" t="s">
        <v>165</v>
      </c>
      <c r="D250" s="38">
        <v>0</v>
      </c>
      <c r="E250" s="38">
        <v>12500000</v>
      </c>
      <c r="F250" s="38">
        <v>25000000</v>
      </c>
      <c r="G250" s="38">
        <v>0</v>
      </c>
      <c r="H250" s="4"/>
      <c r="I250" s="4"/>
      <c r="J250" s="4"/>
      <c r="K250" s="4"/>
    </row>
    <row r="251" spans="1:11" ht="30.95" customHeight="1">
      <c r="A251" s="4"/>
      <c r="B251" s="4"/>
      <c r="C251" s="14" t="s">
        <v>484</v>
      </c>
      <c r="D251" s="825" t="s">
        <v>1820</v>
      </c>
      <c r="E251" s="826"/>
      <c r="F251" s="826"/>
      <c r="G251" s="826"/>
      <c r="H251" s="4"/>
      <c r="I251" s="4"/>
      <c r="J251" s="4"/>
      <c r="K251" s="4"/>
    </row>
    <row r="252" spans="1:11" ht="30.95" customHeight="1">
      <c r="A252" s="4"/>
      <c r="B252" s="4"/>
      <c r="C252" s="35" t="s">
        <v>482</v>
      </c>
      <c r="D252" s="821" t="s">
        <v>1821</v>
      </c>
      <c r="E252" s="822"/>
      <c r="F252" s="822"/>
      <c r="G252" s="822"/>
      <c r="H252" s="4"/>
      <c r="I252" s="4"/>
      <c r="J252" s="4"/>
      <c r="K252" s="4"/>
    </row>
    <row r="253" spans="1:11" ht="30.95" customHeight="1">
      <c r="A253" s="4"/>
      <c r="B253" s="4"/>
      <c r="C253" s="35" t="s">
        <v>15</v>
      </c>
      <c r="D253" s="821" t="s">
        <v>40</v>
      </c>
      <c r="E253" s="822"/>
      <c r="F253" s="822"/>
      <c r="G253" s="822"/>
      <c r="H253" s="4"/>
      <c r="I253" s="4"/>
      <c r="J253" s="4"/>
      <c r="K253" s="4"/>
    </row>
    <row r="254" spans="1:11" ht="15" customHeight="1">
      <c r="A254" s="4"/>
      <c r="B254" s="4"/>
      <c r="C254" s="13"/>
      <c r="D254" s="41">
        <v>2021</v>
      </c>
      <c r="E254" s="41">
        <v>2022</v>
      </c>
      <c r="F254" s="41">
        <v>2023</v>
      </c>
      <c r="G254" s="41">
        <v>2024</v>
      </c>
      <c r="H254" s="4"/>
      <c r="I254" s="4"/>
      <c r="J254" s="4"/>
      <c r="K254" s="4"/>
    </row>
    <row r="255" spans="1:11" ht="15" customHeight="1">
      <c r="A255" s="4"/>
      <c r="B255" s="4"/>
      <c r="C255" s="12"/>
      <c r="D255" s="42" t="s">
        <v>7</v>
      </c>
      <c r="E255" s="42" t="s">
        <v>8</v>
      </c>
      <c r="F255" s="42" t="s">
        <v>8</v>
      </c>
      <c r="G255" s="42" t="s">
        <v>8</v>
      </c>
      <c r="H255" s="4"/>
      <c r="I255" s="4"/>
      <c r="J255" s="4"/>
      <c r="K255" s="4"/>
    </row>
    <row r="256" spans="1:11" ht="14.1" customHeight="1">
      <c r="A256" s="4"/>
      <c r="B256" s="4"/>
      <c r="C256" s="7" t="s">
        <v>16</v>
      </c>
      <c r="D256" s="43" t="s">
        <v>450</v>
      </c>
      <c r="E256" s="43" t="s">
        <v>531</v>
      </c>
      <c r="F256" s="43" t="s">
        <v>531</v>
      </c>
      <c r="G256" s="43" t="s">
        <v>474</v>
      </c>
      <c r="H256" s="4"/>
      <c r="I256" s="4"/>
      <c r="J256" s="4"/>
      <c r="K256" s="4"/>
    </row>
    <row r="257" spans="1:11" ht="14.1" customHeight="1">
      <c r="A257" s="4"/>
      <c r="B257" s="4"/>
      <c r="C257" s="7" t="s">
        <v>680</v>
      </c>
      <c r="D257" s="43" t="s">
        <v>474</v>
      </c>
      <c r="E257" s="43" t="s">
        <v>1814</v>
      </c>
      <c r="F257" s="43" t="s">
        <v>1051</v>
      </c>
      <c r="G257" s="43" t="s">
        <v>474</v>
      </c>
      <c r="H257" s="4"/>
      <c r="I257" s="4"/>
      <c r="J257" s="4"/>
      <c r="K257" s="4"/>
    </row>
    <row r="258" spans="1:11" ht="14.1" customHeight="1">
      <c r="A258" s="4"/>
      <c r="B258" s="4"/>
      <c r="C258" s="7" t="s">
        <v>676</v>
      </c>
      <c r="D258" s="43" t="s">
        <v>474</v>
      </c>
      <c r="E258" s="43" t="s">
        <v>1814</v>
      </c>
      <c r="F258" s="43" t="s">
        <v>1051</v>
      </c>
      <c r="G258" s="43" t="s">
        <v>474</v>
      </c>
      <c r="H258" s="4"/>
      <c r="I258" s="4"/>
      <c r="J258" s="4"/>
      <c r="K258" s="4"/>
    </row>
    <row r="259" spans="1:11" ht="14.1" customHeight="1">
      <c r="A259" s="4"/>
      <c r="B259" s="4"/>
      <c r="C259" s="7" t="s">
        <v>477</v>
      </c>
      <c r="D259" s="43" t="s">
        <v>450</v>
      </c>
      <c r="E259" s="43" t="s">
        <v>450</v>
      </c>
      <c r="F259" s="43" t="s">
        <v>474</v>
      </c>
      <c r="G259" s="43" t="s">
        <v>583</v>
      </c>
      <c r="H259" s="4"/>
      <c r="I259" s="4"/>
      <c r="J259" s="4"/>
      <c r="K259" s="4"/>
    </row>
    <row r="260" spans="1:11" ht="14.1" customHeight="1">
      <c r="A260" s="4"/>
      <c r="B260" s="4"/>
      <c r="C260" s="7" t="s">
        <v>476</v>
      </c>
      <c r="D260" s="43" t="s">
        <v>450</v>
      </c>
      <c r="E260" s="43" t="s">
        <v>450</v>
      </c>
      <c r="F260" s="43" t="s">
        <v>531</v>
      </c>
      <c r="G260" s="43" t="s">
        <v>583</v>
      </c>
      <c r="H260" s="4"/>
      <c r="I260" s="4"/>
      <c r="J260" s="4"/>
      <c r="K260" s="4"/>
    </row>
    <row r="261" spans="1:11" ht="14.1" customHeight="1">
      <c r="A261" s="4"/>
      <c r="B261" s="4"/>
      <c r="C261" s="7" t="s">
        <v>22</v>
      </c>
      <c r="D261" s="43" t="s">
        <v>450</v>
      </c>
      <c r="E261" s="43" t="s">
        <v>450</v>
      </c>
      <c r="F261" s="43" t="s">
        <v>531</v>
      </c>
      <c r="G261" s="43" t="s">
        <v>583</v>
      </c>
      <c r="H261" s="4"/>
      <c r="I261" s="4"/>
      <c r="J261" s="4"/>
      <c r="K261" s="4"/>
    </row>
    <row r="262" spans="1:11" ht="14.1" customHeight="1">
      <c r="A262" s="4"/>
      <c r="B262" s="4"/>
      <c r="C262" s="823" t="s">
        <v>473</v>
      </c>
      <c r="D262" s="824"/>
      <c r="E262" s="824"/>
      <c r="F262" s="824"/>
      <c r="G262" s="824"/>
      <c r="H262" s="4"/>
      <c r="I262" s="4"/>
      <c r="J262" s="4"/>
      <c r="K262" s="4"/>
    </row>
    <row r="263" spans="1:11" ht="14.1" customHeight="1">
      <c r="A263" s="4"/>
      <c r="B263" s="4"/>
      <c r="C263" s="13"/>
      <c r="D263" s="41">
        <v>2021</v>
      </c>
      <c r="E263" s="41">
        <v>2022</v>
      </c>
      <c r="F263" s="41">
        <v>2023</v>
      </c>
      <c r="G263" s="41">
        <v>2024</v>
      </c>
      <c r="H263" s="4"/>
      <c r="I263" s="4"/>
      <c r="J263" s="4"/>
      <c r="K263" s="4"/>
    </row>
    <row r="264" spans="1:11" ht="14.1" customHeight="1">
      <c r="A264" s="4"/>
      <c r="B264" s="4"/>
      <c r="C264" s="12"/>
      <c r="D264" s="42" t="s">
        <v>7</v>
      </c>
      <c r="E264" s="42" t="s">
        <v>8</v>
      </c>
      <c r="F264" s="42" t="s">
        <v>8</v>
      </c>
      <c r="G264" s="42" t="s">
        <v>8</v>
      </c>
      <c r="H264" s="4"/>
      <c r="I264" s="4"/>
      <c r="J264" s="4"/>
      <c r="K264" s="4"/>
    </row>
    <row r="265" spans="1:11" ht="14.1" customHeight="1">
      <c r="A265" s="4"/>
      <c r="B265" s="4"/>
      <c r="C265" s="11" t="s">
        <v>470</v>
      </c>
      <c r="D265" s="38">
        <v>0</v>
      </c>
      <c r="E265" s="38">
        <v>0</v>
      </c>
      <c r="F265" s="38">
        <v>0</v>
      </c>
      <c r="G265" s="38">
        <v>0</v>
      </c>
      <c r="H265" s="4"/>
      <c r="I265" s="4"/>
      <c r="J265" s="4"/>
      <c r="K265" s="4"/>
    </row>
    <row r="266" spans="1:11" ht="14.1" customHeight="1">
      <c r="A266" s="4"/>
      <c r="B266" s="4"/>
      <c r="C266" s="11" t="s">
        <v>459</v>
      </c>
      <c r="D266" s="38">
        <v>0</v>
      </c>
      <c r="E266" s="38">
        <v>0</v>
      </c>
      <c r="F266" s="38">
        <v>0</v>
      </c>
      <c r="G266" s="38">
        <v>0</v>
      </c>
      <c r="H266" s="4"/>
      <c r="I266" s="4"/>
      <c r="J266" s="4"/>
      <c r="K266" s="4"/>
    </row>
    <row r="267" spans="1:11" ht="14.1" customHeight="1">
      <c r="A267" s="4"/>
      <c r="B267" s="4"/>
      <c r="C267" s="11" t="s">
        <v>463</v>
      </c>
      <c r="D267" s="38">
        <v>0</v>
      </c>
      <c r="E267" s="38">
        <v>0</v>
      </c>
      <c r="F267" s="38">
        <v>0</v>
      </c>
      <c r="G267" s="38">
        <v>0</v>
      </c>
      <c r="H267" s="4"/>
      <c r="I267" s="4"/>
      <c r="J267" s="4"/>
      <c r="K267" s="4"/>
    </row>
    <row r="268" spans="1:11" ht="14.1" customHeight="1">
      <c r="A268" s="4"/>
      <c r="B268" s="4"/>
      <c r="C268" s="11" t="s">
        <v>469</v>
      </c>
      <c r="D268" s="38">
        <v>0</v>
      </c>
      <c r="E268" s="38">
        <v>0</v>
      </c>
      <c r="F268" s="38">
        <v>0</v>
      </c>
      <c r="G268" s="38">
        <v>0</v>
      </c>
      <c r="H268" s="4"/>
      <c r="I268" s="4"/>
      <c r="J268" s="4"/>
      <c r="K268" s="4"/>
    </row>
    <row r="269" spans="1:11" ht="14.1" customHeight="1">
      <c r="A269" s="4"/>
      <c r="B269" s="4"/>
      <c r="C269" s="11" t="s">
        <v>459</v>
      </c>
      <c r="D269" s="38">
        <v>0</v>
      </c>
      <c r="E269" s="38">
        <v>0</v>
      </c>
      <c r="F269" s="38">
        <v>0</v>
      </c>
      <c r="G269" s="38">
        <v>0</v>
      </c>
      <c r="H269" s="4"/>
      <c r="I269" s="4"/>
      <c r="J269" s="4"/>
      <c r="K269" s="4"/>
    </row>
    <row r="270" spans="1:11" ht="14.1" customHeight="1">
      <c r="A270" s="4"/>
      <c r="B270" s="4"/>
      <c r="C270" s="11" t="s">
        <v>463</v>
      </c>
      <c r="D270" s="38">
        <v>0</v>
      </c>
      <c r="E270" s="38">
        <v>0</v>
      </c>
      <c r="F270" s="38">
        <v>0</v>
      </c>
      <c r="G270" s="38">
        <v>0</v>
      </c>
      <c r="H270" s="4"/>
      <c r="I270" s="4"/>
      <c r="J270" s="4"/>
      <c r="K270" s="4"/>
    </row>
    <row r="271" spans="1:11" ht="14.1" customHeight="1">
      <c r="A271" s="4"/>
      <c r="B271" s="4"/>
      <c r="C271" s="11" t="s">
        <v>468</v>
      </c>
      <c r="D271" s="38">
        <v>0</v>
      </c>
      <c r="E271" s="38">
        <v>0</v>
      </c>
      <c r="F271" s="38">
        <v>0</v>
      </c>
      <c r="G271" s="38">
        <v>0</v>
      </c>
      <c r="H271" s="4"/>
      <c r="I271" s="4"/>
      <c r="J271" s="4"/>
      <c r="K271" s="4"/>
    </row>
    <row r="272" spans="1:11" ht="14.1" customHeight="1">
      <c r="A272" s="4"/>
      <c r="B272" s="4"/>
      <c r="C272" s="11" t="s">
        <v>459</v>
      </c>
      <c r="D272" s="38">
        <v>0</v>
      </c>
      <c r="E272" s="38">
        <v>0</v>
      </c>
      <c r="F272" s="38">
        <v>0</v>
      </c>
      <c r="G272" s="38">
        <v>0</v>
      </c>
      <c r="H272" s="4"/>
      <c r="I272" s="4"/>
      <c r="J272" s="4"/>
      <c r="K272" s="4"/>
    </row>
    <row r="273" spans="1:11" ht="14.1" customHeight="1">
      <c r="A273" s="4"/>
      <c r="B273" s="4"/>
      <c r="C273" s="11" t="s">
        <v>463</v>
      </c>
      <c r="D273" s="38">
        <v>0</v>
      </c>
      <c r="E273" s="38">
        <v>0</v>
      </c>
      <c r="F273" s="38">
        <v>0</v>
      </c>
      <c r="G273" s="38">
        <v>0</v>
      </c>
      <c r="H273" s="4"/>
      <c r="I273" s="4"/>
      <c r="J273" s="4"/>
      <c r="K273" s="4"/>
    </row>
    <row r="274" spans="1:11" ht="14.1" customHeight="1">
      <c r="A274" s="4"/>
      <c r="B274" s="4"/>
      <c r="C274" s="11" t="s">
        <v>467</v>
      </c>
      <c r="D274" s="38">
        <v>0</v>
      </c>
      <c r="E274" s="38">
        <v>0</v>
      </c>
      <c r="F274" s="38">
        <v>0</v>
      </c>
      <c r="G274" s="38">
        <v>0</v>
      </c>
      <c r="H274" s="4"/>
      <c r="I274" s="4"/>
      <c r="J274" s="4"/>
      <c r="K274" s="4"/>
    </row>
    <row r="275" spans="1:11" ht="14.1" customHeight="1">
      <c r="A275" s="4"/>
      <c r="B275" s="4"/>
      <c r="C275" s="11" t="s">
        <v>459</v>
      </c>
      <c r="D275" s="38">
        <v>0</v>
      </c>
      <c r="E275" s="38">
        <v>0</v>
      </c>
      <c r="F275" s="38">
        <v>0</v>
      </c>
      <c r="G275" s="38">
        <v>0</v>
      </c>
      <c r="H275" s="4"/>
      <c r="I275" s="4"/>
      <c r="J275" s="4"/>
      <c r="K275" s="4"/>
    </row>
    <row r="276" spans="1:11" ht="14.1" customHeight="1">
      <c r="A276" s="4"/>
      <c r="B276" s="4"/>
      <c r="C276" s="11" t="s">
        <v>463</v>
      </c>
      <c r="D276" s="38">
        <v>0</v>
      </c>
      <c r="E276" s="38">
        <v>0</v>
      </c>
      <c r="F276" s="38">
        <v>0</v>
      </c>
      <c r="G276" s="38">
        <v>0</v>
      </c>
      <c r="H276" s="4"/>
      <c r="I276" s="4"/>
      <c r="J276" s="4"/>
      <c r="K276" s="4"/>
    </row>
    <row r="277" spans="1:11" ht="14.1" customHeight="1">
      <c r="A277" s="4"/>
      <c r="B277" s="4"/>
      <c r="C277" s="11" t="s">
        <v>472</v>
      </c>
      <c r="D277" s="38">
        <v>0</v>
      </c>
      <c r="E277" s="38">
        <v>0</v>
      </c>
      <c r="F277" s="38">
        <v>0</v>
      </c>
      <c r="G277" s="38">
        <v>0</v>
      </c>
      <c r="H277" s="4"/>
      <c r="I277" s="4"/>
      <c r="J277" s="4"/>
      <c r="K277" s="4"/>
    </row>
    <row r="278" spans="1:11" ht="14.1" customHeight="1">
      <c r="A278" s="4"/>
      <c r="B278" s="4"/>
      <c r="C278" s="11" t="s">
        <v>459</v>
      </c>
      <c r="D278" s="38">
        <v>0</v>
      </c>
      <c r="E278" s="38">
        <v>0</v>
      </c>
      <c r="F278" s="38">
        <v>0</v>
      </c>
      <c r="G278" s="38">
        <v>0</v>
      </c>
      <c r="H278" s="4"/>
      <c r="I278" s="4"/>
      <c r="J278" s="4"/>
      <c r="K278" s="4"/>
    </row>
    <row r="279" spans="1:11" ht="14.1" customHeight="1">
      <c r="A279" s="4"/>
      <c r="B279" s="4"/>
      <c r="C279" s="11" t="s">
        <v>463</v>
      </c>
      <c r="D279" s="38">
        <v>0</v>
      </c>
      <c r="E279" s="38">
        <v>0</v>
      </c>
      <c r="F279" s="38">
        <v>0</v>
      </c>
      <c r="G279" s="38">
        <v>0</v>
      </c>
      <c r="H279" s="4"/>
      <c r="I279" s="4"/>
      <c r="J279" s="4"/>
      <c r="K279" s="4"/>
    </row>
    <row r="280" spans="1:11" ht="14.1" customHeight="1">
      <c r="A280" s="4"/>
      <c r="B280" s="4"/>
      <c r="C280" s="11" t="s">
        <v>465</v>
      </c>
      <c r="D280" s="38">
        <v>0</v>
      </c>
      <c r="E280" s="38">
        <v>0</v>
      </c>
      <c r="F280" s="38">
        <v>0</v>
      </c>
      <c r="G280" s="38">
        <v>0</v>
      </c>
      <c r="H280" s="4"/>
      <c r="I280" s="4"/>
      <c r="J280" s="4"/>
      <c r="K280" s="4"/>
    </row>
    <row r="281" spans="1:11" ht="14.1" customHeight="1">
      <c r="A281" s="4"/>
      <c r="B281" s="4"/>
      <c r="C281" s="11" t="s">
        <v>459</v>
      </c>
      <c r="D281" s="38">
        <v>0</v>
      </c>
      <c r="E281" s="38">
        <v>0</v>
      </c>
      <c r="F281" s="38">
        <v>0</v>
      </c>
      <c r="G281" s="38">
        <v>0</v>
      </c>
      <c r="H281" s="4"/>
      <c r="I281" s="4"/>
      <c r="J281" s="4"/>
      <c r="K281" s="4"/>
    </row>
    <row r="282" spans="1:11" ht="14.1" customHeight="1">
      <c r="A282" s="4"/>
      <c r="B282" s="4"/>
      <c r="C282" s="11" t="s">
        <v>463</v>
      </c>
      <c r="D282" s="38">
        <v>0</v>
      </c>
      <c r="E282" s="38">
        <v>0</v>
      </c>
      <c r="F282" s="38">
        <v>0</v>
      </c>
      <c r="G282" s="38">
        <v>0</v>
      </c>
      <c r="H282" s="4"/>
      <c r="I282" s="4"/>
      <c r="J282" s="4"/>
      <c r="K282" s="4"/>
    </row>
    <row r="283" spans="1:11" ht="14.1" customHeight="1">
      <c r="A283" s="4"/>
      <c r="B283" s="4"/>
      <c r="C283" s="11" t="s">
        <v>464</v>
      </c>
      <c r="D283" s="38">
        <v>0</v>
      </c>
      <c r="E283" s="38">
        <v>0</v>
      </c>
      <c r="F283" s="38">
        <v>0</v>
      </c>
      <c r="G283" s="38">
        <v>0</v>
      </c>
      <c r="H283" s="4"/>
      <c r="I283" s="4"/>
      <c r="J283" s="4"/>
      <c r="K283" s="4"/>
    </row>
    <row r="284" spans="1:11" ht="14.1" customHeight="1">
      <c r="A284" s="4"/>
      <c r="B284" s="4"/>
      <c r="C284" s="11" t="s">
        <v>459</v>
      </c>
      <c r="D284" s="38">
        <v>0</v>
      </c>
      <c r="E284" s="38">
        <v>0</v>
      </c>
      <c r="F284" s="38">
        <v>0</v>
      </c>
      <c r="G284" s="38">
        <v>0</v>
      </c>
      <c r="H284" s="4"/>
      <c r="I284" s="4"/>
      <c r="J284" s="4"/>
      <c r="K284" s="4"/>
    </row>
    <row r="285" spans="1:11" ht="14.1" customHeight="1">
      <c r="A285" s="4"/>
      <c r="B285" s="4"/>
      <c r="C285" s="11" t="s">
        <v>463</v>
      </c>
      <c r="D285" s="38">
        <v>0</v>
      </c>
      <c r="E285" s="38">
        <v>0</v>
      </c>
      <c r="F285" s="38">
        <v>0</v>
      </c>
      <c r="G285" s="38">
        <v>0</v>
      </c>
      <c r="H285" s="4"/>
      <c r="I285" s="4"/>
      <c r="J285" s="4"/>
      <c r="K285" s="4"/>
    </row>
    <row r="286" spans="1:11" ht="14.1" customHeight="1">
      <c r="A286" s="4"/>
      <c r="B286" s="4"/>
      <c r="C286" s="11" t="s">
        <v>462</v>
      </c>
      <c r="D286" s="38">
        <v>0</v>
      </c>
      <c r="E286" s="38">
        <v>0</v>
      </c>
      <c r="F286" s="38">
        <v>0</v>
      </c>
      <c r="G286" s="38">
        <v>0</v>
      </c>
      <c r="H286" s="4"/>
      <c r="I286" s="4"/>
      <c r="J286" s="4"/>
      <c r="K286" s="4"/>
    </row>
    <row r="287" spans="1:11" ht="14.1" customHeight="1">
      <c r="A287" s="4"/>
      <c r="B287" s="4"/>
      <c r="C287" s="11" t="s">
        <v>459</v>
      </c>
      <c r="D287" s="38">
        <v>0</v>
      </c>
      <c r="E287" s="38">
        <v>0</v>
      </c>
      <c r="F287" s="38">
        <v>0</v>
      </c>
      <c r="G287" s="38">
        <v>0</v>
      </c>
      <c r="H287" s="4"/>
      <c r="I287" s="4"/>
      <c r="J287" s="4"/>
      <c r="K287" s="4"/>
    </row>
    <row r="288" spans="1:11" ht="14.1" customHeight="1">
      <c r="A288" s="4"/>
      <c r="B288" s="4"/>
      <c r="C288" s="11" t="s">
        <v>458</v>
      </c>
      <c r="D288" s="38">
        <v>0</v>
      </c>
      <c r="E288" s="38">
        <v>0</v>
      </c>
      <c r="F288" s="38">
        <v>0</v>
      </c>
      <c r="G288" s="38">
        <v>0</v>
      </c>
      <c r="H288" s="4"/>
      <c r="I288" s="4"/>
      <c r="J288" s="4"/>
      <c r="K288" s="4"/>
    </row>
    <row r="289" spans="1:11" ht="14.1" customHeight="1">
      <c r="A289" s="4"/>
      <c r="B289" s="4"/>
      <c r="C289" s="11" t="s">
        <v>457</v>
      </c>
      <c r="D289" s="38">
        <v>0</v>
      </c>
      <c r="E289" s="38">
        <v>0</v>
      </c>
      <c r="F289" s="38">
        <v>0</v>
      </c>
      <c r="G289" s="38">
        <v>0</v>
      </c>
      <c r="H289" s="4"/>
      <c r="I289" s="4"/>
      <c r="J289" s="4"/>
      <c r="K289" s="4"/>
    </row>
    <row r="290" spans="1:11" ht="14.1" customHeight="1">
      <c r="A290" s="4"/>
      <c r="B290" s="4"/>
      <c r="C290" s="11" t="s">
        <v>456</v>
      </c>
      <c r="D290" s="38">
        <v>0</v>
      </c>
      <c r="E290" s="38">
        <v>0</v>
      </c>
      <c r="F290" s="38">
        <v>0</v>
      </c>
      <c r="G290" s="38">
        <v>0</v>
      </c>
      <c r="H290" s="4"/>
      <c r="I290" s="4"/>
      <c r="J290" s="4"/>
      <c r="K290" s="4"/>
    </row>
    <row r="291" spans="1:11" ht="14.1" customHeight="1">
      <c r="A291" s="4"/>
      <c r="B291" s="4"/>
      <c r="C291" s="11" t="s">
        <v>455</v>
      </c>
      <c r="D291" s="38">
        <v>0</v>
      </c>
      <c r="E291" s="38">
        <v>0</v>
      </c>
      <c r="F291" s="38">
        <v>0</v>
      </c>
      <c r="G291" s="38">
        <v>0</v>
      </c>
      <c r="H291" s="4"/>
      <c r="I291" s="4"/>
      <c r="J291" s="4"/>
      <c r="K291" s="4"/>
    </row>
    <row r="292" spans="1:11" ht="14.1" customHeight="1">
      <c r="A292" s="4"/>
      <c r="B292" s="4"/>
      <c r="C292" s="11" t="s">
        <v>461</v>
      </c>
      <c r="D292" s="38">
        <v>0</v>
      </c>
      <c r="E292" s="38">
        <v>25000000</v>
      </c>
      <c r="F292" s="38">
        <v>50000000</v>
      </c>
      <c r="G292" s="38">
        <v>0</v>
      </c>
      <c r="H292" s="4"/>
      <c r="I292" s="4"/>
      <c r="J292" s="4"/>
      <c r="K292" s="4"/>
    </row>
    <row r="293" spans="1:11" ht="14.1" customHeight="1">
      <c r="A293" s="4"/>
      <c r="B293" s="4"/>
      <c r="C293" s="11" t="s">
        <v>459</v>
      </c>
      <c r="D293" s="38">
        <v>0</v>
      </c>
      <c r="E293" s="38">
        <v>25000000</v>
      </c>
      <c r="F293" s="38">
        <v>50000000</v>
      </c>
      <c r="G293" s="38">
        <v>0</v>
      </c>
      <c r="H293" s="4"/>
      <c r="I293" s="4"/>
      <c r="J293" s="4"/>
      <c r="K293" s="4"/>
    </row>
    <row r="294" spans="1:11" ht="14.1" customHeight="1">
      <c r="A294" s="4"/>
      <c r="B294" s="4"/>
      <c r="C294" s="11" t="s">
        <v>458</v>
      </c>
      <c r="D294" s="38">
        <v>0</v>
      </c>
      <c r="E294" s="38">
        <v>0</v>
      </c>
      <c r="F294" s="38">
        <v>0</v>
      </c>
      <c r="G294" s="38">
        <v>0</v>
      </c>
      <c r="H294" s="4"/>
      <c r="I294" s="4"/>
      <c r="J294" s="4"/>
      <c r="K294" s="4"/>
    </row>
    <row r="295" spans="1:11" ht="14.1" customHeight="1">
      <c r="A295" s="4"/>
      <c r="B295" s="4"/>
      <c r="C295" s="11" t="s">
        <v>457</v>
      </c>
      <c r="D295" s="38">
        <v>0</v>
      </c>
      <c r="E295" s="38">
        <v>0</v>
      </c>
      <c r="F295" s="38">
        <v>0</v>
      </c>
      <c r="G295" s="38">
        <v>0</v>
      </c>
      <c r="H295" s="4"/>
      <c r="I295" s="4"/>
      <c r="J295" s="4"/>
      <c r="K295" s="4"/>
    </row>
    <row r="296" spans="1:11" ht="14.1" customHeight="1">
      <c r="A296" s="4"/>
      <c r="B296" s="4"/>
      <c r="C296" s="11" t="s">
        <v>456</v>
      </c>
      <c r="D296" s="38">
        <v>0</v>
      </c>
      <c r="E296" s="38">
        <v>0</v>
      </c>
      <c r="F296" s="38">
        <v>0</v>
      </c>
      <c r="G296" s="38">
        <v>0</v>
      </c>
      <c r="H296" s="4"/>
      <c r="I296" s="4"/>
      <c r="J296" s="4"/>
      <c r="K296" s="4"/>
    </row>
    <row r="297" spans="1:11" ht="14.1" customHeight="1">
      <c r="A297" s="4"/>
      <c r="B297" s="4"/>
      <c r="C297" s="11" t="s">
        <v>455</v>
      </c>
      <c r="D297" s="38">
        <v>0</v>
      </c>
      <c r="E297" s="38">
        <v>0</v>
      </c>
      <c r="F297" s="38">
        <v>0</v>
      </c>
      <c r="G297" s="38">
        <v>0</v>
      </c>
      <c r="H297" s="4"/>
      <c r="I297" s="4"/>
      <c r="J297" s="4"/>
      <c r="K297" s="4"/>
    </row>
    <row r="298" spans="1:11" ht="14.1" customHeight="1">
      <c r="A298" s="4"/>
      <c r="B298" s="4"/>
      <c r="C298" s="11" t="s">
        <v>460</v>
      </c>
      <c r="D298" s="38">
        <v>0</v>
      </c>
      <c r="E298" s="38">
        <v>0</v>
      </c>
      <c r="F298" s="38">
        <v>0</v>
      </c>
      <c r="G298" s="38">
        <v>0</v>
      </c>
      <c r="H298" s="4"/>
      <c r="I298" s="4"/>
      <c r="J298" s="4"/>
      <c r="K298" s="4"/>
    </row>
    <row r="299" spans="1:11" ht="14.1" customHeight="1">
      <c r="A299" s="4"/>
      <c r="B299" s="4"/>
      <c r="C299" s="11" t="s">
        <v>459</v>
      </c>
      <c r="D299" s="38">
        <v>0</v>
      </c>
      <c r="E299" s="38">
        <v>0</v>
      </c>
      <c r="F299" s="38">
        <v>0</v>
      </c>
      <c r="G299" s="38">
        <v>0</v>
      </c>
      <c r="H299" s="4"/>
      <c r="I299" s="4"/>
      <c r="J299" s="4"/>
      <c r="K299" s="4"/>
    </row>
    <row r="300" spans="1:11" ht="14.1" customHeight="1">
      <c r="A300" s="4"/>
      <c r="B300" s="4"/>
      <c r="C300" s="11" t="s">
        <v>458</v>
      </c>
      <c r="D300" s="38">
        <v>0</v>
      </c>
      <c r="E300" s="38">
        <v>0</v>
      </c>
      <c r="F300" s="38">
        <v>0</v>
      </c>
      <c r="G300" s="38">
        <v>0</v>
      </c>
      <c r="H300" s="4"/>
      <c r="I300" s="4"/>
      <c r="J300" s="4"/>
      <c r="K300" s="4"/>
    </row>
    <row r="301" spans="1:11" ht="14.1" customHeight="1">
      <c r="A301" s="4"/>
      <c r="B301" s="4"/>
      <c r="C301" s="11" t="s">
        <v>457</v>
      </c>
      <c r="D301" s="38">
        <v>0</v>
      </c>
      <c r="E301" s="38">
        <v>0</v>
      </c>
      <c r="F301" s="38">
        <v>0</v>
      </c>
      <c r="G301" s="38">
        <v>0</v>
      </c>
      <c r="H301" s="4"/>
      <c r="I301" s="4"/>
      <c r="J301" s="4"/>
      <c r="K301" s="4"/>
    </row>
    <row r="302" spans="1:11" ht="14.1" customHeight="1">
      <c r="A302" s="4"/>
      <c r="B302" s="4"/>
      <c r="C302" s="11" t="s">
        <v>456</v>
      </c>
      <c r="D302" s="38">
        <v>0</v>
      </c>
      <c r="E302" s="38">
        <v>0</v>
      </c>
      <c r="F302" s="38">
        <v>0</v>
      </c>
      <c r="G302" s="38">
        <v>0</v>
      </c>
      <c r="H302" s="4"/>
      <c r="I302" s="4"/>
      <c r="J302" s="4"/>
      <c r="K302" s="4"/>
    </row>
    <row r="303" spans="1:11" ht="14.1" customHeight="1">
      <c r="A303" s="4"/>
      <c r="B303" s="4"/>
      <c r="C303" s="11" t="s">
        <v>455</v>
      </c>
      <c r="D303" s="38">
        <v>0</v>
      </c>
      <c r="E303" s="38">
        <v>0</v>
      </c>
      <c r="F303" s="38">
        <v>0</v>
      </c>
      <c r="G303" s="38">
        <v>0</v>
      </c>
      <c r="H303" s="4"/>
      <c r="I303" s="4"/>
      <c r="J303" s="4"/>
      <c r="K303" s="4"/>
    </row>
    <row r="304" spans="1:11" ht="14.1" customHeight="1">
      <c r="A304" s="4"/>
      <c r="B304" s="4"/>
      <c r="C304" s="11" t="s">
        <v>454</v>
      </c>
      <c r="D304" s="38">
        <v>0</v>
      </c>
      <c r="E304" s="38">
        <v>0</v>
      </c>
      <c r="F304" s="38">
        <v>0</v>
      </c>
      <c r="G304" s="38">
        <v>0</v>
      </c>
      <c r="H304" s="4"/>
      <c r="I304" s="4"/>
      <c r="J304" s="4"/>
      <c r="K304" s="4"/>
    </row>
    <row r="305" spans="1:11" ht="14.1" customHeight="1">
      <c r="A305" s="4"/>
      <c r="B305" s="4"/>
      <c r="C305" s="11" t="s">
        <v>453</v>
      </c>
      <c r="D305" s="38">
        <v>0</v>
      </c>
      <c r="E305" s="38">
        <v>0</v>
      </c>
      <c r="F305" s="38">
        <v>0</v>
      </c>
      <c r="G305" s="38">
        <v>0</v>
      </c>
      <c r="H305" s="4"/>
      <c r="I305" s="4"/>
      <c r="J305" s="4"/>
      <c r="K305" s="4"/>
    </row>
    <row r="306" spans="1:11" ht="14.1" customHeight="1">
      <c r="A306" s="4"/>
      <c r="B306" s="4"/>
      <c r="C306" s="10" t="s">
        <v>165</v>
      </c>
      <c r="D306" s="38">
        <v>0</v>
      </c>
      <c r="E306" s="38">
        <v>25000000</v>
      </c>
      <c r="F306" s="38">
        <v>50000000</v>
      </c>
      <c r="G306" s="38">
        <v>0</v>
      </c>
      <c r="H306" s="4"/>
      <c r="I306" s="4"/>
      <c r="J306" s="4"/>
      <c r="K306" s="4"/>
    </row>
    <row r="307" spans="1:11" ht="18" customHeight="1">
      <c r="A307" s="4"/>
      <c r="B307" s="4"/>
      <c r="C307" s="14" t="s">
        <v>484</v>
      </c>
      <c r="D307" s="825" t="s">
        <v>1822</v>
      </c>
      <c r="E307" s="826"/>
      <c r="F307" s="826"/>
      <c r="G307" s="826"/>
      <c r="H307" s="4"/>
      <c r="I307" s="4"/>
      <c r="J307" s="4"/>
      <c r="K307" s="4"/>
    </row>
    <row r="308" spans="1:11" ht="18" customHeight="1">
      <c r="A308" s="4"/>
      <c r="B308" s="4"/>
      <c r="C308" s="35" t="s">
        <v>482</v>
      </c>
      <c r="D308" s="821" t="s">
        <v>1823</v>
      </c>
      <c r="E308" s="822"/>
      <c r="F308" s="822"/>
      <c r="G308" s="822"/>
      <c r="H308" s="4"/>
      <c r="I308" s="4"/>
      <c r="J308" s="4"/>
      <c r="K308" s="4"/>
    </row>
    <row r="309" spans="1:11" ht="18" customHeight="1">
      <c r="A309" s="4"/>
      <c r="B309" s="4"/>
      <c r="C309" s="35" t="s">
        <v>15</v>
      </c>
      <c r="D309" s="821" t="s">
        <v>40</v>
      </c>
      <c r="E309" s="822"/>
      <c r="F309" s="822"/>
      <c r="G309" s="822"/>
      <c r="H309" s="4"/>
      <c r="I309" s="4"/>
      <c r="J309" s="4"/>
      <c r="K309" s="4"/>
    </row>
    <row r="310" spans="1:11" ht="15" customHeight="1">
      <c r="A310" s="4"/>
      <c r="B310" s="4"/>
      <c r="C310" s="13"/>
      <c r="D310" s="41">
        <v>2021</v>
      </c>
      <c r="E310" s="41">
        <v>2022</v>
      </c>
      <c r="F310" s="41">
        <v>2023</v>
      </c>
      <c r="G310" s="41">
        <v>2024</v>
      </c>
      <c r="H310" s="4"/>
      <c r="I310" s="4"/>
      <c r="J310" s="4"/>
      <c r="K310" s="4"/>
    </row>
    <row r="311" spans="1:11" ht="15" customHeight="1">
      <c r="A311" s="4"/>
      <c r="B311" s="4"/>
      <c r="C311" s="12"/>
      <c r="D311" s="42" t="s">
        <v>7</v>
      </c>
      <c r="E311" s="42" t="s">
        <v>8</v>
      </c>
      <c r="F311" s="42" t="s">
        <v>8</v>
      </c>
      <c r="G311" s="42" t="s">
        <v>8</v>
      </c>
      <c r="H311" s="4"/>
      <c r="I311" s="4"/>
      <c r="J311" s="4"/>
      <c r="K311" s="4"/>
    </row>
    <row r="312" spans="1:11" ht="14.1" customHeight="1">
      <c r="A312" s="4"/>
      <c r="B312" s="4"/>
      <c r="C312" s="7" t="s">
        <v>16</v>
      </c>
      <c r="D312" s="43" t="s">
        <v>450</v>
      </c>
      <c r="E312" s="43" t="s">
        <v>531</v>
      </c>
      <c r="F312" s="43" t="s">
        <v>531</v>
      </c>
      <c r="G312" s="43" t="s">
        <v>474</v>
      </c>
      <c r="H312" s="4"/>
      <c r="I312" s="4"/>
      <c r="J312" s="4"/>
      <c r="K312" s="4"/>
    </row>
    <row r="313" spans="1:11" ht="14.1" customHeight="1">
      <c r="A313" s="4"/>
      <c r="B313" s="4"/>
      <c r="C313" s="7" t="s">
        <v>680</v>
      </c>
      <c r="D313" s="43" t="s">
        <v>474</v>
      </c>
      <c r="E313" s="43" t="s">
        <v>1197</v>
      </c>
      <c r="F313" s="43" t="s">
        <v>1814</v>
      </c>
      <c r="G313" s="43" t="s">
        <v>474</v>
      </c>
      <c r="H313" s="4"/>
      <c r="I313" s="4"/>
      <c r="J313" s="4"/>
      <c r="K313" s="4"/>
    </row>
    <row r="314" spans="1:11" ht="14.1" customHeight="1">
      <c r="A314" s="4"/>
      <c r="B314" s="4"/>
      <c r="C314" s="7" t="s">
        <v>676</v>
      </c>
      <c r="D314" s="43" t="s">
        <v>474</v>
      </c>
      <c r="E314" s="43" t="s">
        <v>1197</v>
      </c>
      <c r="F314" s="43" t="s">
        <v>1814</v>
      </c>
      <c r="G314" s="43" t="s">
        <v>474</v>
      </c>
      <c r="H314" s="4"/>
      <c r="I314" s="4"/>
      <c r="J314" s="4"/>
      <c r="K314" s="4"/>
    </row>
    <row r="315" spans="1:11" ht="14.1" customHeight="1">
      <c r="A315" s="4"/>
      <c r="B315" s="4"/>
      <c r="C315" s="7" t="s">
        <v>477</v>
      </c>
      <c r="D315" s="43" t="s">
        <v>450</v>
      </c>
      <c r="E315" s="43" t="s">
        <v>450</v>
      </c>
      <c r="F315" s="43" t="s">
        <v>474</v>
      </c>
      <c r="G315" s="43" t="s">
        <v>583</v>
      </c>
      <c r="H315" s="4"/>
      <c r="I315" s="4"/>
      <c r="J315" s="4"/>
      <c r="K315" s="4"/>
    </row>
    <row r="316" spans="1:11" ht="14.1" customHeight="1">
      <c r="A316" s="4"/>
      <c r="B316" s="4"/>
      <c r="C316" s="7" t="s">
        <v>476</v>
      </c>
      <c r="D316" s="43" t="s">
        <v>450</v>
      </c>
      <c r="E316" s="43" t="s">
        <v>450</v>
      </c>
      <c r="F316" s="43" t="s">
        <v>531</v>
      </c>
      <c r="G316" s="43" t="s">
        <v>583</v>
      </c>
      <c r="H316" s="4"/>
      <c r="I316" s="4"/>
      <c r="J316" s="4"/>
      <c r="K316" s="4"/>
    </row>
    <row r="317" spans="1:11" ht="14.1" customHeight="1">
      <c r="A317" s="4"/>
      <c r="B317" s="4"/>
      <c r="C317" s="7" t="s">
        <v>22</v>
      </c>
      <c r="D317" s="43" t="s">
        <v>450</v>
      </c>
      <c r="E317" s="43" t="s">
        <v>450</v>
      </c>
      <c r="F317" s="43" t="s">
        <v>531</v>
      </c>
      <c r="G317" s="43" t="s">
        <v>583</v>
      </c>
      <c r="H317" s="4"/>
      <c r="I317" s="4"/>
      <c r="J317" s="4"/>
      <c r="K317" s="4"/>
    </row>
    <row r="318" spans="1:11" ht="14.1" customHeight="1">
      <c r="A318" s="4"/>
      <c r="B318" s="4"/>
      <c r="C318" s="823" t="s">
        <v>473</v>
      </c>
      <c r="D318" s="824"/>
      <c r="E318" s="824"/>
      <c r="F318" s="824"/>
      <c r="G318" s="824"/>
      <c r="H318" s="4"/>
      <c r="I318" s="4"/>
      <c r="J318" s="4"/>
      <c r="K318" s="4"/>
    </row>
    <row r="319" spans="1:11" ht="14.1" customHeight="1">
      <c r="A319" s="4"/>
      <c r="B319" s="4"/>
      <c r="C319" s="13"/>
      <c r="D319" s="41">
        <v>2021</v>
      </c>
      <c r="E319" s="41">
        <v>2022</v>
      </c>
      <c r="F319" s="41">
        <v>2023</v>
      </c>
      <c r="G319" s="41">
        <v>2024</v>
      </c>
      <c r="H319" s="4"/>
      <c r="I319" s="4"/>
      <c r="J319" s="4"/>
      <c r="K319" s="4"/>
    </row>
    <row r="320" spans="1:11" ht="14.1" customHeight="1">
      <c r="A320" s="4"/>
      <c r="B320" s="4"/>
      <c r="C320" s="12"/>
      <c r="D320" s="42" t="s">
        <v>7</v>
      </c>
      <c r="E320" s="42" t="s">
        <v>8</v>
      </c>
      <c r="F320" s="42" t="s">
        <v>8</v>
      </c>
      <c r="G320" s="42" t="s">
        <v>8</v>
      </c>
      <c r="H320" s="4"/>
      <c r="I320" s="4"/>
      <c r="J320" s="4"/>
      <c r="K320" s="4"/>
    </row>
    <row r="321" spans="1:11" ht="14.1" customHeight="1">
      <c r="A321" s="4"/>
      <c r="B321" s="4"/>
      <c r="C321" s="11" t="s">
        <v>470</v>
      </c>
      <c r="D321" s="38">
        <v>0</v>
      </c>
      <c r="E321" s="38">
        <v>0</v>
      </c>
      <c r="F321" s="38">
        <v>0</v>
      </c>
      <c r="G321" s="38">
        <v>0</v>
      </c>
      <c r="H321" s="4"/>
      <c r="I321" s="4"/>
      <c r="J321" s="4"/>
      <c r="K321" s="4"/>
    </row>
    <row r="322" spans="1:11" ht="14.1" customHeight="1">
      <c r="A322" s="4"/>
      <c r="B322" s="4"/>
      <c r="C322" s="11" t="s">
        <v>459</v>
      </c>
      <c r="D322" s="38">
        <v>0</v>
      </c>
      <c r="E322" s="38">
        <v>0</v>
      </c>
      <c r="F322" s="38">
        <v>0</v>
      </c>
      <c r="G322" s="38">
        <v>0</v>
      </c>
      <c r="H322" s="4"/>
      <c r="I322" s="4"/>
      <c r="J322" s="4"/>
      <c r="K322" s="4"/>
    </row>
    <row r="323" spans="1:11" ht="14.1" customHeight="1">
      <c r="A323" s="4"/>
      <c r="B323" s="4"/>
      <c r="C323" s="11" t="s">
        <v>463</v>
      </c>
      <c r="D323" s="38">
        <v>0</v>
      </c>
      <c r="E323" s="38">
        <v>0</v>
      </c>
      <c r="F323" s="38">
        <v>0</v>
      </c>
      <c r="G323" s="38">
        <v>0</v>
      </c>
      <c r="H323" s="4"/>
      <c r="I323" s="4"/>
      <c r="J323" s="4"/>
      <c r="K323" s="4"/>
    </row>
    <row r="324" spans="1:11" ht="14.1" customHeight="1">
      <c r="A324" s="4"/>
      <c r="B324" s="4"/>
      <c r="C324" s="11" t="s">
        <v>469</v>
      </c>
      <c r="D324" s="38">
        <v>0</v>
      </c>
      <c r="E324" s="38">
        <v>0</v>
      </c>
      <c r="F324" s="38">
        <v>0</v>
      </c>
      <c r="G324" s="38">
        <v>0</v>
      </c>
      <c r="H324" s="4"/>
      <c r="I324" s="4"/>
      <c r="J324" s="4"/>
      <c r="K324" s="4"/>
    </row>
    <row r="325" spans="1:11" ht="14.1" customHeight="1">
      <c r="A325" s="4"/>
      <c r="B325" s="4"/>
      <c r="C325" s="11" t="s">
        <v>459</v>
      </c>
      <c r="D325" s="38">
        <v>0</v>
      </c>
      <c r="E325" s="38">
        <v>0</v>
      </c>
      <c r="F325" s="38">
        <v>0</v>
      </c>
      <c r="G325" s="38">
        <v>0</v>
      </c>
      <c r="H325" s="4"/>
      <c r="I325" s="4"/>
      <c r="J325" s="4"/>
      <c r="K325" s="4"/>
    </row>
    <row r="326" spans="1:11" ht="14.1" customHeight="1">
      <c r="A326" s="4"/>
      <c r="B326" s="4"/>
      <c r="C326" s="11" t="s">
        <v>463</v>
      </c>
      <c r="D326" s="38">
        <v>0</v>
      </c>
      <c r="E326" s="38">
        <v>0</v>
      </c>
      <c r="F326" s="38">
        <v>0</v>
      </c>
      <c r="G326" s="38">
        <v>0</v>
      </c>
      <c r="H326" s="4"/>
      <c r="I326" s="4"/>
      <c r="J326" s="4"/>
      <c r="K326" s="4"/>
    </row>
    <row r="327" spans="1:11" ht="14.1" customHeight="1">
      <c r="A327" s="4"/>
      <c r="B327" s="4"/>
      <c r="C327" s="11" t="s">
        <v>468</v>
      </c>
      <c r="D327" s="38">
        <v>0</v>
      </c>
      <c r="E327" s="38">
        <v>0</v>
      </c>
      <c r="F327" s="38">
        <v>0</v>
      </c>
      <c r="G327" s="38">
        <v>0</v>
      </c>
      <c r="H327" s="4"/>
      <c r="I327" s="4"/>
      <c r="J327" s="4"/>
      <c r="K327" s="4"/>
    </row>
    <row r="328" spans="1:11" ht="14.1" customHeight="1">
      <c r="A328" s="4"/>
      <c r="B328" s="4"/>
      <c r="C328" s="11" t="s">
        <v>459</v>
      </c>
      <c r="D328" s="38">
        <v>0</v>
      </c>
      <c r="E328" s="38">
        <v>0</v>
      </c>
      <c r="F328" s="38">
        <v>0</v>
      </c>
      <c r="G328" s="38">
        <v>0</v>
      </c>
      <c r="H328" s="4"/>
      <c r="I328" s="4"/>
      <c r="J328" s="4"/>
      <c r="K328" s="4"/>
    </row>
    <row r="329" spans="1:11" ht="14.1" customHeight="1">
      <c r="A329" s="4"/>
      <c r="B329" s="4"/>
      <c r="C329" s="11" t="s">
        <v>463</v>
      </c>
      <c r="D329" s="38">
        <v>0</v>
      </c>
      <c r="E329" s="38">
        <v>0</v>
      </c>
      <c r="F329" s="38">
        <v>0</v>
      </c>
      <c r="G329" s="38">
        <v>0</v>
      </c>
      <c r="H329" s="4"/>
      <c r="I329" s="4"/>
      <c r="J329" s="4"/>
      <c r="K329" s="4"/>
    </row>
    <row r="330" spans="1:11" ht="14.1" customHeight="1">
      <c r="A330" s="4"/>
      <c r="B330" s="4"/>
      <c r="C330" s="11" t="s">
        <v>467</v>
      </c>
      <c r="D330" s="38">
        <v>0</v>
      </c>
      <c r="E330" s="38">
        <v>0</v>
      </c>
      <c r="F330" s="38">
        <v>0</v>
      </c>
      <c r="G330" s="38">
        <v>0</v>
      </c>
      <c r="H330" s="4"/>
      <c r="I330" s="4"/>
      <c r="J330" s="4"/>
      <c r="K330" s="4"/>
    </row>
    <row r="331" spans="1:11" ht="14.1" customHeight="1">
      <c r="A331" s="4"/>
      <c r="B331" s="4"/>
      <c r="C331" s="11" t="s">
        <v>459</v>
      </c>
      <c r="D331" s="38">
        <v>0</v>
      </c>
      <c r="E331" s="38">
        <v>0</v>
      </c>
      <c r="F331" s="38">
        <v>0</v>
      </c>
      <c r="G331" s="38">
        <v>0</v>
      </c>
      <c r="H331" s="4"/>
      <c r="I331" s="4"/>
      <c r="J331" s="4"/>
      <c r="K331" s="4"/>
    </row>
    <row r="332" spans="1:11" ht="14.1" customHeight="1">
      <c r="A332" s="4"/>
      <c r="B332" s="4"/>
      <c r="C332" s="11" t="s">
        <v>463</v>
      </c>
      <c r="D332" s="38">
        <v>0</v>
      </c>
      <c r="E332" s="38">
        <v>0</v>
      </c>
      <c r="F332" s="38">
        <v>0</v>
      </c>
      <c r="G332" s="38">
        <v>0</v>
      </c>
      <c r="H332" s="4"/>
      <c r="I332" s="4"/>
      <c r="J332" s="4"/>
      <c r="K332" s="4"/>
    </row>
    <row r="333" spans="1:11" ht="14.1" customHeight="1">
      <c r="A333" s="4"/>
      <c r="B333" s="4"/>
      <c r="C333" s="11" t="s">
        <v>472</v>
      </c>
      <c r="D333" s="38">
        <v>0</v>
      </c>
      <c r="E333" s="38">
        <v>0</v>
      </c>
      <c r="F333" s="38">
        <v>0</v>
      </c>
      <c r="G333" s="38">
        <v>0</v>
      </c>
      <c r="H333" s="4"/>
      <c r="I333" s="4"/>
      <c r="J333" s="4"/>
      <c r="K333" s="4"/>
    </row>
    <row r="334" spans="1:11" ht="14.1" customHeight="1">
      <c r="A334" s="4"/>
      <c r="B334" s="4"/>
      <c r="C334" s="11" t="s">
        <v>459</v>
      </c>
      <c r="D334" s="38">
        <v>0</v>
      </c>
      <c r="E334" s="38">
        <v>0</v>
      </c>
      <c r="F334" s="38">
        <v>0</v>
      </c>
      <c r="G334" s="38">
        <v>0</v>
      </c>
      <c r="H334" s="4"/>
      <c r="I334" s="4"/>
      <c r="J334" s="4"/>
      <c r="K334" s="4"/>
    </row>
    <row r="335" spans="1:11" ht="14.1" customHeight="1">
      <c r="A335" s="4"/>
      <c r="B335" s="4"/>
      <c r="C335" s="11" t="s">
        <v>463</v>
      </c>
      <c r="D335" s="38">
        <v>0</v>
      </c>
      <c r="E335" s="38">
        <v>0</v>
      </c>
      <c r="F335" s="38">
        <v>0</v>
      </c>
      <c r="G335" s="38">
        <v>0</v>
      </c>
      <c r="H335" s="4"/>
      <c r="I335" s="4"/>
      <c r="J335" s="4"/>
      <c r="K335" s="4"/>
    </row>
    <row r="336" spans="1:11" ht="14.1" customHeight="1">
      <c r="A336" s="4"/>
      <c r="B336" s="4"/>
      <c r="C336" s="11" t="s">
        <v>465</v>
      </c>
      <c r="D336" s="38">
        <v>0</v>
      </c>
      <c r="E336" s="38">
        <v>0</v>
      </c>
      <c r="F336" s="38">
        <v>0</v>
      </c>
      <c r="G336" s="38">
        <v>0</v>
      </c>
      <c r="H336" s="4"/>
      <c r="I336" s="4"/>
      <c r="J336" s="4"/>
      <c r="K336" s="4"/>
    </row>
    <row r="337" spans="1:11" ht="14.1" customHeight="1">
      <c r="A337" s="4"/>
      <c r="B337" s="4"/>
      <c r="C337" s="11" t="s">
        <v>459</v>
      </c>
      <c r="D337" s="38">
        <v>0</v>
      </c>
      <c r="E337" s="38">
        <v>0</v>
      </c>
      <c r="F337" s="38">
        <v>0</v>
      </c>
      <c r="G337" s="38">
        <v>0</v>
      </c>
      <c r="H337" s="4"/>
      <c r="I337" s="4"/>
      <c r="J337" s="4"/>
      <c r="K337" s="4"/>
    </row>
    <row r="338" spans="1:11" ht="14.1" customHeight="1">
      <c r="A338" s="4"/>
      <c r="B338" s="4"/>
      <c r="C338" s="11" t="s">
        <v>463</v>
      </c>
      <c r="D338" s="38">
        <v>0</v>
      </c>
      <c r="E338" s="38">
        <v>0</v>
      </c>
      <c r="F338" s="38">
        <v>0</v>
      </c>
      <c r="G338" s="38">
        <v>0</v>
      </c>
      <c r="H338" s="4"/>
      <c r="I338" s="4"/>
      <c r="J338" s="4"/>
      <c r="K338" s="4"/>
    </row>
    <row r="339" spans="1:11" ht="14.1" customHeight="1">
      <c r="A339" s="4"/>
      <c r="B339" s="4"/>
      <c r="C339" s="11" t="s">
        <v>464</v>
      </c>
      <c r="D339" s="38">
        <v>0</v>
      </c>
      <c r="E339" s="38">
        <v>0</v>
      </c>
      <c r="F339" s="38">
        <v>0</v>
      </c>
      <c r="G339" s="38">
        <v>0</v>
      </c>
      <c r="H339" s="4"/>
      <c r="I339" s="4"/>
      <c r="J339" s="4"/>
      <c r="K339" s="4"/>
    </row>
    <row r="340" spans="1:11" ht="14.1" customHeight="1">
      <c r="A340" s="4"/>
      <c r="B340" s="4"/>
      <c r="C340" s="11" t="s">
        <v>459</v>
      </c>
      <c r="D340" s="38">
        <v>0</v>
      </c>
      <c r="E340" s="38">
        <v>0</v>
      </c>
      <c r="F340" s="38">
        <v>0</v>
      </c>
      <c r="G340" s="38">
        <v>0</v>
      </c>
      <c r="H340" s="4"/>
      <c r="I340" s="4"/>
      <c r="J340" s="4"/>
      <c r="K340" s="4"/>
    </row>
    <row r="341" spans="1:11" ht="14.1" customHeight="1">
      <c r="A341" s="4"/>
      <c r="B341" s="4"/>
      <c r="C341" s="11" t="s">
        <v>463</v>
      </c>
      <c r="D341" s="38">
        <v>0</v>
      </c>
      <c r="E341" s="38">
        <v>0</v>
      </c>
      <c r="F341" s="38">
        <v>0</v>
      </c>
      <c r="G341" s="38">
        <v>0</v>
      </c>
      <c r="H341" s="4"/>
      <c r="I341" s="4"/>
      <c r="J341" s="4"/>
      <c r="K341" s="4"/>
    </row>
    <row r="342" spans="1:11" ht="14.1" customHeight="1">
      <c r="A342" s="4"/>
      <c r="B342" s="4"/>
      <c r="C342" s="11" t="s">
        <v>462</v>
      </c>
      <c r="D342" s="38">
        <v>0</v>
      </c>
      <c r="E342" s="38">
        <v>0</v>
      </c>
      <c r="F342" s="38">
        <v>0</v>
      </c>
      <c r="G342" s="38">
        <v>0</v>
      </c>
      <c r="H342" s="4"/>
      <c r="I342" s="4"/>
      <c r="J342" s="4"/>
      <c r="K342" s="4"/>
    </row>
    <row r="343" spans="1:11" ht="14.1" customHeight="1">
      <c r="A343" s="4"/>
      <c r="B343" s="4"/>
      <c r="C343" s="11" t="s">
        <v>459</v>
      </c>
      <c r="D343" s="38">
        <v>0</v>
      </c>
      <c r="E343" s="38">
        <v>0</v>
      </c>
      <c r="F343" s="38">
        <v>0</v>
      </c>
      <c r="G343" s="38">
        <v>0</v>
      </c>
      <c r="H343" s="4"/>
      <c r="I343" s="4"/>
      <c r="J343" s="4"/>
      <c r="K343" s="4"/>
    </row>
    <row r="344" spans="1:11" ht="14.1" customHeight="1">
      <c r="A344" s="4"/>
      <c r="B344" s="4"/>
      <c r="C344" s="11" t="s">
        <v>458</v>
      </c>
      <c r="D344" s="38">
        <v>0</v>
      </c>
      <c r="E344" s="38">
        <v>0</v>
      </c>
      <c r="F344" s="38">
        <v>0</v>
      </c>
      <c r="G344" s="38">
        <v>0</v>
      </c>
      <c r="H344" s="4"/>
      <c r="I344" s="4"/>
      <c r="J344" s="4"/>
      <c r="K344" s="4"/>
    </row>
    <row r="345" spans="1:11" ht="14.1" customHeight="1">
      <c r="A345" s="4"/>
      <c r="B345" s="4"/>
      <c r="C345" s="11" t="s">
        <v>457</v>
      </c>
      <c r="D345" s="38">
        <v>0</v>
      </c>
      <c r="E345" s="38">
        <v>0</v>
      </c>
      <c r="F345" s="38">
        <v>0</v>
      </c>
      <c r="G345" s="38">
        <v>0</v>
      </c>
      <c r="H345" s="4"/>
      <c r="I345" s="4"/>
      <c r="J345" s="4"/>
      <c r="K345" s="4"/>
    </row>
    <row r="346" spans="1:11" ht="14.1" customHeight="1">
      <c r="A346" s="4"/>
      <c r="B346" s="4"/>
      <c r="C346" s="11" t="s">
        <v>456</v>
      </c>
      <c r="D346" s="38">
        <v>0</v>
      </c>
      <c r="E346" s="38">
        <v>0</v>
      </c>
      <c r="F346" s="38">
        <v>0</v>
      </c>
      <c r="G346" s="38">
        <v>0</v>
      </c>
      <c r="H346" s="4"/>
      <c r="I346" s="4"/>
      <c r="J346" s="4"/>
      <c r="K346" s="4"/>
    </row>
    <row r="347" spans="1:11" ht="14.1" customHeight="1">
      <c r="A347" s="4"/>
      <c r="B347" s="4"/>
      <c r="C347" s="11" t="s">
        <v>455</v>
      </c>
      <c r="D347" s="38">
        <v>0</v>
      </c>
      <c r="E347" s="38">
        <v>0</v>
      </c>
      <c r="F347" s="38">
        <v>0</v>
      </c>
      <c r="G347" s="38">
        <v>0</v>
      </c>
      <c r="H347" s="4"/>
      <c r="I347" s="4"/>
      <c r="J347" s="4"/>
      <c r="K347" s="4"/>
    </row>
    <row r="348" spans="1:11" ht="14.1" customHeight="1">
      <c r="A348" s="4"/>
      <c r="B348" s="4"/>
      <c r="C348" s="11" t="s">
        <v>461</v>
      </c>
      <c r="D348" s="38">
        <v>0</v>
      </c>
      <c r="E348" s="38">
        <v>12500000</v>
      </c>
      <c r="F348" s="38">
        <v>25000000</v>
      </c>
      <c r="G348" s="38">
        <v>0</v>
      </c>
      <c r="H348" s="4"/>
      <c r="I348" s="4"/>
      <c r="J348" s="4"/>
      <c r="K348" s="4"/>
    </row>
    <row r="349" spans="1:11" ht="14.1" customHeight="1">
      <c r="A349" s="4"/>
      <c r="B349" s="4"/>
      <c r="C349" s="11" t="s">
        <v>459</v>
      </c>
      <c r="D349" s="38">
        <v>0</v>
      </c>
      <c r="E349" s="38">
        <v>12500000</v>
      </c>
      <c r="F349" s="38">
        <v>25000000</v>
      </c>
      <c r="G349" s="38">
        <v>0</v>
      </c>
      <c r="H349" s="4"/>
      <c r="I349" s="4"/>
      <c r="J349" s="4"/>
      <c r="K349" s="4"/>
    </row>
    <row r="350" spans="1:11" ht="14.1" customHeight="1">
      <c r="A350" s="4"/>
      <c r="B350" s="4"/>
      <c r="C350" s="11" t="s">
        <v>458</v>
      </c>
      <c r="D350" s="38">
        <v>0</v>
      </c>
      <c r="E350" s="38">
        <v>0</v>
      </c>
      <c r="F350" s="38">
        <v>0</v>
      </c>
      <c r="G350" s="38">
        <v>0</v>
      </c>
      <c r="H350" s="4"/>
      <c r="I350" s="4"/>
      <c r="J350" s="4"/>
      <c r="K350" s="4"/>
    </row>
    <row r="351" spans="1:11" ht="14.1" customHeight="1">
      <c r="A351" s="4"/>
      <c r="B351" s="4"/>
      <c r="C351" s="11" t="s">
        <v>457</v>
      </c>
      <c r="D351" s="38">
        <v>0</v>
      </c>
      <c r="E351" s="38">
        <v>0</v>
      </c>
      <c r="F351" s="38">
        <v>0</v>
      </c>
      <c r="G351" s="38">
        <v>0</v>
      </c>
      <c r="H351" s="4"/>
      <c r="I351" s="4"/>
      <c r="J351" s="4"/>
      <c r="K351" s="4"/>
    </row>
    <row r="352" spans="1:11" ht="14.1" customHeight="1">
      <c r="A352" s="4"/>
      <c r="B352" s="4"/>
      <c r="C352" s="11" t="s">
        <v>456</v>
      </c>
      <c r="D352" s="38">
        <v>0</v>
      </c>
      <c r="E352" s="38">
        <v>0</v>
      </c>
      <c r="F352" s="38">
        <v>0</v>
      </c>
      <c r="G352" s="38">
        <v>0</v>
      </c>
      <c r="H352" s="4"/>
      <c r="I352" s="4"/>
      <c r="J352" s="4"/>
      <c r="K352" s="4"/>
    </row>
    <row r="353" spans="1:11" ht="14.1" customHeight="1">
      <c r="A353" s="4"/>
      <c r="B353" s="4"/>
      <c r="C353" s="11" t="s">
        <v>455</v>
      </c>
      <c r="D353" s="38">
        <v>0</v>
      </c>
      <c r="E353" s="38">
        <v>0</v>
      </c>
      <c r="F353" s="38">
        <v>0</v>
      </c>
      <c r="G353" s="38">
        <v>0</v>
      </c>
      <c r="H353" s="4"/>
      <c r="I353" s="4"/>
      <c r="J353" s="4"/>
      <c r="K353" s="4"/>
    </row>
    <row r="354" spans="1:11" ht="14.1" customHeight="1">
      <c r="A354" s="4"/>
      <c r="B354" s="4"/>
      <c r="C354" s="11" t="s">
        <v>460</v>
      </c>
      <c r="D354" s="38">
        <v>0</v>
      </c>
      <c r="E354" s="38">
        <v>0</v>
      </c>
      <c r="F354" s="38">
        <v>0</v>
      </c>
      <c r="G354" s="38">
        <v>0</v>
      </c>
      <c r="H354" s="4"/>
      <c r="I354" s="4"/>
      <c r="J354" s="4"/>
      <c r="K354" s="4"/>
    </row>
    <row r="355" spans="1:11" ht="14.1" customHeight="1">
      <c r="A355" s="4"/>
      <c r="B355" s="4"/>
      <c r="C355" s="11" t="s">
        <v>459</v>
      </c>
      <c r="D355" s="38">
        <v>0</v>
      </c>
      <c r="E355" s="38">
        <v>0</v>
      </c>
      <c r="F355" s="38">
        <v>0</v>
      </c>
      <c r="G355" s="38">
        <v>0</v>
      </c>
      <c r="H355" s="4"/>
      <c r="I355" s="4"/>
      <c r="J355" s="4"/>
      <c r="K355" s="4"/>
    </row>
    <row r="356" spans="1:11" ht="14.1" customHeight="1">
      <c r="A356" s="4"/>
      <c r="B356" s="4"/>
      <c r="C356" s="11" t="s">
        <v>458</v>
      </c>
      <c r="D356" s="38">
        <v>0</v>
      </c>
      <c r="E356" s="38">
        <v>0</v>
      </c>
      <c r="F356" s="38">
        <v>0</v>
      </c>
      <c r="G356" s="38">
        <v>0</v>
      </c>
      <c r="H356" s="4"/>
      <c r="I356" s="4"/>
      <c r="J356" s="4"/>
      <c r="K356" s="4"/>
    </row>
    <row r="357" spans="1:11" ht="14.1" customHeight="1">
      <c r="A357" s="4"/>
      <c r="B357" s="4"/>
      <c r="C357" s="11" t="s">
        <v>457</v>
      </c>
      <c r="D357" s="38">
        <v>0</v>
      </c>
      <c r="E357" s="38">
        <v>0</v>
      </c>
      <c r="F357" s="38">
        <v>0</v>
      </c>
      <c r="G357" s="38">
        <v>0</v>
      </c>
      <c r="H357" s="4"/>
      <c r="I357" s="4"/>
      <c r="J357" s="4"/>
      <c r="K357" s="4"/>
    </row>
    <row r="358" spans="1:11" ht="14.1" customHeight="1">
      <c r="A358" s="4"/>
      <c r="B358" s="4"/>
      <c r="C358" s="11" t="s">
        <v>456</v>
      </c>
      <c r="D358" s="38">
        <v>0</v>
      </c>
      <c r="E358" s="38">
        <v>0</v>
      </c>
      <c r="F358" s="38">
        <v>0</v>
      </c>
      <c r="G358" s="38">
        <v>0</v>
      </c>
      <c r="H358" s="4"/>
      <c r="I358" s="4"/>
      <c r="J358" s="4"/>
      <c r="K358" s="4"/>
    </row>
    <row r="359" spans="1:11" ht="14.1" customHeight="1">
      <c r="A359" s="4"/>
      <c r="B359" s="4"/>
      <c r="C359" s="11" t="s">
        <v>455</v>
      </c>
      <c r="D359" s="38">
        <v>0</v>
      </c>
      <c r="E359" s="38">
        <v>0</v>
      </c>
      <c r="F359" s="38">
        <v>0</v>
      </c>
      <c r="G359" s="38">
        <v>0</v>
      </c>
      <c r="H359" s="4"/>
      <c r="I359" s="4"/>
      <c r="J359" s="4"/>
      <c r="K359" s="4"/>
    </row>
    <row r="360" spans="1:11" ht="14.1" customHeight="1">
      <c r="A360" s="4"/>
      <c r="B360" s="4"/>
      <c r="C360" s="11" t="s">
        <v>454</v>
      </c>
      <c r="D360" s="38">
        <v>0</v>
      </c>
      <c r="E360" s="38">
        <v>0</v>
      </c>
      <c r="F360" s="38">
        <v>0</v>
      </c>
      <c r="G360" s="38">
        <v>0</v>
      </c>
      <c r="H360" s="4"/>
      <c r="I360" s="4"/>
      <c r="J360" s="4"/>
      <c r="K360" s="4"/>
    </row>
    <row r="361" spans="1:11" ht="14.1" customHeight="1">
      <c r="A361" s="4"/>
      <c r="B361" s="4"/>
      <c r="C361" s="11" t="s">
        <v>453</v>
      </c>
      <c r="D361" s="38">
        <v>0</v>
      </c>
      <c r="E361" s="38">
        <v>0</v>
      </c>
      <c r="F361" s="38">
        <v>0</v>
      </c>
      <c r="G361" s="38">
        <v>0</v>
      </c>
      <c r="H361" s="4"/>
      <c r="I361" s="4"/>
      <c r="J361" s="4"/>
      <c r="K361" s="4"/>
    </row>
    <row r="362" spans="1:11" ht="14.1" customHeight="1">
      <c r="A362" s="4"/>
      <c r="B362" s="4"/>
      <c r="C362" s="10" t="s">
        <v>165</v>
      </c>
      <c r="D362" s="38">
        <v>0</v>
      </c>
      <c r="E362" s="38">
        <v>12500000</v>
      </c>
      <c r="F362" s="38">
        <v>25000000</v>
      </c>
      <c r="G362" s="38">
        <v>0</v>
      </c>
      <c r="H362" s="4"/>
      <c r="I362" s="4"/>
      <c r="J362" s="4"/>
      <c r="K362" s="4"/>
    </row>
    <row r="363" spans="1:11" ht="18" customHeight="1">
      <c r="A363" s="4"/>
      <c r="B363" s="4"/>
      <c r="C363" s="14" t="s">
        <v>484</v>
      </c>
      <c r="D363" s="825" t="s">
        <v>1824</v>
      </c>
      <c r="E363" s="826"/>
      <c r="F363" s="826"/>
      <c r="G363" s="826"/>
      <c r="H363" s="4"/>
      <c r="I363" s="4"/>
      <c r="J363" s="4"/>
      <c r="K363" s="4"/>
    </row>
    <row r="364" spans="1:11" ht="18" customHeight="1">
      <c r="A364" s="4"/>
      <c r="B364" s="4"/>
      <c r="C364" s="35" t="s">
        <v>482</v>
      </c>
      <c r="D364" s="821" t="s">
        <v>1825</v>
      </c>
      <c r="E364" s="822"/>
      <c r="F364" s="822"/>
      <c r="G364" s="822"/>
      <c r="H364" s="4"/>
      <c r="I364" s="4"/>
      <c r="J364" s="4"/>
      <c r="K364" s="4"/>
    </row>
    <row r="365" spans="1:11" ht="18" customHeight="1">
      <c r="A365" s="4"/>
      <c r="B365" s="4"/>
      <c r="C365" s="35" t="s">
        <v>15</v>
      </c>
      <c r="D365" s="821" t="s">
        <v>40</v>
      </c>
      <c r="E365" s="822"/>
      <c r="F365" s="822"/>
      <c r="G365" s="822"/>
      <c r="H365" s="4"/>
      <c r="I365" s="4"/>
      <c r="J365" s="4"/>
      <c r="K365" s="4"/>
    </row>
    <row r="366" spans="1:11" ht="15" customHeight="1">
      <c r="A366" s="4"/>
      <c r="B366" s="4"/>
      <c r="C366" s="13"/>
      <c r="D366" s="41">
        <v>2021</v>
      </c>
      <c r="E366" s="41">
        <v>2022</v>
      </c>
      <c r="F366" s="41">
        <v>2023</v>
      </c>
      <c r="G366" s="41">
        <v>2024</v>
      </c>
      <c r="H366" s="4"/>
      <c r="I366" s="4"/>
      <c r="J366" s="4"/>
      <c r="K366" s="4"/>
    </row>
    <row r="367" spans="1:11" ht="15" customHeight="1">
      <c r="A367" s="4"/>
      <c r="B367" s="4"/>
      <c r="C367" s="12"/>
      <c r="D367" s="42" t="s">
        <v>7</v>
      </c>
      <c r="E367" s="42" t="s">
        <v>8</v>
      </c>
      <c r="F367" s="42" t="s">
        <v>8</v>
      </c>
      <c r="G367" s="42" t="s">
        <v>8</v>
      </c>
      <c r="H367" s="4"/>
      <c r="I367" s="4"/>
      <c r="J367" s="4"/>
      <c r="K367" s="4"/>
    </row>
    <row r="368" spans="1:11" ht="14.1" customHeight="1">
      <c r="A368" s="4"/>
      <c r="B368" s="4"/>
      <c r="C368" s="7" t="s">
        <v>16</v>
      </c>
      <c r="D368" s="43" t="s">
        <v>450</v>
      </c>
      <c r="E368" s="43" t="s">
        <v>531</v>
      </c>
      <c r="F368" s="43" t="s">
        <v>531</v>
      </c>
      <c r="G368" s="43" t="s">
        <v>474</v>
      </c>
      <c r="H368" s="4"/>
      <c r="I368" s="4"/>
      <c r="J368" s="4"/>
      <c r="K368" s="4"/>
    </row>
    <row r="369" spans="1:11" ht="14.1" customHeight="1">
      <c r="A369" s="4"/>
      <c r="B369" s="4"/>
      <c r="C369" s="7" t="s">
        <v>680</v>
      </c>
      <c r="D369" s="43" t="s">
        <v>474</v>
      </c>
      <c r="E369" s="43" t="s">
        <v>1051</v>
      </c>
      <c r="F369" s="43" t="s">
        <v>1467</v>
      </c>
      <c r="G369" s="43" t="s">
        <v>474</v>
      </c>
      <c r="H369" s="4"/>
      <c r="I369" s="4"/>
      <c r="J369" s="4"/>
      <c r="K369" s="4"/>
    </row>
    <row r="370" spans="1:11" ht="14.1" customHeight="1">
      <c r="A370" s="4"/>
      <c r="B370" s="4"/>
      <c r="C370" s="7" t="s">
        <v>676</v>
      </c>
      <c r="D370" s="43" t="s">
        <v>474</v>
      </c>
      <c r="E370" s="43" t="s">
        <v>1051</v>
      </c>
      <c r="F370" s="43" t="s">
        <v>1467</v>
      </c>
      <c r="G370" s="43" t="s">
        <v>474</v>
      </c>
      <c r="H370" s="4"/>
      <c r="I370" s="4"/>
      <c r="J370" s="4"/>
      <c r="K370" s="4"/>
    </row>
    <row r="371" spans="1:11" ht="14.1" customHeight="1">
      <c r="A371" s="4"/>
      <c r="B371" s="4"/>
      <c r="C371" s="7" t="s">
        <v>477</v>
      </c>
      <c r="D371" s="43" t="s">
        <v>450</v>
      </c>
      <c r="E371" s="43" t="s">
        <v>450</v>
      </c>
      <c r="F371" s="43" t="s">
        <v>474</v>
      </c>
      <c r="G371" s="43" t="s">
        <v>583</v>
      </c>
      <c r="H371" s="4"/>
      <c r="I371" s="4"/>
      <c r="J371" s="4"/>
      <c r="K371" s="4"/>
    </row>
    <row r="372" spans="1:11" ht="14.1" customHeight="1">
      <c r="A372" s="4"/>
      <c r="B372" s="4"/>
      <c r="C372" s="7" t="s">
        <v>476</v>
      </c>
      <c r="D372" s="43" t="s">
        <v>450</v>
      </c>
      <c r="E372" s="43" t="s">
        <v>450</v>
      </c>
      <c r="F372" s="43" t="s">
        <v>531</v>
      </c>
      <c r="G372" s="43" t="s">
        <v>583</v>
      </c>
      <c r="H372" s="4"/>
      <c r="I372" s="4"/>
      <c r="J372" s="4"/>
      <c r="K372" s="4"/>
    </row>
    <row r="373" spans="1:11" ht="14.1" customHeight="1">
      <c r="A373" s="4"/>
      <c r="B373" s="4"/>
      <c r="C373" s="7" t="s">
        <v>22</v>
      </c>
      <c r="D373" s="43" t="s">
        <v>450</v>
      </c>
      <c r="E373" s="43" t="s">
        <v>450</v>
      </c>
      <c r="F373" s="43" t="s">
        <v>531</v>
      </c>
      <c r="G373" s="43" t="s">
        <v>583</v>
      </c>
      <c r="H373" s="4"/>
      <c r="I373" s="4"/>
      <c r="J373" s="4"/>
      <c r="K373" s="4"/>
    </row>
    <row r="374" spans="1:11" ht="14.1" customHeight="1">
      <c r="A374" s="4"/>
      <c r="B374" s="4"/>
      <c r="C374" s="823" t="s">
        <v>473</v>
      </c>
      <c r="D374" s="824"/>
      <c r="E374" s="824"/>
      <c r="F374" s="824"/>
      <c r="G374" s="824"/>
      <c r="H374" s="4"/>
      <c r="I374" s="4"/>
      <c r="J374" s="4"/>
      <c r="K374" s="4"/>
    </row>
    <row r="375" spans="1:11" ht="14.1" customHeight="1">
      <c r="A375" s="4"/>
      <c r="B375" s="4"/>
      <c r="C375" s="13"/>
      <c r="D375" s="41">
        <v>2021</v>
      </c>
      <c r="E375" s="41">
        <v>2022</v>
      </c>
      <c r="F375" s="41">
        <v>2023</v>
      </c>
      <c r="G375" s="41">
        <v>2024</v>
      </c>
      <c r="H375" s="4"/>
      <c r="I375" s="4"/>
      <c r="J375" s="4"/>
      <c r="K375" s="4"/>
    </row>
    <row r="376" spans="1:11" ht="14.1" customHeight="1">
      <c r="A376" s="4"/>
      <c r="B376" s="4"/>
      <c r="C376" s="12"/>
      <c r="D376" s="42" t="s">
        <v>7</v>
      </c>
      <c r="E376" s="42" t="s">
        <v>8</v>
      </c>
      <c r="F376" s="42" t="s">
        <v>8</v>
      </c>
      <c r="G376" s="42" t="s">
        <v>8</v>
      </c>
      <c r="H376" s="4"/>
      <c r="I376" s="4"/>
      <c r="J376" s="4"/>
      <c r="K376" s="4"/>
    </row>
    <row r="377" spans="1:11" ht="14.1" customHeight="1">
      <c r="A377" s="4"/>
      <c r="B377" s="4"/>
      <c r="C377" s="11" t="s">
        <v>470</v>
      </c>
      <c r="D377" s="38">
        <v>0</v>
      </c>
      <c r="E377" s="38">
        <v>0</v>
      </c>
      <c r="F377" s="38">
        <v>0</v>
      </c>
      <c r="G377" s="38">
        <v>0</v>
      </c>
      <c r="H377" s="4"/>
      <c r="I377" s="4"/>
      <c r="J377" s="4"/>
      <c r="K377" s="4"/>
    </row>
    <row r="378" spans="1:11" ht="14.1" customHeight="1">
      <c r="A378" s="4"/>
      <c r="B378" s="4"/>
      <c r="C378" s="11" t="s">
        <v>459</v>
      </c>
      <c r="D378" s="38">
        <v>0</v>
      </c>
      <c r="E378" s="38">
        <v>0</v>
      </c>
      <c r="F378" s="38">
        <v>0</v>
      </c>
      <c r="G378" s="38">
        <v>0</v>
      </c>
      <c r="H378" s="4"/>
      <c r="I378" s="4"/>
      <c r="J378" s="4"/>
      <c r="K378" s="4"/>
    </row>
    <row r="379" spans="1:11" ht="14.1" customHeight="1">
      <c r="A379" s="4"/>
      <c r="B379" s="4"/>
      <c r="C379" s="11" t="s">
        <v>463</v>
      </c>
      <c r="D379" s="38">
        <v>0</v>
      </c>
      <c r="E379" s="38">
        <v>0</v>
      </c>
      <c r="F379" s="38">
        <v>0</v>
      </c>
      <c r="G379" s="38">
        <v>0</v>
      </c>
      <c r="H379" s="4"/>
      <c r="I379" s="4"/>
      <c r="J379" s="4"/>
      <c r="K379" s="4"/>
    </row>
    <row r="380" spans="1:11" ht="14.1" customHeight="1">
      <c r="A380" s="4"/>
      <c r="B380" s="4"/>
      <c r="C380" s="11" t="s">
        <v>469</v>
      </c>
      <c r="D380" s="38">
        <v>0</v>
      </c>
      <c r="E380" s="38">
        <v>0</v>
      </c>
      <c r="F380" s="38">
        <v>0</v>
      </c>
      <c r="G380" s="38">
        <v>0</v>
      </c>
      <c r="H380" s="4"/>
      <c r="I380" s="4"/>
      <c r="J380" s="4"/>
      <c r="K380" s="4"/>
    </row>
    <row r="381" spans="1:11" ht="14.1" customHeight="1">
      <c r="A381" s="4"/>
      <c r="B381" s="4"/>
      <c r="C381" s="11" t="s">
        <v>459</v>
      </c>
      <c r="D381" s="38">
        <v>0</v>
      </c>
      <c r="E381" s="38">
        <v>0</v>
      </c>
      <c r="F381" s="38">
        <v>0</v>
      </c>
      <c r="G381" s="38">
        <v>0</v>
      </c>
      <c r="H381" s="4"/>
      <c r="I381" s="4"/>
      <c r="J381" s="4"/>
      <c r="K381" s="4"/>
    </row>
    <row r="382" spans="1:11" ht="14.1" customHeight="1">
      <c r="A382" s="4"/>
      <c r="B382" s="4"/>
      <c r="C382" s="11" t="s">
        <v>463</v>
      </c>
      <c r="D382" s="38">
        <v>0</v>
      </c>
      <c r="E382" s="38">
        <v>0</v>
      </c>
      <c r="F382" s="38">
        <v>0</v>
      </c>
      <c r="G382" s="38">
        <v>0</v>
      </c>
      <c r="H382" s="4"/>
      <c r="I382" s="4"/>
      <c r="J382" s="4"/>
      <c r="K382" s="4"/>
    </row>
    <row r="383" spans="1:11" ht="14.1" customHeight="1">
      <c r="A383" s="4"/>
      <c r="B383" s="4"/>
      <c r="C383" s="11" t="s">
        <v>468</v>
      </c>
      <c r="D383" s="38">
        <v>0</v>
      </c>
      <c r="E383" s="38">
        <v>0</v>
      </c>
      <c r="F383" s="38">
        <v>0</v>
      </c>
      <c r="G383" s="38">
        <v>0</v>
      </c>
      <c r="H383" s="4"/>
      <c r="I383" s="4"/>
      <c r="J383" s="4"/>
      <c r="K383" s="4"/>
    </row>
    <row r="384" spans="1:11" ht="14.1" customHeight="1">
      <c r="A384" s="4"/>
      <c r="B384" s="4"/>
      <c r="C384" s="11" t="s">
        <v>459</v>
      </c>
      <c r="D384" s="38">
        <v>0</v>
      </c>
      <c r="E384" s="38">
        <v>0</v>
      </c>
      <c r="F384" s="38">
        <v>0</v>
      </c>
      <c r="G384" s="38">
        <v>0</v>
      </c>
      <c r="H384" s="4"/>
      <c r="I384" s="4"/>
      <c r="J384" s="4"/>
      <c r="K384" s="4"/>
    </row>
    <row r="385" spans="1:11" ht="14.1" customHeight="1">
      <c r="A385" s="4"/>
      <c r="B385" s="4"/>
      <c r="C385" s="11" t="s">
        <v>463</v>
      </c>
      <c r="D385" s="38">
        <v>0</v>
      </c>
      <c r="E385" s="38">
        <v>0</v>
      </c>
      <c r="F385" s="38">
        <v>0</v>
      </c>
      <c r="G385" s="38">
        <v>0</v>
      </c>
      <c r="H385" s="4"/>
      <c r="I385" s="4"/>
      <c r="J385" s="4"/>
      <c r="K385" s="4"/>
    </row>
    <row r="386" spans="1:11" ht="14.1" customHeight="1">
      <c r="A386" s="4"/>
      <c r="B386" s="4"/>
      <c r="C386" s="11" t="s">
        <v>467</v>
      </c>
      <c r="D386" s="38">
        <v>0</v>
      </c>
      <c r="E386" s="38">
        <v>0</v>
      </c>
      <c r="F386" s="38">
        <v>0</v>
      </c>
      <c r="G386" s="38">
        <v>0</v>
      </c>
      <c r="H386" s="4"/>
      <c r="I386" s="4"/>
      <c r="J386" s="4"/>
      <c r="K386" s="4"/>
    </row>
    <row r="387" spans="1:11" ht="14.1" customHeight="1">
      <c r="A387" s="4"/>
      <c r="B387" s="4"/>
      <c r="C387" s="11" t="s">
        <v>459</v>
      </c>
      <c r="D387" s="38">
        <v>0</v>
      </c>
      <c r="E387" s="38">
        <v>0</v>
      </c>
      <c r="F387" s="38">
        <v>0</v>
      </c>
      <c r="G387" s="38">
        <v>0</v>
      </c>
      <c r="H387" s="4"/>
      <c r="I387" s="4"/>
      <c r="J387" s="4"/>
      <c r="K387" s="4"/>
    </row>
    <row r="388" spans="1:11" ht="14.1" customHeight="1">
      <c r="A388" s="4"/>
      <c r="B388" s="4"/>
      <c r="C388" s="11" t="s">
        <v>463</v>
      </c>
      <c r="D388" s="38">
        <v>0</v>
      </c>
      <c r="E388" s="38">
        <v>0</v>
      </c>
      <c r="F388" s="38">
        <v>0</v>
      </c>
      <c r="G388" s="38">
        <v>0</v>
      </c>
      <c r="H388" s="4"/>
      <c r="I388" s="4"/>
      <c r="J388" s="4"/>
      <c r="K388" s="4"/>
    </row>
    <row r="389" spans="1:11" ht="14.1" customHeight="1">
      <c r="A389" s="4"/>
      <c r="B389" s="4"/>
      <c r="C389" s="11" t="s">
        <v>472</v>
      </c>
      <c r="D389" s="38">
        <v>0</v>
      </c>
      <c r="E389" s="38">
        <v>0</v>
      </c>
      <c r="F389" s="38">
        <v>0</v>
      </c>
      <c r="G389" s="38">
        <v>0</v>
      </c>
      <c r="H389" s="4"/>
      <c r="I389" s="4"/>
      <c r="J389" s="4"/>
      <c r="K389" s="4"/>
    </row>
    <row r="390" spans="1:11" ht="14.1" customHeight="1">
      <c r="A390" s="4"/>
      <c r="B390" s="4"/>
      <c r="C390" s="11" t="s">
        <v>459</v>
      </c>
      <c r="D390" s="38">
        <v>0</v>
      </c>
      <c r="E390" s="38">
        <v>0</v>
      </c>
      <c r="F390" s="38">
        <v>0</v>
      </c>
      <c r="G390" s="38">
        <v>0</v>
      </c>
      <c r="H390" s="4"/>
      <c r="I390" s="4"/>
      <c r="J390" s="4"/>
      <c r="K390" s="4"/>
    </row>
    <row r="391" spans="1:11" ht="14.1" customHeight="1">
      <c r="A391" s="4"/>
      <c r="B391" s="4"/>
      <c r="C391" s="11" t="s">
        <v>463</v>
      </c>
      <c r="D391" s="38">
        <v>0</v>
      </c>
      <c r="E391" s="38">
        <v>0</v>
      </c>
      <c r="F391" s="38">
        <v>0</v>
      </c>
      <c r="G391" s="38">
        <v>0</v>
      </c>
      <c r="H391" s="4"/>
      <c r="I391" s="4"/>
      <c r="J391" s="4"/>
      <c r="K391" s="4"/>
    </row>
    <row r="392" spans="1:11" ht="14.1" customHeight="1">
      <c r="A392" s="4"/>
      <c r="B392" s="4"/>
      <c r="C392" s="11" t="s">
        <v>465</v>
      </c>
      <c r="D392" s="38">
        <v>0</v>
      </c>
      <c r="E392" s="38">
        <v>0</v>
      </c>
      <c r="F392" s="38">
        <v>0</v>
      </c>
      <c r="G392" s="38">
        <v>0</v>
      </c>
      <c r="H392" s="4"/>
      <c r="I392" s="4"/>
      <c r="J392" s="4"/>
      <c r="K392" s="4"/>
    </row>
    <row r="393" spans="1:11" ht="14.1" customHeight="1">
      <c r="A393" s="4"/>
      <c r="B393" s="4"/>
      <c r="C393" s="11" t="s">
        <v>459</v>
      </c>
      <c r="D393" s="38">
        <v>0</v>
      </c>
      <c r="E393" s="38">
        <v>0</v>
      </c>
      <c r="F393" s="38">
        <v>0</v>
      </c>
      <c r="G393" s="38">
        <v>0</v>
      </c>
      <c r="H393" s="4"/>
      <c r="I393" s="4"/>
      <c r="J393" s="4"/>
      <c r="K393" s="4"/>
    </row>
    <row r="394" spans="1:11" ht="14.1" customHeight="1">
      <c r="A394" s="4"/>
      <c r="B394" s="4"/>
      <c r="C394" s="11" t="s">
        <v>463</v>
      </c>
      <c r="D394" s="38">
        <v>0</v>
      </c>
      <c r="E394" s="38">
        <v>0</v>
      </c>
      <c r="F394" s="38">
        <v>0</v>
      </c>
      <c r="G394" s="38">
        <v>0</v>
      </c>
      <c r="H394" s="4"/>
      <c r="I394" s="4"/>
      <c r="J394" s="4"/>
      <c r="K394" s="4"/>
    </row>
    <row r="395" spans="1:11" ht="14.1" customHeight="1">
      <c r="A395" s="4"/>
      <c r="B395" s="4"/>
      <c r="C395" s="11" t="s">
        <v>464</v>
      </c>
      <c r="D395" s="38">
        <v>0</v>
      </c>
      <c r="E395" s="38">
        <v>0</v>
      </c>
      <c r="F395" s="38">
        <v>0</v>
      </c>
      <c r="G395" s="38">
        <v>0</v>
      </c>
      <c r="H395" s="4"/>
      <c r="I395" s="4"/>
      <c r="J395" s="4"/>
      <c r="K395" s="4"/>
    </row>
    <row r="396" spans="1:11" ht="14.1" customHeight="1">
      <c r="A396" s="4"/>
      <c r="B396" s="4"/>
      <c r="C396" s="11" t="s">
        <v>459</v>
      </c>
      <c r="D396" s="38">
        <v>0</v>
      </c>
      <c r="E396" s="38">
        <v>0</v>
      </c>
      <c r="F396" s="38">
        <v>0</v>
      </c>
      <c r="G396" s="38">
        <v>0</v>
      </c>
      <c r="H396" s="4"/>
      <c r="I396" s="4"/>
      <c r="J396" s="4"/>
      <c r="K396" s="4"/>
    </row>
    <row r="397" spans="1:11" ht="14.1" customHeight="1">
      <c r="A397" s="4"/>
      <c r="B397" s="4"/>
      <c r="C397" s="11" t="s">
        <v>463</v>
      </c>
      <c r="D397" s="38">
        <v>0</v>
      </c>
      <c r="E397" s="38">
        <v>0</v>
      </c>
      <c r="F397" s="38">
        <v>0</v>
      </c>
      <c r="G397" s="38">
        <v>0</v>
      </c>
      <c r="H397" s="4"/>
      <c r="I397" s="4"/>
      <c r="J397" s="4"/>
      <c r="K397" s="4"/>
    </row>
    <row r="398" spans="1:11" ht="14.1" customHeight="1">
      <c r="A398" s="4"/>
      <c r="B398" s="4"/>
      <c r="C398" s="11" t="s">
        <v>462</v>
      </c>
      <c r="D398" s="38">
        <v>0</v>
      </c>
      <c r="E398" s="38">
        <v>0</v>
      </c>
      <c r="F398" s="38">
        <v>0</v>
      </c>
      <c r="G398" s="38">
        <v>0</v>
      </c>
      <c r="H398" s="4"/>
      <c r="I398" s="4"/>
      <c r="J398" s="4"/>
      <c r="K398" s="4"/>
    </row>
    <row r="399" spans="1:11" ht="14.1" customHeight="1">
      <c r="A399" s="4"/>
      <c r="B399" s="4"/>
      <c r="C399" s="11" t="s">
        <v>459</v>
      </c>
      <c r="D399" s="38">
        <v>0</v>
      </c>
      <c r="E399" s="38">
        <v>0</v>
      </c>
      <c r="F399" s="38">
        <v>0</v>
      </c>
      <c r="G399" s="38">
        <v>0</v>
      </c>
      <c r="H399" s="4"/>
      <c r="I399" s="4"/>
      <c r="J399" s="4"/>
      <c r="K399" s="4"/>
    </row>
    <row r="400" spans="1:11" ht="14.1" customHeight="1">
      <c r="A400" s="4"/>
      <c r="B400" s="4"/>
      <c r="C400" s="11" t="s">
        <v>458</v>
      </c>
      <c r="D400" s="38">
        <v>0</v>
      </c>
      <c r="E400" s="38">
        <v>0</v>
      </c>
      <c r="F400" s="38">
        <v>0</v>
      </c>
      <c r="G400" s="38">
        <v>0</v>
      </c>
      <c r="H400" s="4"/>
      <c r="I400" s="4"/>
      <c r="J400" s="4"/>
      <c r="K400" s="4"/>
    </row>
    <row r="401" spans="1:11" ht="14.1" customHeight="1">
      <c r="A401" s="4"/>
      <c r="B401" s="4"/>
      <c r="C401" s="11" t="s">
        <v>457</v>
      </c>
      <c r="D401" s="38">
        <v>0</v>
      </c>
      <c r="E401" s="38">
        <v>0</v>
      </c>
      <c r="F401" s="38">
        <v>0</v>
      </c>
      <c r="G401" s="38">
        <v>0</v>
      </c>
      <c r="H401" s="4"/>
      <c r="I401" s="4"/>
      <c r="J401" s="4"/>
      <c r="K401" s="4"/>
    </row>
    <row r="402" spans="1:11" ht="14.1" customHeight="1">
      <c r="A402" s="4"/>
      <c r="B402" s="4"/>
      <c r="C402" s="11" t="s">
        <v>456</v>
      </c>
      <c r="D402" s="38">
        <v>0</v>
      </c>
      <c r="E402" s="38">
        <v>0</v>
      </c>
      <c r="F402" s="38">
        <v>0</v>
      </c>
      <c r="G402" s="38">
        <v>0</v>
      </c>
      <c r="H402" s="4"/>
      <c r="I402" s="4"/>
      <c r="J402" s="4"/>
      <c r="K402" s="4"/>
    </row>
    <row r="403" spans="1:11" ht="14.1" customHeight="1">
      <c r="A403" s="4"/>
      <c r="B403" s="4"/>
      <c r="C403" s="11" t="s">
        <v>455</v>
      </c>
      <c r="D403" s="38">
        <v>0</v>
      </c>
      <c r="E403" s="38">
        <v>0</v>
      </c>
      <c r="F403" s="38">
        <v>0</v>
      </c>
      <c r="G403" s="38">
        <v>0</v>
      </c>
      <c r="H403" s="4"/>
      <c r="I403" s="4"/>
      <c r="J403" s="4"/>
      <c r="K403" s="4"/>
    </row>
    <row r="404" spans="1:11" ht="14.1" customHeight="1">
      <c r="A404" s="4"/>
      <c r="B404" s="4"/>
      <c r="C404" s="11" t="s">
        <v>461</v>
      </c>
      <c r="D404" s="38">
        <v>0</v>
      </c>
      <c r="E404" s="38">
        <v>50000000</v>
      </c>
      <c r="F404" s="38">
        <v>100000000</v>
      </c>
      <c r="G404" s="38">
        <v>0</v>
      </c>
      <c r="H404" s="4"/>
      <c r="I404" s="4"/>
      <c r="J404" s="4"/>
      <c r="K404" s="4"/>
    </row>
    <row r="405" spans="1:11" ht="14.1" customHeight="1">
      <c r="A405" s="4"/>
      <c r="B405" s="4"/>
      <c r="C405" s="11" t="s">
        <v>459</v>
      </c>
      <c r="D405" s="38">
        <v>0</v>
      </c>
      <c r="E405" s="38">
        <v>50000000</v>
      </c>
      <c r="F405" s="38">
        <v>100000000</v>
      </c>
      <c r="G405" s="38">
        <v>0</v>
      </c>
      <c r="H405" s="4"/>
      <c r="I405" s="4"/>
      <c r="J405" s="4"/>
      <c r="K405" s="4"/>
    </row>
    <row r="406" spans="1:11" ht="14.1" customHeight="1">
      <c r="A406" s="4"/>
      <c r="B406" s="4"/>
      <c r="C406" s="11" t="s">
        <v>458</v>
      </c>
      <c r="D406" s="38">
        <v>0</v>
      </c>
      <c r="E406" s="38">
        <v>0</v>
      </c>
      <c r="F406" s="38">
        <v>0</v>
      </c>
      <c r="G406" s="38">
        <v>0</v>
      </c>
      <c r="H406" s="4"/>
      <c r="I406" s="4"/>
      <c r="J406" s="4"/>
      <c r="K406" s="4"/>
    </row>
    <row r="407" spans="1:11" ht="14.1" customHeight="1">
      <c r="A407" s="4"/>
      <c r="B407" s="4"/>
      <c r="C407" s="11" t="s">
        <v>457</v>
      </c>
      <c r="D407" s="38">
        <v>0</v>
      </c>
      <c r="E407" s="38">
        <v>0</v>
      </c>
      <c r="F407" s="38">
        <v>0</v>
      </c>
      <c r="G407" s="38">
        <v>0</v>
      </c>
      <c r="H407" s="4"/>
      <c r="I407" s="4"/>
      <c r="J407" s="4"/>
      <c r="K407" s="4"/>
    </row>
    <row r="408" spans="1:11" ht="14.1" customHeight="1">
      <c r="A408" s="4"/>
      <c r="B408" s="4"/>
      <c r="C408" s="11" t="s">
        <v>456</v>
      </c>
      <c r="D408" s="38">
        <v>0</v>
      </c>
      <c r="E408" s="38">
        <v>0</v>
      </c>
      <c r="F408" s="38">
        <v>0</v>
      </c>
      <c r="G408" s="38">
        <v>0</v>
      </c>
      <c r="H408" s="4"/>
      <c r="I408" s="4"/>
      <c r="J408" s="4"/>
      <c r="K408" s="4"/>
    </row>
    <row r="409" spans="1:11" ht="14.1" customHeight="1">
      <c r="A409" s="4"/>
      <c r="B409" s="4"/>
      <c r="C409" s="11" t="s">
        <v>455</v>
      </c>
      <c r="D409" s="38">
        <v>0</v>
      </c>
      <c r="E409" s="38">
        <v>0</v>
      </c>
      <c r="F409" s="38">
        <v>0</v>
      </c>
      <c r="G409" s="38">
        <v>0</v>
      </c>
      <c r="H409" s="4"/>
      <c r="I409" s="4"/>
      <c r="J409" s="4"/>
      <c r="K409" s="4"/>
    </row>
    <row r="410" spans="1:11" ht="14.1" customHeight="1">
      <c r="A410" s="4"/>
      <c r="B410" s="4"/>
      <c r="C410" s="11" t="s">
        <v>460</v>
      </c>
      <c r="D410" s="38">
        <v>0</v>
      </c>
      <c r="E410" s="38">
        <v>0</v>
      </c>
      <c r="F410" s="38">
        <v>0</v>
      </c>
      <c r="G410" s="38">
        <v>0</v>
      </c>
      <c r="H410" s="4"/>
      <c r="I410" s="4"/>
      <c r="J410" s="4"/>
      <c r="K410" s="4"/>
    </row>
    <row r="411" spans="1:11" ht="14.1" customHeight="1">
      <c r="A411" s="4"/>
      <c r="B411" s="4"/>
      <c r="C411" s="11" t="s">
        <v>459</v>
      </c>
      <c r="D411" s="38">
        <v>0</v>
      </c>
      <c r="E411" s="38">
        <v>0</v>
      </c>
      <c r="F411" s="38">
        <v>0</v>
      </c>
      <c r="G411" s="38">
        <v>0</v>
      </c>
      <c r="H411" s="4"/>
      <c r="I411" s="4"/>
      <c r="J411" s="4"/>
      <c r="K411" s="4"/>
    </row>
    <row r="412" spans="1:11" ht="14.1" customHeight="1">
      <c r="A412" s="4"/>
      <c r="B412" s="4"/>
      <c r="C412" s="11" t="s">
        <v>458</v>
      </c>
      <c r="D412" s="38">
        <v>0</v>
      </c>
      <c r="E412" s="38">
        <v>0</v>
      </c>
      <c r="F412" s="38">
        <v>0</v>
      </c>
      <c r="G412" s="38">
        <v>0</v>
      </c>
      <c r="H412" s="4"/>
      <c r="I412" s="4"/>
      <c r="J412" s="4"/>
      <c r="K412" s="4"/>
    </row>
    <row r="413" spans="1:11" ht="14.1" customHeight="1">
      <c r="A413" s="4"/>
      <c r="B413" s="4"/>
      <c r="C413" s="11" t="s">
        <v>457</v>
      </c>
      <c r="D413" s="38">
        <v>0</v>
      </c>
      <c r="E413" s="38">
        <v>0</v>
      </c>
      <c r="F413" s="38">
        <v>0</v>
      </c>
      <c r="G413" s="38">
        <v>0</v>
      </c>
      <c r="H413" s="4"/>
      <c r="I413" s="4"/>
      <c r="J413" s="4"/>
      <c r="K413" s="4"/>
    </row>
    <row r="414" spans="1:11" ht="14.1" customHeight="1">
      <c r="A414" s="4"/>
      <c r="B414" s="4"/>
      <c r="C414" s="11" t="s">
        <v>456</v>
      </c>
      <c r="D414" s="38">
        <v>0</v>
      </c>
      <c r="E414" s="38">
        <v>0</v>
      </c>
      <c r="F414" s="38">
        <v>0</v>
      </c>
      <c r="G414" s="38">
        <v>0</v>
      </c>
      <c r="H414" s="4"/>
      <c r="I414" s="4"/>
      <c r="J414" s="4"/>
      <c r="K414" s="4"/>
    </row>
    <row r="415" spans="1:11" ht="14.1" customHeight="1">
      <c r="A415" s="4"/>
      <c r="B415" s="4"/>
      <c r="C415" s="11" t="s">
        <v>455</v>
      </c>
      <c r="D415" s="38">
        <v>0</v>
      </c>
      <c r="E415" s="38">
        <v>0</v>
      </c>
      <c r="F415" s="38">
        <v>0</v>
      </c>
      <c r="G415" s="38">
        <v>0</v>
      </c>
      <c r="H415" s="4"/>
      <c r="I415" s="4"/>
      <c r="J415" s="4"/>
      <c r="K415" s="4"/>
    </row>
    <row r="416" spans="1:11" ht="14.1" customHeight="1">
      <c r="A416" s="4"/>
      <c r="B416" s="4"/>
      <c r="C416" s="11" t="s">
        <v>454</v>
      </c>
      <c r="D416" s="38">
        <v>0</v>
      </c>
      <c r="E416" s="38">
        <v>0</v>
      </c>
      <c r="F416" s="38">
        <v>0</v>
      </c>
      <c r="G416" s="38">
        <v>0</v>
      </c>
      <c r="H416" s="4"/>
      <c r="I416" s="4"/>
      <c r="J416" s="4"/>
      <c r="K416" s="4"/>
    </row>
    <row r="417" spans="1:11" ht="14.1" customHeight="1">
      <c r="A417" s="4"/>
      <c r="B417" s="4"/>
      <c r="C417" s="11" t="s">
        <v>453</v>
      </c>
      <c r="D417" s="38">
        <v>0</v>
      </c>
      <c r="E417" s="38">
        <v>0</v>
      </c>
      <c r="F417" s="38">
        <v>0</v>
      </c>
      <c r="G417" s="38">
        <v>0</v>
      </c>
      <c r="H417" s="4"/>
      <c r="I417" s="4"/>
      <c r="J417" s="4"/>
      <c r="K417" s="4"/>
    </row>
    <row r="418" spans="1:11" ht="14.1" customHeight="1">
      <c r="A418" s="4"/>
      <c r="B418" s="4"/>
      <c r="C418" s="10" t="s">
        <v>165</v>
      </c>
      <c r="D418" s="38">
        <v>0</v>
      </c>
      <c r="E418" s="38">
        <v>50000000</v>
      </c>
      <c r="F418" s="38">
        <v>100000000</v>
      </c>
      <c r="G418" s="38">
        <v>0</v>
      </c>
      <c r="H418" s="4"/>
      <c r="I418" s="4"/>
      <c r="J418" s="4"/>
      <c r="K418" s="4"/>
    </row>
    <row r="419" spans="1:11" ht="14.1" customHeight="1">
      <c r="A419" s="4"/>
      <c r="B419" s="4"/>
      <c r="C419" s="14" t="s">
        <v>484</v>
      </c>
      <c r="D419" s="825" t="s">
        <v>1826</v>
      </c>
      <c r="E419" s="826"/>
      <c r="F419" s="826"/>
      <c r="G419" s="826"/>
      <c r="H419" s="4"/>
      <c r="I419" s="4"/>
      <c r="J419" s="4"/>
      <c r="K419" s="4"/>
    </row>
    <row r="420" spans="1:11" ht="14.1" customHeight="1">
      <c r="A420" s="4"/>
      <c r="B420" s="4"/>
      <c r="C420" s="35" t="s">
        <v>482</v>
      </c>
      <c r="D420" s="821" t="s">
        <v>1827</v>
      </c>
      <c r="E420" s="822"/>
      <c r="F420" s="822"/>
      <c r="G420" s="822"/>
      <c r="H420" s="4"/>
      <c r="I420" s="4"/>
      <c r="J420" s="4"/>
      <c r="K420" s="4"/>
    </row>
    <row r="421" spans="1:11" ht="14.1" customHeight="1">
      <c r="A421" s="4"/>
      <c r="B421" s="4"/>
      <c r="C421" s="35" t="s">
        <v>15</v>
      </c>
      <c r="D421" s="821" t="s">
        <v>40</v>
      </c>
      <c r="E421" s="822"/>
      <c r="F421" s="822"/>
      <c r="G421" s="822"/>
      <c r="H421" s="4"/>
      <c r="I421" s="4"/>
      <c r="J421" s="4"/>
      <c r="K421" s="4"/>
    </row>
    <row r="422" spans="1:11" ht="15" customHeight="1">
      <c r="A422" s="4"/>
      <c r="B422" s="4"/>
      <c r="C422" s="13"/>
      <c r="D422" s="41">
        <v>2021</v>
      </c>
      <c r="E422" s="41">
        <v>2022</v>
      </c>
      <c r="F422" s="41">
        <v>2023</v>
      </c>
      <c r="G422" s="41">
        <v>2024</v>
      </c>
      <c r="H422" s="4"/>
      <c r="I422" s="4"/>
      <c r="J422" s="4"/>
      <c r="K422" s="4"/>
    </row>
    <row r="423" spans="1:11" ht="15" customHeight="1">
      <c r="A423" s="4"/>
      <c r="B423" s="4"/>
      <c r="C423" s="12"/>
      <c r="D423" s="42" t="s">
        <v>7</v>
      </c>
      <c r="E423" s="42" t="s">
        <v>8</v>
      </c>
      <c r="F423" s="42" t="s">
        <v>8</v>
      </c>
      <c r="G423" s="42" t="s">
        <v>8</v>
      </c>
      <c r="H423" s="4"/>
      <c r="I423" s="4"/>
      <c r="J423" s="4"/>
      <c r="K423" s="4"/>
    </row>
    <row r="424" spans="1:11" ht="14.1" customHeight="1">
      <c r="A424" s="4"/>
      <c r="B424" s="4"/>
      <c r="C424" s="7" t="s">
        <v>16</v>
      </c>
      <c r="D424" s="43" t="s">
        <v>450</v>
      </c>
      <c r="E424" s="43" t="s">
        <v>531</v>
      </c>
      <c r="F424" s="43" t="s">
        <v>531</v>
      </c>
      <c r="G424" s="43" t="s">
        <v>474</v>
      </c>
      <c r="H424" s="4"/>
      <c r="I424" s="4"/>
      <c r="J424" s="4"/>
      <c r="K424" s="4"/>
    </row>
    <row r="425" spans="1:11" ht="14.1" customHeight="1">
      <c r="A425" s="4"/>
      <c r="B425" s="4"/>
      <c r="C425" s="7" t="s">
        <v>680</v>
      </c>
      <c r="D425" s="43" t="s">
        <v>474</v>
      </c>
      <c r="E425" s="43" t="s">
        <v>1753</v>
      </c>
      <c r="F425" s="43" t="s">
        <v>1828</v>
      </c>
      <c r="G425" s="43" t="s">
        <v>474</v>
      </c>
      <c r="H425" s="4"/>
      <c r="I425" s="4"/>
      <c r="J425" s="4"/>
      <c r="K425" s="4"/>
    </row>
    <row r="426" spans="1:11" ht="14.1" customHeight="1">
      <c r="A426" s="4"/>
      <c r="B426" s="4"/>
      <c r="C426" s="7" t="s">
        <v>676</v>
      </c>
      <c r="D426" s="43" t="s">
        <v>474</v>
      </c>
      <c r="E426" s="43" t="s">
        <v>1753</v>
      </c>
      <c r="F426" s="43" t="s">
        <v>1828</v>
      </c>
      <c r="G426" s="43" t="s">
        <v>474</v>
      </c>
      <c r="H426" s="4"/>
      <c r="I426" s="4"/>
      <c r="J426" s="4"/>
      <c r="K426" s="4"/>
    </row>
    <row r="427" spans="1:11" ht="14.1" customHeight="1">
      <c r="A427" s="4"/>
      <c r="B427" s="4"/>
      <c r="C427" s="7" t="s">
        <v>477</v>
      </c>
      <c r="D427" s="43" t="s">
        <v>450</v>
      </c>
      <c r="E427" s="43" t="s">
        <v>450</v>
      </c>
      <c r="F427" s="43" t="s">
        <v>474</v>
      </c>
      <c r="G427" s="43" t="s">
        <v>583</v>
      </c>
      <c r="H427" s="4"/>
      <c r="I427" s="4"/>
      <c r="J427" s="4"/>
      <c r="K427" s="4"/>
    </row>
    <row r="428" spans="1:11" ht="14.1" customHeight="1">
      <c r="A428" s="4"/>
      <c r="B428" s="4"/>
      <c r="C428" s="7" t="s">
        <v>476</v>
      </c>
      <c r="D428" s="43" t="s">
        <v>450</v>
      </c>
      <c r="E428" s="43" t="s">
        <v>450</v>
      </c>
      <c r="F428" s="43" t="s">
        <v>531</v>
      </c>
      <c r="G428" s="43" t="s">
        <v>583</v>
      </c>
      <c r="H428" s="4"/>
      <c r="I428" s="4"/>
      <c r="J428" s="4"/>
      <c r="K428" s="4"/>
    </row>
    <row r="429" spans="1:11" ht="14.1" customHeight="1">
      <c r="A429" s="4"/>
      <c r="B429" s="4"/>
      <c r="C429" s="7" t="s">
        <v>22</v>
      </c>
      <c r="D429" s="43" t="s">
        <v>450</v>
      </c>
      <c r="E429" s="43" t="s">
        <v>450</v>
      </c>
      <c r="F429" s="43" t="s">
        <v>531</v>
      </c>
      <c r="G429" s="43" t="s">
        <v>583</v>
      </c>
      <c r="H429" s="4"/>
      <c r="I429" s="4"/>
      <c r="J429" s="4"/>
      <c r="K429" s="4"/>
    </row>
    <row r="430" spans="1:11" ht="14.1" customHeight="1">
      <c r="A430" s="4"/>
      <c r="B430" s="4"/>
      <c r="C430" s="823" t="s">
        <v>473</v>
      </c>
      <c r="D430" s="824"/>
      <c r="E430" s="824"/>
      <c r="F430" s="824"/>
      <c r="G430" s="824"/>
      <c r="H430" s="4"/>
      <c r="I430" s="4"/>
      <c r="J430" s="4"/>
      <c r="K430" s="4"/>
    </row>
    <row r="431" spans="1:11" ht="14.1" customHeight="1">
      <c r="A431" s="4"/>
      <c r="B431" s="4"/>
      <c r="C431" s="13"/>
      <c r="D431" s="41">
        <v>2021</v>
      </c>
      <c r="E431" s="41">
        <v>2022</v>
      </c>
      <c r="F431" s="41">
        <v>2023</v>
      </c>
      <c r="G431" s="41">
        <v>2024</v>
      </c>
      <c r="H431" s="4"/>
      <c r="I431" s="4"/>
      <c r="J431" s="4"/>
      <c r="K431" s="4"/>
    </row>
    <row r="432" spans="1:11" ht="14.1" customHeight="1">
      <c r="A432" s="4"/>
      <c r="B432" s="4"/>
      <c r="C432" s="12"/>
      <c r="D432" s="42" t="s">
        <v>7</v>
      </c>
      <c r="E432" s="42" t="s">
        <v>8</v>
      </c>
      <c r="F432" s="42" t="s">
        <v>8</v>
      </c>
      <c r="G432" s="42" t="s">
        <v>8</v>
      </c>
      <c r="H432" s="4"/>
      <c r="I432" s="4"/>
      <c r="J432" s="4"/>
      <c r="K432" s="4"/>
    </row>
    <row r="433" spans="1:11" ht="14.1" customHeight="1">
      <c r="A433" s="4"/>
      <c r="B433" s="4"/>
      <c r="C433" s="11" t="s">
        <v>470</v>
      </c>
      <c r="D433" s="38">
        <v>0</v>
      </c>
      <c r="E433" s="38">
        <v>0</v>
      </c>
      <c r="F433" s="38">
        <v>0</v>
      </c>
      <c r="G433" s="38">
        <v>0</v>
      </c>
      <c r="H433" s="4"/>
      <c r="I433" s="4"/>
      <c r="J433" s="4"/>
      <c r="K433" s="4"/>
    </row>
    <row r="434" spans="1:11" ht="14.1" customHeight="1">
      <c r="A434" s="4"/>
      <c r="B434" s="4"/>
      <c r="C434" s="11" t="s">
        <v>459</v>
      </c>
      <c r="D434" s="38">
        <v>0</v>
      </c>
      <c r="E434" s="38">
        <v>0</v>
      </c>
      <c r="F434" s="38">
        <v>0</v>
      </c>
      <c r="G434" s="38">
        <v>0</v>
      </c>
      <c r="H434" s="4"/>
      <c r="I434" s="4"/>
      <c r="J434" s="4"/>
      <c r="K434" s="4"/>
    </row>
    <row r="435" spans="1:11" ht="14.1" customHeight="1">
      <c r="A435" s="4"/>
      <c r="B435" s="4"/>
      <c r="C435" s="11" t="s">
        <v>463</v>
      </c>
      <c r="D435" s="38">
        <v>0</v>
      </c>
      <c r="E435" s="38">
        <v>0</v>
      </c>
      <c r="F435" s="38">
        <v>0</v>
      </c>
      <c r="G435" s="38">
        <v>0</v>
      </c>
      <c r="H435" s="4"/>
      <c r="I435" s="4"/>
      <c r="J435" s="4"/>
      <c r="K435" s="4"/>
    </row>
    <row r="436" spans="1:11" ht="14.1" customHeight="1">
      <c r="A436" s="4"/>
      <c r="B436" s="4"/>
      <c r="C436" s="11" t="s">
        <v>469</v>
      </c>
      <c r="D436" s="38">
        <v>0</v>
      </c>
      <c r="E436" s="38">
        <v>0</v>
      </c>
      <c r="F436" s="38">
        <v>0</v>
      </c>
      <c r="G436" s="38">
        <v>0</v>
      </c>
      <c r="H436" s="4"/>
      <c r="I436" s="4"/>
      <c r="J436" s="4"/>
      <c r="K436" s="4"/>
    </row>
    <row r="437" spans="1:11" ht="14.1" customHeight="1">
      <c r="A437" s="4"/>
      <c r="B437" s="4"/>
      <c r="C437" s="11" t="s">
        <v>459</v>
      </c>
      <c r="D437" s="38">
        <v>0</v>
      </c>
      <c r="E437" s="38">
        <v>0</v>
      </c>
      <c r="F437" s="38">
        <v>0</v>
      </c>
      <c r="G437" s="38">
        <v>0</v>
      </c>
      <c r="H437" s="4"/>
      <c r="I437" s="4"/>
      <c r="J437" s="4"/>
      <c r="K437" s="4"/>
    </row>
    <row r="438" spans="1:11" ht="14.1" customHeight="1">
      <c r="A438" s="4"/>
      <c r="B438" s="4"/>
      <c r="C438" s="11" t="s">
        <v>463</v>
      </c>
      <c r="D438" s="38">
        <v>0</v>
      </c>
      <c r="E438" s="38">
        <v>0</v>
      </c>
      <c r="F438" s="38">
        <v>0</v>
      </c>
      <c r="G438" s="38">
        <v>0</v>
      </c>
      <c r="H438" s="4"/>
      <c r="I438" s="4"/>
      <c r="J438" s="4"/>
      <c r="K438" s="4"/>
    </row>
    <row r="439" spans="1:11" ht="14.1" customHeight="1">
      <c r="A439" s="4"/>
      <c r="B439" s="4"/>
      <c r="C439" s="11" t="s">
        <v>468</v>
      </c>
      <c r="D439" s="38">
        <v>0</v>
      </c>
      <c r="E439" s="38">
        <v>0</v>
      </c>
      <c r="F439" s="38">
        <v>0</v>
      </c>
      <c r="G439" s="38">
        <v>0</v>
      </c>
      <c r="H439" s="4"/>
      <c r="I439" s="4"/>
      <c r="J439" s="4"/>
      <c r="K439" s="4"/>
    </row>
    <row r="440" spans="1:11" ht="14.1" customHeight="1">
      <c r="A440" s="4"/>
      <c r="B440" s="4"/>
      <c r="C440" s="11" t="s">
        <v>459</v>
      </c>
      <c r="D440" s="38">
        <v>0</v>
      </c>
      <c r="E440" s="38">
        <v>0</v>
      </c>
      <c r="F440" s="38">
        <v>0</v>
      </c>
      <c r="G440" s="38">
        <v>0</v>
      </c>
      <c r="H440" s="4"/>
      <c r="I440" s="4"/>
      <c r="J440" s="4"/>
      <c r="K440" s="4"/>
    </row>
    <row r="441" spans="1:11" ht="14.1" customHeight="1">
      <c r="A441" s="4"/>
      <c r="B441" s="4"/>
      <c r="C441" s="11" t="s">
        <v>463</v>
      </c>
      <c r="D441" s="38">
        <v>0</v>
      </c>
      <c r="E441" s="38">
        <v>0</v>
      </c>
      <c r="F441" s="38">
        <v>0</v>
      </c>
      <c r="G441" s="38">
        <v>0</v>
      </c>
      <c r="H441" s="4"/>
      <c r="I441" s="4"/>
      <c r="J441" s="4"/>
      <c r="K441" s="4"/>
    </row>
    <row r="442" spans="1:11" ht="14.1" customHeight="1">
      <c r="A442" s="4"/>
      <c r="B442" s="4"/>
      <c r="C442" s="11" t="s">
        <v>467</v>
      </c>
      <c r="D442" s="38">
        <v>0</v>
      </c>
      <c r="E442" s="38">
        <v>0</v>
      </c>
      <c r="F442" s="38">
        <v>0</v>
      </c>
      <c r="G442" s="38">
        <v>0</v>
      </c>
      <c r="H442" s="4"/>
      <c r="I442" s="4"/>
      <c r="J442" s="4"/>
      <c r="K442" s="4"/>
    </row>
    <row r="443" spans="1:11" ht="14.1" customHeight="1">
      <c r="A443" s="4"/>
      <c r="B443" s="4"/>
      <c r="C443" s="11" t="s">
        <v>459</v>
      </c>
      <c r="D443" s="38">
        <v>0</v>
      </c>
      <c r="E443" s="38">
        <v>0</v>
      </c>
      <c r="F443" s="38">
        <v>0</v>
      </c>
      <c r="G443" s="38">
        <v>0</v>
      </c>
      <c r="H443" s="4"/>
      <c r="I443" s="4"/>
      <c r="J443" s="4"/>
      <c r="K443" s="4"/>
    </row>
    <row r="444" spans="1:11" ht="14.1" customHeight="1">
      <c r="A444" s="4"/>
      <c r="B444" s="4"/>
      <c r="C444" s="11" t="s">
        <v>463</v>
      </c>
      <c r="D444" s="38">
        <v>0</v>
      </c>
      <c r="E444" s="38">
        <v>0</v>
      </c>
      <c r="F444" s="38">
        <v>0</v>
      </c>
      <c r="G444" s="38">
        <v>0</v>
      </c>
      <c r="H444" s="4"/>
      <c r="I444" s="4"/>
      <c r="J444" s="4"/>
      <c r="K444" s="4"/>
    </row>
    <row r="445" spans="1:11" ht="14.1" customHeight="1">
      <c r="A445" s="4"/>
      <c r="B445" s="4"/>
      <c r="C445" s="11" t="s">
        <v>472</v>
      </c>
      <c r="D445" s="38">
        <v>0</v>
      </c>
      <c r="E445" s="38">
        <v>0</v>
      </c>
      <c r="F445" s="38">
        <v>0</v>
      </c>
      <c r="G445" s="38">
        <v>0</v>
      </c>
      <c r="H445" s="4"/>
      <c r="I445" s="4"/>
      <c r="J445" s="4"/>
      <c r="K445" s="4"/>
    </row>
    <row r="446" spans="1:11" ht="14.1" customHeight="1">
      <c r="A446" s="4"/>
      <c r="B446" s="4"/>
      <c r="C446" s="11" t="s">
        <v>459</v>
      </c>
      <c r="D446" s="38">
        <v>0</v>
      </c>
      <c r="E446" s="38">
        <v>0</v>
      </c>
      <c r="F446" s="38">
        <v>0</v>
      </c>
      <c r="G446" s="38">
        <v>0</v>
      </c>
      <c r="H446" s="4"/>
      <c r="I446" s="4"/>
      <c r="J446" s="4"/>
      <c r="K446" s="4"/>
    </row>
    <row r="447" spans="1:11" ht="14.1" customHeight="1">
      <c r="A447" s="4"/>
      <c r="B447" s="4"/>
      <c r="C447" s="11" t="s">
        <v>463</v>
      </c>
      <c r="D447" s="38">
        <v>0</v>
      </c>
      <c r="E447" s="38">
        <v>0</v>
      </c>
      <c r="F447" s="38">
        <v>0</v>
      </c>
      <c r="G447" s="38">
        <v>0</v>
      </c>
      <c r="H447" s="4"/>
      <c r="I447" s="4"/>
      <c r="J447" s="4"/>
      <c r="K447" s="4"/>
    </row>
    <row r="448" spans="1:11" ht="14.1" customHeight="1">
      <c r="A448" s="4"/>
      <c r="B448" s="4"/>
      <c r="C448" s="11" t="s">
        <v>465</v>
      </c>
      <c r="D448" s="38">
        <v>0</v>
      </c>
      <c r="E448" s="38">
        <v>0</v>
      </c>
      <c r="F448" s="38">
        <v>0</v>
      </c>
      <c r="G448" s="38">
        <v>0</v>
      </c>
      <c r="H448" s="4"/>
      <c r="I448" s="4"/>
      <c r="J448" s="4"/>
      <c r="K448" s="4"/>
    </row>
    <row r="449" spans="1:11" ht="14.1" customHeight="1">
      <c r="A449" s="4"/>
      <c r="B449" s="4"/>
      <c r="C449" s="11" t="s">
        <v>459</v>
      </c>
      <c r="D449" s="38">
        <v>0</v>
      </c>
      <c r="E449" s="38">
        <v>0</v>
      </c>
      <c r="F449" s="38">
        <v>0</v>
      </c>
      <c r="G449" s="38">
        <v>0</v>
      </c>
      <c r="H449" s="4"/>
      <c r="I449" s="4"/>
      <c r="J449" s="4"/>
      <c r="K449" s="4"/>
    </row>
    <row r="450" spans="1:11" ht="14.1" customHeight="1">
      <c r="A450" s="4"/>
      <c r="B450" s="4"/>
      <c r="C450" s="11" t="s">
        <v>463</v>
      </c>
      <c r="D450" s="38">
        <v>0</v>
      </c>
      <c r="E450" s="38">
        <v>0</v>
      </c>
      <c r="F450" s="38">
        <v>0</v>
      </c>
      <c r="G450" s="38">
        <v>0</v>
      </c>
      <c r="H450" s="4"/>
      <c r="I450" s="4"/>
      <c r="J450" s="4"/>
      <c r="K450" s="4"/>
    </row>
    <row r="451" spans="1:11" ht="14.1" customHeight="1">
      <c r="A451" s="4"/>
      <c r="B451" s="4"/>
      <c r="C451" s="11" t="s">
        <v>464</v>
      </c>
      <c r="D451" s="38">
        <v>0</v>
      </c>
      <c r="E451" s="38">
        <v>0</v>
      </c>
      <c r="F451" s="38">
        <v>0</v>
      </c>
      <c r="G451" s="38">
        <v>0</v>
      </c>
      <c r="H451" s="4"/>
      <c r="I451" s="4"/>
      <c r="J451" s="4"/>
      <c r="K451" s="4"/>
    </row>
    <row r="452" spans="1:11" ht="14.1" customHeight="1">
      <c r="A452" s="4"/>
      <c r="B452" s="4"/>
      <c r="C452" s="11" t="s">
        <v>459</v>
      </c>
      <c r="D452" s="38">
        <v>0</v>
      </c>
      <c r="E452" s="38">
        <v>0</v>
      </c>
      <c r="F452" s="38">
        <v>0</v>
      </c>
      <c r="G452" s="38">
        <v>0</v>
      </c>
      <c r="H452" s="4"/>
      <c r="I452" s="4"/>
      <c r="J452" s="4"/>
      <c r="K452" s="4"/>
    </row>
    <row r="453" spans="1:11" ht="14.1" customHeight="1">
      <c r="A453" s="4"/>
      <c r="B453" s="4"/>
      <c r="C453" s="11" t="s">
        <v>463</v>
      </c>
      <c r="D453" s="38">
        <v>0</v>
      </c>
      <c r="E453" s="38">
        <v>0</v>
      </c>
      <c r="F453" s="38">
        <v>0</v>
      </c>
      <c r="G453" s="38">
        <v>0</v>
      </c>
      <c r="H453" s="4"/>
      <c r="I453" s="4"/>
      <c r="J453" s="4"/>
      <c r="K453" s="4"/>
    </row>
    <row r="454" spans="1:11" ht="14.1" customHeight="1">
      <c r="A454" s="4"/>
      <c r="B454" s="4"/>
      <c r="C454" s="11" t="s">
        <v>462</v>
      </c>
      <c r="D454" s="38">
        <v>0</v>
      </c>
      <c r="E454" s="38">
        <v>0</v>
      </c>
      <c r="F454" s="38">
        <v>0</v>
      </c>
      <c r="G454" s="38">
        <v>0</v>
      </c>
      <c r="H454" s="4"/>
      <c r="I454" s="4"/>
      <c r="J454" s="4"/>
      <c r="K454" s="4"/>
    </row>
    <row r="455" spans="1:11" ht="14.1" customHeight="1">
      <c r="A455" s="4"/>
      <c r="B455" s="4"/>
      <c r="C455" s="11" t="s">
        <v>459</v>
      </c>
      <c r="D455" s="38">
        <v>0</v>
      </c>
      <c r="E455" s="38">
        <v>0</v>
      </c>
      <c r="F455" s="38">
        <v>0</v>
      </c>
      <c r="G455" s="38">
        <v>0</v>
      </c>
      <c r="H455" s="4"/>
      <c r="I455" s="4"/>
      <c r="J455" s="4"/>
      <c r="K455" s="4"/>
    </row>
    <row r="456" spans="1:11" ht="14.1" customHeight="1">
      <c r="A456" s="4"/>
      <c r="B456" s="4"/>
      <c r="C456" s="11" t="s">
        <v>458</v>
      </c>
      <c r="D456" s="38">
        <v>0</v>
      </c>
      <c r="E456" s="38">
        <v>0</v>
      </c>
      <c r="F456" s="38">
        <v>0</v>
      </c>
      <c r="G456" s="38">
        <v>0</v>
      </c>
      <c r="H456" s="4"/>
      <c r="I456" s="4"/>
      <c r="J456" s="4"/>
      <c r="K456" s="4"/>
    </row>
    <row r="457" spans="1:11" ht="14.1" customHeight="1">
      <c r="A457" s="4"/>
      <c r="B457" s="4"/>
      <c r="C457" s="11" t="s">
        <v>457</v>
      </c>
      <c r="D457" s="38">
        <v>0</v>
      </c>
      <c r="E457" s="38">
        <v>0</v>
      </c>
      <c r="F457" s="38">
        <v>0</v>
      </c>
      <c r="G457" s="38">
        <v>0</v>
      </c>
      <c r="H457" s="4"/>
      <c r="I457" s="4"/>
      <c r="J457" s="4"/>
      <c r="K457" s="4"/>
    </row>
    <row r="458" spans="1:11" ht="14.1" customHeight="1">
      <c r="A458" s="4"/>
      <c r="B458" s="4"/>
      <c r="C458" s="11" t="s">
        <v>456</v>
      </c>
      <c r="D458" s="38">
        <v>0</v>
      </c>
      <c r="E458" s="38">
        <v>0</v>
      </c>
      <c r="F458" s="38">
        <v>0</v>
      </c>
      <c r="G458" s="38">
        <v>0</v>
      </c>
      <c r="H458" s="4"/>
      <c r="I458" s="4"/>
      <c r="J458" s="4"/>
      <c r="K458" s="4"/>
    </row>
    <row r="459" spans="1:11" ht="14.1" customHeight="1">
      <c r="A459" s="4"/>
      <c r="B459" s="4"/>
      <c r="C459" s="11" t="s">
        <v>455</v>
      </c>
      <c r="D459" s="38">
        <v>0</v>
      </c>
      <c r="E459" s="38">
        <v>0</v>
      </c>
      <c r="F459" s="38">
        <v>0</v>
      </c>
      <c r="G459" s="38">
        <v>0</v>
      </c>
      <c r="H459" s="4"/>
      <c r="I459" s="4"/>
      <c r="J459" s="4"/>
      <c r="K459" s="4"/>
    </row>
    <row r="460" spans="1:11" ht="14.1" customHeight="1">
      <c r="A460" s="4"/>
      <c r="B460" s="4"/>
      <c r="C460" s="11" t="s">
        <v>461</v>
      </c>
      <c r="D460" s="38">
        <v>0</v>
      </c>
      <c r="E460" s="38">
        <v>37500000</v>
      </c>
      <c r="F460" s="38">
        <v>75000000</v>
      </c>
      <c r="G460" s="38">
        <v>0</v>
      </c>
      <c r="H460" s="4"/>
      <c r="I460" s="4"/>
      <c r="J460" s="4"/>
      <c r="K460" s="4"/>
    </row>
    <row r="461" spans="1:11" ht="14.1" customHeight="1">
      <c r="A461" s="4"/>
      <c r="B461" s="4"/>
      <c r="C461" s="11" t="s">
        <v>459</v>
      </c>
      <c r="D461" s="38">
        <v>0</v>
      </c>
      <c r="E461" s="38">
        <v>37500000</v>
      </c>
      <c r="F461" s="38">
        <v>75000000</v>
      </c>
      <c r="G461" s="38">
        <v>0</v>
      </c>
      <c r="H461" s="4"/>
      <c r="I461" s="4"/>
      <c r="J461" s="4"/>
      <c r="K461" s="4"/>
    </row>
    <row r="462" spans="1:11" ht="14.1" customHeight="1">
      <c r="A462" s="4"/>
      <c r="B462" s="4"/>
      <c r="C462" s="11" t="s">
        <v>458</v>
      </c>
      <c r="D462" s="38">
        <v>0</v>
      </c>
      <c r="E462" s="38">
        <v>0</v>
      </c>
      <c r="F462" s="38">
        <v>0</v>
      </c>
      <c r="G462" s="38">
        <v>0</v>
      </c>
      <c r="H462" s="4"/>
      <c r="I462" s="4"/>
      <c r="J462" s="4"/>
      <c r="K462" s="4"/>
    </row>
    <row r="463" spans="1:11" ht="14.1" customHeight="1">
      <c r="A463" s="4"/>
      <c r="B463" s="4"/>
      <c r="C463" s="11" t="s">
        <v>457</v>
      </c>
      <c r="D463" s="38">
        <v>0</v>
      </c>
      <c r="E463" s="38">
        <v>0</v>
      </c>
      <c r="F463" s="38">
        <v>0</v>
      </c>
      <c r="G463" s="38">
        <v>0</v>
      </c>
      <c r="H463" s="4"/>
      <c r="I463" s="4"/>
      <c r="J463" s="4"/>
      <c r="K463" s="4"/>
    </row>
    <row r="464" spans="1:11" ht="14.1" customHeight="1">
      <c r="A464" s="4"/>
      <c r="B464" s="4"/>
      <c r="C464" s="11" t="s">
        <v>456</v>
      </c>
      <c r="D464" s="38">
        <v>0</v>
      </c>
      <c r="E464" s="38">
        <v>0</v>
      </c>
      <c r="F464" s="38">
        <v>0</v>
      </c>
      <c r="G464" s="38">
        <v>0</v>
      </c>
      <c r="H464" s="4"/>
      <c r="I464" s="4"/>
      <c r="J464" s="4"/>
      <c r="K464" s="4"/>
    </row>
    <row r="465" spans="1:11" ht="14.1" customHeight="1">
      <c r="A465" s="4"/>
      <c r="B465" s="4"/>
      <c r="C465" s="11" t="s">
        <v>455</v>
      </c>
      <c r="D465" s="38">
        <v>0</v>
      </c>
      <c r="E465" s="38">
        <v>0</v>
      </c>
      <c r="F465" s="38">
        <v>0</v>
      </c>
      <c r="G465" s="38">
        <v>0</v>
      </c>
      <c r="H465" s="4"/>
      <c r="I465" s="4"/>
      <c r="J465" s="4"/>
      <c r="K465" s="4"/>
    </row>
    <row r="466" spans="1:11" ht="14.1" customHeight="1">
      <c r="A466" s="4"/>
      <c r="B466" s="4"/>
      <c r="C466" s="11" t="s">
        <v>460</v>
      </c>
      <c r="D466" s="38">
        <v>0</v>
      </c>
      <c r="E466" s="38">
        <v>0</v>
      </c>
      <c r="F466" s="38">
        <v>0</v>
      </c>
      <c r="G466" s="38">
        <v>0</v>
      </c>
      <c r="H466" s="4"/>
      <c r="I466" s="4"/>
      <c r="J466" s="4"/>
      <c r="K466" s="4"/>
    </row>
    <row r="467" spans="1:11" ht="14.1" customHeight="1">
      <c r="A467" s="4"/>
      <c r="B467" s="4"/>
      <c r="C467" s="11" t="s">
        <v>459</v>
      </c>
      <c r="D467" s="38">
        <v>0</v>
      </c>
      <c r="E467" s="38">
        <v>0</v>
      </c>
      <c r="F467" s="38">
        <v>0</v>
      </c>
      <c r="G467" s="38">
        <v>0</v>
      </c>
      <c r="H467" s="4"/>
      <c r="I467" s="4"/>
      <c r="J467" s="4"/>
      <c r="K467" s="4"/>
    </row>
    <row r="468" spans="1:11" ht="14.1" customHeight="1">
      <c r="A468" s="4"/>
      <c r="B468" s="4"/>
      <c r="C468" s="11" t="s">
        <v>458</v>
      </c>
      <c r="D468" s="38">
        <v>0</v>
      </c>
      <c r="E468" s="38">
        <v>0</v>
      </c>
      <c r="F468" s="38">
        <v>0</v>
      </c>
      <c r="G468" s="38">
        <v>0</v>
      </c>
      <c r="H468" s="4"/>
      <c r="I468" s="4"/>
      <c r="J468" s="4"/>
      <c r="K468" s="4"/>
    </row>
    <row r="469" spans="1:11" ht="14.1" customHeight="1">
      <c r="A469" s="4"/>
      <c r="B469" s="4"/>
      <c r="C469" s="11" t="s">
        <v>457</v>
      </c>
      <c r="D469" s="38">
        <v>0</v>
      </c>
      <c r="E469" s="38">
        <v>0</v>
      </c>
      <c r="F469" s="38">
        <v>0</v>
      </c>
      <c r="G469" s="38">
        <v>0</v>
      </c>
      <c r="H469" s="4"/>
      <c r="I469" s="4"/>
      <c r="J469" s="4"/>
      <c r="K469" s="4"/>
    </row>
    <row r="470" spans="1:11" ht="14.1" customHeight="1">
      <c r="A470" s="4"/>
      <c r="B470" s="4"/>
      <c r="C470" s="11" t="s">
        <v>456</v>
      </c>
      <c r="D470" s="38">
        <v>0</v>
      </c>
      <c r="E470" s="38">
        <v>0</v>
      </c>
      <c r="F470" s="38">
        <v>0</v>
      </c>
      <c r="G470" s="38">
        <v>0</v>
      </c>
      <c r="H470" s="4"/>
      <c r="I470" s="4"/>
      <c r="J470" s="4"/>
      <c r="K470" s="4"/>
    </row>
    <row r="471" spans="1:11" ht="14.1" customHeight="1">
      <c r="A471" s="4"/>
      <c r="B471" s="4"/>
      <c r="C471" s="11" t="s">
        <v>455</v>
      </c>
      <c r="D471" s="38">
        <v>0</v>
      </c>
      <c r="E471" s="38">
        <v>0</v>
      </c>
      <c r="F471" s="38">
        <v>0</v>
      </c>
      <c r="G471" s="38">
        <v>0</v>
      </c>
      <c r="H471" s="4"/>
      <c r="I471" s="4"/>
      <c r="J471" s="4"/>
      <c r="K471" s="4"/>
    </row>
    <row r="472" spans="1:11" ht="14.1" customHeight="1">
      <c r="A472" s="4"/>
      <c r="B472" s="4"/>
      <c r="C472" s="11" t="s">
        <v>454</v>
      </c>
      <c r="D472" s="38">
        <v>0</v>
      </c>
      <c r="E472" s="38">
        <v>0</v>
      </c>
      <c r="F472" s="38">
        <v>0</v>
      </c>
      <c r="G472" s="38">
        <v>0</v>
      </c>
      <c r="H472" s="4"/>
      <c r="I472" s="4"/>
      <c r="J472" s="4"/>
      <c r="K472" s="4"/>
    </row>
    <row r="473" spans="1:11" ht="14.1" customHeight="1">
      <c r="A473" s="4"/>
      <c r="B473" s="4"/>
      <c r="C473" s="11" t="s">
        <v>453</v>
      </c>
      <c r="D473" s="38">
        <v>0</v>
      </c>
      <c r="E473" s="38">
        <v>0</v>
      </c>
      <c r="F473" s="38">
        <v>0</v>
      </c>
      <c r="G473" s="38">
        <v>0</v>
      </c>
      <c r="H473" s="4"/>
      <c r="I473" s="4"/>
      <c r="J473" s="4"/>
      <c r="K473" s="4"/>
    </row>
    <row r="474" spans="1:11" ht="14.1" customHeight="1">
      <c r="A474" s="4"/>
      <c r="B474" s="4"/>
      <c r="C474" s="10" t="s">
        <v>165</v>
      </c>
      <c r="D474" s="38">
        <v>0</v>
      </c>
      <c r="E474" s="38">
        <v>37500000</v>
      </c>
      <c r="F474" s="38">
        <v>75000000</v>
      </c>
      <c r="G474" s="38">
        <v>0</v>
      </c>
      <c r="H474" s="4"/>
      <c r="I474" s="4"/>
      <c r="J474" s="4"/>
      <c r="K474" s="4"/>
    </row>
    <row r="475" spans="1:11" ht="21.95" customHeight="1">
      <c r="A475" s="4"/>
      <c r="B475" s="4"/>
      <c r="C475" s="14" t="s">
        <v>484</v>
      </c>
      <c r="D475" s="825" t="s">
        <v>1829</v>
      </c>
      <c r="E475" s="826"/>
      <c r="F475" s="826"/>
      <c r="G475" s="826"/>
      <c r="H475" s="4"/>
      <c r="I475" s="4"/>
      <c r="J475" s="4"/>
      <c r="K475" s="4"/>
    </row>
    <row r="476" spans="1:11" ht="21.95" customHeight="1">
      <c r="A476" s="4"/>
      <c r="B476" s="4"/>
      <c r="C476" s="35" t="s">
        <v>482</v>
      </c>
      <c r="D476" s="821" t="s">
        <v>1830</v>
      </c>
      <c r="E476" s="822"/>
      <c r="F476" s="822"/>
      <c r="G476" s="822"/>
      <c r="H476" s="4"/>
      <c r="I476" s="4"/>
      <c r="J476" s="4"/>
      <c r="K476" s="4"/>
    </row>
    <row r="477" spans="1:11" ht="21.95" customHeight="1">
      <c r="A477" s="4"/>
      <c r="B477" s="4"/>
      <c r="C477" s="35" t="s">
        <v>15</v>
      </c>
      <c r="D477" s="821" t="s">
        <v>40</v>
      </c>
      <c r="E477" s="822"/>
      <c r="F477" s="822"/>
      <c r="G477" s="822"/>
      <c r="H477" s="4"/>
      <c r="I477" s="4"/>
      <c r="J477" s="4"/>
      <c r="K477" s="4"/>
    </row>
    <row r="478" spans="1:11" ht="15" customHeight="1">
      <c r="A478" s="4"/>
      <c r="B478" s="4"/>
      <c r="C478" s="13"/>
      <c r="D478" s="41">
        <v>2021</v>
      </c>
      <c r="E478" s="41">
        <v>2022</v>
      </c>
      <c r="F478" s="41">
        <v>2023</v>
      </c>
      <c r="G478" s="41">
        <v>2024</v>
      </c>
      <c r="H478" s="4"/>
      <c r="I478" s="4"/>
      <c r="J478" s="4"/>
      <c r="K478" s="4"/>
    </row>
    <row r="479" spans="1:11" ht="15" customHeight="1">
      <c r="A479" s="4"/>
      <c r="B479" s="4"/>
      <c r="C479" s="12"/>
      <c r="D479" s="42" t="s">
        <v>7</v>
      </c>
      <c r="E479" s="42" t="s">
        <v>8</v>
      </c>
      <c r="F479" s="42" t="s">
        <v>8</v>
      </c>
      <c r="G479" s="42" t="s">
        <v>8</v>
      </c>
      <c r="H479" s="4"/>
      <c r="I479" s="4"/>
      <c r="J479" s="4"/>
      <c r="K479" s="4"/>
    </row>
    <row r="480" spans="1:11" ht="14.1" customHeight="1">
      <c r="A480" s="4"/>
      <c r="B480" s="4"/>
      <c r="C480" s="7" t="s">
        <v>16</v>
      </c>
      <c r="D480" s="43" t="s">
        <v>450</v>
      </c>
      <c r="E480" s="43" t="s">
        <v>531</v>
      </c>
      <c r="F480" s="43" t="s">
        <v>531</v>
      </c>
      <c r="G480" s="43" t="s">
        <v>474</v>
      </c>
      <c r="H480" s="4"/>
      <c r="I480" s="4"/>
      <c r="J480" s="4"/>
      <c r="K480" s="4"/>
    </row>
    <row r="481" spans="1:11" ht="14.1" customHeight="1">
      <c r="A481" s="4"/>
      <c r="B481" s="4"/>
      <c r="C481" s="7" t="s">
        <v>680</v>
      </c>
      <c r="D481" s="43" t="s">
        <v>474</v>
      </c>
      <c r="E481" s="43" t="s">
        <v>1568</v>
      </c>
      <c r="F481" s="43" t="s">
        <v>1831</v>
      </c>
      <c r="G481" s="43" t="s">
        <v>474</v>
      </c>
      <c r="H481" s="4"/>
      <c r="I481" s="4"/>
      <c r="J481" s="4"/>
      <c r="K481" s="4"/>
    </row>
    <row r="482" spans="1:11" ht="14.1" customHeight="1">
      <c r="A482" s="4"/>
      <c r="B482" s="4"/>
      <c r="C482" s="7" t="s">
        <v>676</v>
      </c>
      <c r="D482" s="43" t="s">
        <v>474</v>
      </c>
      <c r="E482" s="43" t="s">
        <v>1568</v>
      </c>
      <c r="F482" s="43" t="s">
        <v>1831</v>
      </c>
      <c r="G482" s="43" t="s">
        <v>474</v>
      </c>
      <c r="H482" s="4"/>
      <c r="I482" s="4"/>
      <c r="J482" s="4"/>
      <c r="K482" s="4"/>
    </row>
    <row r="483" spans="1:11" ht="14.1" customHeight="1">
      <c r="A483" s="4"/>
      <c r="B483" s="4"/>
      <c r="C483" s="7" t="s">
        <v>477</v>
      </c>
      <c r="D483" s="43" t="s">
        <v>450</v>
      </c>
      <c r="E483" s="43" t="s">
        <v>450</v>
      </c>
      <c r="F483" s="43" t="s">
        <v>474</v>
      </c>
      <c r="G483" s="43" t="s">
        <v>583</v>
      </c>
      <c r="H483" s="4"/>
      <c r="I483" s="4"/>
      <c r="J483" s="4"/>
      <c r="K483" s="4"/>
    </row>
    <row r="484" spans="1:11" ht="14.1" customHeight="1">
      <c r="A484" s="4"/>
      <c r="B484" s="4"/>
      <c r="C484" s="7" t="s">
        <v>476</v>
      </c>
      <c r="D484" s="43" t="s">
        <v>450</v>
      </c>
      <c r="E484" s="43" t="s">
        <v>450</v>
      </c>
      <c r="F484" s="43" t="s">
        <v>531</v>
      </c>
      <c r="G484" s="43" t="s">
        <v>583</v>
      </c>
      <c r="H484" s="4"/>
      <c r="I484" s="4"/>
      <c r="J484" s="4"/>
      <c r="K484" s="4"/>
    </row>
    <row r="485" spans="1:11" ht="14.1" customHeight="1">
      <c r="A485" s="4"/>
      <c r="B485" s="4"/>
      <c r="C485" s="7" t="s">
        <v>22</v>
      </c>
      <c r="D485" s="43" t="s">
        <v>450</v>
      </c>
      <c r="E485" s="43" t="s">
        <v>450</v>
      </c>
      <c r="F485" s="43" t="s">
        <v>531</v>
      </c>
      <c r="G485" s="43" t="s">
        <v>583</v>
      </c>
      <c r="H485" s="4"/>
      <c r="I485" s="4"/>
      <c r="J485" s="4"/>
      <c r="K485" s="4"/>
    </row>
    <row r="486" spans="1:11" ht="14.1" customHeight="1">
      <c r="A486" s="4"/>
      <c r="B486" s="4"/>
      <c r="C486" s="823" t="s">
        <v>473</v>
      </c>
      <c r="D486" s="824"/>
      <c r="E486" s="824"/>
      <c r="F486" s="824"/>
      <c r="G486" s="824"/>
      <c r="H486" s="4"/>
      <c r="I486" s="4"/>
      <c r="J486" s="4"/>
      <c r="K486" s="4"/>
    </row>
    <row r="487" spans="1:11" ht="14.1" customHeight="1">
      <c r="A487" s="4"/>
      <c r="B487" s="4"/>
      <c r="C487" s="13"/>
      <c r="D487" s="41">
        <v>2021</v>
      </c>
      <c r="E487" s="41">
        <v>2022</v>
      </c>
      <c r="F487" s="41">
        <v>2023</v>
      </c>
      <c r="G487" s="41">
        <v>2024</v>
      </c>
      <c r="H487" s="4"/>
      <c r="I487" s="4"/>
      <c r="J487" s="4"/>
      <c r="K487" s="4"/>
    </row>
    <row r="488" spans="1:11" ht="14.1" customHeight="1">
      <c r="A488" s="4"/>
      <c r="B488" s="4"/>
      <c r="C488" s="12"/>
      <c r="D488" s="42" t="s">
        <v>7</v>
      </c>
      <c r="E488" s="42" t="s">
        <v>8</v>
      </c>
      <c r="F488" s="42" t="s">
        <v>8</v>
      </c>
      <c r="G488" s="42" t="s">
        <v>8</v>
      </c>
      <c r="H488" s="4"/>
      <c r="I488" s="4"/>
      <c r="J488" s="4"/>
      <c r="K488" s="4"/>
    </row>
    <row r="489" spans="1:11" ht="14.1" customHeight="1">
      <c r="A489" s="4"/>
      <c r="B489" s="4"/>
      <c r="C489" s="11" t="s">
        <v>470</v>
      </c>
      <c r="D489" s="38">
        <v>0</v>
      </c>
      <c r="E489" s="38">
        <v>0</v>
      </c>
      <c r="F489" s="38">
        <v>0</v>
      </c>
      <c r="G489" s="38">
        <v>0</v>
      </c>
      <c r="H489" s="4"/>
      <c r="I489" s="4"/>
      <c r="J489" s="4"/>
      <c r="K489" s="4"/>
    </row>
    <row r="490" spans="1:11" ht="14.1" customHeight="1">
      <c r="A490" s="4"/>
      <c r="B490" s="4"/>
      <c r="C490" s="11" t="s">
        <v>459</v>
      </c>
      <c r="D490" s="38">
        <v>0</v>
      </c>
      <c r="E490" s="38">
        <v>0</v>
      </c>
      <c r="F490" s="38">
        <v>0</v>
      </c>
      <c r="G490" s="38">
        <v>0</v>
      </c>
      <c r="H490" s="4"/>
      <c r="I490" s="4"/>
      <c r="J490" s="4"/>
      <c r="K490" s="4"/>
    </row>
    <row r="491" spans="1:11" ht="14.1" customHeight="1">
      <c r="A491" s="4"/>
      <c r="B491" s="4"/>
      <c r="C491" s="11" t="s">
        <v>463</v>
      </c>
      <c r="D491" s="38">
        <v>0</v>
      </c>
      <c r="E491" s="38">
        <v>0</v>
      </c>
      <c r="F491" s="38">
        <v>0</v>
      </c>
      <c r="G491" s="38">
        <v>0</v>
      </c>
      <c r="H491" s="4"/>
      <c r="I491" s="4"/>
      <c r="J491" s="4"/>
      <c r="K491" s="4"/>
    </row>
    <row r="492" spans="1:11" ht="14.1" customHeight="1">
      <c r="A492" s="4"/>
      <c r="B492" s="4"/>
      <c r="C492" s="11" t="s">
        <v>469</v>
      </c>
      <c r="D492" s="38">
        <v>0</v>
      </c>
      <c r="E492" s="38">
        <v>0</v>
      </c>
      <c r="F492" s="38">
        <v>0</v>
      </c>
      <c r="G492" s="38">
        <v>0</v>
      </c>
      <c r="H492" s="4"/>
      <c r="I492" s="4"/>
      <c r="J492" s="4"/>
      <c r="K492" s="4"/>
    </row>
    <row r="493" spans="1:11" ht="14.1" customHeight="1">
      <c r="A493" s="4"/>
      <c r="B493" s="4"/>
      <c r="C493" s="11" t="s">
        <v>459</v>
      </c>
      <c r="D493" s="38">
        <v>0</v>
      </c>
      <c r="E493" s="38">
        <v>0</v>
      </c>
      <c r="F493" s="38">
        <v>0</v>
      </c>
      <c r="G493" s="38">
        <v>0</v>
      </c>
      <c r="H493" s="4"/>
      <c r="I493" s="4"/>
      <c r="J493" s="4"/>
      <c r="K493" s="4"/>
    </row>
    <row r="494" spans="1:11" ht="14.1" customHeight="1">
      <c r="A494" s="4"/>
      <c r="B494" s="4"/>
      <c r="C494" s="11" t="s">
        <v>463</v>
      </c>
      <c r="D494" s="38">
        <v>0</v>
      </c>
      <c r="E494" s="38">
        <v>0</v>
      </c>
      <c r="F494" s="38">
        <v>0</v>
      </c>
      <c r="G494" s="38">
        <v>0</v>
      </c>
      <c r="H494" s="4"/>
      <c r="I494" s="4"/>
      <c r="J494" s="4"/>
      <c r="K494" s="4"/>
    </row>
    <row r="495" spans="1:11" ht="14.1" customHeight="1">
      <c r="A495" s="4"/>
      <c r="B495" s="4"/>
      <c r="C495" s="11" t="s">
        <v>468</v>
      </c>
      <c r="D495" s="38">
        <v>0</v>
      </c>
      <c r="E495" s="38">
        <v>0</v>
      </c>
      <c r="F495" s="38">
        <v>0</v>
      </c>
      <c r="G495" s="38">
        <v>0</v>
      </c>
      <c r="H495" s="4"/>
      <c r="I495" s="4"/>
      <c r="J495" s="4"/>
      <c r="K495" s="4"/>
    </row>
    <row r="496" spans="1:11" ht="14.1" customHeight="1">
      <c r="A496" s="4"/>
      <c r="B496" s="4"/>
      <c r="C496" s="11" t="s">
        <v>459</v>
      </c>
      <c r="D496" s="38">
        <v>0</v>
      </c>
      <c r="E496" s="38">
        <v>0</v>
      </c>
      <c r="F496" s="38">
        <v>0</v>
      </c>
      <c r="G496" s="38">
        <v>0</v>
      </c>
      <c r="H496" s="4"/>
      <c r="I496" s="4"/>
      <c r="J496" s="4"/>
      <c r="K496" s="4"/>
    </row>
    <row r="497" spans="1:11" ht="14.1" customHeight="1">
      <c r="A497" s="4"/>
      <c r="B497" s="4"/>
      <c r="C497" s="11" t="s">
        <v>463</v>
      </c>
      <c r="D497" s="38">
        <v>0</v>
      </c>
      <c r="E497" s="38">
        <v>0</v>
      </c>
      <c r="F497" s="38">
        <v>0</v>
      </c>
      <c r="G497" s="38">
        <v>0</v>
      </c>
      <c r="H497" s="4"/>
      <c r="I497" s="4"/>
      <c r="J497" s="4"/>
      <c r="K497" s="4"/>
    </row>
    <row r="498" spans="1:11" ht="14.1" customHeight="1">
      <c r="A498" s="4"/>
      <c r="B498" s="4"/>
      <c r="C498" s="11" t="s">
        <v>467</v>
      </c>
      <c r="D498" s="38">
        <v>0</v>
      </c>
      <c r="E498" s="38">
        <v>0</v>
      </c>
      <c r="F498" s="38">
        <v>0</v>
      </c>
      <c r="G498" s="38">
        <v>0</v>
      </c>
      <c r="H498" s="4"/>
      <c r="I498" s="4"/>
      <c r="J498" s="4"/>
      <c r="K498" s="4"/>
    </row>
    <row r="499" spans="1:11" ht="14.1" customHeight="1">
      <c r="A499" s="4"/>
      <c r="B499" s="4"/>
      <c r="C499" s="11" t="s">
        <v>459</v>
      </c>
      <c r="D499" s="38">
        <v>0</v>
      </c>
      <c r="E499" s="38">
        <v>0</v>
      </c>
      <c r="F499" s="38">
        <v>0</v>
      </c>
      <c r="G499" s="38">
        <v>0</v>
      </c>
      <c r="H499" s="4"/>
      <c r="I499" s="4"/>
      <c r="J499" s="4"/>
      <c r="K499" s="4"/>
    </row>
    <row r="500" spans="1:11" ht="14.1" customHeight="1">
      <c r="A500" s="4"/>
      <c r="B500" s="4"/>
      <c r="C500" s="11" t="s">
        <v>463</v>
      </c>
      <c r="D500" s="38">
        <v>0</v>
      </c>
      <c r="E500" s="38">
        <v>0</v>
      </c>
      <c r="F500" s="38">
        <v>0</v>
      </c>
      <c r="G500" s="38">
        <v>0</v>
      </c>
      <c r="H500" s="4"/>
      <c r="I500" s="4"/>
      <c r="J500" s="4"/>
      <c r="K500" s="4"/>
    </row>
    <row r="501" spans="1:11" ht="14.1" customHeight="1">
      <c r="A501" s="4"/>
      <c r="B501" s="4"/>
      <c r="C501" s="11" t="s">
        <v>472</v>
      </c>
      <c r="D501" s="38">
        <v>0</v>
      </c>
      <c r="E501" s="38">
        <v>0</v>
      </c>
      <c r="F501" s="38">
        <v>0</v>
      </c>
      <c r="G501" s="38">
        <v>0</v>
      </c>
      <c r="H501" s="4"/>
      <c r="I501" s="4"/>
      <c r="J501" s="4"/>
      <c r="K501" s="4"/>
    </row>
    <row r="502" spans="1:11" ht="14.1" customHeight="1">
      <c r="A502" s="4"/>
      <c r="B502" s="4"/>
      <c r="C502" s="11" t="s">
        <v>459</v>
      </c>
      <c r="D502" s="38">
        <v>0</v>
      </c>
      <c r="E502" s="38">
        <v>0</v>
      </c>
      <c r="F502" s="38">
        <v>0</v>
      </c>
      <c r="G502" s="38">
        <v>0</v>
      </c>
      <c r="H502" s="4"/>
      <c r="I502" s="4"/>
      <c r="J502" s="4"/>
      <c r="K502" s="4"/>
    </row>
    <row r="503" spans="1:11" ht="14.1" customHeight="1">
      <c r="A503" s="4"/>
      <c r="B503" s="4"/>
      <c r="C503" s="11" t="s">
        <v>463</v>
      </c>
      <c r="D503" s="38">
        <v>0</v>
      </c>
      <c r="E503" s="38">
        <v>0</v>
      </c>
      <c r="F503" s="38">
        <v>0</v>
      </c>
      <c r="G503" s="38">
        <v>0</v>
      </c>
      <c r="H503" s="4"/>
      <c r="I503" s="4"/>
      <c r="J503" s="4"/>
      <c r="K503" s="4"/>
    </row>
    <row r="504" spans="1:11" ht="14.1" customHeight="1">
      <c r="A504" s="4"/>
      <c r="B504" s="4"/>
      <c r="C504" s="11" t="s">
        <v>465</v>
      </c>
      <c r="D504" s="38">
        <v>0</v>
      </c>
      <c r="E504" s="38">
        <v>0</v>
      </c>
      <c r="F504" s="38">
        <v>0</v>
      </c>
      <c r="G504" s="38">
        <v>0</v>
      </c>
      <c r="H504" s="4"/>
      <c r="I504" s="4"/>
      <c r="J504" s="4"/>
      <c r="K504" s="4"/>
    </row>
    <row r="505" spans="1:11" ht="14.1" customHeight="1">
      <c r="A505" s="4"/>
      <c r="B505" s="4"/>
      <c r="C505" s="11" t="s">
        <v>459</v>
      </c>
      <c r="D505" s="38">
        <v>0</v>
      </c>
      <c r="E505" s="38">
        <v>0</v>
      </c>
      <c r="F505" s="38">
        <v>0</v>
      </c>
      <c r="G505" s="38">
        <v>0</v>
      </c>
      <c r="H505" s="4"/>
      <c r="I505" s="4"/>
      <c r="J505" s="4"/>
      <c r="K505" s="4"/>
    </row>
    <row r="506" spans="1:11" ht="14.1" customHeight="1">
      <c r="A506" s="4"/>
      <c r="B506" s="4"/>
      <c r="C506" s="11" t="s">
        <v>463</v>
      </c>
      <c r="D506" s="38">
        <v>0</v>
      </c>
      <c r="E506" s="38">
        <v>0</v>
      </c>
      <c r="F506" s="38">
        <v>0</v>
      </c>
      <c r="G506" s="38">
        <v>0</v>
      </c>
      <c r="H506" s="4"/>
      <c r="I506" s="4"/>
      <c r="J506" s="4"/>
      <c r="K506" s="4"/>
    </row>
    <row r="507" spans="1:11" ht="14.1" customHeight="1">
      <c r="A507" s="4"/>
      <c r="B507" s="4"/>
      <c r="C507" s="11" t="s">
        <v>464</v>
      </c>
      <c r="D507" s="38">
        <v>0</v>
      </c>
      <c r="E507" s="38">
        <v>0</v>
      </c>
      <c r="F507" s="38">
        <v>0</v>
      </c>
      <c r="G507" s="38">
        <v>0</v>
      </c>
      <c r="H507" s="4"/>
      <c r="I507" s="4"/>
      <c r="J507" s="4"/>
      <c r="K507" s="4"/>
    </row>
    <row r="508" spans="1:11" ht="14.1" customHeight="1">
      <c r="A508" s="4"/>
      <c r="B508" s="4"/>
      <c r="C508" s="11" t="s">
        <v>459</v>
      </c>
      <c r="D508" s="38">
        <v>0</v>
      </c>
      <c r="E508" s="38">
        <v>0</v>
      </c>
      <c r="F508" s="38">
        <v>0</v>
      </c>
      <c r="G508" s="38">
        <v>0</v>
      </c>
      <c r="H508" s="4"/>
      <c r="I508" s="4"/>
      <c r="J508" s="4"/>
      <c r="K508" s="4"/>
    </row>
    <row r="509" spans="1:11" ht="14.1" customHeight="1">
      <c r="A509" s="4"/>
      <c r="B509" s="4"/>
      <c r="C509" s="11" t="s">
        <v>463</v>
      </c>
      <c r="D509" s="38">
        <v>0</v>
      </c>
      <c r="E509" s="38">
        <v>0</v>
      </c>
      <c r="F509" s="38">
        <v>0</v>
      </c>
      <c r="G509" s="38">
        <v>0</v>
      </c>
      <c r="H509" s="4"/>
      <c r="I509" s="4"/>
      <c r="J509" s="4"/>
      <c r="K509" s="4"/>
    </row>
    <row r="510" spans="1:11" ht="14.1" customHeight="1">
      <c r="A510" s="4"/>
      <c r="B510" s="4"/>
      <c r="C510" s="11" t="s">
        <v>462</v>
      </c>
      <c r="D510" s="38">
        <v>0</v>
      </c>
      <c r="E510" s="38">
        <v>0</v>
      </c>
      <c r="F510" s="38">
        <v>0</v>
      </c>
      <c r="G510" s="38">
        <v>0</v>
      </c>
      <c r="H510" s="4"/>
      <c r="I510" s="4"/>
      <c r="J510" s="4"/>
      <c r="K510" s="4"/>
    </row>
    <row r="511" spans="1:11" ht="14.1" customHeight="1">
      <c r="A511" s="4"/>
      <c r="B511" s="4"/>
      <c r="C511" s="11" t="s">
        <v>459</v>
      </c>
      <c r="D511" s="38">
        <v>0</v>
      </c>
      <c r="E511" s="38">
        <v>0</v>
      </c>
      <c r="F511" s="38">
        <v>0</v>
      </c>
      <c r="G511" s="38">
        <v>0</v>
      </c>
      <c r="H511" s="4"/>
      <c r="I511" s="4"/>
      <c r="J511" s="4"/>
      <c r="K511" s="4"/>
    </row>
    <row r="512" spans="1:11" ht="14.1" customHeight="1">
      <c r="A512" s="4"/>
      <c r="B512" s="4"/>
      <c r="C512" s="11" t="s">
        <v>458</v>
      </c>
      <c r="D512" s="38">
        <v>0</v>
      </c>
      <c r="E512" s="38">
        <v>0</v>
      </c>
      <c r="F512" s="38">
        <v>0</v>
      </c>
      <c r="G512" s="38">
        <v>0</v>
      </c>
      <c r="H512" s="4"/>
      <c r="I512" s="4"/>
      <c r="J512" s="4"/>
      <c r="K512" s="4"/>
    </row>
    <row r="513" spans="1:11" ht="14.1" customHeight="1">
      <c r="A513" s="4"/>
      <c r="B513" s="4"/>
      <c r="C513" s="11" t="s">
        <v>457</v>
      </c>
      <c r="D513" s="38">
        <v>0</v>
      </c>
      <c r="E513" s="38">
        <v>0</v>
      </c>
      <c r="F513" s="38">
        <v>0</v>
      </c>
      <c r="G513" s="38">
        <v>0</v>
      </c>
      <c r="H513" s="4"/>
      <c r="I513" s="4"/>
      <c r="J513" s="4"/>
      <c r="K513" s="4"/>
    </row>
    <row r="514" spans="1:11" ht="14.1" customHeight="1">
      <c r="A514" s="4"/>
      <c r="B514" s="4"/>
      <c r="C514" s="11" t="s">
        <v>456</v>
      </c>
      <c r="D514" s="38">
        <v>0</v>
      </c>
      <c r="E514" s="38">
        <v>0</v>
      </c>
      <c r="F514" s="38">
        <v>0</v>
      </c>
      <c r="G514" s="38">
        <v>0</v>
      </c>
      <c r="H514" s="4"/>
      <c r="I514" s="4"/>
      <c r="J514" s="4"/>
      <c r="K514" s="4"/>
    </row>
    <row r="515" spans="1:11" ht="14.1" customHeight="1">
      <c r="A515" s="4"/>
      <c r="B515" s="4"/>
      <c r="C515" s="11" t="s">
        <v>455</v>
      </c>
      <c r="D515" s="38">
        <v>0</v>
      </c>
      <c r="E515" s="38">
        <v>0</v>
      </c>
      <c r="F515" s="38">
        <v>0</v>
      </c>
      <c r="G515" s="38">
        <v>0</v>
      </c>
      <c r="H515" s="4"/>
      <c r="I515" s="4"/>
      <c r="J515" s="4"/>
      <c r="K515" s="4"/>
    </row>
    <row r="516" spans="1:11" ht="14.1" customHeight="1">
      <c r="A516" s="4"/>
      <c r="B516" s="4"/>
      <c r="C516" s="11" t="s">
        <v>461</v>
      </c>
      <c r="D516" s="38">
        <v>0</v>
      </c>
      <c r="E516" s="38">
        <v>45000000</v>
      </c>
      <c r="F516" s="38">
        <v>90000000</v>
      </c>
      <c r="G516" s="38">
        <v>0</v>
      </c>
      <c r="H516" s="4"/>
      <c r="I516" s="4"/>
      <c r="J516" s="4"/>
      <c r="K516" s="4"/>
    </row>
    <row r="517" spans="1:11" ht="14.1" customHeight="1">
      <c r="A517" s="4"/>
      <c r="B517" s="4"/>
      <c r="C517" s="11" t="s">
        <v>459</v>
      </c>
      <c r="D517" s="38">
        <v>0</v>
      </c>
      <c r="E517" s="38">
        <v>45000000</v>
      </c>
      <c r="F517" s="38">
        <v>90000000</v>
      </c>
      <c r="G517" s="38">
        <v>0</v>
      </c>
      <c r="H517" s="4"/>
      <c r="I517" s="4"/>
      <c r="J517" s="4"/>
      <c r="K517" s="4"/>
    </row>
    <row r="518" spans="1:11" ht="14.1" customHeight="1">
      <c r="A518" s="4"/>
      <c r="B518" s="4"/>
      <c r="C518" s="11" t="s">
        <v>458</v>
      </c>
      <c r="D518" s="38">
        <v>0</v>
      </c>
      <c r="E518" s="38">
        <v>0</v>
      </c>
      <c r="F518" s="38">
        <v>0</v>
      </c>
      <c r="G518" s="38">
        <v>0</v>
      </c>
      <c r="H518" s="4"/>
      <c r="I518" s="4"/>
      <c r="J518" s="4"/>
      <c r="K518" s="4"/>
    </row>
    <row r="519" spans="1:11" ht="14.1" customHeight="1">
      <c r="A519" s="4"/>
      <c r="B519" s="4"/>
      <c r="C519" s="11" t="s">
        <v>457</v>
      </c>
      <c r="D519" s="38">
        <v>0</v>
      </c>
      <c r="E519" s="38">
        <v>0</v>
      </c>
      <c r="F519" s="38">
        <v>0</v>
      </c>
      <c r="G519" s="38">
        <v>0</v>
      </c>
      <c r="H519" s="4"/>
      <c r="I519" s="4"/>
      <c r="J519" s="4"/>
      <c r="K519" s="4"/>
    </row>
    <row r="520" spans="1:11" ht="14.1" customHeight="1">
      <c r="A520" s="4"/>
      <c r="B520" s="4"/>
      <c r="C520" s="11" t="s">
        <v>456</v>
      </c>
      <c r="D520" s="38">
        <v>0</v>
      </c>
      <c r="E520" s="38">
        <v>0</v>
      </c>
      <c r="F520" s="38">
        <v>0</v>
      </c>
      <c r="G520" s="38">
        <v>0</v>
      </c>
      <c r="H520" s="4"/>
      <c r="I520" s="4"/>
      <c r="J520" s="4"/>
      <c r="K520" s="4"/>
    </row>
    <row r="521" spans="1:11" ht="14.1" customHeight="1">
      <c r="A521" s="4"/>
      <c r="B521" s="4"/>
      <c r="C521" s="11" t="s">
        <v>455</v>
      </c>
      <c r="D521" s="38">
        <v>0</v>
      </c>
      <c r="E521" s="38">
        <v>0</v>
      </c>
      <c r="F521" s="38">
        <v>0</v>
      </c>
      <c r="G521" s="38">
        <v>0</v>
      </c>
      <c r="H521" s="4"/>
      <c r="I521" s="4"/>
      <c r="J521" s="4"/>
      <c r="K521" s="4"/>
    </row>
    <row r="522" spans="1:11" ht="14.1" customHeight="1">
      <c r="A522" s="4"/>
      <c r="B522" s="4"/>
      <c r="C522" s="11" t="s">
        <v>460</v>
      </c>
      <c r="D522" s="38">
        <v>0</v>
      </c>
      <c r="E522" s="38">
        <v>0</v>
      </c>
      <c r="F522" s="38">
        <v>0</v>
      </c>
      <c r="G522" s="38">
        <v>0</v>
      </c>
      <c r="H522" s="4"/>
      <c r="I522" s="4"/>
      <c r="J522" s="4"/>
      <c r="K522" s="4"/>
    </row>
    <row r="523" spans="1:11" ht="14.1" customHeight="1">
      <c r="A523" s="4"/>
      <c r="B523" s="4"/>
      <c r="C523" s="11" t="s">
        <v>459</v>
      </c>
      <c r="D523" s="38">
        <v>0</v>
      </c>
      <c r="E523" s="38">
        <v>0</v>
      </c>
      <c r="F523" s="38">
        <v>0</v>
      </c>
      <c r="G523" s="38">
        <v>0</v>
      </c>
      <c r="H523" s="4"/>
      <c r="I523" s="4"/>
      <c r="J523" s="4"/>
      <c r="K523" s="4"/>
    </row>
    <row r="524" spans="1:11" ht="14.1" customHeight="1">
      <c r="A524" s="4"/>
      <c r="B524" s="4"/>
      <c r="C524" s="11" t="s">
        <v>458</v>
      </c>
      <c r="D524" s="38">
        <v>0</v>
      </c>
      <c r="E524" s="38">
        <v>0</v>
      </c>
      <c r="F524" s="38">
        <v>0</v>
      </c>
      <c r="G524" s="38">
        <v>0</v>
      </c>
      <c r="H524" s="4"/>
      <c r="I524" s="4"/>
      <c r="J524" s="4"/>
      <c r="K524" s="4"/>
    </row>
    <row r="525" spans="1:11" ht="14.1" customHeight="1">
      <c r="A525" s="4"/>
      <c r="B525" s="4"/>
      <c r="C525" s="11" t="s">
        <v>457</v>
      </c>
      <c r="D525" s="38">
        <v>0</v>
      </c>
      <c r="E525" s="38">
        <v>0</v>
      </c>
      <c r="F525" s="38">
        <v>0</v>
      </c>
      <c r="G525" s="38">
        <v>0</v>
      </c>
      <c r="H525" s="4"/>
      <c r="I525" s="4"/>
      <c r="J525" s="4"/>
      <c r="K525" s="4"/>
    </row>
    <row r="526" spans="1:11" ht="14.1" customHeight="1">
      <c r="A526" s="4"/>
      <c r="B526" s="4"/>
      <c r="C526" s="11" t="s">
        <v>456</v>
      </c>
      <c r="D526" s="38">
        <v>0</v>
      </c>
      <c r="E526" s="38">
        <v>0</v>
      </c>
      <c r="F526" s="38">
        <v>0</v>
      </c>
      <c r="G526" s="38">
        <v>0</v>
      </c>
      <c r="H526" s="4"/>
      <c r="I526" s="4"/>
      <c r="J526" s="4"/>
      <c r="K526" s="4"/>
    </row>
    <row r="527" spans="1:11" ht="14.1" customHeight="1">
      <c r="A527" s="4"/>
      <c r="B527" s="4"/>
      <c r="C527" s="11" t="s">
        <v>455</v>
      </c>
      <c r="D527" s="38">
        <v>0</v>
      </c>
      <c r="E527" s="38">
        <v>0</v>
      </c>
      <c r="F527" s="38">
        <v>0</v>
      </c>
      <c r="G527" s="38">
        <v>0</v>
      </c>
      <c r="H527" s="4"/>
      <c r="I527" s="4"/>
      <c r="J527" s="4"/>
      <c r="K527" s="4"/>
    </row>
    <row r="528" spans="1:11" ht="14.1" customHeight="1">
      <c r="A528" s="4"/>
      <c r="B528" s="4"/>
      <c r="C528" s="11" t="s">
        <v>454</v>
      </c>
      <c r="D528" s="38">
        <v>0</v>
      </c>
      <c r="E528" s="38">
        <v>0</v>
      </c>
      <c r="F528" s="38">
        <v>0</v>
      </c>
      <c r="G528" s="38">
        <v>0</v>
      </c>
      <c r="H528" s="4"/>
      <c r="I528" s="4"/>
      <c r="J528" s="4"/>
      <c r="K528" s="4"/>
    </row>
    <row r="529" spans="1:11" ht="14.1" customHeight="1">
      <c r="A529" s="4"/>
      <c r="B529" s="4"/>
      <c r="C529" s="11" t="s">
        <v>453</v>
      </c>
      <c r="D529" s="38">
        <v>0</v>
      </c>
      <c r="E529" s="38">
        <v>0</v>
      </c>
      <c r="F529" s="38">
        <v>0</v>
      </c>
      <c r="G529" s="38">
        <v>0</v>
      </c>
      <c r="H529" s="4"/>
      <c r="I529" s="4"/>
      <c r="J529" s="4"/>
      <c r="K529" s="4"/>
    </row>
    <row r="530" spans="1:11" ht="14.1" customHeight="1">
      <c r="A530" s="4"/>
      <c r="B530" s="4"/>
      <c r="C530" s="10" t="s">
        <v>165</v>
      </c>
      <c r="D530" s="38">
        <v>0</v>
      </c>
      <c r="E530" s="38">
        <v>45000000</v>
      </c>
      <c r="F530" s="38">
        <v>90000000</v>
      </c>
      <c r="G530" s="38">
        <v>0</v>
      </c>
      <c r="H530" s="4"/>
      <c r="I530" s="4"/>
      <c r="J530" s="4"/>
      <c r="K530" s="4"/>
    </row>
    <row r="531" spans="1:11" ht="14.1" customHeight="1">
      <c r="A531" s="4"/>
      <c r="B531" s="4"/>
      <c r="C531" s="14" t="s">
        <v>484</v>
      </c>
      <c r="D531" s="825" t="s">
        <v>1832</v>
      </c>
      <c r="E531" s="826"/>
      <c r="F531" s="826"/>
      <c r="G531" s="826"/>
      <c r="H531" s="4"/>
      <c r="I531" s="4"/>
      <c r="J531" s="4"/>
      <c r="K531" s="4"/>
    </row>
    <row r="532" spans="1:11" ht="14.1" customHeight="1">
      <c r="A532" s="4"/>
      <c r="B532" s="4"/>
      <c r="C532" s="35" t="s">
        <v>482</v>
      </c>
      <c r="D532" s="821" t="s">
        <v>1833</v>
      </c>
      <c r="E532" s="822"/>
      <c r="F532" s="822"/>
      <c r="G532" s="822"/>
      <c r="H532" s="4"/>
      <c r="I532" s="4"/>
      <c r="J532" s="4"/>
      <c r="K532" s="4"/>
    </row>
    <row r="533" spans="1:11" ht="14.1" customHeight="1">
      <c r="A533" s="4"/>
      <c r="B533" s="4"/>
      <c r="C533" s="35" t="s">
        <v>15</v>
      </c>
      <c r="D533" s="821" t="s">
        <v>40</v>
      </c>
      <c r="E533" s="822"/>
      <c r="F533" s="822"/>
      <c r="G533" s="822"/>
      <c r="H533" s="4"/>
      <c r="I533" s="4"/>
      <c r="J533" s="4"/>
      <c r="K533" s="4"/>
    </row>
    <row r="534" spans="1:11" ht="15" customHeight="1">
      <c r="A534" s="4"/>
      <c r="B534" s="4"/>
      <c r="C534" s="13"/>
      <c r="D534" s="41">
        <v>2021</v>
      </c>
      <c r="E534" s="41">
        <v>2022</v>
      </c>
      <c r="F534" s="41">
        <v>2023</v>
      </c>
      <c r="G534" s="41">
        <v>2024</v>
      </c>
      <c r="H534" s="4"/>
      <c r="I534" s="4"/>
      <c r="J534" s="4"/>
      <c r="K534" s="4"/>
    </row>
    <row r="535" spans="1:11" ht="15" customHeight="1">
      <c r="A535" s="4"/>
      <c r="B535" s="4"/>
      <c r="C535" s="12"/>
      <c r="D535" s="42" t="s">
        <v>7</v>
      </c>
      <c r="E535" s="42" t="s">
        <v>8</v>
      </c>
      <c r="F535" s="42" t="s">
        <v>8</v>
      </c>
      <c r="G535" s="42" t="s">
        <v>8</v>
      </c>
      <c r="H535" s="4"/>
      <c r="I535" s="4"/>
      <c r="J535" s="4"/>
      <c r="K535" s="4"/>
    </row>
    <row r="536" spans="1:11" ht="14.1" customHeight="1">
      <c r="A536" s="4"/>
      <c r="B536" s="4"/>
      <c r="C536" s="7" t="s">
        <v>16</v>
      </c>
      <c r="D536" s="43" t="s">
        <v>450</v>
      </c>
      <c r="E536" s="43" t="s">
        <v>531</v>
      </c>
      <c r="F536" s="43" t="s">
        <v>531</v>
      </c>
      <c r="G536" s="43" t="s">
        <v>474</v>
      </c>
      <c r="H536" s="4"/>
      <c r="I536" s="4"/>
      <c r="J536" s="4"/>
      <c r="K536" s="4"/>
    </row>
    <row r="537" spans="1:11" ht="14.1" customHeight="1">
      <c r="A537" s="4"/>
      <c r="B537" s="4"/>
      <c r="C537" s="7" t="s">
        <v>680</v>
      </c>
      <c r="D537" s="43" t="s">
        <v>474</v>
      </c>
      <c r="E537" s="43" t="s">
        <v>1467</v>
      </c>
      <c r="F537" s="43" t="s">
        <v>1834</v>
      </c>
      <c r="G537" s="43" t="s">
        <v>474</v>
      </c>
      <c r="H537" s="4"/>
      <c r="I537" s="4"/>
      <c r="J537" s="4"/>
      <c r="K537" s="4"/>
    </row>
    <row r="538" spans="1:11" ht="14.1" customHeight="1">
      <c r="A538" s="4"/>
      <c r="B538" s="4"/>
      <c r="C538" s="7" t="s">
        <v>676</v>
      </c>
      <c r="D538" s="43" t="s">
        <v>474</v>
      </c>
      <c r="E538" s="43" t="s">
        <v>1467</v>
      </c>
      <c r="F538" s="43" t="s">
        <v>1834</v>
      </c>
      <c r="G538" s="43" t="s">
        <v>474</v>
      </c>
      <c r="H538" s="4"/>
      <c r="I538" s="4"/>
      <c r="J538" s="4"/>
      <c r="K538" s="4"/>
    </row>
    <row r="539" spans="1:11" ht="14.1" customHeight="1">
      <c r="A539" s="4"/>
      <c r="B539" s="4"/>
      <c r="C539" s="7" t="s">
        <v>477</v>
      </c>
      <c r="D539" s="43" t="s">
        <v>450</v>
      </c>
      <c r="E539" s="43" t="s">
        <v>450</v>
      </c>
      <c r="F539" s="43" t="s">
        <v>474</v>
      </c>
      <c r="G539" s="43" t="s">
        <v>583</v>
      </c>
      <c r="H539" s="4"/>
      <c r="I539" s="4"/>
      <c r="J539" s="4"/>
      <c r="K539" s="4"/>
    </row>
    <row r="540" spans="1:11" ht="14.1" customHeight="1">
      <c r="A540" s="4"/>
      <c r="B540" s="4"/>
      <c r="C540" s="7" t="s">
        <v>476</v>
      </c>
      <c r="D540" s="43" t="s">
        <v>450</v>
      </c>
      <c r="E540" s="43" t="s">
        <v>450</v>
      </c>
      <c r="F540" s="43" t="s">
        <v>531</v>
      </c>
      <c r="G540" s="43" t="s">
        <v>583</v>
      </c>
      <c r="H540" s="4"/>
      <c r="I540" s="4"/>
      <c r="J540" s="4"/>
      <c r="K540" s="4"/>
    </row>
    <row r="541" spans="1:11" ht="14.1" customHeight="1">
      <c r="A541" s="4"/>
      <c r="B541" s="4"/>
      <c r="C541" s="7" t="s">
        <v>22</v>
      </c>
      <c r="D541" s="43" t="s">
        <v>450</v>
      </c>
      <c r="E541" s="43" t="s">
        <v>450</v>
      </c>
      <c r="F541" s="43" t="s">
        <v>531</v>
      </c>
      <c r="G541" s="43" t="s">
        <v>583</v>
      </c>
      <c r="H541" s="4"/>
      <c r="I541" s="4"/>
      <c r="J541" s="4"/>
      <c r="K541" s="4"/>
    </row>
    <row r="542" spans="1:11" ht="14.1" customHeight="1">
      <c r="A542" s="4"/>
      <c r="B542" s="4"/>
      <c r="C542" s="823" t="s">
        <v>473</v>
      </c>
      <c r="D542" s="824"/>
      <c r="E542" s="824"/>
      <c r="F542" s="824"/>
      <c r="G542" s="824"/>
      <c r="H542" s="4"/>
      <c r="I542" s="4"/>
      <c r="J542" s="4"/>
      <c r="K542" s="4"/>
    </row>
    <row r="543" spans="1:11" ht="14.1" customHeight="1">
      <c r="A543" s="4"/>
      <c r="B543" s="4"/>
      <c r="C543" s="13"/>
      <c r="D543" s="41">
        <v>2021</v>
      </c>
      <c r="E543" s="41">
        <v>2022</v>
      </c>
      <c r="F543" s="41">
        <v>2023</v>
      </c>
      <c r="G543" s="41">
        <v>2024</v>
      </c>
      <c r="H543" s="4"/>
      <c r="I543" s="4"/>
      <c r="J543" s="4"/>
      <c r="K543" s="4"/>
    </row>
    <row r="544" spans="1:11" ht="14.1" customHeight="1">
      <c r="A544" s="4"/>
      <c r="B544" s="4"/>
      <c r="C544" s="12"/>
      <c r="D544" s="42" t="s">
        <v>7</v>
      </c>
      <c r="E544" s="42" t="s">
        <v>8</v>
      </c>
      <c r="F544" s="42" t="s">
        <v>8</v>
      </c>
      <c r="G544" s="42" t="s">
        <v>8</v>
      </c>
      <c r="H544" s="4"/>
      <c r="I544" s="4"/>
      <c r="J544" s="4"/>
      <c r="K544" s="4"/>
    </row>
    <row r="545" spans="1:11" ht="14.1" customHeight="1">
      <c r="A545" s="4"/>
      <c r="B545" s="4"/>
      <c r="C545" s="11" t="s">
        <v>470</v>
      </c>
      <c r="D545" s="38">
        <v>0</v>
      </c>
      <c r="E545" s="38">
        <v>0</v>
      </c>
      <c r="F545" s="38">
        <v>0</v>
      </c>
      <c r="G545" s="38">
        <v>0</v>
      </c>
      <c r="H545" s="4"/>
      <c r="I545" s="4"/>
      <c r="J545" s="4"/>
      <c r="K545" s="4"/>
    </row>
    <row r="546" spans="1:11" ht="14.1" customHeight="1">
      <c r="A546" s="4"/>
      <c r="B546" s="4"/>
      <c r="C546" s="11" t="s">
        <v>459</v>
      </c>
      <c r="D546" s="38">
        <v>0</v>
      </c>
      <c r="E546" s="38">
        <v>0</v>
      </c>
      <c r="F546" s="38">
        <v>0</v>
      </c>
      <c r="G546" s="38">
        <v>0</v>
      </c>
      <c r="H546" s="4"/>
      <c r="I546" s="4"/>
      <c r="J546" s="4"/>
      <c r="K546" s="4"/>
    </row>
    <row r="547" spans="1:11" ht="14.1" customHeight="1">
      <c r="A547" s="4"/>
      <c r="B547" s="4"/>
      <c r="C547" s="11" t="s">
        <v>463</v>
      </c>
      <c r="D547" s="38">
        <v>0</v>
      </c>
      <c r="E547" s="38">
        <v>0</v>
      </c>
      <c r="F547" s="38">
        <v>0</v>
      </c>
      <c r="G547" s="38">
        <v>0</v>
      </c>
      <c r="H547" s="4"/>
      <c r="I547" s="4"/>
      <c r="J547" s="4"/>
      <c r="K547" s="4"/>
    </row>
    <row r="548" spans="1:11" ht="14.1" customHeight="1">
      <c r="A548" s="4"/>
      <c r="B548" s="4"/>
      <c r="C548" s="11" t="s">
        <v>469</v>
      </c>
      <c r="D548" s="38">
        <v>0</v>
      </c>
      <c r="E548" s="38">
        <v>0</v>
      </c>
      <c r="F548" s="38">
        <v>0</v>
      </c>
      <c r="G548" s="38">
        <v>0</v>
      </c>
      <c r="H548" s="4"/>
      <c r="I548" s="4"/>
      <c r="J548" s="4"/>
      <c r="K548" s="4"/>
    </row>
    <row r="549" spans="1:11" ht="14.1" customHeight="1">
      <c r="A549" s="4"/>
      <c r="B549" s="4"/>
      <c r="C549" s="11" t="s">
        <v>459</v>
      </c>
      <c r="D549" s="38">
        <v>0</v>
      </c>
      <c r="E549" s="38">
        <v>0</v>
      </c>
      <c r="F549" s="38">
        <v>0</v>
      </c>
      <c r="G549" s="38">
        <v>0</v>
      </c>
      <c r="H549" s="4"/>
      <c r="I549" s="4"/>
      <c r="J549" s="4"/>
      <c r="K549" s="4"/>
    </row>
    <row r="550" spans="1:11" ht="14.1" customHeight="1">
      <c r="A550" s="4"/>
      <c r="B550" s="4"/>
      <c r="C550" s="11" t="s">
        <v>463</v>
      </c>
      <c r="D550" s="38">
        <v>0</v>
      </c>
      <c r="E550" s="38">
        <v>0</v>
      </c>
      <c r="F550" s="38">
        <v>0</v>
      </c>
      <c r="G550" s="38">
        <v>0</v>
      </c>
      <c r="H550" s="4"/>
      <c r="I550" s="4"/>
      <c r="J550" s="4"/>
      <c r="K550" s="4"/>
    </row>
    <row r="551" spans="1:11" ht="14.1" customHeight="1">
      <c r="A551" s="4"/>
      <c r="B551" s="4"/>
      <c r="C551" s="11" t="s">
        <v>468</v>
      </c>
      <c r="D551" s="38">
        <v>0</v>
      </c>
      <c r="E551" s="38">
        <v>0</v>
      </c>
      <c r="F551" s="38">
        <v>0</v>
      </c>
      <c r="G551" s="38">
        <v>0</v>
      </c>
      <c r="H551" s="4"/>
      <c r="I551" s="4"/>
      <c r="J551" s="4"/>
      <c r="K551" s="4"/>
    </row>
    <row r="552" spans="1:11" ht="14.1" customHeight="1">
      <c r="A552" s="4"/>
      <c r="B552" s="4"/>
      <c r="C552" s="11" t="s">
        <v>459</v>
      </c>
      <c r="D552" s="38">
        <v>0</v>
      </c>
      <c r="E552" s="38">
        <v>0</v>
      </c>
      <c r="F552" s="38">
        <v>0</v>
      </c>
      <c r="G552" s="38">
        <v>0</v>
      </c>
      <c r="H552" s="4"/>
      <c r="I552" s="4"/>
      <c r="J552" s="4"/>
      <c r="K552" s="4"/>
    </row>
    <row r="553" spans="1:11" ht="14.1" customHeight="1">
      <c r="A553" s="4"/>
      <c r="B553" s="4"/>
      <c r="C553" s="11" t="s">
        <v>463</v>
      </c>
      <c r="D553" s="38">
        <v>0</v>
      </c>
      <c r="E553" s="38">
        <v>0</v>
      </c>
      <c r="F553" s="38">
        <v>0</v>
      </c>
      <c r="G553" s="38">
        <v>0</v>
      </c>
      <c r="H553" s="4"/>
      <c r="I553" s="4"/>
      <c r="J553" s="4"/>
      <c r="K553" s="4"/>
    </row>
    <row r="554" spans="1:11" ht="14.1" customHeight="1">
      <c r="A554" s="4"/>
      <c r="B554" s="4"/>
      <c r="C554" s="11" t="s">
        <v>467</v>
      </c>
      <c r="D554" s="38">
        <v>0</v>
      </c>
      <c r="E554" s="38">
        <v>0</v>
      </c>
      <c r="F554" s="38">
        <v>0</v>
      </c>
      <c r="G554" s="38">
        <v>0</v>
      </c>
      <c r="H554" s="4"/>
      <c r="I554" s="4"/>
      <c r="J554" s="4"/>
      <c r="K554" s="4"/>
    </row>
    <row r="555" spans="1:11" ht="14.1" customHeight="1">
      <c r="A555" s="4"/>
      <c r="B555" s="4"/>
      <c r="C555" s="11" t="s">
        <v>459</v>
      </c>
      <c r="D555" s="38">
        <v>0</v>
      </c>
      <c r="E555" s="38">
        <v>0</v>
      </c>
      <c r="F555" s="38">
        <v>0</v>
      </c>
      <c r="G555" s="38">
        <v>0</v>
      </c>
      <c r="H555" s="4"/>
      <c r="I555" s="4"/>
      <c r="J555" s="4"/>
      <c r="K555" s="4"/>
    </row>
    <row r="556" spans="1:11" ht="14.1" customHeight="1">
      <c r="A556" s="4"/>
      <c r="B556" s="4"/>
      <c r="C556" s="11" t="s">
        <v>463</v>
      </c>
      <c r="D556" s="38">
        <v>0</v>
      </c>
      <c r="E556" s="38">
        <v>0</v>
      </c>
      <c r="F556" s="38">
        <v>0</v>
      </c>
      <c r="G556" s="38">
        <v>0</v>
      </c>
      <c r="H556" s="4"/>
      <c r="I556" s="4"/>
      <c r="J556" s="4"/>
      <c r="K556" s="4"/>
    </row>
    <row r="557" spans="1:11" ht="14.1" customHeight="1">
      <c r="A557" s="4"/>
      <c r="B557" s="4"/>
      <c r="C557" s="11" t="s">
        <v>472</v>
      </c>
      <c r="D557" s="38">
        <v>0</v>
      </c>
      <c r="E557" s="38">
        <v>0</v>
      </c>
      <c r="F557" s="38">
        <v>0</v>
      </c>
      <c r="G557" s="38">
        <v>0</v>
      </c>
      <c r="H557" s="4"/>
      <c r="I557" s="4"/>
      <c r="J557" s="4"/>
      <c r="K557" s="4"/>
    </row>
    <row r="558" spans="1:11" ht="14.1" customHeight="1">
      <c r="A558" s="4"/>
      <c r="B558" s="4"/>
      <c r="C558" s="11" t="s">
        <v>459</v>
      </c>
      <c r="D558" s="38">
        <v>0</v>
      </c>
      <c r="E558" s="38">
        <v>0</v>
      </c>
      <c r="F558" s="38">
        <v>0</v>
      </c>
      <c r="G558" s="38">
        <v>0</v>
      </c>
      <c r="H558" s="4"/>
      <c r="I558" s="4"/>
      <c r="J558" s="4"/>
      <c r="K558" s="4"/>
    </row>
    <row r="559" spans="1:11" ht="14.1" customHeight="1">
      <c r="A559" s="4"/>
      <c r="B559" s="4"/>
      <c r="C559" s="11" t="s">
        <v>463</v>
      </c>
      <c r="D559" s="38">
        <v>0</v>
      </c>
      <c r="E559" s="38">
        <v>0</v>
      </c>
      <c r="F559" s="38">
        <v>0</v>
      </c>
      <c r="G559" s="38">
        <v>0</v>
      </c>
      <c r="H559" s="4"/>
      <c r="I559" s="4"/>
      <c r="J559" s="4"/>
      <c r="K559" s="4"/>
    </row>
    <row r="560" spans="1:11" ht="14.1" customHeight="1">
      <c r="A560" s="4"/>
      <c r="B560" s="4"/>
      <c r="C560" s="11" t="s">
        <v>465</v>
      </c>
      <c r="D560" s="38">
        <v>0</v>
      </c>
      <c r="E560" s="38">
        <v>0</v>
      </c>
      <c r="F560" s="38">
        <v>0</v>
      </c>
      <c r="G560" s="38">
        <v>0</v>
      </c>
      <c r="H560" s="4"/>
      <c r="I560" s="4"/>
      <c r="J560" s="4"/>
      <c r="K560" s="4"/>
    </row>
    <row r="561" spans="1:11" ht="14.1" customHeight="1">
      <c r="A561" s="4"/>
      <c r="B561" s="4"/>
      <c r="C561" s="11" t="s">
        <v>459</v>
      </c>
      <c r="D561" s="38">
        <v>0</v>
      </c>
      <c r="E561" s="38">
        <v>0</v>
      </c>
      <c r="F561" s="38">
        <v>0</v>
      </c>
      <c r="G561" s="38">
        <v>0</v>
      </c>
      <c r="H561" s="4"/>
      <c r="I561" s="4"/>
      <c r="J561" s="4"/>
      <c r="K561" s="4"/>
    </row>
    <row r="562" spans="1:11" ht="14.1" customHeight="1">
      <c r="A562" s="4"/>
      <c r="B562" s="4"/>
      <c r="C562" s="11" t="s">
        <v>463</v>
      </c>
      <c r="D562" s="38">
        <v>0</v>
      </c>
      <c r="E562" s="38">
        <v>0</v>
      </c>
      <c r="F562" s="38">
        <v>0</v>
      </c>
      <c r="G562" s="38">
        <v>0</v>
      </c>
      <c r="H562" s="4"/>
      <c r="I562" s="4"/>
      <c r="J562" s="4"/>
      <c r="K562" s="4"/>
    </row>
    <row r="563" spans="1:11" ht="14.1" customHeight="1">
      <c r="A563" s="4"/>
      <c r="B563" s="4"/>
      <c r="C563" s="11" t="s">
        <v>464</v>
      </c>
      <c r="D563" s="38">
        <v>0</v>
      </c>
      <c r="E563" s="38">
        <v>0</v>
      </c>
      <c r="F563" s="38">
        <v>0</v>
      </c>
      <c r="G563" s="38">
        <v>0</v>
      </c>
      <c r="H563" s="4"/>
      <c r="I563" s="4"/>
      <c r="J563" s="4"/>
      <c r="K563" s="4"/>
    </row>
    <row r="564" spans="1:11" ht="14.1" customHeight="1">
      <c r="A564" s="4"/>
      <c r="B564" s="4"/>
      <c r="C564" s="11" t="s">
        <v>459</v>
      </c>
      <c r="D564" s="38">
        <v>0</v>
      </c>
      <c r="E564" s="38">
        <v>0</v>
      </c>
      <c r="F564" s="38">
        <v>0</v>
      </c>
      <c r="G564" s="38">
        <v>0</v>
      </c>
      <c r="H564" s="4"/>
      <c r="I564" s="4"/>
      <c r="J564" s="4"/>
      <c r="K564" s="4"/>
    </row>
    <row r="565" spans="1:11" ht="14.1" customHeight="1">
      <c r="A565" s="4"/>
      <c r="B565" s="4"/>
      <c r="C565" s="11" t="s">
        <v>463</v>
      </c>
      <c r="D565" s="38">
        <v>0</v>
      </c>
      <c r="E565" s="38">
        <v>0</v>
      </c>
      <c r="F565" s="38">
        <v>0</v>
      </c>
      <c r="G565" s="38">
        <v>0</v>
      </c>
      <c r="H565" s="4"/>
      <c r="I565" s="4"/>
      <c r="J565" s="4"/>
      <c r="K565" s="4"/>
    </row>
    <row r="566" spans="1:11" ht="14.1" customHeight="1">
      <c r="A566" s="4"/>
      <c r="B566" s="4"/>
      <c r="C566" s="11" t="s">
        <v>462</v>
      </c>
      <c r="D566" s="38">
        <v>0</v>
      </c>
      <c r="E566" s="38">
        <v>0</v>
      </c>
      <c r="F566" s="38">
        <v>0</v>
      </c>
      <c r="G566" s="38">
        <v>0</v>
      </c>
      <c r="H566" s="4"/>
      <c r="I566" s="4"/>
      <c r="J566" s="4"/>
      <c r="K566" s="4"/>
    </row>
    <row r="567" spans="1:11" ht="14.1" customHeight="1">
      <c r="A567" s="4"/>
      <c r="B567" s="4"/>
      <c r="C567" s="11" t="s">
        <v>459</v>
      </c>
      <c r="D567" s="38">
        <v>0</v>
      </c>
      <c r="E567" s="38">
        <v>0</v>
      </c>
      <c r="F567" s="38">
        <v>0</v>
      </c>
      <c r="G567" s="38">
        <v>0</v>
      </c>
      <c r="H567" s="4"/>
      <c r="I567" s="4"/>
      <c r="J567" s="4"/>
      <c r="K567" s="4"/>
    </row>
    <row r="568" spans="1:11" ht="14.1" customHeight="1">
      <c r="A568" s="4"/>
      <c r="B568" s="4"/>
      <c r="C568" s="11" t="s">
        <v>458</v>
      </c>
      <c r="D568" s="38">
        <v>0</v>
      </c>
      <c r="E568" s="38">
        <v>0</v>
      </c>
      <c r="F568" s="38">
        <v>0</v>
      </c>
      <c r="G568" s="38">
        <v>0</v>
      </c>
      <c r="H568" s="4"/>
      <c r="I568" s="4"/>
      <c r="J568" s="4"/>
      <c r="K568" s="4"/>
    </row>
    <row r="569" spans="1:11" ht="14.1" customHeight="1">
      <c r="A569" s="4"/>
      <c r="B569" s="4"/>
      <c r="C569" s="11" t="s">
        <v>457</v>
      </c>
      <c r="D569" s="38">
        <v>0</v>
      </c>
      <c r="E569" s="38">
        <v>0</v>
      </c>
      <c r="F569" s="38">
        <v>0</v>
      </c>
      <c r="G569" s="38">
        <v>0</v>
      </c>
      <c r="H569" s="4"/>
      <c r="I569" s="4"/>
      <c r="J569" s="4"/>
      <c r="K569" s="4"/>
    </row>
    <row r="570" spans="1:11" ht="14.1" customHeight="1">
      <c r="A570" s="4"/>
      <c r="B570" s="4"/>
      <c r="C570" s="11" t="s">
        <v>456</v>
      </c>
      <c r="D570" s="38">
        <v>0</v>
      </c>
      <c r="E570" s="38">
        <v>0</v>
      </c>
      <c r="F570" s="38">
        <v>0</v>
      </c>
      <c r="G570" s="38">
        <v>0</v>
      </c>
      <c r="H570" s="4"/>
      <c r="I570" s="4"/>
      <c r="J570" s="4"/>
      <c r="K570" s="4"/>
    </row>
    <row r="571" spans="1:11" ht="14.1" customHeight="1">
      <c r="A571" s="4"/>
      <c r="B571" s="4"/>
      <c r="C571" s="11" t="s">
        <v>455</v>
      </c>
      <c r="D571" s="38">
        <v>0</v>
      </c>
      <c r="E571" s="38">
        <v>0</v>
      </c>
      <c r="F571" s="38">
        <v>0</v>
      </c>
      <c r="G571" s="38">
        <v>0</v>
      </c>
      <c r="H571" s="4"/>
      <c r="I571" s="4"/>
      <c r="J571" s="4"/>
      <c r="K571" s="4"/>
    </row>
    <row r="572" spans="1:11" ht="14.1" customHeight="1">
      <c r="A572" s="4"/>
      <c r="B572" s="4"/>
      <c r="C572" s="11" t="s">
        <v>461</v>
      </c>
      <c r="D572" s="38">
        <v>0</v>
      </c>
      <c r="E572" s="38">
        <v>100000000</v>
      </c>
      <c r="F572" s="38">
        <v>200000000</v>
      </c>
      <c r="G572" s="38">
        <v>0</v>
      </c>
      <c r="H572" s="4"/>
      <c r="I572" s="4"/>
      <c r="J572" s="4"/>
      <c r="K572" s="4"/>
    </row>
    <row r="573" spans="1:11" ht="14.1" customHeight="1">
      <c r="A573" s="4"/>
      <c r="B573" s="4"/>
      <c r="C573" s="11" t="s">
        <v>459</v>
      </c>
      <c r="D573" s="38">
        <v>0</v>
      </c>
      <c r="E573" s="38">
        <v>100000000</v>
      </c>
      <c r="F573" s="38">
        <v>200000000</v>
      </c>
      <c r="G573" s="38">
        <v>0</v>
      </c>
      <c r="H573" s="4"/>
      <c r="I573" s="4"/>
      <c r="J573" s="4"/>
      <c r="K573" s="4"/>
    </row>
    <row r="574" spans="1:11" ht="14.1" customHeight="1">
      <c r="A574" s="4"/>
      <c r="B574" s="4"/>
      <c r="C574" s="11" t="s">
        <v>458</v>
      </c>
      <c r="D574" s="38">
        <v>0</v>
      </c>
      <c r="E574" s="38">
        <v>0</v>
      </c>
      <c r="F574" s="38">
        <v>0</v>
      </c>
      <c r="G574" s="38">
        <v>0</v>
      </c>
      <c r="H574" s="4"/>
      <c r="I574" s="4"/>
      <c r="J574" s="4"/>
      <c r="K574" s="4"/>
    </row>
    <row r="575" spans="1:11" ht="14.1" customHeight="1">
      <c r="A575" s="4"/>
      <c r="B575" s="4"/>
      <c r="C575" s="11" t="s">
        <v>457</v>
      </c>
      <c r="D575" s="38">
        <v>0</v>
      </c>
      <c r="E575" s="38">
        <v>0</v>
      </c>
      <c r="F575" s="38">
        <v>0</v>
      </c>
      <c r="G575" s="38">
        <v>0</v>
      </c>
      <c r="H575" s="4"/>
      <c r="I575" s="4"/>
      <c r="J575" s="4"/>
      <c r="K575" s="4"/>
    </row>
    <row r="576" spans="1:11" ht="14.1" customHeight="1">
      <c r="A576" s="4"/>
      <c r="B576" s="4"/>
      <c r="C576" s="11" t="s">
        <v>456</v>
      </c>
      <c r="D576" s="38">
        <v>0</v>
      </c>
      <c r="E576" s="38">
        <v>0</v>
      </c>
      <c r="F576" s="38">
        <v>0</v>
      </c>
      <c r="G576" s="38">
        <v>0</v>
      </c>
      <c r="H576" s="4"/>
      <c r="I576" s="4"/>
      <c r="J576" s="4"/>
      <c r="K576" s="4"/>
    </row>
    <row r="577" spans="1:11" ht="14.1" customHeight="1">
      <c r="A577" s="4"/>
      <c r="B577" s="4"/>
      <c r="C577" s="11" t="s">
        <v>455</v>
      </c>
      <c r="D577" s="38">
        <v>0</v>
      </c>
      <c r="E577" s="38">
        <v>0</v>
      </c>
      <c r="F577" s="38">
        <v>0</v>
      </c>
      <c r="G577" s="38">
        <v>0</v>
      </c>
      <c r="H577" s="4"/>
      <c r="I577" s="4"/>
      <c r="J577" s="4"/>
      <c r="K577" s="4"/>
    </row>
    <row r="578" spans="1:11" ht="14.1" customHeight="1">
      <c r="A578" s="4"/>
      <c r="B578" s="4"/>
      <c r="C578" s="11" t="s">
        <v>460</v>
      </c>
      <c r="D578" s="38">
        <v>0</v>
      </c>
      <c r="E578" s="38">
        <v>0</v>
      </c>
      <c r="F578" s="38">
        <v>0</v>
      </c>
      <c r="G578" s="38">
        <v>0</v>
      </c>
      <c r="H578" s="4"/>
      <c r="I578" s="4"/>
      <c r="J578" s="4"/>
      <c r="K578" s="4"/>
    </row>
    <row r="579" spans="1:11" ht="14.1" customHeight="1">
      <c r="A579" s="4"/>
      <c r="B579" s="4"/>
      <c r="C579" s="11" t="s">
        <v>459</v>
      </c>
      <c r="D579" s="38">
        <v>0</v>
      </c>
      <c r="E579" s="38">
        <v>0</v>
      </c>
      <c r="F579" s="38">
        <v>0</v>
      </c>
      <c r="G579" s="38">
        <v>0</v>
      </c>
      <c r="H579" s="4"/>
      <c r="I579" s="4"/>
      <c r="J579" s="4"/>
      <c r="K579" s="4"/>
    </row>
    <row r="580" spans="1:11" ht="14.1" customHeight="1">
      <c r="A580" s="4"/>
      <c r="B580" s="4"/>
      <c r="C580" s="11" t="s">
        <v>458</v>
      </c>
      <c r="D580" s="38">
        <v>0</v>
      </c>
      <c r="E580" s="38">
        <v>0</v>
      </c>
      <c r="F580" s="38">
        <v>0</v>
      </c>
      <c r="G580" s="38">
        <v>0</v>
      </c>
      <c r="H580" s="4"/>
      <c r="I580" s="4"/>
      <c r="J580" s="4"/>
      <c r="K580" s="4"/>
    </row>
    <row r="581" spans="1:11" ht="14.1" customHeight="1">
      <c r="A581" s="4"/>
      <c r="B581" s="4"/>
      <c r="C581" s="11" t="s">
        <v>457</v>
      </c>
      <c r="D581" s="38">
        <v>0</v>
      </c>
      <c r="E581" s="38">
        <v>0</v>
      </c>
      <c r="F581" s="38">
        <v>0</v>
      </c>
      <c r="G581" s="38">
        <v>0</v>
      </c>
      <c r="H581" s="4"/>
      <c r="I581" s="4"/>
      <c r="J581" s="4"/>
      <c r="K581" s="4"/>
    </row>
    <row r="582" spans="1:11" ht="14.1" customHeight="1">
      <c r="A582" s="4"/>
      <c r="B582" s="4"/>
      <c r="C582" s="11" t="s">
        <v>456</v>
      </c>
      <c r="D582" s="38">
        <v>0</v>
      </c>
      <c r="E582" s="38">
        <v>0</v>
      </c>
      <c r="F582" s="38">
        <v>0</v>
      </c>
      <c r="G582" s="38">
        <v>0</v>
      </c>
      <c r="H582" s="4"/>
      <c r="I582" s="4"/>
      <c r="J582" s="4"/>
      <c r="K582" s="4"/>
    </row>
    <row r="583" spans="1:11" ht="14.1" customHeight="1">
      <c r="A583" s="4"/>
      <c r="B583" s="4"/>
      <c r="C583" s="11" t="s">
        <v>455</v>
      </c>
      <c r="D583" s="38">
        <v>0</v>
      </c>
      <c r="E583" s="38">
        <v>0</v>
      </c>
      <c r="F583" s="38">
        <v>0</v>
      </c>
      <c r="G583" s="38">
        <v>0</v>
      </c>
      <c r="H583" s="4"/>
      <c r="I583" s="4"/>
      <c r="J583" s="4"/>
      <c r="K583" s="4"/>
    </row>
    <row r="584" spans="1:11" ht="14.1" customHeight="1">
      <c r="A584" s="4"/>
      <c r="B584" s="4"/>
      <c r="C584" s="11" t="s">
        <v>454</v>
      </c>
      <c r="D584" s="38">
        <v>0</v>
      </c>
      <c r="E584" s="38">
        <v>0</v>
      </c>
      <c r="F584" s="38">
        <v>0</v>
      </c>
      <c r="G584" s="38">
        <v>0</v>
      </c>
      <c r="H584" s="4"/>
      <c r="I584" s="4"/>
      <c r="J584" s="4"/>
      <c r="K584" s="4"/>
    </row>
    <row r="585" spans="1:11" ht="14.1" customHeight="1">
      <c r="A585" s="4"/>
      <c r="B585" s="4"/>
      <c r="C585" s="11" t="s">
        <v>453</v>
      </c>
      <c r="D585" s="38">
        <v>0</v>
      </c>
      <c r="E585" s="38">
        <v>0</v>
      </c>
      <c r="F585" s="38">
        <v>0</v>
      </c>
      <c r="G585" s="38">
        <v>0</v>
      </c>
      <c r="H585" s="4"/>
      <c r="I585" s="4"/>
      <c r="J585" s="4"/>
      <c r="K585" s="4"/>
    </row>
    <row r="586" spans="1:11" ht="14.1" customHeight="1">
      <c r="A586" s="4"/>
      <c r="B586" s="4"/>
      <c r="C586" s="10" t="s">
        <v>165</v>
      </c>
      <c r="D586" s="38">
        <v>0</v>
      </c>
      <c r="E586" s="38">
        <v>100000000</v>
      </c>
      <c r="F586" s="38">
        <v>200000000</v>
      </c>
      <c r="G586" s="38">
        <v>0</v>
      </c>
      <c r="H586" s="4"/>
      <c r="I586" s="4"/>
      <c r="J586" s="4"/>
      <c r="K586" s="4"/>
    </row>
    <row r="587" spans="1:11" ht="21.95" customHeight="1">
      <c r="A587" s="4"/>
      <c r="B587" s="4"/>
      <c r="C587" s="14" t="s">
        <v>484</v>
      </c>
      <c r="D587" s="825" t="s">
        <v>1835</v>
      </c>
      <c r="E587" s="826"/>
      <c r="F587" s="826"/>
      <c r="G587" s="826"/>
      <c r="H587" s="4"/>
      <c r="I587" s="4"/>
      <c r="J587" s="4"/>
      <c r="K587" s="4"/>
    </row>
    <row r="588" spans="1:11" ht="21.95" customHeight="1">
      <c r="A588" s="4"/>
      <c r="B588" s="4"/>
      <c r="C588" s="35" t="s">
        <v>482</v>
      </c>
      <c r="D588" s="821" t="s">
        <v>1836</v>
      </c>
      <c r="E588" s="822"/>
      <c r="F588" s="822"/>
      <c r="G588" s="822"/>
      <c r="H588" s="4"/>
      <c r="I588" s="4"/>
      <c r="J588" s="4"/>
      <c r="K588" s="4"/>
    </row>
    <row r="589" spans="1:11" ht="21.95" customHeight="1">
      <c r="A589" s="4"/>
      <c r="B589" s="4"/>
      <c r="C589" s="35" t="s">
        <v>15</v>
      </c>
      <c r="D589" s="821" t="s">
        <v>40</v>
      </c>
      <c r="E589" s="822"/>
      <c r="F589" s="822"/>
      <c r="G589" s="822"/>
      <c r="H589" s="4"/>
      <c r="I589" s="4"/>
      <c r="J589" s="4"/>
      <c r="K589" s="4"/>
    </row>
    <row r="590" spans="1:11" ht="15" customHeight="1">
      <c r="A590" s="4"/>
      <c r="B590" s="4"/>
      <c r="C590" s="13"/>
      <c r="D590" s="41">
        <v>2021</v>
      </c>
      <c r="E590" s="41">
        <v>2022</v>
      </c>
      <c r="F590" s="41">
        <v>2023</v>
      </c>
      <c r="G590" s="41">
        <v>2024</v>
      </c>
      <c r="H590" s="4"/>
      <c r="I590" s="4"/>
      <c r="J590" s="4"/>
      <c r="K590" s="4"/>
    </row>
    <row r="591" spans="1:11" ht="15" customHeight="1">
      <c r="A591" s="4"/>
      <c r="B591" s="4"/>
      <c r="C591" s="12"/>
      <c r="D591" s="42" t="s">
        <v>7</v>
      </c>
      <c r="E591" s="42" t="s">
        <v>8</v>
      </c>
      <c r="F591" s="42" t="s">
        <v>8</v>
      </c>
      <c r="G591" s="42" t="s">
        <v>8</v>
      </c>
      <c r="H591" s="4"/>
      <c r="I591" s="4"/>
      <c r="J591" s="4"/>
      <c r="K591" s="4"/>
    </row>
    <row r="592" spans="1:11" ht="14.1" customHeight="1">
      <c r="A592" s="4"/>
      <c r="B592" s="4"/>
      <c r="C592" s="7" t="s">
        <v>16</v>
      </c>
      <c r="D592" s="43" t="s">
        <v>450</v>
      </c>
      <c r="E592" s="43" t="s">
        <v>531</v>
      </c>
      <c r="F592" s="43" t="s">
        <v>531</v>
      </c>
      <c r="G592" s="43" t="s">
        <v>474</v>
      </c>
      <c r="H592" s="4"/>
      <c r="I592" s="4"/>
      <c r="J592" s="4"/>
      <c r="K592" s="4"/>
    </row>
    <row r="593" spans="1:11" ht="14.1" customHeight="1">
      <c r="A593" s="4"/>
      <c r="B593" s="4"/>
      <c r="C593" s="7" t="s">
        <v>680</v>
      </c>
      <c r="D593" s="43" t="s">
        <v>474</v>
      </c>
      <c r="E593" s="43" t="s">
        <v>1814</v>
      </c>
      <c r="F593" s="43" t="s">
        <v>1051</v>
      </c>
      <c r="G593" s="43" t="s">
        <v>474</v>
      </c>
      <c r="H593" s="4"/>
      <c r="I593" s="4"/>
      <c r="J593" s="4"/>
      <c r="K593" s="4"/>
    </row>
    <row r="594" spans="1:11" ht="14.1" customHeight="1">
      <c r="A594" s="4"/>
      <c r="B594" s="4"/>
      <c r="C594" s="7" t="s">
        <v>676</v>
      </c>
      <c r="D594" s="43" t="s">
        <v>474</v>
      </c>
      <c r="E594" s="43" t="s">
        <v>1814</v>
      </c>
      <c r="F594" s="43" t="s">
        <v>1051</v>
      </c>
      <c r="G594" s="43" t="s">
        <v>474</v>
      </c>
      <c r="H594" s="4"/>
      <c r="I594" s="4"/>
      <c r="J594" s="4"/>
      <c r="K594" s="4"/>
    </row>
    <row r="595" spans="1:11" ht="14.1" customHeight="1">
      <c r="A595" s="4"/>
      <c r="B595" s="4"/>
      <c r="C595" s="7" t="s">
        <v>477</v>
      </c>
      <c r="D595" s="43" t="s">
        <v>450</v>
      </c>
      <c r="E595" s="43" t="s">
        <v>450</v>
      </c>
      <c r="F595" s="43" t="s">
        <v>474</v>
      </c>
      <c r="G595" s="43" t="s">
        <v>583</v>
      </c>
      <c r="H595" s="4"/>
      <c r="I595" s="4"/>
      <c r="J595" s="4"/>
      <c r="K595" s="4"/>
    </row>
    <row r="596" spans="1:11" ht="14.1" customHeight="1">
      <c r="A596" s="4"/>
      <c r="B596" s="4"/>
      <c r="C596" s="7" t="s">
        <v>476</v>
      </c>
      <c r="D596" s="43" t="s">
        <v>450</v>
      </c>
      <c r="E596" s="43" t="s">
        <v>450</v>
      </c>
      <c r="F596" s="43" t="s">
        <v>531</v>
      </c>
      <c r="G596" s="43" t="s">
        <v>583</v>
      </c>
      <c r="H596" s="4"/>
      <c r="I596" s="4"/>
      <c r="J596" s="4"/>
      <c r="K596" s="4"/>
    </row>
    <row r="597" spans="1:11" ht="14.1" customHeight="1">
      <c r="A597" s="4"/>
      <c r="B597" s="4"/>
      <c r="C597" s="7" t="s">
        <v>22</v>
      </c>
      <c r="D597" s="43" t="s">
        <v>450</v>
      </c>
      <c r="E597" s="43" t="s">
        <v>450</v>
      </c>
      <c r="F597" s="43" t="s">
        <v>531</v>
      </c>
      <c r="G597" s="43" t="s">
        <v>583</v>
      </c>
      <c r="H597" s="4"/>
      <c r="I597" s="4"/>
      <c r="J597" s="4"/>
      <c r="K597" s="4"/>
    </row>
    <row r="598" spans="1:11" ht="14.1" customHeight="1">
      <c r="A598" s="4"/>
      <c r="B598" s="4"/>
      <c r="C598" s="823" t="s">
        <v>473</v>
      </c>
      <c r="D598" s="824"/>
      <c r="E598" s="824"/>
      <c r="F598" s="824"/>
      <c r="G598" s="824"/>
      <c r="H598" s="4"/>
      <c r="I598" s="4"/>
      <c r="J598" s="4"/>
      <c r="K598" s="4"/>
    </row>
    <row r="599" spans="1:11" ht="14.1" customHeight="1">
      <c r="A599" s="4"/>
      <c r="B599" s="4"/>
      <c r="C599" s="13"/>
      <c r="D599" s="41">
        <v>2021</v>
      </c>
      <c r="E599" s="41">
        <v>2022</v>
      </c>
      <c r="F599" s="41">
        <v>2023</v>
      </c>
      <c r="G599" s="41">
        <v>2024</v>
      </c>
      <c r="H599" s="4"/>
      <c r="I599" s="4"/>
      <c r="J599" s="4"/>
      <c r="K599" s="4"/>
    </row>
    <row r="600" spans="1:11" ht="14.1" customHeight="1">
      <c r="A600" s="4"/>
      <c r="B600" s="4"/>
      <c r="C600" s="12"/>
      <c r="D600" s="42" t="s">
        <v>7</v>
      </c>
      <c r="E600" s="42" t="s">
        <v>8</v>
      </c>
      <c r="F600" s="42" t="s">
        <v>8</v>
      </c>
      <c r="G600" s="42" t="s">
        <v>8</v>
      </c>
      <c r="H600" s="4"/>
      <c r="I600" s="4"/>
      <c r="J600" s="4"/>
      <c r="K600" s="4"/>
    </row>
    <row r="601" spans="1:11" ht="14.1" customHeight="1">
      <c r="A601" s="4"/>
      <c r="B601" s="4"/>
      <c r="C601" s="11" t="s">
        <v>470</v>
      </c>
      <c r="D601" s="38">
        <v>0</v>
      </c>
      <c r="E601" s="38">
        <v>0</v>
      </c>
      <c r="F601" s="38">
        <v>0</v>
      </c>
      <c r="G601" s="38">
        <v>0</v>
      </c>
      <c r="H601" s="4"/>
      <c r="I601" s="4"/>
      <c r="J601" s="4"/>
      <c r="K601" s="4"/>
    </row>
    <row r="602" spans="1:11" ht="14.1" customHeight="1">
      <c r="A602" s="4"/>
      <c r="B602" s="4"/>
      <c r="C602" s="11" t="s">
        <v>459</v>
      </c>
      <c r="D602" s="38">
        <v>0</v>
      </c>
      <c r="E602" s="38">
        <v>0</v>
      </c>
      <c r="F602" s="38">
        <v>0</v>
      </c>
      <c r="G602" s="38">
        <v>0</v>
      </c>
      <c r="H602" s="4"/>
      <c r="I602" s="4"/>
      <c r="J602" s="4"/>
      <c r="K602" s="4"/>
    </row>
    <row r="603" spans="1:11" ht="14.1" customHeight="1">
      <c r="A603" s="4"/>
      <c r="B603" s="4"/>
      <c r="C603" s="11" t="s">
        <v>463</v>
      </c>
      <c r="D603" s="38">
        <v>0</v>
      </c>
      <c r="E603" s="38">
        <v>0</v>
      </c>
      <c r="F603" s="38">
        <v>0</v>
      </c>
      <c r="G603" s="38">
        <v>0</v>
      </c>
      <c r="H603" s="4"/>
      <c r="I603" s="4"/>
      <c r="J603" s="4"/>
      <c r="K603" s="4"/>
    </row>
    <row r="604" spans="1:11" ht="14.1" customHeight="1">
      <c r="A604" s="4"/>
      <c r="B604" s="4"/>
      <c r="C604" s="11" t="s">
        <v>469</v>
      </c>
      <c r="D604" s="38">
        <v>0</v>
      </c>
      <c r="E604" s="38">
        <v>0</v>
      </c>
      <c r="F604" s="38">
        <v>0</v>
      </c>
      <c r="G604" s="38">
        <v>0</v>
      </c>
      <c r="H604" s="4"/>
      <c r="I604" s="4"/>
      <c r="J604" s="4"/>
      <c r="K604" s="4"/>
    </row>
    <row r="605" spans="1:11" ht="14.1" customHeight="1">
      <c r="A605" s="4"/>
      <c r="B605" s="4"/>
      <c r="C605" s="11" t="s">
        <v>459</v>
      </c>
      <c r="D605" s="38">
        <v>0</v>
      </c>
      <c r="E605" s="38">
        <v>0</v>
      </c>
      <c r="F605" s="38">
        <v>0</v>
      </c>
      <c r="G605" s="38">
        <v>0</v>
      </c>
      <c r="H605" s="4"/>
      <c r="I605" s="4"/>
      <c r="J605" s="4"/>
      <c r="K605" s="4"/>
    </row>
    <row r="606" spans="1:11" ht="14.1" customHeight="1">
      <c r="A606" s="4"/>
      <c r="B606" s="4"/>
      <c r="C606" s="11" t="s">
        <v>463</v>
      </c>
      <c r="D606" s="38">
        <v>0</v>
      </c>
      <c r="E606" s="38">
        <v>0</v>
      </c>
      <c r="F606" s="38">
        <v>0</v>
      </c>
      <c r="G606" s="38">
        <v>0</v>
      </c>
      <c r="H606" s="4"/>
      <c r="I606" s="4"/>
      <c r="J606" s="4"/>
      <c r="K606" s="4"/>
    </row>
    <row r="607" spans="1:11" ht="14.1" customHeight="1">
      <c r="A607" s="4"/>
      <c r="B607" s="4"/>
      <c r="C607" s="11" t="s">
        <v>468</v>
      </c>
      <c r="D607" s="38">
        <v>0</v>
      </c>
      <c r="E607" s="38">
        <v>0</v>
      </c>
      <c r="F607" s="38">
        <v>0</v>
      </c>
      <c r="G607" s="38">
        <v>0</v>
      </c>
      <c r="H607" s="4"/>
      <c r="I607" s="4"/>
      <c r="J607" s="4"/>
      <c r="K607" s="4"/>
    </row>
    <row r="608" spans="1:11" ht="14.1" customHeight="1">
      <c r="A608" s="4"/>
      <c r="B608" s="4"/>
      <c r="C608" s="11" t="s">
        <v>459</v>
      </c>
      <c r="D608" s="38">
        <v>0</v>
      </c>
      <c r="E608" s="38">
        <v>0</v>
      </c>
      <c r="F608" s="38">
        <v>0</v>
      </c>
      <c r="G608" s="38">
        <v>0</v>
      </c>
      <c r="H608" s="4"/>
      <c r="I608" s="4"/>
      <c r="J608" s="4"/>
      <c r="K608" s="4"/>
    </row>
    <row r="609" spans="1:11" ht="14.1" customHeight="1">
      <c r="A609" s="4"/>
      <c r="B609" s="4"/>
      <c r="C609" s="11" t="s">
        <v>463</v>
      </c>
      <c r="D609" s="38">
        <v>0</v>
      </c>
      <c r="E609" s="38">
        <v>0</v>
      </c>
      <c r="F609" s="38">
        <v>0</v>
      </c>
      <c r="G609" s="38">
        <v>0</v>
      </c>
      <c r="H609" s="4"/>
      <c r="I609" s="4"/>
      <c r="J609" s="4"/>
      <c r="K609" s="4"/>
    </row>
    <row r="610" spans="1:11" ht="14.1" customHeight="1">
      <c r="A610" s="4"/>
      <c r="B610" s="4"/>
      <c r="C610" s="11" t="s">
        <v>467</v>
      </c>
      <c r="D610" s="38">
        <v>0</v>
      </c>
      <c r="E610" s="38">
        <v>0</v>
      </c>
      <c r="F610" s="38">
        <v>0</v>
      </c>
      <c r="G610" s="38">
        <v>0</v>
      </c>
      <c r="H610" s="4"/>
      <c r="I610" s="4"/>
      <c r="J610" s="4"/>
      <c r="K610" s="4"/>
    </row>
    <row r="611" spans="1:11" ht="14.1" customHeight="1">
      <c r="A611" s="4"/>
      <c r="B611" s="4"/>
      <c r="C611" s="11" t="s">
        <v>459</v>
      </c>
      <c r="D611" s="38">
        <v>0</v>
      </c>
      <c r="E611" s="38">
        <v>0</v>
      </c>
      <c r="F611" s="38">
        <v>0</v>
      </c>
      <c r="G611" s="38">
        <v>0</v>
      </c>
      <c r="H611" s="4"/>
      <c r="I611" s="4"/>
      <c r="J611" s="4"/>
      <c r="K611" s="4"/>
    </row>
    <row r="612" spans="1:11" ht="14.1" customHeight="1">
      <c r="A612" s="4"/>
      <c r="B612" s="4"/>
      <c r="C612" s="11" t="s">
        <v>463</v>
      </c>
      <c r="D612" s="38">
        <v>0</v>
      </c>
      <c r="E612" s="38">
        <v>0</v>
      </c>
      <c r="F612" s="38">
        <v>0</v>
      </c>
      <c r="G612" s="38">
        <v>0</v>
      </c>
      <c r="H612" s="4"/>
      <c r="I612" s="4"/>
      <c r="J612" s="4"/>
      <c r="K612" s="4"/>
    </row>
    <row r="613" spans="1:11" ht="14.1" customHeight="1">
      <c r="A613" s="4"/>
      <c r="B613" s="4"/>
      <c r="C613" s="11" t="s">
        <v>472</v>
      </c>
      <c r="D613" s="38">
        <v>0</v>
      </c>
      <c r="E613" s="38">
        <v>0</v>
      </c>
      <c r="F613" s="38">
        <v>0</v>
      </c>
      <c r="G613" s="38">
        <v>0</v>
      </c>
      <c r="H613" s="4"/>
      <c r="I613" s="4"/>
      <c r="J613" s="4"/>
      <c r="K613" s="4"/>
    </row>
    <row r="614" spans="1:11" ht="14.1" customHeight="1">
      <c r="A614" s="4"/>
      <c r="B614" s="4"/>
      <c r="C614" s="11" t="s">
        <v>459</v>
      </c>
      <c r="D614" s="38">
        <v>0</v>
      </c>
      <c r="E614" s="38">
        <v>0</v>
      </c>
      <c r="F614" s="38">
        <v>0</v>
      </c>
      <c r="G614" s="38">
        <v>0</v>
      </c>
      <c r="H614" s="4"/>
      <c r="I614" s="4"/>
      <c r="J614" s="4"/>
      <c r="K614" s="4"/>
    </row>
    <row r="615" spans="1:11" ht="14.1" customHeight="1">
      <c r="A615" s="4"/>
      <c r="B615" s="4"/>
      <c r="C615" s="11" t="s">
        <v>463</v>
      </c>
      <c r="D615" s="38">
        <v>0</v>
      </c>
      <c r="E615" s="38">
        <v>0</v>
      </c>
      <c r="F615" s="38">
        <v>0</v>
      </c>
      <c r="G615" s="38">
        <v>0</v>
      </c>
      <c r="H615" s="4"/>
      <c r="I615" s="4"/>
      <c r="J615" s="4"/>
      <c r="K615" s="4"/>
    </row>
    <row r="616" spans="1:11" ht="14.1" customHeight="1">
      <c r="A616" s="4"/>
      <c r="B616" s="4"/>
      <c r="C616" s="11" t="s">
        <v>465</v>
      </c>
      <c r="D616" s="38">
        <v>0</v>
      </c>
      <c r="E616" s="38">
        <v>0</v>
      </c>
      <c r="F616" s="38">
        <v>0</v>
      </c>
      <c r="G616" s="38">
        <v>0</v>
      </c>
      <c r="H616" s="4"/>
      <c r="I616" s="4"/>
      <c r="J616" s="4"/>
      <c r="K616" s="4"/>
    </row>
    <row r="617" spans="1:11" ht="14.1" customHeight="1">
      <c r="A617" s="4"/>
      <c r="B617" s="4"/>
      <c r="C617" s="11" t="s">
        <v>459</v>
      </c>
      <c r="D617" s="38">
        <v>0</v>
      </c>
      <c r="E617" s="38">
        <v>0</v>
      </c>
      <c r="F617" s="38">
        <v>0</v>
      </c>
      <c r="G617" s="38">
        <v>0</v>
      </c>
      <c r="H617" s="4"/>
      <c r="I617" s="4"/>
      <c r="J617" s="4"/>
      <c r="K617" s="4"/>
    </row>
    <row r="618" spans="1:11" ht="14.1" customHeight="1">
      <c r="A618" s="4"/>
      <c r="B618" s="4"/>
      <c r="C618" s="11" t="s">
        <v>463</v>
      </c>
      <c r="D618" s="38">
        <v>0</v>
      </c>
      <c r="E618" s="38">
        <v>0</v>
      </c>
      <c r="F618" s="38">
        <v>0</v>
      </c>
      <c r="G618" s="38">
        <v>0</v>
      </c>
      <c r="H618" s="4"/>
      <c r="I618" s="4"/>
      <c r="J618" s="4"/>
      <c r="K618" s="4"/>
    </row>
    <row r="619" spans="1:11" ht="14.1" customHeight="1">
      <c r="A619" s="4"/>
      <c r="B619" s="4"/>
      <c r="C619" s="11" t="s">
        <v>464</v>
      </c>
      <c r="D619" s="38">
        <v>0</v>
      </c>
      <c r="E619" s="38">
        <v>0</v>
      </c>
      <c r="F619" s="38">
        <v>0</v>
      </c>
      <c r="G619" s="38">
        <v>0</v>
      </c>
      <c r="H619" s="4"/>
      <c r="I619" s="4"/>
      <c r="J619" s="4"/>
      <c r="K619" s="4"/>
    </row>
    <row r="620" spans="1:11" ht="14.1" customHeight="1">
      <c r="A620" s="4"/>
      <c r="B620" s="4"/>
      <c r="C620" s="11" t="s">
        <v>459</v>
      </c>
      <c r="D620" s="38">
        <v>0</v>
      </c>
      <c r="E620" s="38">
        <v>0</v>
      </c>
      <c r="F620" s="38">
        <v>0</v>
      </c>
      <c r="G620" s="38">
        <v>0</v>
      </c>
      <c r="H620" s="4"/>
      <c r="I620" s="4"/>
      <c r="J620" s="4"/>
      <c r="K620" s="4"/>
    </row>
    <row r="621" spans="1:11" ht="14.1" customHeight="1">
      <c r="A621" s="4"/>
      <c r="B621" s="4"/>
      <c r="C621" s="11" t="s">
        <v>463</v>
      </c>
      <c r="D621" s="38">
        <v>0</v>
      </c>
      <c r="E621" s="38">
        <v>0</v>
      </c>
      <c r="F621" s="38">
        <v>0</v>
      </c>
      <c r="G621" s="38">
        <v>0</v>
      </c>
      <c r="H621" s="4"/>
      <c r="I621" s="4"/>
      <c r="J621" s="4"/>
      <c r="K621" s="4"/>
    </row>
    <row r="622" spans="1:11" ht="14.1" customHeight="1">
      <c r="A622" s="4"/>
      <c r="B622" s="4"/>
      <c r="C622" s="11" t="s">
        <v>462</v>
      </c>
      <c r="D622" s="38">
        <v>0</v>
      </c>
      <c r="E622" s="38">
        <v>0</v>
      </c>
      <c r="F622" s="38">
        <v>0</v>
      </c>
      <c r="G622" s="38">
        <v>0</v>
      </c>
      <c r="H622" s="4"/>
      <c r="I622" s="4"/>
      <c r="J622" s="4"/>
      <c r="K622" s="4"/>
    </row>
    <row r="623" spans="1:11" ht="14.1" customHeight="1">
      <c r="A623" s="4"/>
      <c r="B623" s="4"/>
      <c r="C623" s="11" t="s">
        <v>459</v>
      </c>
      <c r="D623" s="38">
        <v>0</v>
      </c>
      <c r="E623" s="38">
        <v>0</v>
      </c>
      <c r="F623" s="38">
        <v>0</v>
      </c>
      <c r="G623" s="38">
        <v>0</v>
      </c>
      <c r="H623" s="4"/>
      <c r="I623" s="4"/>
      <c r="J623" s="4"/>
      <c r="K623" s="4"/>
    </row>
    <row r="624" spans="1:11" ht="14.1" customHeight="1">
      <c r="A624" s="4"/>
      <c r="B624" s="4"/>
      <c r="C624" s="11" t="s">
        <v>458</v>
      </c>
      <c r="D624" s="38">
        <v>0</v>
      </c>
      <c r="E624" s="38">
        <v>0</v>
      </c>
      <c r="F624" s="38">
        <v>0</v>
      </c>
      <c r="G624" s="38">
        <v>0</v>
      </c>
      <c r="H624" s="4"/>
      <c r="I624" s="4"/>
      <c r="J624" s="4"/>
      <c r="K624" s="4"/>
    </row>
    <row r="625" spans="1:11" ht="14.1" customHeight="1">
      <c r="A625" s="4"/>
      <c r="B625" s="4"/>
      <c r="C625" s="11" t="s">
        <v>457</v>
      </c>
      <c r="D625" s="38">
        <v>0</v>
      </c>
      <c r="E625" s="38">
        <v>0</v>
      </c>
      <c r="F625" s="38">
        <v>0</v>
      </c>
      <c r="G625" s="38">
        <v>0</v>
      </c>
      <c r="H625" s="4"/>
      <c r="I625" s="4"/>
      <c r="J625" s="4"/>
      <c r="K625" s="4"/>
    </row>
    <row r="626" spans="1:11" ht="14.1" customHeight="1">
      <c r="A626" s="4"/>
      <c r="B626" s="4"/>
      <c r="C626" s="11" t="s">
        <v>456</v>
      </c>
      <c r="D626" s="38">
        <v>0</v>
      </c>
      <c r="E626" s="38">
        <v>0</v>
      </c>
      <c r="F626" s="38">
        <v>0</v>
      </c>
      <c r="G626" s="38">
        <v>0</v>
      </c>
      <c r="H626" s="4"/>
      <c r="I626" s="4"/>
      <c r="J626" s="4"/>
      <c r="K626" s="4"/>
    </row>
    <row r="627" spans="1:11" ht="14.1" customHeight="1">
      <c r="A627" s="4"/>
      <c r="B627" s="4"/>
      <c r="C627" s="11" t="s">
        <v>455</v>
      </c>
      <c r="D627" s="38">
        <v>0</v>
      </c>
      <c r="E627" s="38">
        <v>0</v>
      </c>
      <c r="F627" s="38">
        <v>0</v>
      </c>
      <c r="G627" s="38">
        <v>0</v>
      </c>
      <c r="H627" s="4"/>
      <c r="I627" s="4"/>
      <c r="J627" s="4"/>
      <c r="K627" s="4"/>
    </row>
    <row r="628" spans="1:11" ht="14.1" customHeight="1">
      <c r="A628" s="4"/>
      <c r="B628" s="4"/>
      <c r="C628" s="11" t="s">
        <v>461</v>
      </c>
      <c r="D628" s="38">
        <v>0</v>
      </c>
      <c r="E628" s="38">
        <v>25000000</v>
      </c>
      <c r="F628" s="38">
        <v>50000000</v>
      </c>
      <c r="G628" s="38">
        <v>0</v>
      </c>
      <c r="H628" s="4"/>
      <c r="I628" s="4"/>
      <c r="J628" s="4"/>
      <c r="K628" s="4"/>
    </row>
    <row r="629" spans="1:11" ht="14.1" customHeight="1">
      <c r="A629" s="4"/>
      <c r="B629" s="4"/>
      <c r="C629" s="11" t="s">
        <v>459</v>
      </c>
      <c r="D629" s="38">
        <v>0</v>
      </c>
      <c r="E629" s="38">
        <v>25000000</v>
      </c>
      <c r="F629" s="38">
        <v>50000000</v>
      </c>
      <c r="G629" s="38">
        <v>0</v>
      </c>
      <c r="H629" s="4"/>
      <c r="I629" s="4"/>
      <c r="J629" s="4"/>
      <c r="K629" s="4"/>
    </row>
    <row r="630" spans="1:11" ht="14.1" customHeight="1">
      <c r="A630" s="4"/>
      <c r="B630" s="4"/>
      <c r="C630" s="11" t="s">
        <v>458</v>
      </c>
      <c r="D630" s="38">
        <v>0</v>
      </c>
      <c r="E630" s="38">
        <v>0</v>
      </c>
      <c r="F630" s="38">
        <v>0</v>
      </c>
      <c r="G630" s="38">
        <v>0</v>
      </c>
      <c r="H630" s="4"/>
      <c r="I630" s="4"/>
      <c r="J630" s="4"/>
      <c r="K630" s="4"/>
    </row>
    <row r="631" spans="1:11" ht="14.1" customHeight="1">
      <c r="A631" s="4"/>
      <c r="B631" s="4"/>
      <c r="C631" s="11" t="s">
        <v>457</v>
      </c>
      <c r="D631" s="38">
        <v>0</v>
      </c>
      <c r="E631" s="38">
        <v>0</v>
      </c>
      <c r="F631" s="38">
        <v>0</v>
      </c>
      <c r="G631" s="38">
        <v>0</v>
      </c>
      <c r="H631" s="4"/>
      <c r="I631" s="4"/>
      <c r="J631" s="4"/>
      <c r="K631" s="4"/>
    </row>
    <row r="632" spans="1:11" ht="14.1" customHeight="1">
      <c r="A632" s="4"/>
      <c r="B632" s="4"/>
      <c r="C632" s="11" t="s">
        <v>456</v>
      </c>
      <c r="D632" s="38">
        <v>0</v>
      </c>
      <c r="E632" s="38">
        <v>0</v>
      </c>
      <c r="F632" s="38">
        <v>0</v>
      </c>
      <c r="G632" s="38">
        <v>0</v>
      </c>
      <c r="H632" s="4"/>
      <c r="I632" s="4"/>
      <c r="J632" s="4"/>
      <c r="K632" s="4"/>
    </row>
    <row r="633" spans="1:11" ht="14.1" customHeight="1">
      <c r="A633" s="4"/>
      <c r="B633" s="4"/>
      <c r="C633" s="11" t="s">
        <v>455</v>
      </c>
      <c r="D633" s="38">
        <v>0</v>
      </c>
      <c r="E633" s="38">
        <v>0</v>
      </c>
      <c r="F633" s="38">
        <v>0</v>
      </c>
      <c r="G633" s="38">
        <v>0</v>
      </c>
      <c r="H633" s="4"/>
      <c r="I633" s="4"/>
      <c r="J633" s="4"/>
      <c r="K633" s="4"/>
    </row>
    <row r="634" spans="1:11" ht="14.1" customHeight="1">
      <c r="A634" s="4"/>
      <c r="B634" s="4"/>
      <c r="C634" s="11" t="s">
        <v>460</v>
      </c>
      <c r="D634" s="38">
        <v>0</v>
      </c>
      <c r="E634" s="38">
        <v>0</v>
      </c>
      <c r="F634" s="38">
        <v>0</v>
      </c>
      <c r="G634" s="38">
        <v>0</v>
      </c>
      <c r="H634" s="4"/>
      <c r="I634" s="4"/>
      <c r="J634" s="4"/>
      <c r="K634" s="4"/>
    </row>
    <row r="635" spans="1:11" ht="14.1" customHeight="1">
      <c r="A635" s="4"/>
      <c r="B635" s="4"/>
      <c r="C635" s="11" t="s">
        <v>459</v>
      </c>
      <c r="D635" s="38">
        <v>0</v>
      </c>
      <c r="E635" s="38">
        <v>0</v>
      </c>
      <c r="F635" s="38">
        <v>0</v>
      </c>
      <c r="G635" s="38">
        <v>0</v>
      </c>
      <c r="H635" s="4"/>
      <c r="I635" s="4"/>
      <c r="J635" s="4"/>
      <c r="K635" s="4"/>
    </row>
    <row r="636" spans="1:11" ht="14.1" customHeight="1">
      <c r="A636" s="4"/>
      <c r="B636" s="4"/>
      <c r="C636" s="11" t="s">
        <v>458</v>
      </c>
      <c r="D636" s="38">
        <v>0</v>
      </c>
      <c r="E636" s="38">
        <v>0</v>
      </c>
      <c r="F636" s="38">
        <v>0</v>
      </c>
      <c r="G636" s="38">
        <v>0</v>
      </c>
      <c r="H636" s="4"/>
      <c r="I636" s="4"/>
      <c r="J636" s="4"/>
      <c r="K636" s="4"/>
    </row>
    <row r="637" spans="1:11" ht="14.1" customHeight="1">
      <c r="A637" s="4"/>
      <c r="B637" s="4"/>
      <c r="C637" s="11" t="s">
        <v>457</v>
      </c>
      <c r="D637" s="38">
        <v>0</v>
      </c>
      <c r="E637" s="38">
        <v>0</v>
      </c>
      <c r="F637" s="38">
        <v>0</v>
      </c>
      <c r="G637" s="38">
        <v>0</v>
      </c>
      <c r="H637" s="4"/>
      <c r="I637" s="4"/>
      <c r="J637" s="4"/>
      <c r="K637" s="4"/>
    </row>
    <row r="638" spans="1:11" ht="14.1" customHeight="1">
      <c r="A638" s="4"/>
      <c r="B638" s="4"/>
      <c r="C638" s="11" t="s">
        <v>456</v>
      </c>
      <c r="D638" s="38">
        <v>0</v>
      </c>
      <c r="E638" s="38">
        <v>0</v>
      </c>
      <c r="F638" s="38">
        <v>0</v>
      </c>
      <c r="G638" s="38">
        <v>0</v>
      </c>
      <c r="H638" s="4"/>
      <c r="I638" s="4"/>
      <c r="J638" s="4"/>
      <c r="K638" s="4"/>
    </row>
    <row r="639" spans="1:11" ht="14.1" customHeight="1">
      <c r="A639" s="4"/>
      <c r="B639" s="4"/>
      <c r="C639" s="11" t="s">
        <v>455</v>
      </c>
      <c r="D639" s="38">
        <v>0</v>
      </c>
      <c r="E639" s="38">
        <v>0</v>
      </c>
      <c r="F639" s="38">
        <v>0</v>
      </c>
      <c r="G639" s="38">
        <v>0</v>
      </c>
      <c r="H639" s="4"/>
      <c r="I639" s="4"/>
      <c r="J639" s="4"/>
      <c r="K639" s="4"/>
    </row>
    <row r="640" spans="1:11" ht="14.1" customHeight="1">
      <c r="A640" s="4"/>
      <c r="B640" s="4"/>
      <c r="C640" s="11" t="s">
        <v>454</v>
      </c>
      <c r="D640" s="38">
        <v>0</v>
      </c>
      <c r="E640" s="38">
        <v>0</v>
      </c>
      <c r="F640" s="38">
        <v>0</v>
      </c>
      <c r="G640" s="38">
        <v>0</v>
      </c>
      <c r="H640" s="4"/>
      <c r="I640" s="4"/>
      <c r="J640" s="4"/>
      <c r="K640" s="4"/>
    </row>
    <row r="641" spans="1:11" ht="14.1" customHeight="1">
      <c r="A641" s="4"/>
      <c r="B641" s="4"/>
      <c r="C641" s="11" t="s">
        <v>453</v>
      </c>
      <c r="D641" s="38">
        <v>0</v>
      </c>
      <c r="E641" s="38">
        <v>0</v>
      </c>
      <c r="F641" s="38">
        <v>0</v>
      </c>
      <c r="G641" s="38">
        <v>0</v>
      </c>
      <c r="H641" s="4"/>
      <c r="I641" s="4"/>
      <c r="J641" s="4"/>
      <c r="K641" s="4"/>
    </row>
    <row r="642" spans="1:11" ht="14.1" customHeight="1">
      <c r="A642" s="4"/>
      <c r="B642" s="4"/>
      <c r="C642" s="10" t="s">
        <v>165</v>
      </c>
      <c r="D642" s="38">
        <v>0</v>
      </c>
      <c r="E642" s="38">
        <v>25000000</v>
      </c>
      <c r="F642" s="38">
        <v>50000000</v>
      </c>
      <c r="G642" s="38">
        <v>0</v>
      </c>
      <c r="H642" s="4"/>
      <c r="I642" s="4"/>
      <c r="J642" s="4"/>
      <c r="K642" s="4"/>
    </row>
    <row r="643" spans="1:11" ht="21.95" customHeight="1">
      <c r="A643" s="4"/>
      <c r="B643" s="4"/>
      <c r="C643" s="14" t="s">
        <v>484</v>
      </c>
      <c r="D643" s="825" t="s">
        <v>1837</v>
      </c>
      <c r="E643" s="826"/>
      <c r="F643" s="826"/>
      <c r="G643" s="826"/>
      <c r="H643" s="4"/>
      <c r="I643" s="4"/>
      <c r="J643" s="4"/>
      <c r="K643" s="4"/>
    </row>
    <row r="644" spans="1:11" ht="21.95" customHeight="1">
      <c r="A644" s="4"/>
      <c r="B644" s="4"/>
      <c r="C644" s="35" t="s">
        <v>482</v>
      </c>
      <c r="D644" s="821" t="s">
        <v>1838</v>
      </c>
      <c r="E644" s="822"/>
      <c r="F644" s="822"/>
      <c r="G644" s="822"/>
      <c r="H644" s="4"/>
      <c r="I644" s="4"/>
      <c r="J644" s="4"/>
      <c r="K644" s="4"/>
    </row>
    <row r="645" spans="1:11" ht="21.95" customHeight="1">
      <c r="A645" s="4"/>
      <c r="B645" s="4"/>
      <c r="C645" s="35" t="s">
        <v>15</v>
      </c>
      <c r="D645" s="821" t="s">
        <v>40</v>
      </c>
      <c r="E645" s="822"/>
      <c r="F645" s="822"/>
      <c r="G645" s="822"/>
      <c r="H645" s="4"/>
      <c r="I645" s="4"/>
      <c r="J645" s="4"/>
      <c r="K645" s="4"/>
    </row>
    <row r="646" spans="1:11" ht="15" customHeight="1">
      <c r="A646" s="4"/>
      <c r="B646" s="4"/>
      <c r="C646" s="13"/>
      <c r="D646" s="41">
        <v>2021</v>
      </c>
      <c r="E646" s="41">
        <v>2022</v>
      </c>
      <c r="F646" s="41">
        <v>2023</v>
      </c>
      <c r="G646" s="41">
        <v>2024</v>
      </c>
      <c r="H646" s="4"/>
      <c r="I646" s="4"/>
      <c r="J646" s="4"/>
      <c r="K646" s="4"/>
    </row>
    <row r="647" spans="1:11" ht="15" customHeight="1">
      <c r="A647" s="4"/>
      <c r="B647" s="4"/>
      <c r="C647" s="12"/>
      <c r="D647" s="42" t="s">
        <v>7</v>
      </c>
      <c r="E647" s="42" t="s">
        <v>8</v>
      </c>
      <c r="F647" s="42" t="s">
        <v>8</v>
      </c>
      <c r="G647" s="42" t="s">
        <v>8</v>
      </c>
      <c r="H647" s="4"/>
      <c r="I647" s="4"/>
      <c r="J647" s="4"/>
      <c r="K647" s="4"/>
    </row>
    <row r="648" spans="1:11" ht="14.1" customHeight="1">
      <c r="A648" s="4"/>
      <c r="B648" s="4"/>
      <c r="C648" s="7" t="s">
        <v>16</v>
      </c>
      <c r="D648" s="43" t="s">
        <v>450</v>
      </c>
      <c r="E648" s="43" t="s">
        <v>531</v>
      </c>
      <c r="F648" s="43" t="s">
        <v>531</v>
      </c>
      <c r="G648" s="43" t="s">
        <v>474</v>
      </c>
      <c r="H648" s="4"/>
      <c r="I648" s="4"/>
      <c r="J648" s="4"/>
      <c r="K648" s="4"/>
    </row>
    <row r="649" spans="1:11" ht="14.1" customHeight="1">
      <c r="A649" s="4"/>
      <c r="B649" s="4"/>
      <c r="C649" s="7" t="s">
        <v>680</v>
      </c>
      <c r="D649" s="43" t="s">
        <v>474</v>
      </c>
      <c r="E649" s="43" t="s">
        <v>1839</v>
      </c>
      <c r="F649" s="43" t="s">
        <v>1840</v>
      </c>
      <c r="G649" s="43" t="s">
        <v>474</v>
      </c>
      <c r="H649" s="4"/>
      <c r="I649" s="4"/>
      <c r="J649" s="4"/>
      <c r="K649" s="4"/>
    </row>
    <row r="650" spans="1:11" ht="14.1" customHeight="1">
      <c r="A650" s="4"/>
      <c r="B650" s="4"/>
      <c r="C650" s="7" t="s">
        <v>676</v>
      </c>
      <c r="D650" s="43" t="s">
        <v>474</v>
      </c>
      <c r="E650" s="43" t="s">
        <v>1839</v>
      </c>
      <c r="F650" s="43" t="s">
        <v>1840</v>
      </c>
      <c r="G650" s="43" t="s">
        <v>474</v>
      </c>
      <c r="H650" s="4"/>
      <c r="I650" s="4"/>
      <c r="J650" s="4"/>
      <c r="K650" s="4"/>
    </row>
    <row r="651" spans="1:11" ht="14.1" customHeight="1">
      <c r="A651" s="4"/>
      <c r="B651" s="4"/>
      <c r="C651" s="7" t="s">
        <v>477</v>
      </c>
      <c r="D651" s="43" t="s">
        <v>450</v>
      </c>
      <c r="E651" s="43" t="s">
        <v>450</v>
      </c>
      <c r="F651" s="43" t="s">
        <v>474</v>
      </c>
      <c r="G651" s="43" t="s">
        <v>583</v>
      </c>
      <c r="H651" s="4"/>
      <c r="I651" s="4"/>
      <c r="J651" s="4"/>
      <c r="K651" s="4"/>
    </row>
    <row r="652" spans="1:11" ht="14.1" customHeight="1">
      <c r="A652" s="4"/>
      <c r="B652" s="4"/>
      <c r="C652" s="7" t="s">
        <v>476</v>
      </c>
      <c r="D652" s="43" t="s">
        <v>450</v>
      </c>
      <c r="E652" s="43" t="s">
        <v>450</v>
      </c>
      <c r="F652" s="43" t="s">
        <v>531</v>
      </c>
      <c r="G652" s="43" t="s">
        <v>583</v>
      </c>
      <c r="H652" s="4"/>
      <c r="I652" s="4"/>
      <c r="J652" s="4"/>
      <c r="K652" s="4"/>
    </row>
    <row r="653" spans="1:11" ht="14.1" customHeight="1">
      <c r="A653" s="4"/>
      <c r="B653" s="4"/>
      <c r="C653" s="7" t="s">
        <v>22</v>
      </c>
      <c r="D653" s="43" t="s">
        <v>450</v>
      </c>
      <c r="E653" s="43" t="s">
        <v>450</v>
      </c>
      <c r="F653" s="43" t="s">
        <v>531</v>
      </c>
      <c r="G653" s="43" t="s">
        <v>583</v>
      </c>
      <c r="H653" s="4"/>
      <c r="I653" s="4"/>
      <c r="J653" s="4"/>
      <c r="K653" s="4"/>
    </row>
    <row r="654" spans="1:11" ht="14.1" customHeight="1">
      <c r="A654" s="4"/>
      <c r="B654" s="4"/>
      <c r="C654" s="823" t="s">
        <v>473</v>
      </c>
      <c r="D654" s="824"/>
      <c r="E654" s="824"/>
      <c r="F654" s="824"/>
      <c r="G654" s="824"/>
      <c r="H654" s="4"/>
      <c r="I654" s="4"/>
      <c r="J654" s="4"/>
      <c r="K654" s="4"/>
    </row>
    <row r="655" spans="1:11" ht="14.1" customHeight="1">
      <c r="A655" s="4"/>
      <c r="B655" s="4"/>
      <c r="C655" s="13"/>
      <c r="D655" s="41">
        <v>2021</v>
      </c>
      <c r="E655" s="41">
        <v>2022</v>
      </c>
      <c r="F655" s="41">
        <v>2023</v>
      </c>
      <c r="G655" s="41">
        <v>2024</v>
      </c>
      <c r="H655" s="4"/>
      <c r="I655" s="4"/>
      <c r="J655" s="4"/>
      <c r="K655" s="4"/>
    </row>
    <row r="656" spans="1:11" ht="14.1" customHeight="1">
      <c r="A656" s="4"/>
      <c r="B656" s="4"/>
      <c r="C656" s="12"/>
      <c r="D656" s="42" t="s">
        <v>7</v>
      </c>
      <c r="E656" s="42" t="s">
        <v>8</v>
      </c>
      <c r="F656" s="42" t="s">
        <v>8</v>
      </c>
      <c r="G656" s="42" t="s">
        <v>8</v>
      </c>
      <c r="H656" s="4"/>
      <c r="I656" s="4"/>
      <c r="J656" s="4"/>
      <c r="K656" s="4"/>
    </row>
    <row r="657" spans="1:11" ht="14.1" customHeight="1">
      <c r="A657" s="4"/>
      <c r="B657" s="4"/>
      <c r="C657" s="11" t="s">
        <v>470</v>
      </c>
      <c r="D657" s="38">
        <v>0</v>
      </c>
      <c r="E657" s="38">
        <v>0</v>
      </c>
      <c r="F657" s="38">
        <v>0</v>
      </c>
      <c r="G657" s="38">
        <v>0</v>
      </c>
      <c r="H657" s="4"/>
      <c r="I657" s="4"/>
      <c r="J657" s="4"/>
      <c r="K657" s="4"/>
    </row>
    <row r="658" spans="1:11" ht="14.1" customHeight="1">
      <c r="A658" s="4"/>
      <c r="B658" s="4"/>
      <c r="C658" s="11" t="s">
        <v>459</v>
      </c>
      <c r="D658" s="38">
        <v>0</v>
      </c>
      <c r="E658" s="38">
        <v>0</v>
      </c>
      <c r="F658" s="38">
        <v>0</v>
      </c>
      <c r="G658" s="38">
        <v>0</v>
      </c>
      <c r="H658" s="4"/>
      <c r="I658" s="4"/>
      <c r="J658" s="4"/>
      <c r="K658" s="4"/>
    </row>
    <row r="659" spans="1:11" ht="14.1" customHeight="1">
      <c r="A659" s="4"/>
      <c r="B659" s="4"/>
      <c r="C659" s="11" t="s">
        <v>463</v>
      </c>
      <c r="D659" s="38">
        <v>0</v>
      </c>
      <c r="E659" s="38">
        <v>0</v>
      </c>
      <c r="F659" s="38">
        <v>0</v>
      </c>
      <c r="G659" s="38">
        <v>0</v>
      </c>
      <c r="H659" s="4"/>
      <c r="I659" s="4"/>
      <c r="J659" s="4"/>
      <c r="K659" s="4"/>
    </row>
    <row r="660" spans="1:11" ht="14.1" customHeight="1">
      <c r="A660" s="4"/>
      <c r="B660" s="4"/>
      <c r="C660" s="11" t="s">
        <v>469</v>
      </c>
      <c r="D660" s="38">
        <v>0</v>
      </c>
      <c r="E660" s="38">
        <v>0</v>
      </c>
      <c r="F660" s="38">
        <v>0</v>
      </c>
      <c r="G660" s="38">
        <v>0</v>
      </c>
      <c r="H660" s="4"/>
      <c r="I660" s="4"/>
      <c r="J660" s="4"/>
      <c r="K660" s="4"/>
    </row>
    <row r="661" spans="1:11" ht="14.1" customHeight="1">
      <c r="A661" s="4"/>
      <c r="B661" s="4"/>
      <c r="C661" s="11" t="s">
        <v>459</v>
      </c>
      <c r="D661" s="38">
        <v>0</v>
      </c>
      <c r="E661" s="38">
        <v>0</v>
      </c>
      <c r="F661" s="38">
        <v>0</v>
      </c>
      <c r="G661" s="38">
        <v>0</v>
      </c>
      <c r="H661" s="4"/>
      <c r="I661" s="4"/>
      <c r="J661" s="4"/>
      <c r="K661" s="4"/>
    </row>
    <row r="662" spans="1:11" ht="14.1" customHeight="1">
      <c r="A662" s="4"/>
      <c r="B662" s="4"/>
      <c r="C662" s="11" t="s">
        <v>463</v>
      </c>
      <c r="D662" s="38">
        <v>0</v>
      </c>
      <c r="E662" s="38">
        <v>0</v>
      </c>
      <c r="F662" s="38">
        <v>0</v>
      </c>
      <c r="G662" s="38">
        <v>0</v>
      </c>
      <c r="H662" s="4"/>
      <c r="I662" s="4"/>
      <c r="J662" s="4"/>
      <c r="K662" s="4"/>
    </row>
    <row r="663" spans="1:11" ht="14.1" customHeight="1">
      <c r="A663" s="4"/>
      <c r="B663" s="4"/>
      <c r="C663" s="11" t="s">
        <v>468</v>
      </c>
      <c r="D663" s="38">
        <v>0</v>
      </c>
      <c r="E663" s="38">
        <v>0</v>
      </c>
      <c r="F663" s="38">
        <v>0</v>
      </c>
      <c r="G663" s="38">
        <v>0</v>
      </c>
      <c r="H663" s="4"/>
      <c r="I663" s="4"/>
      <c r="J663" s="4"/>
      <c r="K663" s="4"/>
    </row>
    <row r="664" spans="1:11" ht="14.1" customHeight="1">
      <c r="A664" s="4"/>
      <c r="B664" s="4"/>
      <c r="C664" s="11" t="s">
        <v>459</v>
      </c>
      <c r="D664" s="38">
        <v>0</v>
      </c>
      <c r="E664" s="38">
        <v>0</v>
      </c>
      <c r="F664" s="38">
        <v>0</v>
      </c>
      <c r="G664" s="38">
        <v>0</v>
      </c>
      <c r="H664" s="4"/>
      <c r="I664" s="4"/>
      <c r="J664" s="4"/>
      <c r="K664" s="4"/>
    </row>
    <row r="665" spans="1:11" ht="14.1" customHeight="1">
      <c r="A665" s="4"/>
      <c r="B665" s="4"/>
      <c r="C665" s="11" t="s">
        <v>463</v>
      </c>
      <c r="D665" s="38">
        <v>0</v>
      </c>
      <c r="E665" s="38">
        <v>0</v>
      </c>
      <c r="F665" s="38">
        <v>0</v>
      </c>
      <c r="G665" s="38">
        <v>0</v>
      </c>
      <c r="H665" s="4"/>
      <c r="I665" s="4"/>
      <c r="J665" s="4"/>
      <c r="K665" s="4"/>
    </row>
    <row r="666" spans="1:11" ht="14.1" customHeight="1">
      <c r="A666" s="4"/>
      <c r="B666" s="4"/>
      <c r="C666" s="11" t="s">
        <v>467</v>
      </c>
      <c r="D666" s="38">
        <v>0</v>
      </c>
      <c r="E666" s="38">
        <v>0</v>
      </c>
      <c r="F666" s="38">
        <v>0</v>
      </c>
      <c r="G666" s="38">
        <v>0</v>
      </c>
      <c r="H666" s="4"/>
      <c r="I666" s="4"/>
      <c r="J666" s="4"/>
      <c r="K666" s="4"/>
    </row>
    <row r="667" spans="1:11" ht="14.1" customHeight="1">
      <c r="A667" s="4"/>
      <c r="B667" s="4"/>
      <c r="C667" s="11" t="s">
        <v>459</v>
      </c>
      <c r="D667" s="38">
        <v>0</v>
      </c>
      <c r="E667" s="38">
        <v>0</v>
      </c>
      <c r="F667" s="38">
        <v>0</v>
      </c>
      <c r="G667" s="38">
        <v>0</v>
      </c>
      <c r="H667" s="4"/>
      <c r="I667" s="4"/>
      <c r="J667" s="4"/>
      <c r="K667" s="4"/>
    </row>
    <row r="668" spans="1:11" ht="14.1" customHeight="1">
      <c r="A668" s="4"/>
      <c r="B668" s="4"/>
      <c r="C668" s="11" t="s">
        <v>463</v>
      </c>
      <c r="D668" s="38">
        <v>0</v>
      </c>
      <c r="E668" s="38">
        <v>0</v>
      </c>
      <c r="F668" s="38">
        <v>0</v>
      </c>
      <c r="G668" s="38">
        <v>0</v>
      </c>
      <c r="H668" s="4"/>
      <c r="I668" s="4"/>
      <c r="J668" s="4"/>
      <c r="K668" s="4"/>
    </row>
    <row r="669" spans="1:11" ht="14.1" customHeight="1">
      <c r="A669" s="4"/>
      <c r="B669" s="4"/>
      <c r="C669" s="11" t="s">
        <v>472</v>
      </c>
      <c r="D669" s="38">
        <v>0</v>
      </c>
      <c r="E669" s="38">
        <v>0</v>
      </c>
      <c r="F669" s="38">
        <v>0</v>
      </c>
      <c r="G669" s="38">
        <v>0</v>
      </c>
      <c r="H669" s="4"/>
      <c r="I669" s="4"/>
      <c r="J669" s="4"/>
      <c r="K669" s="4"/>
    </row>
    <row r="670" spans="1:11" ht="14.1" customHeight="1">
      <c r="A670" s="4"/>
      <c r="B670" s="4"/>
      <c r="C670" s="11" t="s">
        <v>459</v>
      </c>
      <c r="D670" s="38">
        <v>0</v>
      </c>
      <c r="E670" s="38">
        <v>0</v>
      </c>
      <c r="F670" s="38">
        <v>0</v>
      </c>
      <c r="G670" s="38">
        <v>0</v>
      </c>
      <c r="H670" s="4"/>
      <c r="I670" s="4"/>
      <c r="J670" s="4"/>
      <c r="K670" s="4"/>
    </row>
    <row r="671" spans="1:11" ht="14.1" customHeight="1">
      <c r="A671" s="4"/>
      <c r="B671" s="4"/>
      <c r="C671" s="11" t="s">
        <v>463</v>
      </c>
      <c r="D671" s="38">
        <v>0</v>
      </c>
      <c r="E671" s="38">
        <v>0</v>
      </c>
      <c r="F671" s="38">
        <v>0</v>
      </c>
      <c r="G671" s="38">
        <v>0</v>
      </c>
      <c r="H671" s="4"/>
      <c r="I671" s="4"/>
      <c r="J671" s="4"/>
      <c r="K671" s="4"/>
    </row>
    <row r="672" spans="1:11" ht="14.1" customHeight="1">
      <c r="A672" s="4"/>
      <c r="B672" s="4"/>
      <c r="C672" s="11" t="s">
        <v>465</v>
      </c>
      <c r="D672" s="38">
        <v>0</v>
      </c>
      <c r="E672" s="38">
        <v>0</v>
      </c>
      <c r="F672" s="38">
        <v>0</v>
      </c>
      <c r="G672" s="38">
        <v>0</v>
      </c>
      <c r="H672" s="4"/>
      <c r="I672" s="4"/>
      <c r="J672" s="4"/>
      <c r="K672" s="4"/>
    </row>
    <row r="673" spans="1:11" ht="14.1" customHeight="1">
      <c r="A673" s="4"/>
      <c r="B673" s="4"/>
      <c r="C673" s="11" t="s">
        <v>459</v>
      </c>
      <c r="D673" s="38">
        <v>0</v>
      </c>
      <c r="E673" s="38">
        <v>0</v>
      </c>
      <c r="F673" s="38">
        <v>0</v>
      </c>
      <c r="G673" s="38">
        <v>0</v>
      </c>
      <c r="H673" s="4"/>
      <c r="I673" s="4"/>
      <c r="J673" s="4"/>
      <c r="K673" s="4"/>
    </row>
    <row r="674" spans="1:11" ht="14.1" customHeight="1">
      <c r="A674" s="4"/>
      <c r="B674" s="4"/>
      <c r="C674" s="11" t="s">
        <v>463</v>
      </c>
      <c r="D674" s="38">
        <v>0</v>
      </c>
      <c r="E674" s="38">
        <v>0</v>
      </c>
      <c r="F674" s="38">
        <v>0</v>
      </c>
      <c r="G674" s="38">
        <v>0</v>
      </c>
      <c r="H674" s="4"/>
      <c r="I674" s="4"/>
      <c r="J674" s="4"/>
      <c r="K674" s="4"/>
    </row>
    <row r="675" spans="1:11" ht="14.1" customHeight="1">
      <c r="A675" s="4"/>
      <c r="B675" s="4"/>
      <c r="C675" s="11" t="s">
        <v>464</v>
      </c>
      <c r="D675" s="38">
        <v>0</v>
      </c>
      <c r="E675" s="38">
        <v>0</v>
      </c>
      <c r="F675" s="38">
        <v>0</v>
      </c>
      <c r="G675" s="38">
        <v>0</v>
      </c>
      <c r="H675" s="4"/>
      <c r="I675" s="4"/>
      <c r="J675" s="4"/>
      <c r="K675" s="4"/>
    </row>
    <row r="676" spans="1:11" ht="14.1" customHeight="1">
      <c r="A676" s="4"/>
      <c r="B676" s="4"/>
      <c r="C676" s="11" t="s">
        <v>459</v>
      </c>
      <c r="D676" s="38">
        <v>0</v>
      </c>
      <c r="E676" s="38">
        <v>0</v>
      </c>
      <c r="F676" s="38">
        <v>0</v>
      </c>
      <c r="G676" s="38">
        <v>0</v>
      </c>
      <c r="H676" s="4"/>
      <c r="I676" s="4"/>
      <c r="J676" s="4"/>
      <c r="K676" s="4"/>
    </row>
    <row r="677" spans="1:11" ht="14.1" customHeight="1">
      <c r="A677" s="4"/>
      <c r="B677" s="4"/>
      <c r="C677" s="11" t="s">
        <v>463</v>
      </c>
      <c r="D677" s="38">
        <v>0</v>
      </c>
      <c r="E677" s="38">
        <v>0</v>
      </c>
      <c r="F677" s="38">
        <v>0</v>
      </c>
      <c r="G677" s="38">
        <v>0</v>
      </c>
      <c r="H677" s="4"/>
      <c r="I677" s="4"/>
      <c r="J677" s="4"/>
      <c r="K677" s="4"/>
    </row>
    <row r="678" spans="1:11" ht="14.1" customHeight="1">
      <c r="A678" s="4"/>
      <c r="B678" s="4"/>
      <c r="C678" s="11" t="s">
        <v>462</v>
      </c>
      <c r="D678" s="38">
        <v>0</v>
      </c>
      <c r="E678" s="38">
        <v>0</v>
      </c>
      <c r="F678" s="38">
        <v>0</v>
      </c>
      <c r="G678" s="38">
        <v>0</v>
      </c>
      <c r="H678" s="4"/>
      <c r="I678" s="4"/>
      <c r="J678" s="4"/>
      <c r="K678" s="4"/>
    </row>
    <row r="679" spans="1:11" ht="14.1" customHeight="1">
      <c r="A679" s="4"/>
      <c r="B679" s="4"/>
      <c r="C679" s="11" t="s">
        <v>459</v>
      </c>
      <c r="D679" s="38">
        <v>0</v>
      </c>
      <c r="E679" s="38">
        <v>0</v>
      </c>
      <c r="F679" s="38">
        <v>0</v>
      </c>
      <c r="G679" s="38">
        <v>0</v>
      </c>
      <c r="H679" s="4"/>
      <c r="I679" s="4"/>
      <c r="J679" s="4"/>
      <c r="K679" s="4"/>
    </row>
    <row r="680" spans="1:11" ht="14.1" customHeight="1">
      <c r="A680" s="4"/>
      <c r="B680" s="4"/>
      <c r="C680" s="11" t="s">
        <v>458</v>
      </c>
      <c r="D680" s="38">
        <v>0</v>
      </c>
      <c r="E680" s="38">
        <v>0</v>
      </c>
      <c r="F680" s="38">
        <v>0</v>
      </c>
      <c r="G680" s="38">
        <v>0</v>
      </c>
      <c r="H680" s="4"/>
      <c r="I680" s="4"/>
      <c r="J680" s="4"/>
      <c r="K680" s="4"/>
    </row>
    <row r="681" spans="1:11" ht="14.1" customHeight="1">
      <c r="A681" s="4"/>
      <c r="B681" s="4"/>
      <c r="C681" s="11" t="s">
        <v>457</v>
      </c>
      <c r="D681" s="38">
        <v>0</v>
      </c>
      <c r="E681" s="38">
        <v>0</v>
      </c>
      <c r="F681" s="38">
        <v>0</v>
      </c>
      <c r="G681" s="38">
        <v>0</v>
      </c>
      <c r="H681" s="4"/>
      <c r="I681" s="4"/>
      <c r="J681" s="4"/>
      <c r="K681" s="4"/>
    </row>
    <row r="682" spans="1:11" ht="14.1" customHeight="1">
      <c r="A682" s="4"/>
      <c r="B682" s="4"/>
      <c r="C682" s="11" t="s">
        <v>456</v>
      </c>
      <c r="D682" s="38">
        <v>0</v>
      </c>
      <c r="E682" s="38">
        <v>0</v>
      </c>
      <c r="F682" s="38">
        <v>0</v>
      </c>
      <c r="G682" s="38">
        <v>0</v>
      </c>
      <c r="H682" s="4"/>
      <c r="I682" s="4"/>
      <c r="J682" s="4"/>
      <c r="K682" s="4"/>
    </row>
    <row r="683" spans="1:11" ht="14.1" customHeight="1">
      <c r="A683" s="4"/>
      <c r="B683" s="4"/>
      <c r="C683" s="11" t="s">
        <v>455</v>
      </c>
      <c r="D683" s="38">
        <v>0</v>
      </c>
      <c r="E683" s="38">
        <v>0</v>
      </c>
      <c r="F683" s="38">
        <v>0</v>
      </c>
      <c r="G683" s="38">
        <v>0</v>
      </c>
      <c r="H683" s="4"/>
      <c r="I683" s="4"/>
      <c r="J683" s="4"/>
      <c r="K683" s="4"/>
    </row>
    <row r="684" spans="1:11" ht="14.1" customHeight="1">
      <c r="A684" s="4"/>
      <c r="B684" s="4"/>
      <c r="C684" s="11" t="s">
        <v>461</v>
      </c>
      <c r="D684" s="38">
        <v>0</v>
      </c>
      <c r="E684" s="38">
        <v>62500000</v>
      </c>
      <c r="F684" s="38">
        <v>125000000</v>
      </c>
      <c r="G684" s="38">
        <v>0</v>
      </c>
      <c r="H684" s="4"/>
      <c r="I684" s="4"/>
      <c r="J684" s="4"/>
      <c r="K684" s="4"/>
    </row>
    <row r="685" spans="1:11" ht="14.1" customHeight="1">
      <c r="A685" s="4"/>
      <c r="B685" s="4"/>
      <c r="C685" s="11" t="s">
        <v>459</v>
      </c>
      <c r="D685" s="38">
        <v>0</v>
      </c>
      <c r="E685" s="38">
        <v>62500000</v>
      </c>
      <c r="F685" s="38">
        <v>125000000</v>
      </c>
      <c r="G685" s="38">
        <v>0</v>
      </c>
      <c r="H685" s="4"/>
      <c r="I685" s="4"/>
      <c r="J685" s="4"/>
      <c r="K685" s="4"/>
    </row>
    <row r="686" spans="1:11" ht="14.1" customHeight="1">
      <c r="A686" s="4"/>
      <c r="B686" s="4"/>
      <c r="C686" s="11" t="s">
        <v>458</v>
      </c>
      <c r="D686" s="38">
        <v>0</v>
      </c>
      <c r="E686" s="38">
        <v>0</v>
      </c>
      <c r="F686" s="38">
        <v>0</v>
      </c>
      <c r="G686" s="38">
        <v>0</v>
      </c>
      <c r="H686" s="4"/>
      <c r="I686" s="4"/>
      <c r="J686" s="4"/>
      <c r="K686" s="4"/>
    </row>
    <row r="687" spans="1:11" ht="14.1" customHeight="1">
      <c r="A687" s="4"/>
      <c r="B687" s="4"/>
      <c r="C687" s="11" t="s">
        <v>457</v>
      </c>
      <c r="D687" s="38">
        <v>0</v>
      </c>
      <c r="E687" s="38">
        <v>0</v>
      </c>
      <c r="F687" s="38">
        <v>0</v>
      </c>
      <c r="G687" s="38">
        <v>0</v>
      </c>
      <c r="H687" s="4"/>
      <c r="I687" s="4"/>
      <c r="J687" s="4"/>
      <c r="K687" s="4"/>
    </row>
    <row r="688" spans="1:11" ht="14.1" customHeight="1">
      <c r="A688" s="4"/>
      <c r="B688" s="4"/>
      <c r="C688" s="11" t="s">
        <v>456</v>
      </c>
      <c r="D688" s="38">
        <v>0</v>
      </c>
      <c r="E688" s="38">
        <v>0</v>
      </c>
      <c r="F688" s="38">
        <v>0</v>
      </c>
      <c r="G688" s="38">
        <v>0</v>
      </c>
      <c r="H688" s="4"/>
      <c r="I688" s="4"/>
      <c r="J688" s="4"/>
      <c r="K688" s="4"/>
    </row>
    <row r="689" spans="1:11" ht="14.1" customHeight="1">
      <c r="A689" s="4"/>
      <c r="B689" s="4"/>
      <c r="C689" s="11" t="s">
        <v>455</v>
      </c>
      <c r="D689" s="38">
        <v>0</v>
      </c>
      <c r="E689" s="38">
        <v>0</v>
      </c>
      <c r="F689" s="38">
        <v>0</v>
      </c>
      <c r="G689" s="38">
        <v>0</v>
      </c>
      <c r="H689" s="4"/>
      <c r="I689" s="4"/>
      <c r="J689" s="4"/>
      <c r="K689" s="4"/>
    </row>
    <row r="690" spans="1:11" ht="14.1" customHeight="1">
      <c r="A690" s="4"/>
      <c r="B690" s="4"/>
      <c r="C690" s="11" t="s">
        <v>460</v>
      </c>
      <c r="D690" s="38">
        <v>0</v>
      </c>
      <c r="E690" s="38">
        <v>0</v>
      </c>
      <c r="F690" s="38">
        <v>0</v>
      </c>
      <c r="G690" s="38">
        <v>0</v>
      </c>
      <c r="H690" s="4"/>
      <c r="I690" s="4"/>
      <c r="J690" s="4"/>
      <c r="K690" s="4"/>
    </row>
    <row r="691" spans="1:11" ht="14.1" customHeight="1">
      <c r="A691" s="4"/>
      <c r="B691" s="4"/>
      <c r="C691" s="11" t="s">
        <v>459</v>
      </c>
      <c r="D691" s="38">
        <v>0</v>
      </c>
      <c r="E691" s="38">
        <v>0</v>
      </c>
      <c r="F691" s="38">
        <v>0</v>
      </c>
      <c r="G691" s="38">
        <v>0</v>
      </c>
      <c r="H691" s="4"/>
      <c r="I691" s="4"/>
      <c r="J691" s="4"/>
      <c r="K691" s="4"/>
    </row>
    <row r="692" spans="1:11" ht="14.1" customHeight="1">
      <c r="A692" s="4"/>
      <c r="B692" s="4"/>
      <c r="C692" s="11" t="s">
        <v>458</v>
      </c>
      <c r="D692" s="38">
        <v>0</v>
      </c>
      <c r="E692" s="38">
        <v>0</v>
      </c>
      <c r="F692" s="38">
        <v>0</v>
      </c>
      <c r="G692" s="38">
        <v>0</v>
      </c>
      <c r="H692" s="4"/>
      <c r="I692" s="4"/>
      <c r="J692" s="4"/>
      <c r="K692" s="4"/>
    </row>
    <row r="693" spans="1:11" ht="14.1" customHeight="1">
      <c r="A693" s="4"/>
      <c r="B693" s="4"/>
      <c r="C693" s="11" t="s">
        <v>457</v>
      </c>
      <c r="D693" s="38">
        <v>0</v>
      </c>
      <c r="E693" s="38">
        <v>0</v>
      </c>
      <c r="F693" s="38">
        <v>0</v>
      </c>
      <c r="G693" s="38">
        <v>0</v>
      </c>
      <c r="H693" s="4"/>
      <c r="I693" s="4"/>
      <c r="J693" s="4"/>
      <c r="K693" s="4"/>
    </row>
    <row r="694" spans="1:11" ht="14.1" customHeight="1">
      <c r="A694" s="4"/>
      <c r="B694" s="4"/>
      <c r="C694" s="11" t="s">
        <v>456</v>
      </c>
      <c r="D694" s="38">
        <v>0</v>
      </c>
      <c r="E694" s="38">
        <v>0</v>
      </c>
      <c r="F694" s="38">
        <v>0</v>
      </c>
      <c r="G694" s="38">
        <v>0</v>
      </c>
      <c r="H694" s="4"/>
      <c r="I694" s="4"/>
      <c r="J694" s="4"/>
      <c r="K694" s="4"/>
    </row>
    <row r="695" spans="1:11" ht="14.1" customHeight="1">
      <c r="A695" s="4"/>
      <c r="B695" s="4"/>
      <c r="C695" s="11" t="s">
        <v>455</v>
      </c>
      <c r="D695" s="38">
        <v>0</v>
      </c>
      <c r="E695" s="38">
        <v>0</v>
      </c>
      <c r="F695" s="38">
        <v>0</v>
      </c>
      <c r="G695" s="38">
        <v>0</v>
      </c>
      <c r="H695" s="4"/>
      <c r="I695" s="4"/>
      <c r="J695" s="4"/>
      <c r="K695" s="4"/>
    </row>
    <row r="696" spans="1:11" ht="14.1" customHeight="1">
      <c r="A696" s="4"/>
      <c r="B696" s="4"/>
      <c r="C696" s="11" t="s">
        <v>454</v>
      </c>
      <c r="D696" s="38">
        <v>0</v>
      </c>
      <c r="E696" s="38">
        <v>0</v>
      </c>
      <c r="F696" s="38">
        <v>0</v>
      </c>
      <c r="G696" s="38">
        <v>0</v>
      </c>
      <c r="H696" s="4"/>
      <c r="I696" s="4"/>
      <c r="J696" s="4"/>
      <c r="K696" s="4"/>
    </row>
    <row r="697" spans="1:11" ht="14.1" customHeight="1">
      <c r="A697" s="4"/>
      <c r="B697" s="4"/>
      <c r="C697" s="11" t="s">
        <v>453</v>
      </c>
      <c r="D697" s="38">
        <v>0</v>
      </c>
      <c r="E697" s="38">
        <v>0</v>
      </c>
      <c r="F697" s="38">
        <v>0</v>
      </c>
      <c r="G697" s="38">
        <v>0</v>
      </c>
      <c r="H697" s="4"/>
      <c r="I697" s="4"/>
      <c r="J697" s="4"/>
      <c r="K697" s="4"/>
    </row>
    <row r="698" spans="1:11" ht="14.1" customHeight="1">
      <c r="A698" s="4"/>
      <c r="B698" s="4"/>
      <c r="C698" s="10" t="s">
        <v>165</v>
      </c>
      <c r="D698" s="38">
        <v>0</v>
      </c>
      <c r="E698" s="38">
        <v>62500000</v>
      </c>
      <c r="F698" s="38">
        <v>125000000</v>
      </c>
      <c r="G698" s="38">
        <v>0</v>
      </c>
      <c r="H698" s="4"/>
      <c r="I698" s="4"/>
      <c r="J698" s="4"/>
      <c r="K698" s="4"/>
    </row>
    <row r="699" spans="1:11" ht="21.95" customHeight="1">
      <c r="A699" s="4"/>
      <c r="B699" s="4"/>
      <c r="C699" s="14" t="s">
        <v>484</v>
      </c>
      <c r="D699" s="825" t="s">
        <v>1841</v>
      </c>
      <c r="E699" s="826"/>
      <c r="F699" s="826"/>
      <c r="G699" s="826"/>
      <c r="H699" s="4"/>
      <c r="I699" s="4"/>
      <c r="J699" s="4"/>
      <c r="K699" s="4"/>
    </row>
    <row r="700" spans="1:11" ht="21.95" customHeight="1">
      <c r="A700" s="4"/>
      <c r="B700" s="4"/>
      <c r="C700" s="35" t="s">
        <v>482</v>
      </c>
      <c r="D700" s="821" t="s">
        <v>1842</v>
      </c>
      <c r="E700" s="822"/>
      <c r="F700" s="822"/>
      <c r="G700" s="822"/>
      <c r="H700" s="4"/>
      <c r="I700" s="4"/>
      <c r="J700" s="4"/>
      <c r="K700" s="4"/>
    </row>
    <row r="701" spans="1:11" ht="21.95" customHeight="1">
      <c r="A701" s="4"/>
      <c r="B701" s="4"/>
      <c r="C701" s="35" t="s">
        <v>15</v>
      </c>
      <c r="D701" s="821" t="s">
        <v>40</v>
      </c>
      <c r="E701" s="822"/>
      <c r="F701" s="822"/>
      <c r="G701" s="822"/>
      <c r="H701" s="4"/>
      <c r="I701" s="4"/>
      <c r="J701" s="4"/>
      <c r="K701" s="4"/>
    </row>
    <row r="702" spans="1:11" ht="15" customHeight="1">
      <c r="A702" s="4"/>
      <c r="B702" s="4"/>
      <c r="C702" s="13"/>
      <c r="D702" s="41">
        <v>2021</v>
      </c>
      <c r="E702" s="41">
        <v>2022</v>
      </c>
      <c r="F702" s="41">
        <v>2023</v>
      </c>
      <c r="G702" s="41">
        <v>2024</v>
      </c>
      <c r="H702" s="4"/>
      <c r="I702" s="4"/>
      <c r="J702" s="4"/>
      <c r="K702" s="4"/>
    </row>
    <row r="703" spans="1:11" ht="15" customHeight="1">
      <c r="A703" s="4"/>
      <c r="B703" s="4"/>
      <c r="C703" s="12"/>
      <c r="D703" s="42" t="s">
        <v>7</v>
      </c>
      <c r="E703" s="42" t="s">
        <v>8</v>
      </c>
      <c r="F703" s="42" t="s">
        <v>8</v>
      </c>
      <c r="G703" s="42" t="s">
        <v>8</v>
      </c>
      <c r="H703" s="4"/>
      <c r="I703" s="4"/>
      <c r="J703" s="4"/>
      <c r="K703" s="4"/>
    </row>
    <row r="704" spans="1:11" ht="14.1" customHeight="1">
      <c r="A704" s="4"/>
      <c r="B704" s="4"/>
      <c r="C704" s="7" t="s">
        <v>16</v>
      </c>
      <c r="D704" s="43" t="s">
        <v>450</v>
      </c>
      <c r="E704" s="43" t="s">
        <v>531</v>
      </c>
      <c r="F704" s="43" t="s">
        <v>531</v>
      </c>
      <c r="G704" s="43" t="s">
        <v>474</v>
      </c>
      <c r="H704" s="4"/>
      <c r="I704" s="4"/>
      <c r="J704" s="4"/>
      <c r="K704" s="4"/>
    </row>
    <row r="705" spans="1:11" ht="14.1" customHeight="1">
      <c r="A705" s="4"/>
      <c r="B705" s="4"/>
      <c r="C705" s="7" t="s">
        <v>680</v>
      </c>
      <c r="D705" s="43" t="s">
        <v>474</v>
      </c>
      <c r="E705" s="43" t="s">
        <v>1467</v>
      </c>
      <c r="F705" s="43" t="s">
        <v>1834</v>
      </c>
      <c r="G705" s="43" t="s">
        <v>474</v>
      </c>
      <c r="H705" s="4"/>
      <c r="I705" s="4"/>
      <c r="J705" s="4"/>
      <c r="K705" s="4"/>
    </row>
    <row r="706" spans="1:11" ht="14.1" customHeight="1">
      <c r="A706" s="4"/>
      <c r="B706" s="4"/>
      <c r="C706" s="7" t="s">
        <v>676</v>
      </c>
      <c r="D706" s="43" t="s">
        <v>474</v>
      </c>
      <c r="E706" s="43" t="s">
        <v>1467</v>
      </c>
      <c r="F706" s="43" t="s">
        <v>1834</v>
      </c>
      <c r="G706" s="43" t="s">
        <v>474</v>
      </c>
      <c r="H706" s="4"/>
      <c r="I706" s="4"/>
      <c r="J706" s="4"/>
      <c r="K706" s="4"/>
    </row>
    <row r="707" spans="1:11" ht="14.1" customHeight="1">
      <c r="A707" s="4"/>
      <c r="B707" s="4"/>
      <c r="C707" s="7" t="s">
        <v>477</v>
      </c>
      <c r="D707" s="43" t="s">
        <v>450</v>
      </c>
      <c r="E707" s="43" t="s">
        <v>450</v>
      </c>
      <c r="F707" s="43" t="s">
        <v>474</v>
      </c>
      <c r="G707" s="43" t="s">
        <v>583</v>
      </c>
      <c r="H707" s="4"/>
      <c r="I707" s="4"/>
      <c r="J707" s="4"/>
      <c r="K707" s="4"/>
    </row>
    <row r="708" spans="1:11" ht="14.1" customHeight="1">
      <c r="A708" s="4"/>
      <c r="B708" s="4"/>
      <c r="C708" s="7" t="s">
        <v>476</v>
      </c>
      <c r="D708" s="43" t="s">
        <v>450</v>
      </c>
      <c r="E708" s="43" t="s">
        <v>450</v>
      </c>
      <c r="F708" s="43" t="s">
        <v>531</v>
      </c>
      <c r="G708" s="43" t="s">
        <v>583</v>
      </c>
      <c r="H708" s="4"/>
      <c r="I708" s="4"/>
      <c r="J708" s="4"/>
      <c r="K708" s="4"/>
    </row>
    <row r="709" spans="1:11" ht="14.1" customHeight="1">
      <c r="A709" s="4"/>
      <c r="B709" s="4"/>
      <c r="C709" s="7" t="s">
        <v>22</v>
      </c>
      <c r="D709" s="43" t="s">
        <v>450</v>
      </c>
      <c r="E709" s="43" t="s">
        <v>450</v>
      </c>
      <c r="F709" s="43" t="s">
        <v>531</v>
      </c>
      <c r="G709" s="43" t="s">
        <v>583</v>
      </c>
      <c r="H709" s="4"/>
      <c r="I709" s="4"/>
      <c r="J709" s="4"/>
      <c r="K709" s="4"/>
    </row>
    <row r="710" spans="1:11" ht="14.1" customHeight="1">
      <c r="A710" s="4"/>
      <c r="B710" s="4"/>
      <c r="C710" s="823" t="s">
        <v>473</v>
      </c>
      <c r="D710" s="824"/>
      <c r="E710" s="824"/>
      <c r="F710" s="824"/>
      <c r="G710" s="824"/>
      <c r="H710" s="4"/>
      <c r="I710" s="4"/>
      <c r="J710" s="4"/>
      <c r="K710" s="4"/>
    </row>
    <row r="711" spans="1:11" ht="14.1" customHeight="1">
      <c r="A711" s="4"/>
      <c r="B711" s="4"/>
      <c r="C711" s="13"/>
      <c r="D711" s="41">
        <v>2021</v>
      </c>
      <c r="E711" s="41">
        <v>2022</v>
      </c>
      <c r="F711" s="41">
        <v>2023</v>
      </c>
      <c r="G711" s="41">
        <v>2024</v>
      </c>
      <c r="H711" s="4"/>
      <c r="I711" s="4"/>
      <c r="J711" s="4"/>
      <c r="K711" s="4"/>
    </row>
    <row r="712" spans="1:11" ht="14.1" customHeight="1">
      <c r="A712" s="4"/>
      <c r="B712" s="4"/>
      <c r="C712" s="12"/>
      <c r="D712" s="42" t="s">
        <v>7</v>
      </c>
      <c r="E712" s="42" t="s">
        <v>8</v>
      </c>
      <c r="F712" s="42" t="s">
        <v>8</v>
      </c>
      <c r="G712" s="42" t="s">
        <v>8</v>
      </c>
      <c r="H712" s="4"/>
      <c r="I712" s="4"/>
      <c r="J712" s="4"/>
      <c r="K712" s="4"/>
    </row>
    <row r="713" spans="1:11" ht="14.1" customHeight="1">
      <c r="A713" s="4"/>
      <c r="B713" s="4"/>
      <c r="C713" s="11" t="s">
        <v>470</v>
      </c>
      <c r="D713" s="38">
        <v>0</v>
      </c>
      <c r="E713" s="38">
        <v>0</v>
      </c>
      <c r="F713" s="38">
        <v>0</v>
      </c>
      <c r="G713" s="38">
        <v>0</v>
      </c>
      <c r="H713" s="4"/>
      <c r="I713" s="4"/>
      <c r="J713" s="4"/>
      <c r="K713" s="4"/>
    </row>
    <row r="714" spans="1:11" ht="14.1" customHeight="1">
      <c r="A714" s="4"/>
      <c r="B714" s="4"/>
      <c r="C714" s="11" t="s">
        <v>459</v>
      </c>
      <c r="D714" s="38">
        <v>0</v>
      </c>
      <c r="E714" s="38">
        <v>0</v>
      </c>
      <c r="F714" s="38">
        <v>0</v>
      </c>
      <c r="G714" s="38">
        <v>0</v>
      </c>
      <c r="H714" s="4"/>
      <c r="I714" s="4"/>
      <c r="J714" s="4"/>
      <c r="K714" s="4"/>
    </row>
    <row r="715" spans="1:11" ht="14.1" customHeight="1">
      <c r="A715" s="4"/>
      <c r="B715" s="4"/>
      <c r="C715" s="11" t="s">
        <v>463</v>
      </c>
      <c r="D715" s="38">
        <v>0</v>
      </c>
      <c r="E715" s="38">
        <v>0</v>
      </c>
      <c r="F715" s="38">
        <v>0</v>
      </c>
      <c r="G715" s="38">
        <v>0</v>
      </c>
      <c r="H715" s="4"/>
      <c r="I715" s="4"/>
      <c r="J715" s="4"/>
      <c r="K715" s="4"/>
    </row>
    <row r="716" spans="1:11" ht="14.1" customHeight="1">
      <c r="A716" s="4"/>
      <c r="B716" s="4"/>
      <c r="C716" s="11" t="s">
        <v>469</v>
      </c>
      <c r="D716" s="38">
        <v>0</v>
      </c>
      <c r="E716" s="38">
        <v>0</v>
      </c>
      <c r="F716" s="38">
        <v>0</v>
      </c>
      <c r="G716" s="38">
        <v>0</v>
      </c>
      <c r="H716" s="4"/>
      <c r="I716" s="4"/>
      <c r="J716" s="4"/>
      <c r="K716" s="4"/>
    </row>
    <row r="717" spans="1:11" ht="14.1" customHeight="1">
      <c r="A717" s="4"/>
      <c r="B717" s="4"/>
      <c r="C717" s="11" t="s">
        <v>459</v>
      </c>
      <c r="D717" s="38">
        <v>0</v>
      </c>
      <c r="E717" s="38">
        <v>0</v>
      </c>
      <c r="F717" s="38">
        <v>0</v>
      </c>
      <c r="G717" s="38">
        <v>0</v>
      </c>
      <c r="H717" s="4"/>
      <c r="I717" s="4"/>
      <c r="J717" s="4"/>
      <c r="K717" s="4"/>
    </row>
    <row r="718" spans="1:11" ht="14.1" customHeight="1">
      <c r="A718" s="4"/>
      <c r="B718" s="4"/>
      <c r="C718" s="11" t="s">
        <v>463</v>
      </c>
      <c r="D718" s="38">
        <v>0</v>
      </c>
      <c r="E718" s="38">
        <v>0</v>
      </c>
      <c r="F718" s="38">
        <v>0</v>
      </c>
      <c r="G718" s="38">
        <v>0</v>
      </c>
      <c r="H718" s="4"/>
      <c r="I718" s="4"/>
      <c r="J718" s="4"/>
      <c r="K718" s="4"/>
    </row>
    <row r="719" spans="1:11" ht="14.1" customHeight="1">
      <c r="A719" s="4"/>
      <c r="B719" s="4"/>
      <c r="C719" s="11" t="s">
        <v>468</v>
      </c>
      <c r="D719" s="38">
        <v>0</v>
      </c>
      <c r="E719" s="38">
        <v>0</v>
      </c>
      <c r="F719" s="38">
        <v>0</v>
      </c>
      <c r="G719" s="38">
        <v>0</v>
      </c>
      <c r="H719" s="4"/>
      <c r="I719" s="4"/>
      <c r="J719" s="4"/>
      <c r="K719" s="4"/>
    </row>
    <row r="720" spans="1:11" ht="14.1" customHeight="1">
      <c r="A720" s="4"/>
      <c r="B720" s="4"/>
      <c r="C720" s="11" t="s">
        <v>459</v>
      </c>
      <c r="D720" s="38">
        <v>0</v>
      </c>
      <c r="E720" s="38">
        <v>0</v>
      </c>
      <c r="F720" s="38">
        <v>0</v>
      </c>
      <c r="G720" s="38">
        <v>0</v>
      </c>
      <c r="H720" s="4"/>
      <c r="I720" s="4"/>
      <c r="J720" s="4"/>
      <c r="K720" s="4"/>
    </row>
    <row r="721" spans="1:11" ht="14.1" customHeight="1">
      <c r="A721" s="4"/>
      <c r="B721" s="4"/>
      <c r="C721" s="11" t="s">
        <v>463</v>
      </c>
      <c r="D721" s="38">
        <v>0</v>
      </c>
      <c r="E721" s="38">
        <v>0</v>
      </c>
      <c r="F721" s="38">
        <v>0</v>
      </c>
      <c r="G721" s="38">
        <v>0</v>
      </c>
      <c r="H721" s="4"/>
      <c r="I721" s="4"/>
      <c r="J721" s="4"/>
      <c r="K721" s="4"/>
    </row>
    <row r="722" spans="1:11" ht="14.1" customHeight="1">
      <c r="A722" s="4"/>
      <c r="B722" s="4"/>
      <c r="C722" s="11" t="s">
        <v>467</v>
      </c>
      <c r="D722" s="38">
        <v>0</v>
      </c>
      <c r="E722" s="38">
        <v>0</v>
      </c>
      <c r="F722" s="38">
        <v>0</v>
      </c>
      <c r="G722" s="38">
        <v>0</v>
      </c>
      <c r="H722" s="4"/>
      <c r="I722" s="4"/>
      <c r="J722" s="4"/>
      <c r="K722" s="4"/>
    </row>
    <row r="723" spans="1:11" ht="14.1" customHeight="1">
      <c r="A723" s="4"/>
      <c r="B723" s="4"/>
      <c r="C723" s="11" t="s">
        <v>459</v>
      </c>
      <c r="D723" s="38">
        <v>0</v>
      </c>
      <c r="E723" s="38">
        <v>0</v>
      </c>
      <c r="F723" s="38">
        <v>0</v>
      </c>
      <c r="G723" s="38">
        <v>0</v>
      </c>
      <c r="H723" s="4"/>
      <c r="I723" s="4"/>
      <c r="J723" s="4"/>
      <c r="K723" s="4"/>
    </row>
    <row r="724" spans="1:11" ht="14.1" customHeight="1">
      <c r="A724" s="4"/>
      <c r="B724" s="4"/>
      <c r="C724" s="11" t="s">
        <v>463</v>
      </c>
      <c r="D724" s="38">
        <v>0</v>
      </c>
      <c r="E724" s="38">
        <v>0</v>
      </c>
      <c r="F724" s="38">
        <v>0</v>
      </c>
      <c r="G724" s="38">
        <v>0</v>
      </c>
      <c r="H724" s="4"/>
      <c r="I724" s="4"/>
      <c r="J724" s="4"/>
      <c r="K724" s="4"/>
    </row>
    <row r="725" spans="1:11" ht="14.1" customHeight="1">
      <c r="A725" s="4"/>
      <c r="B725" s="4"/>
      <c r="C725" s="11" t="s">
        <v>472</v>
      </c>
      <c r="D725" s="38">
        <v>0</v>
      </c>
      <c r="E725" s="38">
        <v>0</v>
      </c>
      <c r="F725" s="38">
        <v>0</v>
      </c>
      <c r="G725" s="38">
        <v>0</v>
      </c>
      <c r="H725" s="4"/>
      <c r="I725" s="4"/>
      <c r="J725" s="4"/>
      <c r="K725" s="4"/>
    </row>
    <row r="726" spans="1:11" ht="14.1" customHeight="1">
      <c r="A726" s="4"/>
      <c r="B726" s="4"/>
      <c r="C726" s="11" t="s">
        <v>459</v>
      </c>
      <c r="D726" s="38">
        <v>0</v>
      </c>
      <c r="E726" s="38">
        <v>0</v>
      </c>
      <c r="F726" s="38">
        <v>0</v>
      </c>
      <c r="G726" s="38">
        <v>0</v>
      </c>
      <c r="H726" s="4"/>
      <c r="I726" s="4"/>
      <c r="J726" s="4"/>
      <c r="K726" s="4"/>
    </row>
    <row r="727" spans="1:11" ht="14.1" customHeight="1">
      <c r="A727" s="4"/>
      <c r="B727" s="4"/>
      <c r="C727" s="11" t="s">
        <v>463</v>
      </c>
      <c r="D727" s="38">
        <v>0</v>
      </c>
      <c r="E727" s="38">
        <v>0</v>
      </c>
      <c r="F727" s="38">
        <v>0</v>
      </c>
      <c r="G727" s="38">
        <v>0</v>
      </c>
      <c r="H727" s="4"/>
      <c r="I727" s="4"/>
      <c r="J727" s="4"/>
      <c r="K727" s="4"/>
    </row>
    <row r="728" spans="1:11" ht="14.1" customHeight="1">
      <c r="A728" s="4"/>
      <c r="B728" s="4"/>
      <c r="C728" s="11" t="s">
        <v>465</v>
      </c>
      <c r="D728" s="38">
        <v>0</v>
      </c>
      <c r="E728" s="38">
        <v>0</v>
      </c>
      <c r="F728" s="38">
        <v>0</v>
      </c>
      <c r="G728" s="38">
        <v>0</v>
      </c>
      <c r="H728" s="4"/>
      <c r="I728" s="4"/>
      <c r="J728" s="4"/>
      <c r="K728" s="4"/>
    </row>
    <row r="729" spans="1:11" ht="14.1" customHeight="1">
      <c r="A729" s="4"/>
      <c r="B729" s="4"/>
      <c r="C729" s="11" t="s">
        <v>459</v>
      </c>
      <c r="D729" s="38">
        <v>0</v>
      </c>
      <c r="E729" s="38">
        <v>0</v>
      </c>
      <c r="F729" s="38">
        <v>0</v>
      </c>
      <c r="G729" s="38">
        <v>0</v>
      </c>
      <c r="H729" s="4"/>
      <c r="I729" s="4"/>
      <c r="J729" s="4"/>
      <c r="K729" s="4"/>
    </row>
    <row r="730" spans="1:11" ht="14.1" customHeight="1">
      <c r="A730" s="4"/>
      <c r="B730" s="4"/>
      <c r="C730" s="11" t="s">
        <v>463</v>
      </c>
      <c r="D730" s="38">
        <v>0</v>
      </c>
      <c r="E730" s="38">
        <v>0</v>
      </c>
      <c r="F730" s="38">
        <v>0</v>
      </c>
      <c r="G730" s="38">
        <v>0</v>
      </c>
      <c r="H730" s="4"/>
      <c r="I730" s="4"/>
      <c r="J730" s="4"/>
      <c r="K730" s="4"/>
    </row>
    <row r="731" spans="1:11" ht="14.1" customHeight="1">
      <c r="A731" s="4"/>
      <c r="B731" s="4"/>
      <c r="C731" s="11" t="s">
        <v>464</v>
      </c>
      <c r="D731" s="38">
        <v>0</v>
      </c>
      <c r="E731" s="38">
        <v>0</v>
      </c>
      <c r="F731" s="38">
        <v>0</v>
      </c>
      <c r="G731" s="38">
        <v>0</v>
      </c>
      <c r="H731" s="4"/>
      <c r="I731" s="4"/>
      <c r="J731" s="4"/>
      <c r="K731" s="4"/>
    </row>
    <row r="732" spans="1:11" ht="14.1" customHeight="1">
      <c r="A732" s="4"/>
      <c r="B732" s="4"/>
      <c r="C732" s="11" t="s">
        <v>459</v>
      </c>
      <c r="D732" s="38">
        <v>0</v>
      </c>
      <c r="E732" s="38">
        <v>0</v>
      </c>
      <c r="F732" s="38">
        <v>0</v>
      </c>
      <c r="G732" s="38">
        <v>0</v>
      </c>
      <c r="H732" s="4"/>
      <c r="I732" s="4"/>
      <c r="J732" s="4"/>
      <c r="K732" s="4"/>
    </row>
    <row r="733" spans="1:11" ht="14.1" customHeight="1">
      <c r="A733" s="4"/>
      <c r="B733" s="4"/>
      <c r="C733" s="11" t="s">
        <v>463</v>
      </c>
      <c r="D733" s="38">
        <v>0</v>
      </c>
      <c r="E733" s="38">
        <v>0</v>
      </c>
      <c r="F733" s="38">
        <v>0</v>
      </c>
      <c r="G733" s="38">
        <v>0</v>
      </c>
      <c r="H733" s="4"/>
      <c r="I733" s="4"/>
      <c r="J733" s="4"/>
      <c r="K733" s="4"/>
    </row>
    <row r="734" spans="1:11" ht="14.1" customHeight="1">
      <c r="A734" s="4"/>
      <c r="B734" s="4"/>
      <c r="C734" s="11" t="s">
        <v>462</v>
      </c>
      <c r="D734" s="38">
        <v>0</v>
      </c>
      <c r="E734" s="38">
        <v>0</v>
      </c>
      <c r="F734" s="38">
        <v>0</v>
      </c>
      <c r="G734" s="38">
        <v>0</v>
      </c>
      <c r="H734" s="4"/>
      <c r="I734" s="4"/>
      <c r="J734" s="4"/>
      <c r="K734" s="4"/>
    </row>
    <row r="735" spans="1:11" ht="14.1" customHeight="1">
      <c r="A735" s="4"/>
      <c r="B735" s="4"/>
      <c r="C735" s="11" t="s">
        <v>459</v>
      </c>
      <c r="D735" s="38">
        <v>0</v>
      </c>
      <c r="E735" s="38">
        <v>0</v>
      </c>
      <c r="F735" s="38">
        <v>0</v>
      </c>
      <c r="G735" s="38">
        <v>0</v>
      </c>
      <c r="H735" s="4"/>
      <c r="I735" s="4"/>
      <c r="J735" s="4"/>
      <c r="K735" s="4"/>
    </row>
    <row r="736" spans="1:11" ht="14.1" customHeight="1">
      <c r="A736" s="4"/>
      <c r="B736" s="4"/>
      <c r="C736" s="11" t="s">
        <v>458</v>
      </c>
      <c r="D736" s="38">
        <v>0</v>
      </c>
      <c r="E736" s="38">
        <v>0</v>
      </c>
      <c r="F736" s="38">
        <v>0</v>
      </c>
      <c r="G736" s="38">
        <v>0</v>
      </c>
      <c r="H736" s="4"/>
      <c r="I736" s="4"/>
      <c r="J736" s="4"/>
      <c r="K736" s="4"/>
    </row>
    <row r="737" spans="1:11" ht="14.1" customHeight="1">
      <c r="A737" s="4"/>
      <c r="B737" s="4"/>
      <c r="C737" s="11" t="s">
        <v>457</v>
      </c>
      <c r="D737" s="38">
        <v>0</v>
      </c>
      <c r="E737" s="38">
        <v>0</v>
      </c>
      <c r="F737" s="38">
        <v>0</v>
      </c>
      <c r="G737" s="38">
        <v>0</v>
      </c>
      <c r="H737" s="4"/>
      <c r="I737" s="4"/>
      <c r="J737" s="4"/>
      <c r="K737" s="4"/>
    </row>
    <row r="738" spans="1:11" ht="14.1" customHeight="1">
      <c r="A738" s="4"/>
      <c r="B738" s="4"/>
      <c r="C738" s="11" t="s">
        <v>456</v>
      </c>
      <c r="D738" s="38">
        <v>0</v>
      </c>
      <c r="E738" s="38">
        <v>0</v>
      </c>
      <c r="F738" s="38">
        <v>0</v>
      </c>
      <c r="G738" s="38">
        <v>0</v>
      </c>
      <c r="H738" s="4"/>
      <c r="I738" s="4"/>
      <c r="J738" s="4"/>
      <c r="K738" s="4"/>
    </row>
    <row r="739" spans="1:11" ht="14.1" customHeight="1">
      <c r="A739" s="4"/>
      <c r="B739" s="4"/>
      <c r="C739" s="11" t="s">
        <v>455</v>
      </c>
      <c r="D739" s="38">
        <v>0</v>
      </c>
      <c r="E739" s="38">
        <v>0</v>
      </c>
      <c r="F739" s="38">
        <v>0</v>
      </c>
      <c r="G739" s="38">
        <v>0</v>
      </c>
      <c r="H739" s="4"/>
      <c r="I739" s="4"/>
      <c r="J739" s="4"/>
      <c r="K739" s="4"/>
    </row>
    <row r="740" spans="1:11" ht="14.1" customHeight="1">
      <c r="A740" s="4"/>
      <c r="B740" s="4"/>
      <c r="C740" s="11" t="s">
        <v>461</v>
      </c>
      <c r="D740" s="38">
        <v>0</v>
      </c>
      <c r="E740" s="38">
        <v>100000000</v>
      </c>
      <c r="F740" s="38">
        <v>200000000</v>
      </c>
      <c r="G740" s="38">
        <v>0</v>
      </c>
      <c r="H740" s="4"/>
      <c r="I740" s="4"/>
      <c r="J740" s="4"/>
      <c r="K740" s="4"/>
    </row>
    <row r="741" spans="1:11" ht="14.1" customHeight="1">
      <c r="A741" s="4"/>
      <c r="B741" s="4"/>
      <c r="C741" s="11" t="s">
        <v>459</v>
      </c>
      <c r="D741" s="38">
        <v>0</v>
      </c>
      <c r="E741" s="38">
        <v>100000000</v>
      </c>
      <c r="F741" s="38">
        <v>200000000</v>
      </c>
      <c r="G741" s="38">
        <v>0</v>
      </c>
      <c r="H741" s="4"/>
      <c r="I741" s="4"/>
      <c r="J741" s="4"/>
      <c r="K741" s="4"/>
    </row>
    <row r="742" spans="1:11" ht="14.1" customHeight="1">
      <c r="A742" s="4"/>
      <c r="B742" s="4"/>
      <c r="C742" s="11" t="s">
        <v>458</v>
      </c>
      <c r="D742" s="38">
        <v>0</v>
      </c>
      <c r="E742" s="38">
        <v>0</v>
      </c>
      <c r="F742" s="38">
        <v>0</v>
      </c>
      <c r="G742" s="38">
        <v>0</v>
      </c>
      <c r="H742" s="4"/>
      <c r="I742" s="4"/>
      <c r="J742" s="4"/>
      <c r="K742" s="4"/>
    </row>
    <row r="743" spans="1:11" ht="14.1" customHeight="1">
      <c r="A743" s="4"/>
      <c r="B743" s="4"/>
      <c r="C743" s="11" t="s">
        <v>457</v>
      </c>
      <c r="D743" s="38">
        <v>0</v>
      </c>
      <c r="E743" s="38">
        <v>0</v>
      </c>
      <c r="F743" s="38">
        <v>0</v>
      </c>
      <c r="G743" s="38">
        <v>0</v>
      </c>
      <c r="H743" s="4"/>
      <c r="I743" s="4"/>
      <c r="J743" s="4"/>
      <c r="K743" s="4"/>
    </row>
    <row r="744" spans="1:11" ht="14.1" customHeight="1">
      <c r="A744" s="4"/>
      <c r="B744" s="4"/>
      <c r="C744" s="11" t="s">
        <v>456</v>
      </c>
      <c r="D744" s="38">
        <v>0</v>
      </c>
      <c r="E744" s="38">
        <v>0</v>
      </c>
      <c r="F744" s="38">
        <v>0</v>
      </c>
      <c r="G744" s="38">
        <v>0</v>
      </c>
      <c r="H744" s="4"/>
      <c r="I744" s="4"/>
      <c r="J744" s="4"/>
      <c r="K744" s="4"/>
    </row>
    <row r="745" spans="1:11" ht="14.1" customHeight="1">
      <c r="A745" s="4"/>
      <c r="B745" s="4"/>
      <c r="C745" s="11" t="s">
        <v>455</v>
      </c>
      <c r="D745" s="38">
        <v>0</v>
      </c>
      <c r="E745" s="38">
        <v>0</v>
      </c>
      <c r="F745" s="38">
        <v>0</v>
      </c>
      <c r="G745" s="38">
        <v>0</v>
      </c>
      <c r="H745" s="4"/>
      <c r="I745" s="4"/>
      <c r="J745" s="4"/>
      <c r="K745" s="4"/>
    </row>
    <row r="746" spans="1:11" ht="14.1" customHeight="1">
      <c r="A746" s="4"/>
      <c r="B746" s="4"/>
      <c r="C746" s="11" t="s">
        <v>460</v>
      </c>
      <c r="D746" s="38">
        <v>0</v>
      </c>
      <c r="E746" s="38">
        <v>0</v>
      </c>
      <c r="F746" s="38">
        <v>0</v>
      </c>
      <c r="G746" s="38">
        <v>0</v>
      </c>
      <c r="H746" s="4"/>
      <c r="I746" s="4"/>
      <c r="J746" s="4"/>
      <c r="K746" s="4"/>
    </row>
    <row r="747" spans="1:11" ht="14.1" customHeight="1">
      <c r="A747" s="4"/>
      <c r="B747" s="4"/>
      <c r="C747" s="11" t="s">
        <v>459</v>
      </c>
      <c r="D747" s="38">
        <v>0</v>
      </c>
      <c r="E747" s="38">
        <v>0</v>
      </c>
      <c r="F747" s="38">
        <v>0</v>
      </c>
      <c r="G747" s="38">
        <v>0</v>
      </c>
      <c r="H747" s="4"/>
      <c r="I747" s="4"/>
      <c r="J747" s="4"/>
      <c r="K747" s="4"/>
    </row>
    <row r="748" spans="1:11" ht="14.1" customHeight="1">
      <c r="A748" s="4"/>
      <c r="B748" s="4"/>
      <c r="C748" s="11" t="s">
        <v>458</v>
      </c>
      <c r="D748" s="38">
        <v>0</v>
      </c>
      <c r="E748" s="38">
        <v>0</v>
      </c>
      <c r="F748" s="38">
        <v>0</v>
      </c>
      <c r="G748" s="38">
        <v>0</v>
      </c>
      <c r="H748" s="4"/>
      <c r="I748" s="4"/>
      <c r="J748" s="4"/>
      <c r="K748" s="4"/>
    </row>
    <row r="749" spans="1:11" ht="14.1" customHeight="1">
      <c r="A749" s="4"/>
      <c r="B749" s="4"/>
      <c r="C749" s="11" t="s">
        <v>457</v>
      </c>
      <c r="D749" s="38">
        <v>0</v>
      </c>
      <c r="E749" s="38">
        <v>0</v>
      </c>
      <c r="F749" s="38">
        <v>0</v>
      </c>
      <c r="G749" s="38">
        <v>0</v>
      </c>
      <c r="H749" s="4"/>
      <c r="I749" s="4"/>
      <c r="J749" s="4"/>
      <c r="K749" s="4"/>
    </row>
    <row r="750" spans="1:11" ht="14.1" customHeight="1">
      <c r="A750" s="4"/>
      <c r="B750" s="4"/>
      <c r="C750" s="11" t="s">
        <v>456</v>
      </c>
      <c r="D750" s="38">
        <v>0</v>
      </c>
      <c r="E750" s="38">
        <v>0</v>
      </c>
      <c r="F750" s="38">
        <v>0</v>
      </c>
      <c r="G750" s="38">
        <v>0</v>
      </c>
      <c r="H750" s="4"/>
      <c r="I750" s="4"/>
      <c r="J750" s="4"/>
      <c r="K750" s="4"/>
    </row>
    <row r="751" spans="1:11" ht="14.1" customHeight="1">
      <c r="A751" s="4"/>
      <c r="B751" s="4"/>
      <c r="C751" s="11" t="s">
        <v>455</v>
      </c>
      <c r="D751" s="38">
        <v>0</v>
      </c>
      <c r="E751" s="38">
        <v>0</v>
      </c>
      <c r="F751" s="38">
        <v>0</v>
      </c>
      <c r="G751" s="38">
        <v>0</v>
      </c>
      <c r="H751" s="4"/>
      <c r="I751" s="4"/>
      <c r="J751" s="4"/>
      <c r="K751" s="4"/>
    </row>
    <row r="752" spans="1:11" ht="14.1" customHeight="1">
      <c r="A752" s="4"/>
      <c r="B752" s="4"/>
      <c r="C752" s="11" t="s">
        <v>454</v>
      </c>
      <c r="D752" s="38">
        <v>0</v>
      </c>
      <c r="E752" s="38">
        <v>0</v>
      </c>
      <c r="F752" s="38">
        <v>0</v>
      </c>
      <c r="G752" s="38">
        <v>0</v>
      </c>
      <c r="H752" s="4"/>
      <c r="I752" s="4"/>
      <c r="J752" s="4"/>
      <c r="K752" s="4"/>
    </row>
    <row r="753" spans="1:11" ht="14.1" customHeight="1">
      <c r="A753" s="4"/>
      <c r="B753" s="4"/>
      <c r="C753" s="11" t="s">
        <v>453</v>
      </c>
      <c r="D753" s="38">
        <v>0</v>
      </c>
      <c r="E753" s="38">
        <v>0</v>
      </c>
      <c r="F753" s="38">
        <v>0</v>
      </c>
      <c r="G753" s="38">
        <v>0</v>
      </c>
      <c r="H753" s="4"/>
      <c r="I753" s="4"/>
      <c r="J753" s="4"/>
      <c r="K753" s="4"/>
    </row>
    <row r="754" spans="1:11" ht="14.1" customHeight="1">
      <c r="A754" s="4"/>
      <c r="B754" s="4"/>
      <c r="C754" s="10" t="s">
        <v>165</v>
      </c>
      <c r="D754" s="38">
        <v>0</v>
      </c>
      <c r="E754" s="38">
        <v>100000000</v>
      </c>
      <c r="F754" s="38">
        <v>200000000</v>
      </c>
      <c r="G754" s="38">
        <v>0</v>
      </c>
      <c r="H754" s="4"/>
      <c r="I754" s="4"/>
      <c r="J754" s="4"/>
      <c r="K754" s="4"/>
    </row>
    <row r="755" spans="1:11" ht="15" customHeight="1">
      <c r="A755" s="4"/>
      <c r="B755" s="4"/>
      <c r="C755" s="9" t="s">
        <v>450</v>
      </c>
      <c r="D755" s="39" t="s">
        <v>450</v>
      </c>
      <c r="E755" s="39" t="s">
        <v>450</v>
      </c>
      <c r="F755" s="39" t="s">
        <v>450</v>
      </c>
      <c r="G755" s="39" t="s">
        <v>450</v>
      </c>
      <c r="H755" s="4"/>
      <c r="I755" s="4"/>
      <c r="J755" s="4"/>
      <c r="K755" s="4"/>
    </row>
    <row r="756" spans="1:11" ht="15" customHeight="1">
      <c r="A756" s="4"/>
      <c r="B756" s="4"/>
      <c r="C756" s="8" t="s">
        <v>471</v>
      </c>
      <c r="D756" s="40">
        <v>500000000</v>
      </c>
      <c r="E756" s="40">
        <v>500000000</v>
      </c>
      <c r="F756" s="40">
        <v>1000000000</v>
      </c>
      <c r="G756" s="40">
        <v>1000000000</v>
      </c>
      <c r="H756" s="4"/>
      <c r="I756" s="4"/>
      <c r="J756" s="4"/>
      <c r="K756" s="4"/>
    </row>
    <row r="757" spans="1:11" ht="15" customHeight="1">
      <c r="A757" s="4"/>
      <c r="B757" s="4"/>
      <c r="C757" s="7" t="s">
        <v>470</v>
      </c>
      <c r="D757" s="36">
        <v>0</v>
      </c>
      <c r="E757" s="36">
        <v>0</v>
      </c>
      <c r="F757" s="36">
        <v>0</v>
      </c>
      <c r="G757" s="36">
        <v>0</v>
      </c>
      <c r="H757" s="4"/>
      <c r="I757" s="4"/>
      <c r="J757" s="4"/>
      <c r="K757" s="4"/>
    </row>
    <row r="758" spans="1:11" ht="15" customHeight="1">
      <c r="A758" s="4"/>
      <c r="B758" s="4"/>
      <c r="C758" s="7" t="s">
        <v>459</v>
      </c>
      <c r="D758" s="36">
        <v>0</v>
      </c>
      <c r="E758" s="36">
        <v>0</v>
      </c>
      <c r="F758" s="36">
        <v>0</v>
      </c>
      <c r="G758" s="36">
        <v>0</v>
      </c>
      <c r="H758" s="4"/>
      <c r="I758" s="4"/>
      <c r="J758" s="4"/>
      <c r="K758" s="4"/>
    </row>
    <row r="759" spans="1:11" ht="15" customHeight="1">
      <c r="A759" s="4"/>
      <c r="B759" s="4"/>
      <c r="C759" s="7" t="s">
        <v>463</v>
      </c>
      <c r="D759" s="36">
        <v>0</v>
      </c>
      <c r="E759" s="36">
        <v>0</v>
      </c>
      <c r="F759" s="36">
        <v>0</v>
      </c>
      <c r="G759" s="36">
        <v>0</v>
      </c>
      <c r="H759" s="4"/>
      <c r="I759" s="4"/>
      <c r="J759" s="4"/>
      <c r="K759" s="4"/>
    </row>
    <row r="760" spans="1:11" ht="15" customHeight="1">
      <c r="A760" s="4"/>
      <c r="B760" s="4"/>
      <c r="C760" s="7" t="s">
        <v>469</v>
      </c>
      <c r="D760" s="36">
        <v>0</v>
      </c>
      <c r="E760" s="36">
        <v>0</v>
      </c>
      <c r="F760" s="36">
        <v>0</v>
      </c>
      <c r="G760" s="36">
        <v>0</v>
      </c>
      <c r="H760" s="4"/>
      <c r="I760" s="4"/>
      <c r="J760" s="4"/>
      <c r="K760" s="4"/>
    </row>
    <row r="761" spans="1:11" ht="15" customHeight="1">
      <c r="A761" s="4"/>
      <c r="B761" s="4"/>
      <c r="C761" s="7" t="s">
        <v>459</v>
      </c>
      <c r="D761" s="36">
        <v>0</v>
      </c>
      <c r="E761" s="36">
        <v>0</v>
      </c>
      <c r="F761" s="36">
        <v>0</v>
      </c>
      <c r="G761" s="36">
        <v>0</v>
      </c>
      <c r="H761" s="4"/>
      <c r="I761" s="4"/>
      <c r="J761" s="4"/>
      <c r="K761" s="4"/>
    </row>
    <row r="762" spans="1:11" ht="15" customHeight="1">
      <c r="A762" s="4"/>
      <c r="B762" s="4"/>
      <c r="C762" s="7" t="s">
        <v>463</v>
      </c>
      <c r="D762" s="36">
        <v>0</v>
      </c>
      <c r="E762" s="36">
        <v>0</v>
      </c>
      <c r="F762" s="36">
        <v>0</v>
      </c>
      <c r="G762" s="36">
        <v>0</v>
      </c>
      <c r="H762" s="4"/>
      <c r="I762" s="4"/>
      <c r="J762" s="4"/>
      <c r="K762" s="4"/>
    </row>
    <row r="763" spans="1:11" ht="15" customHeight="1">
      <c r="A763" s="4"/>
      <c r="B763" s="4"/>
      <c r="C763" s="7" t="s">
        <v>468</v>
      </c>
      <c r="D763" s="36">
        <v>0</v>
      </c>
      <c r="E763" s="36">
        <v>0</v>
      </c>
      <c r="F763" s="36">
        <v>0</v>
      </c>
      <c r="G763" s="36">
        <v>0</v>
      </c>
      <c r="H763" s="4"/>
      <c r="I763" s="4"/>
      <c r="J763" s="4"/>
      <c r="K763" s="4"/>
    </row>
    <row r="764" spans="1:11" ht="15" customHeight="1">
      <c r="A764" s="4"/>
      <c r="B764" s="4"/>
      <c r="C764" s="7" t="s">
        <v>459</v>
      </c>
      <c r="D764" s="36">
        <v>0</v>
      </c>
      <c r="E764" s="36">
        <v>0</v>
      </c>
      <c r="F764" s="36">
        <v>0</v>
      </c>
      <c r="G764" s="36">
        <v>0</v>
      </c>
      <c r="H764" s="4"/>
      <c r="I764" s="4"/>
      <c r="J764" s="4"/>
      <c r="K764" s="4"/>
    </row>
    <row r="765" spans="1:11" ht="15" customHeight="1">
      <c r="A765" s="4"/>
      <c r="B765" s="4"/>
      <c r="C765" s="7" t="s">
        <v>463</v>
      </c>
      <c r="D765" s="36">
        <v>0</v>
      </c>
      <c r="E765" s="36">
        <v>0</v>
      </c>
      <c r="F765" s="36">
        <v>0</v>
      </c>
      <c r="G765" s="36">
        <v>0</v>
      </c>
      <c r="H765" s="4"/>
      <c r="I765" s="4"/>
      <c r="J765" s="4"/>
      <c r="K765" s="4"/>
    </row>
    <row r="766" spans="1:11" ht="15" customHeight="1">
      <c r="A766" s="4"/>
      <c r="B766" s="4"/>
      <c r="C766" s="7" t="s">
        <v>467</v>
      </c>
      <c r="D766" s="36">
        <v>0</v>
      </c>
      <c r="E766" s="36">
        <v>0</v>
      </c>
      <c r="F766" s="36">
        <v>0</v>
      </c>
      <c r="G766" s="36">
        <v>0</v>
      </c>
      <c r="H766" s="4"/>
      <c r="I766" s="4"/>
      <c r="J766" s="4"/>
      <c r="K766" s="4"/>
    </row>
    <row r="767" spans="1:11" ht="15" customHeight="1">
      <c r="A767" s="4"/>
      <c r="B767" s="4"/>
      <c r="C767" s="7" t="s">
        <v>459</v>
      </c>
      <c r="D767" s="36">
        <v>0</v>
      </c>
      <c r="E767" s="36">
        <v>0</v>
      </c>
      <c r="F767" s="36">
        <v>0</v>
      </c>
      <c r="G767" s="36">
        <v>0</v>
      </c>
      <c r="H767" s="4"/>
      <c r="I767" s="4"/>
      <c r="J767" s="4"/>
      <c r="K767" s="4"/>
    </row>
    <row r="768" spans="1:11" ht="15" customHeight="1">
      <c r="A768" s="4"/>
      <c r="B768" s="4"/>
      <c r="C768" s="7" t="s">
        <v>463</v>
      </c>
      <c r="D768" s="36">
        <v>0</v>
      </c>
      <c r="E768" s="36">
        <v>0</v>
      </c>
      <c r="F768" s="36">
        <v>0</v>
      </c>
      <c r="G768" s="36">
        <v>0</v>
      </c>
      <c r="H768" s="4"/>
      <c r="I768" s="4"/>
      <c r="J768" s="4"/>
      <c r="K768" s="4"/>
    </row>
    <row r="769" spans="1:11" ht="20.100000000000001" customHeight="1">
      <c r="A769" s="4"/>
      <c r="B769" s="4"/>
      <c r="C769" s="7" t="s">
        <v>466</v>
      </c>
      <c r="D769" s="37">
        <v>0</v>
      </c>
      <c r="E769" s="37">
        <v>0</v>
      </c>
      <c r="F769" s="37">
        <v>0</v>
      </c>
      <c r="G769" s="37">
        <v>0</v>
      </c>
      <c r="H769" s="4"/>
      <c r="I769" s="4"/>
      <c r="J769" s="4"/>
      <c r="K769" s="4"/>
    </row>
    <row r="770" spans="1:11" ht="15" customHeight="1">
      <c r="A770" s="4"/>
      <c r="B770" s="4"/>
      <c r="C770" s="7" t="s">
        <v>459</v>
      </c>
      <c r="D770" s="36">
        <v>0</v>
      </c>
      <c r="E770" s="36">
        <v>0</v>
      </c>
      <c r="F770" s="36">
        <v>0</v>
      </c>
      <c r="G770" s="36">
        <v>0</v>
      </c>
      <c r="H770" s="4"/>
      <c r="I770" s="4"/>
      <c r="J770" s="4"/>
      <c r="K770" s="4"/>
    </row>
    <row r="771" spans="1:11" ht="15" customHeight="1">
      <c r="A771" s="4"/>
      <c r="B771" s="4"/>
      <c r="C771" s="7" t="s">
        <v>463</v>
      </c>
      <c r="D771" s="36">
        <v>0</v>
      </c>
      <c r="E771" s="36">
        <v>0</v>
      </c>
      <c r="F771" s="36">
        <v>0</v>
      </c>
      <c r="G771" s="36">
        <v>0</v>
      </c>
      <c r="H771" s="4"/>
      <c r="I771" s="4"/>
      <c r="J771" s="4"/>
      <c r="K771" s="4"/>
    </row>
    <row r="772" spans="1:11" ht="15" customHeight="1">
      <c r="A772" s="4"/>
      <c r="B772" s="4"/>
      <c r="C772" s="7" t="s">
        <v>465</v>
      </c>
      <c r="D772" s="36">
        <v>0</v>
      </c>
      <c r="E772" s="36">
        <v>0</v>
      </c>
      <c r="F772" s="36">
        <v>0</v>
      </c>
      <c r="G772" s="36">
        <v>0</v>
      </c>
      <c r="H772" s="4"/>
      <c r="I772" s="4"/>
      <c r="J772" s="4"/>
      <c r="K772" s="4"/>
    </row>
    <row r="773" spans="1:11" ht="15" customHeight="1">
      <c r="A773" s="4"/>
      <c r="B773" s="4"/>
      <c r="C773" s="7" t="s">
        <v>459</v>
      </c>
      <c r="D773" s="36">
        <v>0</v>
      </c>
      <c r="E773" s="36">
        <v>0</v>
      </c>
      <c r="F773" s="36">
        <v>0</v>
      </c>
      <c r="G773" s="36">
        <v>0</v>
      </c>
      <c r="H773" s="4"/>
      <c r="I773" s="4"/>
      <c r="J773" s="4"/>
      <c r="K773" s="4"/>
    </row>
    <row r="774" spans="1:11" ht="15" customHeight="1">
      <c r="A774" s="4"/>
      <c r="B774" s="4"/>
      <c r="C774" s="7" t="s">
        <v>463</v>
      </c>
      <c r="D774" s="36">
        <v>0</v>
      </c>
      <c r="E774" s="36">
        <v>0</v>
      </c>
      <c r="F774" s="36">
        <v>0</v>
      </c>
      <c r="G774" s="36">
        <v>0</v>
      </c>
      <c r="H774" s="4"/>
      <c r="I774" s="4"/>
      <c r="J774" s="4"/>
      <c r="K774" s="4"/>
    </row>
    <row r="775" spans="1:11" ht="15" customHeight="1">
      <c r="A775" s="4"/>
      <c r="B775" s="4"/>
      <c r="C775" s="7" t="s">
        <v>464</v>
      </c>
      <c r="D775" s="36">
        <v>0</v>
      </c>
      <c r="E775" s="36">
        <v>0</v>
      </c>
      <c r="F775" s="36">
        <v>0</v>
      </c>
      <c r="G775" s="36">
        <v>0</v>
      </c>
      <c r="H775" s="4"/>
      <c r="I775" s="4"/>
      <c r="J775" s="4"/>
      <c r="K775" s="4"/>
    </row>
    <row r="776" spans="1:11" ht="15" customHeight="1">
      <c r="A776" s="4"/>
      <c r="B776" s="4"/>
      <c r="C776" s="7" t="s">
        <v>459</v>
      </c>
      <c r="D776" s="36">
        <v>0</v>
      </c>
      <c r="E776" s="36">
        <v>0</v>
      </c>
      <c r="F776" s="36">
        <v>0</v>
      </c>
      <c r="G776" s="36">
        <v>0</v>
      </c>
      <c r="H776" s="4"/>
      <c r="I776" s="4"/>
      <c r="J776" s="4"/>
      <c r="K776" s="4"/>
    </row>
    <row r="777" spans="1:11" ht="15" customHeight="1">
      <c r="A777" s="4"/>
      <c r="B777" s="4"/>
      <c r="C777" s="7" t="s">
        <v>463</v>
      </c>
      <c r="D777" s="36">
        <v>0</v>
      </c>
      <c r="E777" s="36">
        <v>0</v>
      </c>
      <c r="F777" s="36">
        <v>0</v>
      </c>
      <c r="G777" s="36">
        <v>0</v>
      </c>
      <c r="H777" s="4"/>
      <c r="I777" s="4"/>
      <c r="J777" s="4"/>
      <c r="K777" s="4"/>
    </row>
    <row r="778" spans="1:11" ht="15" customHeight="1">
      <c r="A778" s="4"/>
      <c r="B778" s="4"/>
      <c r="C778" s="7" t="s">
        <v>462</v>
      </c>
      <c r="D778" s="36">
        <v>0</v>
      </c>
      <c r="E778" s="36">
        <v>0</v>
      </c>
      <c r="F778" s="36">
        <v>0</v>
      </c>
      <c r="G778" s="36">
        <v>0</v>
      </c>
      <c r="H778" s="4"/>
      <c r="I778" s="4"/>
      <c r="J778" s="4"/>
      <c r="K778" s="4"/>
    </row>
    <row r="779" spans="1:11" ht="15" customHeight="1">
      <c r="A779" s="4"/>
      <c r="B779" s="4"/>
      <c r="C779" s="7" t="s">
        <v>459</v>
      </c>
      <c r="D779" s="36">
        <v>0</v>
      </c>
      <c r="E779" s="36">
        <v>0</v>
      </c>
      <c r="F779" s="36">
        <v>0</v>
      </c>
      <c r="G779" s="36">
        <v>0</v>
      </c>
      <c r="H779" s="4"/>
      <c r="I779" s="4"/>
      <c r="J779" s="4"/>
      <c r="K779" s="4"/>
    </row>
    <row r="780" spans="1:11" ht="15" customHeight="1">
      <c r="A780" s="4"/>
      <c r="B780" s="4"/>
      <c r="C780" s="7" t="s">
        <v>458</v>
      </c>
      <c r="D780" s="36">
        <v>0</v>
      </c>
      <c r="E780" s="36">
        <v>0</v>
      </c>
      <c r="F780" s="36">
        <v>0</v>
      </c>
      <c r="G780" s="36">
        <v>0</v>
      </c>
      <c r="H780" s="4"/>
      <c r="I780" s="4"/>
      <c r="J780" s="4"/>
      <c r="K780" s="4"/>
    </row>
    <row r="781" spans="1:11" ht="15" customHeight="1">
      <c r="A781" s="4"/>
      <c r="B781" s="4"/>
      <c r="C781" s="7" t="s">
        <v>457</v>
      </c>
      <c r="D781" s="36">
        <v>0</v>
      </c>
      <c r="E781" s="36">
        <v>0</v>
      </c>
      <c r="F781" s="36">
        <v>0</v>
      </c>
      <c r="G781" s="36">
        <v>0</v>
      </c>
      <c r="H781" s="4"/>
      <c r="I781" s="4"/>
      <c r="J781" s="4"/>
      <c r="K781" s="4"/>
    </row>
    <row r="782" spans="1:11" ht="15" customHeight="1">
      <c r="A782" s="4"/>
      <c r="B782" s="4"/>
      <c r="C782" s="7" t="s">
        <v>456</v>
      </c>
      <c r="D782" s="36">
        <v>0</v>
      </c>
      <c r="E782" s="36">
        <v>0</v>
      </c>
      <c r="F782" s="36">
        <v>0</v>
      </c>
      <c r="G782" s="36">
        <v>0</v>
      </c>
      <c r="H782" s="4"/>
      <c r="I782" s="4"/>
      <c r="J782" s="4"/>
      <c r="K782" s="4"/>
    </row>
    <row r="783" spans="1:11" ht="15" customHeight="1">
      <c r="A783" s="4"/>
      <c r="B783" s="4"/>
      <c r="C783" s="7" t="s">
        <v>455</v>
      </c>
      <c r="D783" s="36">
        <v>0</v>
      </c>
      <c r="E783" s="36">
        <v>0</v>
      </c>
      <c r="F783" s="36">
        <v>0</v>
      </c>
      <c r="G783" s="36">
        <v>0</v>
      </c>
      <c r="H783" s="4"/>
      <c r="I783" s="4"/>
      <c r="J783" s="4"/>
      <c r="K783" s="4"/>
    </row>
    <row r="784" spans="1:11" ht="15" customHeight="1">
      <c r="A784" s="4"/>
      <c r="B784" s="4"/>
      <c r="C784" s="7" t="s">
        <v>461</v>
      </c>
      <c r="D784" s="36">
        <v>500000000</v>
      </c>
      <c r="E784" s="36">
        <v>500000000</v>
      </c>
      <c r="F784" s="36">
        <v>1000000000</v>
      </c>
      <c r="G784" s="36">
        <v>1000000000</v>
      </c>
      <c r="H784" s="4"/>
      <c r="I784" s="4"/>
      <c r="J784" s="4"/>
      <c r="K784" s="4"/>
    </row>
    <row r="785" spans="1:11" ht="15" customHeight="1">
      <c r="A785" s="4"/>
      <c r="B785" s="4"/>
      <c r="C785" s="7" t="s">
        <v>459</v>
      </c>
      <c r="D785" s="36">
        <v>500000000</v>
      </c>
      <c r="E785" s="36">
        <v>500000000</v>
      </c>
      <c r="F785" s="36">
        <v>1000000000</v>
      </c>
      <c r="G785" s="36">
        <v>1000000000</v>
      </c>
      <c r="H785" s="4"/>
      <c r="I785" s="4"/>
      <c r="J785" s="4"/>
      <c r="K785" s="4"/>
    </row>
    <row r="786" spans="1:11" ht="15" customHeight="1">
      <c r="A786" s="4"/>
      <c r="B786" s="4"/>
      <c r="C786" s="7" t="s">
        <v>458</v>
      </c>
      <c r="D786" s="36">
        <v>0</v>
      </c>
      <c r="E786" s="36">
        <v>0</v>
      </c>
      <c r="F786" s="36">
        <v>0</v>
      </c>
      <c r="G786" s="36">
        <v>0</v>
      </c>
      <c r="H786" s="4"/>
      <c r="I786" s="4"/>
      <c r="J786" s="4"/>
      <c r="K786" s="4"/>
    </row>
    <row r="787" spans="1:11" ht="15" customHeight="1">
      <c r="A787" s="4"/>
      <c r="B787" s="4"/>
      <c r="C787" s="7" t="s">
        <v>457</v>
      </c>
      <c r="D787" s="36">
        <v>0</v>
      </c>
      <c r="E787" s="36">
        <v>0</v>
      </c>
      <c r="F787" s="36">
        <v>0</v>
      </c>
      <c r="G787" s="36">
        <v>0</v>
      </c>
      <c r="H787" s="4"/>
      <c r="I787" s="4"/>
      <c r="J787" s="4"/>
      <c r="K787" s="4"/>
    </row>
    <row r="788" spans="1:11" ht="15" customHeight="1">
      <c r="A788" s="4"/>
      <c r="B788" s="4"/>
      <c r="C788" s="7" t="s">
        <v>456</v>
      </c>
      <c r="D788" s="36">
        <v>0</v>
      </c>
      <c r="E788" s="36">
        <v>0</v>
      </c>
      <c r="F788" s="36">
        <v>0</v>
      </c>
      <c r="G788" s="36">
        <v>0</v>
      </c>
      <c r="H788" s="4"/>
      <c r="I788" s="4"/>
      <c r="J788" s="4"/>
      <c r="K788" s="4"/>
    </row>
    <row r="789" spans="1:11" ht="15" customHeight="1">
      <c r="A789" s="4"/>
      <c r="B789" s="4"/>
      <c r="C789" s="7" t="s">
        <v>455</v>
      </c>
      <c r="D789" s="36">
        <v>0</v>
      </c>
      <c r="E789" s="36">
        <v>0</v>
      </c>
      <c r="F789" s="36">
        <v>0</v>
      </c>
      <c r="G789" s="36">
        <v>0</v>
      </c>
      <c r="H789" s="4"/>
      <c r="I789" s="4"/>
      <c r="J789" s="4"/>
      <c r="K789" s="4"/>
    </row>
    <row r="790" spans="1:11" ht="15" customHeight="1">
      <c r="A790" s="4"/>
      <c r="B790" s="4"/>
      <c r="C790" s="7" t="s">
        <v>460</v>
      </c>
      <c r="D790" s="36">
        <v>0</v>
      </c>
      <c r="E790" s="36">
        <v>0</v>
      </c>
      <c r="F790" s="36">
        <v>0</v>
      </c>
      <c r="G790" s="36">
        <v>0</v>
      </c>
      <c r="H790" s="4"/>
      <c r="I790" s="4"/>
      <c r="J790" s="4"/>
      <c r="K790" s="4"/>
    </row>
    <row r="791" spans="1:11" ht="15" customHeight="1">
      <c r="A791" s="4"/>
      <c r="B791" s="4"/>
      <c r="C791" s="7" t="s">
        <v>459</v>
      </c>
      <c r="D791" s="36">
        <v>0</v>
      </c>
      <c r="E791" s="36">
        <v>0</v>
      </c>
      <c r="F791" s="36">
        <v>0</v>
      </c>
      <c r="G791" s="36">
        <v>0</v>
      </c>
      <c r="H791" s="4"/>
      <c r="I791" s="4"/>
      <c r="J791" s="4"/>
      <c r="K791" s="4"/>
    </row>
    <row r="792" spans="1:11" ht="15" customHeight="1">
      <c r="A792" s="4"/>
      <c r="B792" s="4"/>
      <c r="C792" s="7" t="s">
        <v>458</v>
      </c>
      <c r="D792" s="36">
        <v>0</v>
      </c>
      <c r="E792" s="36">
        <v>0</v>
      </c>
      <c r="F792" s="36">
        <v>0</v>
      </c>
      <c r="G792" s="36">
        <v>0</v>
      </c>
      <c r="H792" s="4"/>
      <c r="I792" s="4"/>
      <c r="J792" s="4"/>
      <c r="K792" s="4"/>
    </row>
    <row r="793" spans="1:11" ht="15" customHeight="1">
      <c r="A793" s="4"/>
      <c r="B793" s="4"/>
      <c r="C793" s="7" t="s">
        <v>457</v>
      </c>
      <c r="D793" s="36">
        <v>0</v>
      </c>
      <c r="E793" s="36">
        <v>0</v>
      </c>
      <c r="F793" s="36">
        <v>0</v>
      </c>
      <c r="G793" s="36">
        <v>0</v>
      </c>
      <c r="H793" s="4"/>
      <c r="I793" s="4"/>
      <c r="J793" s="4"/>
      <c r="K793" s="4"/>
    </row>
    <row r="794" spans="1:11" ht="15" customHeight="1">
      <c r="A794" s="4"/>
      <c r="B794" s="4"/>
      <c r="C794" s="7" t="s">
        <v>456</v>
      </c>
      <c r="D794" s="36">
        <v>0</v>
      </c>
      <c r="E794" s="36">
        <v>0</v>
      </c>
      <c r="F794" s="36">
        <v>0</v>
      </c>
      <c r="G794" s="36">
        <v>0</v>
      </c>
      <c r="H794" s="4"/>
      <c r="I794" s="4"/>
      <c r="J794" s="4"/>
      <c r="K794" s="4"/>
    </row>
    <row r="795" spans="1:11" ht="15" customHeight="1">
      <c r="A795" s="4"/>
      <c r="B795" s="4"/>
      <c r="C795" s="7" t="s">
        <v>455</v>
      </c>
      <c r="D795" s="36">
        <v>0</v>
      </c>
      <c r="E795" s="36">
        <v>0</v>
      </c>
      <c r="F795" s="36">
        <v>0</v>
      </c>
      <c r="G795" s="36">
        <v>0</v>
      </c>
      <c r="H795" s="4"/>
      <c r="I795" s="4"/>
      <c r="J795" s="4"/>
      <c r="K795" s="4"/>
    </row>
    <row r="796" spans="1:11" ht="15" customHeight="1">
      <c r="A796" s="4"/>
      <c r="B796" s="4"/>
      <c r="C796" s="7" t="s">
        <v>454</v>
      </c>
      <c r="D796" s="36">
        <v>0</v>
      </c>
      <c r="E796" s="36">
        <v>0</v>
      </c>
      <c r="F796" s="36">
        <v>0</v>
      </c>
      <c r="G796" s="36">
        <v>0</v>
      </c>
      <c r="H796" s="4"/>
      <c r="I796" s="4"/>
      <c r="J796" s="4"/>
      <c r="K796" s="4"/>
    </row>
    <row r="797" spans="1:11" ht="15" customHeight="1">
      <c r="A797" s="4"/>
      <c r="B797" s="4"/>
      <c r="C797" s="7" t="s">
        <v>453</v>
      </c>
      <c r="D797" s="36">
        <v>0</v>
      </c>
      <c r="E797" s="36">
        <v>0</v>
      </c>
      <c r="F797" s="36">
        <v>0</v>
      </c>
      <c r="G797" s="36">
        <v>0</v>
      </c>
      <c r="H797" s="4"/>
      <c r="I797" s="4"/>
      <c r="J797" s="4"/>
      <c r="K797" s="4"/>
    </row>
    <row r="798" spans="1:11" ht="20.100000000000001" customHeight="1">
      <c r="A798" s="4"/>
      <c r="B798" s="4"/>
      <c r="C798" s="6" t="s">
        <v>450</v>
      </c>
      <c r="D798" s="4"/>
      <c r="E798" s="4"/>
      <c r="F798" s="4"/>
      <c r="G798" s="4"/>
      <c r="H798" s="4"/>
      <c r="I798" s="4"/>
      <c r="J798" s="4"/>
      <c r="K798" s="4"/>
    </row>
    <row r="799" spans="1:11" ht="20.100000000000001" customHeight="1">
      <c r="A799" s="17" t="s">
        <v>582</v>
      </c>
      <c r="B799" s="35" t="s">
        <v>338</v>
      </c>
      <c r="C799" s="35" t="s">
        <v>450</v>
      </c>
      <c r="D799" s="4"/>
      <c r="E799" s="3" t="s">
        <v>450</v>
      </c>
      <c r="F799" s="35" t="s">
        <v>338</v>
      </c>
      <c r="G799" s="35" t="s">
        <v>450</v>
      </c>
      <c r="H799" s="5" t="s">
        <v>450</v>
      </c>
      <c r="I799" s="3" t="s">
        <v>450</v>
      </c>
      <c r="J799" s="35" t="s">
        <v>338</v>
      </c>
      <c r="K799" s="35" t="s">
        <v>450</v>
      </c>
    </row>
    <row r="800" spans="1:11" ht="20.100000000000001" customHeight="1">
      <c r="A800" s="2" t="s">
        <v>578</v>
      </c>
      <c r="B800" s="35" t="s">
        <v>451</v>
      </c>
      <c r="C800" s="35" t="s">
        <v>450</v>
      </c>
      <c r="D800" s="4"/>
      <c r="E800" s="2" t="s">
        <v>577</v>
      </c>
      <c r="F800" s="35" t="s">
        <v>451</v>
      </c>
      <c r="G800" s="35" t="s">
        <v>450</v>
      </c>
      <c r="H800" s="4"/>
      <c r="I800" s="2" t="s">
        <v>452</v>
      </c>
      <c r="J800" s="35" t="s">
        <v>451</v>
      </c>
      <c r="K800" s="35" t="s">
        <v>450</v>
      </c>
    </row>
    <row r="801" spans="1:11" ht="20.100000000000001" customHeight="1">
      <c r="A801" s="1" t="s">
        <v>450</v>
      </c>
      <c r="B801" s="35" t="s">
        <v>336</v>
      </c>
      <c r="C801" s="35" t="s">
        <v>450</v>
      </c>
      <c r="D801" s="4"/>
      <c r="E801" s="1" t="s">
        <v>450</v>
      </c>
      <c r="F801" s="35" t="s">
        <v>336</v>
      </c>
      <c r="G801" s="35" t="s">
        <v>450</v>
      </c>
      <c r="H801" s="4"/>
      <c r="I801" s="1" t="s">
        <v>450</v>
      </c>
      <c r="J801" s="35" t="s">
        <v>336</v>
      </c>
      <c r="K801" s="35" t="s">
        <v>450</v>
      </c>
    </row>
    <row r="803" spans="1:11">
      <c r="C803" s="837" t="s">
        <v>576</v>
      </c>
      <c r="D803" s="838"/>
      <c r="E803" s="838"/>
      <c r="F803" s="838"/>
      <c r="G803" s="838"/>
    </row>
    <row r="804" spans="1:11">
      <c r="C804" s="839" t="s">
        <v>345</v>
      </c>
      <c r="D804" s="840"/>
      <c r="E804" s="840"/>
      <c r="F804" s="840"/>
      <c r="G804" s="840"/>
    </row>
    <row r="805" spans="1:11">
      <c r="C805" s="16" t="s">
        <v>575</v>
      </c>
      <c r="D805" s="841" t="s">
        <v>1800</v>
      </c>
      <c r="E805" s="842"/>
      <c r="F805" s="842"/>
      <c r="G805" s="842"/>
    </row>
    <row r="806" spans="1:11">
      <c r="C806" s="16" t="s">
        <v>573</v>
      </c>
      <c r="D806" s="841" t="s">
        <v>1801</v>
      </c>
      <c r="E806" s="842"/>
      <c r="F806" s="842"/>
      <c r="G806" s="842"/>
    </row>
    <row r="807" spans="1:11">
      <c r="C807" s="16" t="s">
        <v>0</v>
      </c>
      <c r="D807" s="841" t="s">
        <v>1843</v>
      </c>
      <c r="E807" s="842"/>
      <c r="F807" s="842"/>
      <c r="G807" s="842"/>
    </row>
    <row r="808" spans="1:11">
      <c r="C808" s="16" t="s">
        <v>1</v>
      </c>
      <c r="D808" s="841" t="s">
        <v>1844</v>
      </c>
      <c r="E808" s="842"/>
      <c r="F808" s="842"/>
      <c r="G808" s="842"/>
    </row>
    <row r="809" spans="1:11">
      <c r="C809" s="16" t="s">
        <v>3</v>
      </c>
      <c r="D809" s="831" t="s">
        <v>572</v>
      </c>
      <c r="E809" s="832"/>
      <c r="F809" s="832"/>
      <c r="G809" s="832"/>
    </row>
    <row r="810" spans="1:11">
      <c r="C810" s="833" t="s">
        <v>4</v>
      </c>
      <c r="D810" s="834"/>
      <c r="E810" s="834"/>
      <c r="F810" s="834"/>
      <c r="G810" s="834"/>
    </row>
    <row r="811" spans="1:11" ht="38.25" customHeight="1">
      <c r="C811" s="835" t="s">
        <v>1845</v>
      </c>
      <c r="D811" s="836"/>
      <c r="E811" s="836"/>
      <c r="F811" s="836"/>
      <c r="G811" s="836"/>
    </row>
    <row r="812" spans="1:11" ht="29.25" customHeight="1">
      <c r="C812" s="8" t="s">
        <v>5</v>
      </c>
      <c r="D812" s="829" t="s">
        <v>1846</v>
      </c>
      <c r="E812" s="830"/>
      <c r="F812" s="830"/>
      <c r="G812" s="830"/>
    </row>
    <row r="813" spans="1:11" ht="34.5" customHeight="1">
      <c r="C813" s="8" t="s">
        <v>303</v>
      </c>
      <c r="D813" s="829" t="s">
        <v>1847</v>
      </c>
      <c r="E813" s="830"/>
      <c r="F813" s="830"/>
      <c r="G813" s="830"/>
    </row>
    <row r="814" spans="1:11">
      <c r="C814" s="827" t="s">
        <v>450</v>
      </c>
      <c r="D814" s="828"/>
      <c r="E814" s="828"/>
      <c r="F814" s="828"/>
      <c r="G814" s="828"/>
    </row>
    <row r="815" spans="1:11">
      <c r="C815" s="34" t="s">
        <v>450</v>
      </c>
      <c r="D815" s="827" t="s">
        <v>450</v>
      </c>
      <c r="E815" s="828"/>
      <c r="F815" s="828"/>
      <c r="G815" s="828"/>
    </row>
    <row r="816" spans="1:11">
      <c r="C816" s="14" t="s">
        <v>484</v>
      </c>
      <c r="D816" s="825" t="s">
        <v>450</v>
      </c>
      <c r="E816" s="826"/>
      <c r="F816" s="826"/>
      <c r="G816" s="826"/>
    </row>
    <row r="817" spans="3:7">
      <c r="C817" s="35" t="s">
        <v>482</v>
      </c>
      <c r="D817" s="821" t="s">
        <v>450</v>
      </c>
      <c r="E817" s="822"/>
      <c r="F817" s="822"/>
      <c r="G817" s="822"/>
    </row>
    <row r="818" spans="3:7">
      <c r="C818" s="35" t="s">
        <v>15</v>
      </c>
      <c r="D818" s="821" t="s">
        <v>450</v>
      </c>
      <c r="E818" s="822"/>
      <c r="F818" s="822"/>
      <c r="G818" s="822"/>
    </row>
    <row r="819" spans="3:7">
      <c r="C819" s="13"/>
      <c r="D819" s="41">
        <v>2021</v>
      </c>
      <c r="E819" s="41">
        <v>2022</v>
      </c>
      <c r="F819" s="41">
        <v>2023</v>
      </c>
      <c r="G819" s="41">
        <v>2024</v>
      </c>
    </row>
    <row r="820" spans="3:7">
      <c r="C820" s="12"/>
      <c r="D820" s="42" t="s">
        <v>7</v>
      </c>
      <c r="E820" s="42" t="s">
        <v>8</v>
      </c>
      <c r="F820" s="42" t="s">
        <v>8</v>
      </c>
      <c r="G820" s="42" t="s">
        <v>8</v>
      </c>
    </row>
    <row r="821" spans="3:7">
      <c r="C821" s="823" t="s">
        <v>473</v>
      </c>
      <c r="D821" s="824"/>
      <c r="E821" s="824"/>
      <c r="F821" s="824"/>
      <c r="G821" s="824"/>
    </row>
    <row r="822" spans="3:7">
      <c r="C822" s="13"/>
      <c r="D822" s="41">
        <v>2021</v>
      </c>
      <c r="E822" s="41">
        <v>2022</v>
      </c>
      <c r="F822" s="41">
        <v>2023</v>
      </c>
      <c r="G822" s="41">
        <v>2024</v>
      </c>
    </row>
    <row r="823" spans="3:7">
      <c r="C823" s="12"/>
      <c r="D823" s="42" t="s">
        <v>7</v>
      </c>
      <c r="E823" s="42" t="s">
        <v>8</v>
      </c>
      <c r="F823" s="42" t="s">
        <v>8</v>
      </c>
      <c r="G823" s="42" t="s">
        <v>8</v>
      </c>
    </row>
    <row r="824" spans="3:7">
      <c r="C824" s="10" t="s">
        <v>165</v>
      </c>
      <c r="D824" s="21" t="s">
        <v>450</v>
      </c>
      <c r="E824" s="21" t="s">
        <v>450</v>
      </c>
      <c r="F824" s="21" t="s">
        <v>450</v>
      </c>
      <c r="G824" s="21" t="s">
        <v>450</v>
      </c>
    </row>
    <row r="825" spans="3:7">
      <c r="C825" s="8" t="s">
        <v>5</v>
      </c>
      <c r="D825" s="829" t="s">
        <v>946</v>
      </c>
      <c r="E825" s="830"/>
      <c r="F825" s="830"/>
      <c r="G825" s="830"/>
    </row>
    <row r="826" spans="3:7">
      <c r="C826" s="8" t="s">
        <v>303</v>
      </c>
      <c r="D826" s="829" t="s">
        <v>450</v>
      </c>
      <c r="E826" s="830"/>
      <c r="F826" s="830"/>
      <c r="G826" s="830"/>
    </row>
    <row r="827" spans="3:7">
      <c r="C827" s="827" t="s">
        <v>44</v>
      </c>
      <c r="D827" s="828"/>
      <c r="E827" s="828"/>
      <c r="F827" s="828"/>
      <c r="G827" s="828"/>
    </row>
    <row r="828" spans="3:7">
      <c r="C828" s="34" t="s">
        <v>1848</v>
      </c>
      <c r="D828" s="827" t="s">
        <v>1849</v>
      </c>
      <c r="E828" s="828"/>
      <c r="F828" s="828"/>
      <c r="G828" s="828"/>
    </row>
    <row r="829" spans="3:7">
      <c r="C829" s="14" t="s">
        <v>484</v>
      </c>
      <c r="D829" s="825" t="s">
        <v>1850</v>
      </c>
      <c r="E829" s="826"/>
      <c r="F829" s="826"/>
      <c r="G829" s="826"/>
    </row>
    <row r="830" spans="3:7">
      <c r="C830" s="35" t="s">
        <v>482</v>
      </c>
      <c r="D830" s="821" t="s">
        <v>1851</v>
      </c>
      <c r="E830" s="822"/>
      <c r="F830" s="822"/>
      <c r="G830" s="822"/>
    </row>
    <row r="831" spans="3:7">
      <c r="C831" s="35" t="s">
        <v>15</v>
      </c>
      <c r="D831" s="821" t="s">
        <v>1852</v>
      </c>
      <c r="E831" s="822"/>
      <c r="F831" s="822"/>
      <c r="G831" s="822"/>
    </row>
    <row r="832" spans="3:7">
      <c r="C832" s="13"/>
      <c r="D832" s="41">
        <v>2021</v>
      </c>
      <c r="E832" s="41">
        <v>2022</v>
      </c>
      <c r="F832" s="41">
        <v>2023</v>
      </c>
      <c r="G832" s="41">
        <v>2024</v>
      </c>
    </row>
    <row r="833" spans="3:7">
      <c r="C833" s="12"/>
      <c r="D833" s="42" t="s">
        <v>7</v>
      </c>
      <c r="E833" s="42" t="s">
        <v>8</v>
      </c>
      <c r="F833" s="42" t="s">
        <v>8</v>
      </c>
      <c r="G833" s="42" t="s">
        <v>8</v>
      </c>
    </row>
    <row r="834" spans="3:7">
      <c r="C834" s="7" t="s">
        <v>16</v>
      </c>
      <c r="D834" s="43" t="s">
        <v>474</v>
      </c>
      <c r="E834" s="43" t="s">
        <v>474</v>
      </c>
      <c r="F834" s="43" t="s">
        <v>531</v>
      </c>
      <c r="G834" s="43" t="s">
        <v>474</v>
      </c>
    </row>
    <row r="835" spans="3:7">
      <c r="C835" s="7" t="s">
        <v>680</v>
      </c>
      <c r="D835" s="43" t="s">
        <v>1853</v>
      </c>
      <c r="E835" s="43" t="s">
        <v>474</v>
      </c>
      <c r="F835" s="43" t="s">
        <v>1854</v>
      </c>
      <c r="G835" s="43" t="s">
        <v>474</v>
      </c>
    </row>
    <row r="836" spans="3:7">
      <c r="C836" s="7" t="s">
        <v>676</v>
      </c>
      <c r="D836" s="43" t="s">
        <v>474</v>
      </c>
      <c r="E836" s="43" t="s">
        <v>474</v>
      </c>
      <c r="F836" s="43" t="s">
        <v>1854</v>
      </c>
      <c r="G836" s="43" t="s">
        <v>474</v>
      </c>
    </row>
    <row r="837" spans="3:7">
      <c r="C837" s="7" t="s">
        <v>477</v>
      </c>
      <c r="D837" s="43" t="s">
        <v>450</v>
      </c>
      <c r="E837" s="43" t="s">
        <v>450</v>
      </c>
      <c r="F837" s="43" t="s">
        <v>450</v>
      </c>
      <c r="G837" s="43" t="s">
        <v>583</v>
      </c>
    </row>
    <row r="838" spans="3:7">
      <c r="C838" s="7" t="s">
        <v>476</v>
      </c>
      <c r="D838" s="43" t="s">
        <v>450</v>
      </c>
      <c r="E838" s="43" t="s">
        <v>583</v>
      </c>
      <c r="F838" s="43" t="s">
        <v>450</v>
      </c>
      <c r="G838" s="43" t="s">
        <v>583</v>
      </c>
    </row>
    <row r="839" spans="3:7">
      <c r="C839" s="7" t="s">
        <v>22</v>
      </c>
      <c r="D839" s="43" t="s">
        <v>450</v>
      </c>
      <c r="E839" s="43" t="s">
        <v>450</v>
      </c>
      <c r="F839" s="43" t="s">
        <v>450</v>
      </c>
      <c r="G839" s="43" t="s">
        <v>583</v>
      </c>
    </row>
    <row r="840" spans="3:7">
      <c r="C840" s="823" t="s">
        <v>473</v>
      </c>
      <c r="D840" s="824"/>
      <c r="E840" s="824"/>
      <c r="F840" s="824"/>
      <c r="G840" s="824"/>
    </row>
    <row r="841" spans="3:7">
      <c r="C841" s="13"/>
      <c r="D841" s="41">
        <v>2021</v>
      </c>
      <c r="E841" s="41">
        <v>2022</v>
      </c>
      <c r="F841" s="41">
        <v>2023</v>
      </c>
      <c r="G841" s="41">
        <v>2024</v>
      </c>
    </row>
    <row r="842" spans="3:7">
      <c r="C842" s="12"/>
      <c r="D842" s="42" t="s">
        <v>7</v>
      </c>
      <c r="E842" s="42" t="s">
        <v>8</v>
      </c>
      <c r="F842" s="42" t="s">
        <v>8</v>
      </c>
      <c r="G842" s="42" t="s">
        <v>8</v>
      </c>
    </row>
    <row r="843" spans="3:7">
      <c r="C843" s="11" t="s">
        <v>470</v>
      </c>
      <c r="D843" s="38">
        <v>0</v>
      </c>
      <c r="E843" s="38">
        <v>0</v>
      </c>
      <c r="F843" s="38">
        <v>0</v>
      </c>
      <c r="G843" s="38">
        <v>0</v>
      </c>
    </row>
    <row r="844" spans="3:7">
      <c r="C844" s="11" t="s">
        <v>459</v>
      </c>
      <c r="D844" s="38">
        <v>0</v>
      </c>
      <c r="E844" s="38">
        <v>0</v>
      </c>
      <c r="F844" s="38">
        <v>0</v>
      </c>
      <c r="G844" s="38">
        <v>0</v>
      </c>
    </row>
    <row r="845" spans="3:7">
      <c r="C845" s="11" t="s">
        <v>463</v>
      </c>
      <c r="D845" s="38">
        <v>0</v>
      </c>
      <c r="E845" s="38">
        <v>0</v>
      </c>
      <c r="F845" s="38">
        <v>0</v>
      </c>
      <c r="G845" s="38">
        <v>0</v>
      </c>
    </row>
    <row r="846" spans="3:7">
      <c r="C846" s="11" t="s">
        <v>469</v>
      </c>
      <c r="D846" s="38">
        <v>0</v>
      </c>
      <c r="E846" s="38">
        <v>0</v>
      </c>
      <c r="F846" s="38">
        <v>0</v>
      </c>
      <c r="G846" s="38">
        <v>0</v>
      </c>
    </row>
    <row r="847" spans="3:7">
      <c r="C847" s="11" t="s">
        <v>459</v>
      </c>
      <c r="D847" s="38">
        <v>0</v>
      </c>
      <c r="E847" s="38">
        <v>0</v>
      </c>
      <c r="F847" s="38">
        <v>0</v>
      </c>
      <c r="G847" s="38">
        <v>0</v>
      </c>
    </row>
    <row r="848" spans="3:7">
      <c r="C848" s="11" t="s">
        <v>463</v>
      </c>
      <c r="D848" s="38">
        <v>0</v>
      </c>
      <c r="E848" s="38">
        <v>0</v>
      </c>
      <c r="F848" s="38">
        <v>0</v>
      </c>
      <c r="G848" s="38">
        <v>0</v>
      </c>
    </row>
    <row r="849" spans="3:7">
      <c r="C849" s="11" t="s">
        <v>468</v>
      </c>
      <c r="D849" s="38">
        <v>0</v>
      </c>
      <c r="E849" s="38">
        <v>0</v>
      </c>
      <c r="F849" s="38">
        <v>0</v>
      </c>
      <c r="G849" s="38">
        <v>0</v>
      </c>
    </row>
    <row r="850" spans="3:7">
      <c r="C850" s="11" t="s">
        <v>459</v>
      </c>
      <c r="D850" s="38">
        <v>0</v>
      </c>
      <c r="E850" s="38">
        <v>0</v>
      </c>
      <c r="F850" s="38">
        <v>0</v>
      </c>
      <c r="G850" s="38">
        <v>0</v>
      </c>
    </row>
    <row r="851" spans="3:7">
      <c r="C851" s="11" t="s">
        <v>463</v>
      </c>
      <c r="D851" s="38">
        <v>0</v>
      </c>
      <c r="E851" s="38">
        <v>0</v>
      </c>
      <c r="F851" s="38">
        <v>0</v>
      </c>
      <c r="G851" s="38">
        <v>0</v>
      </c>
    </row>
    <row r="852" spans="3:7">
      <c r="C852" s="11" t="s">
        <v>467</v>
      </c>
      <c r="D852" s="38">
        <v>0</v>
      </c>
      <c r="E852" s="38">
        <v>0</v>
      </c>
      <c r="F852" s="38">
        <v>0</v>
      </c>
      <c r="G852" s="38">
        <v>0</v>
      </c>
    </row>
    <row r="853" spans="3:7">
      <c r="C853" s="11" t="s">
        <v>459</v>
      </c>
      <c r="D853" s="38">
        <v>0</v>
      </c>
      <c r="E853" s="38">
        <v>0</v>
      </c>
      <c r="F853" s="38">
        <v>0</v>
      </c>
      <c r="G853" s="38">
        <v>0</v>
      </c>
    </row>
    <row r="854" spans="3:7">
      <c r="C854" s="11" t="s">
        <v>463</v>
      </c>
      <c r="D854" s="38">
        <v>0</v>
      </c>
      <c r="E854" s="38">
        <v>0</v>
      </c>
      <c r="F854" s="38">
        <v>0</v>
      </c>
      <c r="G854" s="38">
        <v>0</v>
      </c>
    </row>
    <row r="855" spans="3:7">
      <c r="C855" s="11" t="s">
        <v>472</v>
      </c>
      <c r="D855" s="38">
        <v>0</v>
      </c>
      <c r="E855" s="38">
        <v>0</v>
      </c>
      <c r="F855" s="38">
        <v>0</v>
      </c>
      <c r="G855" s="38">
        <v>0</v>
      </c>
    </row>
    <row r="856" spans="3:7">
      <c r="C856" s="11" t="s">
        <v>459</v>
      </c>
      <c r="D856" s="38">
        <v>0</v>
      </c>
      <c r="E856" s="38">
        <v>0</v>
      </c>
      <c r="F856" s="38">
        <v>0</v>
      </c>
      <c r="G856" s="38">
        <v>0</v>
      </c>
    </row>
    <row r="857" spans="3:7">
      <c r="C857" s="11" t="s">
        <v>463</v>
      </c>
      <c r="D857" s="38">
        <v>0</v>
      </c>
      <c r="E857" s="38">
        <v>0</v>
      </c>
      <c r="F857" s="38">
        <v>0</v>
      </c>
      <c r="G857" s="38">
        <v>0</v>
      </c>
    </row>
    <row r="858" spans="3:7">
      <c r="C858" s="11" t="s">
        <v>465</v>
      </c>
      <c r="D858" s="38">
        <v>0</v>
      </c>
      <c r="E858" s="38">
        <v>0</v>
      </c>
      <c r="F858" s="38">
        <v>0</v>
      </c>
      <c r="G858" s="38">
        <v>0</v>
      </c>
    </row>
    <row r="859" spans="3:7">
      <c r="C859" s="11" t="s">
        <v>459</v>
      </c>
      <c r="D859" s="38">
        <v>0</v>
      </c>
      <c r="E859" s="38">
        <v>0</v>
      </c>
      <c r="F859" s="38">
        <v>0</v>
      </c>
      <c r="G859" s="38">
        <v>0</v>
      </c>
    </row>
    <row r="860" spans="3:7">
      <c r="C860" s="11" t="s">
        <v>463</v>
      </c>
      <c r="D860" s="38">
        <v>0</v>
      </c>
      <c r="E860" s="38">
        <v>0</v>
      </c>
      <c r="F860" s="38">
        <v>0</v>
      </c>
      <c r="G860" s="38">
        <v>0</v>
      </c>
    </row>
    <row r="861" spans="3:7">
      <c r="C861" s="11" t="s">
        <v>464</v>
      </c>
      <c r="D861" s="38">
        <v>0</v>
      </c>
      <c r="E861" s="38">
        <v>0</v>
      </c>
      <c r="F861" s="38">
        <v>0</v>
      </c>
      <c r="G861" s="38">
        <v>0</v>
      </c>
    </row>
    <row r="862" spans="3:7">
      <c r="C862" s="11" t="s">
        <v>459</v>
      </c>
      <c r="D862" s="38">
        <v>0</v>
      </c>
      <c r="E862" s="38">
        <v>0</v>
      </c>
      <c r="F862" s="38">
        <v>0</v>
      </c>
      <c r="G862" s="38">
        <v>0</v>
      </c>
    </row>
    <row r="863" spans="3:7">
      <c r="C863" s="11" t="s">
        <v>463</v>
      </c>
      <c r="D863" s="38">
        <v>0</v>
      </c>
      <c r="E863" s="38">
        <v>0</v>
      </c>
      <c r="F863" s="38">
        <v>0</v>
      </c>
      <c r="G863" s="38">
        <v>0</v>
      </c>
    </row>
    <row r="864" spans="3:7">
      <c r="C864" s="11" t="s">
        <v>462</v>
      </c>
      <c r="D864" s="38">
        <v>0</v>
      </c>
      <c r="E864" s="38">
        <v>0</v>
      </c>
      <c r="F864" s="38">
        <v>0</v>
      </c>
      <c r="G864" s="38">
        <v>0</v>
      </c>
    </row>
    <row r="865" spans="3:7">
      <c r="C865" s="11" t="s">
        <v>459</v>
      </c>
      <c r="D865" s="38">
        <v>0</v>
      </c>
      <c r="E865" s="38">
        <v>0</v>
      </c>
      <c r="F865" s="38">
        <v>0</v>
      </c>
      <c r="G865" s="38">
        <v>0</v>
      </c>
    </row>
    <row r="866" spans="3:7">
      <c r="C866" s="11" t="s">
        <v>458</v>
      </c>
      <c r="D866" s="38">
        <v>0</v>
      </c>
      <c r="E866" s="38">
        <v>0</v>
      </c>
      <c r="F866" s="38">
        <v>0</v>
      </c>
      <c r="G866" s="38">
        <v>0</v>
      </c>
    </row>
    <row r="867" spans="3:7">
      <c r="C867" s="11" t="s">
        <v>457</v>
      </c>
      <c r="D867" s="38">
        <v>0</v>
      </c>
      <c r="E867" s="38">
        <v>0</v>
      </c>
      <c r="F867" s="38">
        <v>0</v>
      </c>
      <c r="G867" s="38">
        <v>0</v>
      </c>
    </row>
    <row r="868" spans="3:7">
      <c r="C868" s="11" t="s">
        <v>456</v>
      </c>
      <c r="D868" s="38">
        <v>0</v>
      </c>
      <c r="E868" s="38">
        <v>0</v>
      </c>
      <c r="F868" s="38">
        <v>0</v>
      </c>
      <c r="G868" s="38">
        <v>0</v>
      </c>
    </row>
    <row r="869" spans="3:7">
      <c r="C869" s="11" t="s">
        <v>455</v>
      </c>
      <c r="D869" s="38">
        <v>0</v>
      </c>
      <c r="E869" s="38">
        <v>0</v>
      </c>
      <c r="F869" s="38">
        <v>0</v>
      </c>
      <c r="G869" s="38">
        <v>0</v>
      </c>
    </row>
    <row r="870" spans="3:7">
      <c r="C870" s="11" t="s">
        <v>461</v>
      </c>
      <c r="D870" s="38">
        <v>9248178</v>
      </c>
      <c r="E870" s="38">
        <v>0</v>
      </c>
      <c r="F870" s="38">
        <v>7237</v>
      </c>
      <c r="G870" s="38">
        <v>0</v>
      </c>
    </row>
    <row r="871" spans="3:7">
      <c r="C871" s="11" t="s">
        <v>459</v>
      </c>
      <c r="D871" s="38">
        <v>9248178</v>
      </c>
      <c r="E871" s="38">
        <v>0</v>
      </c>
      <c r="F871" s="38">
        <v>7237</v>
      </c>
      <c r="G871" s="38">
        <v>0</v>
      </c>
    </row>
    <row r="872" spans="3:7">
      <c r="C872" s="11" t="s">
        <v>458</v>
      </c>
      <c r="D872" s="38">
        <v>0</v>
      </c>
      <c r="E872" s="38">
        <v>0</v>
      </c>
      <c r="F872" s="38">
        <v>0</v>
      </c>
      <c r="G872" s="38">
        <v>0</v>
      </c>
    </row>
    <row r="873" spans="3:7">
      <c r="C873" s="11" t="s">
        <v>457</v>
      </c>
      <c r="D873" s="38">
        <v>0</v>
      </c>
      <c r="E873" s="38">
        <v>0</v>
      </c>
      <c r="F873" s="38">
        <v>0</v>
      </c>
      <c r="G873" s="38">
        <v>0</v>
      </c>
    </row>
    <row r="874" spans="3:7">
      <c r="C874" s="11" t="s">
        <v>456</v>
      </c>
      <c r="D874" s="38">
        <v>0</v>
      </c>
      <c r="E874" s="38">
        <v>0</v>
      </c>
      <c r="F874" s="38">
        <v>0</v>
      </c>
      <c r="G874" s="38">
        <v>0</v>
      </c>
    </row>
    <row r="875" spans="3:7">
      <c r="C875" s="11" t="s">
        <v>455</v>
      </c>
      <c r="D875" s="38">
        <v>0</v>
      </c>
      <c r="E875" s="38">
        <v>0</v>
      </c>
      <c r="F875" s="38">
        <v>0</v>
      </c>
      <c r="G875" s="38">
        <v>0</v>
      </c>
    </row>
    <row r="876" spans="3:7">
      <c r="C876" s="11" t="s">
        <v>460</v>
      </c>
      <c r="D876" s="38">
        <v>0</v>
      </c>
      <c r="E876" s="38">
        <v>0</v>
      </c>
      <c r="F876" s="38">
        <v>0</v>
      </c>
      <c r="G876" s="38">
        <v>0</v>
      </c>
    </row>
    <row r="877" spans="3:7">
      <c r="C877" s="11" t="s">
        <v>459</v>
      </c>
      <c r="D877" s="38">
        <v>0</v>
      </c>
      <c r="E877" s="38">
        <v>0</v>
      </c>
      <c r="F877" s="38">
        <v>0</v>
      </c>
      <c r="G877" s="38">
        <v>0</v>
      </c>
    </row>
    <row r="878" spans="3:7">
      <c r="C878" s="11" t="s">
        <v>458</v>
      </c>
      <c r="D878" s="38">
        <v>0</v>
      </c>
      <c r="E878" s="38">
        <v>0</v>
      </c>
      <c r="F878" s="38">
        <v>0</v>
      </c>
      <c r="G878" s="38">
        <v>0</v>
      </c>
    </row>
    <row r="879" spans="3:7">
      <c r="C879" s="11" t="s">
        <v>457</v>
      </c>
      <c r="D879" s="38">
        <v>0</v>
      </c>
      <c r="E879" s="38">
        <v>0</v>
      </c>
      <c r="F879" s="38">
        <v>0</v>
      </c>
      <c r="G879" s="38">
        <v>0</v>
      </c>
    </row>
    <row r="880" spans="3:7">
      <c r="C880" s="11" t="s">
        <v>456</v>
      </c>
      <c r="D880" s="38">
        <v>0</v>
      </c>
      <c r="E880" s="38">
        <v>0</v>
      </c>
      <c r="F880" s="38">
        <v>0</v>
      </c>
      <c r="G880" s="38">
        <v>0</v>
      </c>
    </row>
    <row r="881" spans="3:7">
      <c r="C881" s="11" t="s">
        <v>455</v>
      </c>
      <c r="D881" s="38">
        <v>0</v>
      </c>
      <c r="E881" s="38">
        <v>0</v>
      </c>
      <c r="F881" s="38">
        <v>0</v>
      </c>
      <c r="G881" s="38">
        <v>0</v>
      </c>
    </row>
    <row r="882" spans="3:7">
      <c r="C882" s="11" t="s">
        <v>454</v>
      </c>
      <c r="D882" s="38">
        <v>0</v>
      </c>
      <c r="E882" s="38">
        <v>0</v>
      </c>
      <c r="F882" s="38">
        <v>0</v>
      </c>
      <c r="G882" s="38">
        <v>0</v>
      </c>
    </row>
    <row r="883" spans="3:7">
      <c r="C883" s="11" t="s">
        <v>453</v>
      </c>
      <c r="D883" s="38">
        <v>0</v>
      </c>
      <c r="E883" s="38">
        <v>0</v>
      </c>
      <c r="F883" s="38">
        <v>0</v>
      </c>
      <c r="G883" s="38">
        <v>0</v>
      </c>
    </row>
    <row r="884" spans="3:7">
      <c r="C884" s="10" t="s">
        <v>165</v>
      </c>
      <c r="D884" s="38">
        <v>9248178</v>
      </c>
      <c r="E884" s="38">
        <v>0</v>
      </c>
      <c r="F884" s="38">
        <v>7237</v>
      </c>
      <c r="G884" s="38">
        <v>0</v>
      </c>
    </row>
    <row r="885" spans="3:7">
      <c r="C885" s="14" t="s">
        <v>484</v>
      </c>
      <c r="D885" s="825" t="s">
        <v>1855</v>
      </c>
      <c r="E885" s="826"/>
      <c r="F885" s="826"/>
      <c r="G885" s="826"/>
    </row>
    <row r="886" spans="3:7">
      <c r="C886" s="35" t="s">
        <v>482</v>
      </c>
      <c r="D886" s="821" t="s">
        <v>1856</v>
      </c>
      <c r="E886" s="822"/>
      <c r="F886" s="822"/>
      <c r="G886" s="822"/>
    </row>
    <row r="887" spans="3:7">
      <c r="C887" s="35" t="s">
        <v>15</v>
      </c>
      <c r="D887" s="821" t="s">
        <v>1857</v>
      </c>
      <c r="E887" s="822"/>
      <c r="F887" s="822"/>
      <c r="G887" s="822"/>
    </row>
    <row r="888" spans="3:7">
      <c r="C888" s="13"/>
      <c r="D888" s="41">
        <v>2021</v>
      </c>
      <c r="E888" s="41">
        <v>2022</v>
      </c>
      <c r="F888" s="41">
        <v>2023</v>
      </c>
      <c r="G888" s="41">
        <v>2024</v>
      </c>
    </row>
    <row r="889" spans="3:7">
      <c r="C889" s="12"/>
      <c r="D889" s="42" t="s">
        <v>7</v>
      </c>
      <c r="E889" s="42" t="s">
        <v>8</v>
      </c>
      <c r="F889" s="42" t="s">
        <v>8</v>
      </c>
      <c r="G889" s="42" t="s">
        <v>8</v>
      </c>
    </row>
    <row r="890" spans="3:7">
      <c r="C890" s="7" t="s">
        <v>16</v>
      </c>
      <c r="D890" s="43" t="s">
        <v>474</v>
      </c>
      <c r="E890" s="43" t="s">
        <v>531</v>
      </c>
      <c r="F890" s="43" t="s">
        <v>474</v>
      </c>
      <c r="G890" s="43" t="s">
        <v>474</v>
      </c>
    </row>
    <row r="891" spans="3:7">
      <c r="C891" s="7" t="s">
        <v>680</v>
      </c>
      <c r="D891" s="43" t="s">
        <v>1858</v>
      </c>
      <c r="E891" s="43" t="s">
        <v>1859</v>
      </c>
      <c r="F891" s="43" t="s">
        <v>474</v>
      </c>
      <c r="G891" s="43" t="s">
        <v>474</v>
      </c>
    </row>
    <row r="892" spans="3:7">
      <c r="C892" s="7" t="s">
        <v>676</v>
      </c>
      <c r="D892" s="43" t="s">
        <v>474</v>
      </c>
      <c r="E892" s="43" t="s">
        <v>1859</v>
      </c>
      <c r="F892" s="43" t="s">
        <v>474</v>
      </c>
      <c r="G892" s="43" t="s">
        <v>474</v>
      </c>
    </row>
    <row r="893" spans="3:7">
      <c r="C893" s="7" t="s">
        <v>477</v>
      </c>
      <c r="D893" s="43" t="s">
        <v>450</v>
      </c>
      <c r="E893" s="43" t="s">
        <v>450</v>
      </c>
      <c r="F893" s="43" t="s">
        <v>583</v>
      </c>
      <c r="G893" s="43" t="s">
        <v>450</v>
      </c>
    </row>
    <row r="894" spans="3:7">
      <c r="C894" s="7" t="s">
        <v>476</v>
      </c>
      <c r="D894" s="43" t="s">
        <v>450</v>
      </c>
      <c r="E894" s="43" t="s">
        <v>1860</v>
      </c>
      <c r="F894" s="43" t="s">
        <v>583</v>
      </c>
      <c r="G894" s="43" t="s">
        <v>450</v>
      </c>
    </row>
    <row r="895" spans="3:7">
      <c r="C895" s="7" t="s">
        <v>22</v>
      </c>
      <c r="D895" s="43" t="s">
        <v>450</v>
      </c>
      <c r="E895" s="43" t="s">
        <v>450</v>
      </c>
      <c r="F895" s="43" t="s">
        <v>583</v>
      </c>
      <c r="G895" s="43" t="s">
        <v>450</v>
      </c>
    </row>
    <row r="896" spans="3:7">
      <c r="C896" s="823" t="s">
        <v>473</v>
      </c>
      <c r="D896" s="824"/>
      <c r="E896" s="824"/>
      <c r="F896" s="824"/>
      <c r="G896" s="824"/>
    </row>
    <row r="897" spans="3:7">
      <c r="C897" s="13"/>
      <c r="D897" s="41">
        <v>2021</v>
      </c>
      <c r="E897" s="41">
        <v>2022</v>
      </c>
      <c r="F897" s="41">
        <v>2023</v>
      </c>
      <c r="G897" s="41">
        <v>2024</v>
      </c>
    </row>
    <row r="898" spans="3:7">
      <c r="C898" s="12"/>
      <c r="D898" s="42" t="s">
        <v>7</v>
      </c>
      <c r="E898" s="42" t="s">
        <v>8</v>
      </c>
      <c r="F898" s="42" t="s">
        <v>8</v>
      </c>
      <c r="G898" s="42" t="s">
        <v>8</v>
      </c>
    </row>
    <row r="899" spans="3:7">
      <c r="C899" s="11" t="s">
        <v>470</v>
      </c>
      <c r="D899" s="38">
        <v>0</v>
      </c>
      <c r="E899" s="38">
        <v>0</v>
      </c>
      <c r="F899" s="38">
        <v>0</v>
      </c>
      <c r="G899" s="38">
        <v>0</v>
      </c>
    </row>
    <row r="900" spans="3:7">
      <c r="C900" s="11" t="s">
        <v>459</v>
      </c>
      <c r="D900" s="38">
        <v>0</v>
      </c>
      <c r="E900" s="38">
        <v>0</v>
      </c>
      <c r="F900" s="38">
        <v>0</v>
      </c>
      <c r="G900" s="38">
        <v>0</v>
      </c>
    </row>
    <row r="901" spans="3:7">
      <c r="C901" s="11" t="s">
        <v>463</v>
      </c>
      <c r="D901" s="38">
        <v>0</v>
      </c>
      <c r="E901" s="38">
        <v>0</v>
      </c>
      <c r="F901" s="38">
        <v>0</v>
      </c>
      <c r="G901" s="38">
        <v>0</v>
      </c>
    </row>
    <row r="902" spans="3:7">
      <c r="C902" s="11" t="s">
        <v>469</v>
      </c>
      <c r="D902" s="38">
        <v>0</v>
      </c>
      <c r="E902" s="38">
        <v>0</v>
      </c>
      <c r="F902" s="38">
        <v>0</v>
      </c>
      <c r="G902" s="38">
        <v>0</v>
      </c>
    </row>
    <row r="903" spans="3:7">
      <c r="C903" s="11" t="s">
        <v>459</v>
      </c>
      <c r="D903" s="38">
        <v>0</v>
      </c>
      <c r="E903" s="38">
        <v>0</v>
      </c>
      <c r="F903" s="38">
        <v>0</v>
      </c>
      <c r="G903" s="38">
        <v>0</v>
      </c>
    </row>
    <row r="904" spans="3:7">
      <c r="C904" s="11" t="s">
        <v>463</v>
      </c>
      <c r="D904" s="38">
        <v>0</v>
      </c>
      <c r="E904" s="38">
        <v>0</v>
      </c>
      <c r="F904" s="38">
        <v>0</v>
      </c>
      <c r="G904" s="38">
        <v>0</v>
      </c>
    </row>
    <row r="905" spans="3:7">
      <c r="C905" s="11" t="s">
        <v>468</v>
      </c>
      <c r="D905" s="38">
        <v>0</v>
      </c>
      <c r="E905" s="38">
        <v>0</v>
      </c>
      <c r="F905" s="38">
        <v>0</v>
      </c>
      <c r="G905" s="38">
        <v>0</v>
      </c>
    </row>
    <row r="906" spans="3:7">
      <c r="C906" s="11" t="s">
        <v>459</v>
      </c>
      <c r="D906" s="38">
        <v>0</v>
      </c>
      <c r="E906" s="38">
        <v>0</v>
      </c>
      <c r="F906" s="38">
        <v>0</v>
      </c>
      <c r="G906" s="38">
        <v>0</v>
      </c>
    </row>
    <row r="907" spans="3:7">
      <c r="C907" s="11" t="s">
        <v>463</v>
      </c>
      <c r="D907" s="38">
        <v>0</v>
      </c>
      <c r="E907" s="38">
        <v>0</v>
      </c>
      <c r="F907" s="38">
        <v>0</v>
      </c>
      <c r="G907" s="38">
        <v>0</v>
      </c>
    </row>
    <row r="908" spans="3:7">
      <c r="C908" s="11" t="s">
        <v>467</v>
      </c>
      <c r="D908" s="38">
        <v>0</v>
      </c>
      <c r="E908" s="38">
        <v>0</v>
      </c>
      <c r="F908" s="38">
        <v>0</v>
      </c>
      <c r="G908" s="38">
        <v>0</v>
      </c>
    </row>
    <row r="909" spans="3:7">
      <c r="C909" s="11" t="s">
        <v>459</v>
      </c>
      <c r="D909" s="38">
        <v>0</v>
      </c>
      <c r="E909" s="38">
        <v>0</v>
      </c>
      <c r="F909" s="38">
        <v>0</v>
      </c>
      <c r="G909" s="38">
        <v>0</v>
      </c>
    </row>
    <row r="910" spans="3:7">
      <c r="C910" s="11" t="s">
        <v>463</v>
      </c>
      <c r="D910" s="38">
        <v>0</v>
      </c>
      <c r="E910" s="38">
        <v>0</v>
      </c>
      <c r="F910" s="38">
        <v>0</v>
      </c>
      <c r="G910" s="38">
        <v>0</v>
      </c>
    </row>
    <row r="911" spans="3:7">
      <c r="C911" s="11" t="s">
        <v>472</v>
      </c>
      <c r="D911" s="38">
        <v>0</v>
      </c>
      <c r="E911" s="38">
        <v>0</v>
      </c>
      <c r="F911" s="38">
        <v>0</v>
      </c>
      <c r="G911" s="38">
        <v>0</v>
      </c>
    </row>
    <row r="912" spans="3:7">
      <c r="C912" s="11" t="s">
        <v>459</v>
      </c>
      <c r="D912" s="38">
        <v>0</v>
      </c>
      <c r="E912" s="38">
        <v>0</v>
      </c>
      <c r="F912" s="38">
        <v>0</v>
      </c>
      <c r="G912" s="38">
        <v>0</v>
      </c>
    </row>
    <row r="913" spans="3:7">
      <c r="C913" s="11" t="s">
        <v>463</v>
      </c>
      <c r="D913" s="38">
        <v>0</v>
      </c>
      <c r="E913" s="38">
        <v>0</v>
      </c>
      <c r="F913" s="38">
        <v>0</v>
      </c>
      <c r="G913" s="38">
        <v>0</v>
      </c>
    </row>
    <row r="914" spans="3:7">
      <c r="C914" s="11" t="s">
        <v>465</v>
      </c>
      <c r="D914" s="38">
        <v>0</v>
      </c>
      <c r="E914" s="38">
        <v>0</v>
      </c>
      <c r="F914" s="38">
        <v>0</v>
      </c>
      <c r="G914" s="38">
        <v>0</v>
      </c>
    </row>
    <row r="915" spans="3:7">
      <c r="C915" s="11" t="s">
        <v>459</v>
      </c>
      <c r="D915" s="38">
        <v>0</v>
      </c>
      <c r="E915" s="38">
        <v>0</v>
      </c>
      <c r="F915" s="38">
        <v>0</v>
      </c>
      <c r="G915" s="38">
        <v>0</v>
      </c>
    </row>
    <row r="916" spans="3:7">
      <c r="C916" s="11" t="s">
        <v>463</v>
      </c>
      <c r="D916" s="38">
        <v>0</v>
      </c>
      <c r="E916" s="38">
        <v>0</v>
      </c>
      <c r="F916" s="38">
        <v>0</v>
      </c>
      <c r="G916" s="38">
        <v>0</v>
      </c>
    </row>
    <row r="917" spans="3:7">
      <c r="C917" s="11" t="s">
        <v>464</v>
      </c>
      <c r="D917" s="38">
        <v>0</v>
      </c>
      <c r="E917" s="38">
        <v>0</v>
      </c>
      <c r="F917" s="38">
        <v>0</v>
      </c>
      <c r="G917" s="38">
        <v>0</v>
      </c>
    </row>
    <row r="918" spans="3:7">
      <c r="C918" s="11" t="s">
        <v>459</v>
      </c>
      <c r="D918" s="38">
        <v>0</v>
      </c>
      <c r="E918" s="38">
        <v>0</v>
      </c>
      <c r="F918" s="38">
        <v>0</v>
      </c>
      <c r="G918" s="38">
        <v>0</v>
      </c>
    </row>
    <row r="919" spans="3:7">
      <c r="C919" s="11" t="s">
        <v>463</v>
      </c>
      <c r="D919" s="38">
        <v>0</v>
      </c>
      <c r="E919" s="38">
        <v>0</v>
      </c>
      <c r="F919" s="38">
        <v>0</v>
      </c>
      <c r="G919" s="38">
        <v>0</v>
      </c>
    </row>
    <row r="920" spans="3:7">
      <c r="C920" s="11" t="s">
        <v>462</v>
      </c>
      <c r="D920" s="38">
        <v>0</v>
      </c>
      <c r="E920" s="38">
        <v>0</v>
      </c>
      <c r="F920" s="38">
        <v>0</v>
      </c>
      <c r="G920" s="38">
        <v>0</v>
      </c>
    </row>
    <row r="921" spans="3:7">
      <c r="C921" s="11" t="s">
        <v>459</v>
      </c>
      <c r="D921" s="38">
        <v>0</v>
      </c>
      <c r="E921" s="38">
        <v>0</v>
      </c>
      <c r="F921" s="38">
        <v>0</v>
      </c>
      <c r="G921" s="38">
        <v>0</v>
      </c>
    </row>
    <row r="922" spans="3:7">
      <c r="C922" s="11" t="s">
        <v>458</v>
      </c>
      <c r="D922" s="38">
        <v>0</v>
      </c>
      <c r="E922" s="38">
        <v>0</v>
      </c>
      <c r="F922" s="38">
        <v>0</v>
      </c>
      <c r="G922" s="38">
        <v>0</v>
      </c>
    </row>
    <row r="923" spans="3:7">
      <c r="C923" s="11" t="s">
        <v>457</v>
      </c>
      <c r="D923" s="38">
        <v>0</v>
      </c>
      <c r="E923" s="38">
        <v>0</v>
      </c>
      <c r="F923" s="38">
        <v>0</v>
      </c>
      <c r="G923" s="38">
        <v>0</v>
      </c>
    </row>
    <row r="924" spans="3:7">
      <c r="C924" s="11" t="s">
        <v>456</v>
      </c>
      <c r="D924" s="38">
        <v>0</v>
      </c>
      <c r="E924" s="38">
        <v>0</v>
      </c>
      <c r="F924" s="38">
        <v>0</v>
      </c>
      <c r="G924" s="38">
        <v>0</v>
      </c>
    </row>
    <row r="925" spans="3:7">
      <c r="C925" s="11" t="s">
        <v>455</v>
      </c>
      <c r="D925" s="38">
        <v>0</v>
      </c>
      <c r="E925" s="38">
        <v>0</v>
      </c>
      <c r="F925" s="38">
        <v>0</v>
      </c>
      <c r="G925" s="38">
        <v>0</v>
      </c>
    </row>
    <row r="926" spans="3:7">
      <c r="C926" s="11" t="s">
        <v>461</v>
      </c>
      <c r="D926" s="38">
        <v>6014995</v>
      </c>
      <c r="E926" s="38">
        <v>1780392</v>
      </c>
      <c r="F926" s="38">
        <v>0</v>
      </c>
      <c r="G926" s="38">
        <v>0</v>
      </c>
    </row>
    <row r="927" spans="3:7">
      <c r="C927" s="11" t="s">
        <v>459</v>
      </c>
      <c r="D927" s="38">
        <v>6014995</v>
      </c>
      <c r="E927" s="38">
        <v>1780392</v>
      </c>
      <c r="F927" s="38">
        <v>0</v>
      </c>
      <c r="G927" s="38">
        <v>0</v>
      </c>
    </row>
    <row r="928" spans="3:7">
      <c r="C928" s="11" t="s">
        <v>458</v>
      </c>
      <c r="D928" s="38">
        <v>0</v>
      </c>
      <c r="E928" s="38">
        <v>0</v>
      </c>
      <c r="F928" s="38">
        <v>0</v>
      </c>
      <c r="G928" s="38">
        <v>0</v>
      </c>
    </row>
    <row r="929" spans="3:7">
      <c r="C929" s="11" t="s">
        <v>457</v>
      </c>
      <c r="D929" s="38">
        <v>0</v>
      </c>
      <c r="E929" s="38">
        <v>0</v>
      </c>
      <c r="F929" s="38">
        <v>0</v>
      </c>
      <c r="G929" s="38">
        <v>0</v>
      </c>
    </row>
    <row r="930" spans="3:7">
      <c r="C930" s="11" t="s">
        <v>456</v>
      </c>
      <c r="D930" s="38">
        <v>0</v>
      </c>
      <c r="E930" s="38">
        <v>0</v>
      </c>
      <c r="F930" s="38">
        <v>0</v>
      </c>
      <c r="G930" s="38">
        <v>0</v>
      </c>
    </row>
    <row r="931" spans="3:7">
      <c r="C931" s="11" t="s">
        <v>455</v>
      </c>
      <c r="D931" s="38">
        <v>0</v>
      </c>
      <c r="E931" s="38">
        <v>0</v>
      </c>
      <c r="F931" s="38">
        <v>0</v>
      </c>
      <c r="G931" s="38">
        <v>0</v>
      </c>
    </row>
    <row r="932" spans="3:7">
      <c r="C932" s="11" t="s">
        <v>460</v>
      </c>
      <c r="D932" s="38">
        <v>0</v>
      </c>
      <c r="E932" s="38">
        <v>0</v>
      </c>
      <c r="F932" s="38">
        <v>0</v>
      </c>
      <c r="G932" s="38">
        <v>0</v>
      </c>
    </row>
    <row r="933" spans="3:7">
      <c r="C933" s="11" t="s">
        <v>459</v>
      </c>
      <c r="D933" s="38">
        <v>0</v>
      </c>
      <c r="E933" s="38">
        <v>0</v>
      </c>
      <c r="F933" s="38">
        <v>0</v>
      </c>
      <c r="G933" s="38">
        <v>0</v>
      </c>
    </row>
    <row r="934" spans="3:7">
      <c r="C934" s="11" t="s">
        <v>458</v>
      </c>
      <c r="D934" s="38">
        <v>0</v>
      </c>
      <c r="E934" s="38">
        <v>0</v>
      </c>
      <c r="F934" s="38">
        <v>0</v>
      </c>
      <c r="G934" s="38">
        <v>0</v>
      </c>
    </row>
    <row r="935" spans="3:7">
      <c r="C935" s="11" t="s">
        <v>457</v>
      </c>
      <c r="D935" s="38">
        <v>0</v>
      </c>
      <c r="E935" s="38">
        <v>0</v>
      </c>
      <c r="F935" s="38">
        <v>0</v>
      </c>
      <c r="G935" s="38">
        <v>0</v>
      </c>
    </row>
    <row r="936" spans="3:7">
      <c r="C936" s="11" t="s">
        <v>456</v>
      </c>
      <c r="D936" s="38">
        <v>0</v>
      </c>
      <c r="E936" s="38">
        <v>0</v>
      </c>
      <c r="F936" s="38">
        <v>0</v>
      </c>
      <c r="G936" s="38">
        <v>0</v>
      </c>
    </row>
    <row r="937" spans="3:7">
      <c r="C937" s="11" t="s">
        <v>455</v>
      </c>
      <c r="D937" s="38">
        <v>0</v>
      </c>
      <c r="E937" s="38">
        <v>0</v>
      </c>
      <c r="F937" s="38">
        <v>0</v>
      </c>
      <c r="G937" s="38">
        <v>0</v>
      </c>
    </row>
    <row r="938" spans="3:7">
      <c r="C938" s="11" t="s">
        <v>454</v>
      </c>
      <c r="D938" s="38">
        <v>0</v>
      </c>
      <c r="E938" s="38">
        <v>0</v>
      </c>
      <c r="F938" s="38">
        <v>0</v>
      </c>
      <c r="G938" s="38">
        <v>0</v>
      </c>
    </row>
    <row r="939" spans="3:7">
      <c r="C939" s="11" t="s">
        <v>453</v>
      </c>
      <c r="D939" s="38">
        <v>0</v>
      </c>
      <c r="E939" s="38">
        <v>0</v>
      </c>
      <c r="F939" s="38">
        <v>0</v>
      </c>
      <c r="G939" s="38">
        <v>0</v>
      </c>
    </row>
    <row r="940" spans="3:7">
      <c r="C940" s="10" t="s">
        <v>165</v>
      </c>
      <c r="D940" s="38">
        <v>6014995</v>
      </c>
      <c r="E940" s="38">
        <v>1780392</v>
      </c>
      <c r="F940" s="38">
        <v>0</v>
      </c>
      <c r="G940" s="38">
        <v>0</v>
      </c>
    </row>
    <row r="941" spans="3:7">
      <c r="C941" s="14" t="s">
        <v>484</v>
      </c>
      <c r="D941" s="825" t="s">
        <v>1861</v>
      </c>
      <c r="E941" s="826"/>
      <c r="F941" s="826"/>
      <c r="G941" s="826"/>
    </row>
    <row r="942" spans="3:7">
      <c r="C942" s="35" t="s">
        <v>482</v>
      </c>
      <c r="D942" s="821" t="s">
        <v>1862</v>
      </c>
      <c r="E942" s="822"/>
      <c r="F942" s="822"/>
      <c r="G942" s="822"/>
    </row>
    <row r="943" spans="3:7">
      <c r="C943" s="35" t="s">
        <v>15</v>
      </c>
      <c r="D943" s="821" t="s">
        <v>1863</v>
      </c>
      <c r="E943" s="822"/>
      <c r="F943" s="822"/>
      <c r="G943" s="822"/>
    </row>
    <row r="944" spans="3:7">
      <c r="C944" s="13"/>
      <c r="D944" s="41">
        <v>2021</v>
      </c>
      <c r="E944" s="41">
        <v>2022</v>
      </c>
      <c r="F944" s="41">
        <v>2023</v>
      </c>
      <c r="G944" s="41">
        <v>2024</v>
      </c>
    </row>
    <row r="945" spans="3:7">
      <c r="C945" s="12"/>
      <c r="D945" s="42" t="s">
        <v>7</v>
      </c>
      <c r="E945" s="42" t="s">
        <v>8</v>
      </c>
      <c r="F945" s="42" t="s">
        <v>8</v>
      </c>
      <c r="G945" s="42" t="s">
        <v>8</v>
      </c>
    </row>
    <row r="946" spans="3:7">
      <c r="C946" s="7" t="s">
        <v>16</v>
      </c>
      <c r="D946" s="43" t="s">
        <v>474</v>
      </c>
      <c r="E946" s="43" t="s">
        <v>531</v>
      </c>
      <c r="F946" s="43" t="s">
        <v>531</v>
      </c>
      <c r="G946" s="43" t="s">
        <v>474</v>
      </c>
    </row>
    <row r="947" spans="3:7">
      <c r="C947" s="7" t="s">
        <v>680</v>
      </c>
      <c r="D947" s="43" t="s">
        <v>1864</v>
      </c>
      <c r="E947" s="43" t="s">
        <v>1865</v>
      </c>
      <c r="F947" s="43" t="s">
        <v>1866</v>
      </c>
      <c r="G947" s="43" t="s">
        <v>474</v>
      </c>
    </row>
    <row r="948" spans="3:7">
      <c r="C948" s="7" t="s">
        <v>676</v>
      </c>
      <c r="D948" s="43" t="s">
        <v>474</v>
      </c>
      <c r="E948" s="43" t="s">
        <v>1865</v>
      </c>
      <c r="F948" s="43" t="s">
        <v>1866</v>
      </c>
      <c r="G948" s="43" t="s">
        <v>474</v>
      </c>
    </row>
    <row r="949" spans="3:7">
      <c r="C949" s="7" t="s">
        <v>477</v>
      </c>
      <c r="D949" s="43" t="s">
        <v>450</v>
      </c>
      <c r="E949" s="43" t="s">
        <v>450</v>
      </c>
      <c r="F949" s="43" t="s">
        <v>474</v>
      </c>
      <c r="G949" s="43" t="s">
        <v>583</v>
      </c>
    </row>
    <row r="950" spans="3:7">
      <c r="C950" s="7" t="s">
        <v>476</v>
      </c>
      <c r="D950" s="43" t="s">
        <v>450</v>
      </c>
      <c r="E950" s="43" t="s">
        <v>1867</v>
      </c>
      <c r="F950" s="43" t="s">
        <v>1868</v>
      </c>
      <c r="G950" s="43" t="s">
        <v>583</v>
      </c>
    </row>
    <row r="951" spans="3:7">
      <c r="C951" s="7" t="s">
        <v>22</v>
      </c>
      <c r="D951" s="43" t="s">
        <v>450</v>
      </c>
      <c r="E951" s="43" t="s">
        <v>450</v>
      </c>
      <c r="F951" s="43" t="s">
        <v>1868</v>
      </c>
      <c r="G951" s="43" t="s">
        <v>583</v>
      </c>
    </row>
    <row r="952" spans="3:7">
      <c r="C952" s="823" t="s">
        <v>473</v>
      </c>
      <c r="D952" s="824"/>
      <c r="E952" s="824"/>
      <c r="F952" s="824"/>
      <c r="G952" s="824"/>
    </row>
    <row r="953" spans="3:7">
      <c r="C953" s="13"/>
      <c r="D953" s="41">
        <v>2021</v>
      </c>
      <c r="E953" s="41">
        <v>2022</v>
      </c>
      <c r="F953" s="41">
        <v>2023</v>
      </c>
      <c r="G953" s="41">
        <v>2024</v>
      </c>
    </row>
    <row r="954" spans="3:7">
      <c r="C954" s="12"/>
      <c r="D954" s="42" t="s">
        <v>7</v>
      </c>
      <c r="E954" s="42" t="s">
        <v>8</v>
      </c>
      <c r="F954" s="42" t="s">
        <v>8</v>
      </c>
      <c r="G954" s="42" t="s">
        <v>8</v>
      </c>
    </row>
    <row r="955" spans="3:7">
      <c r="C955" s="11" t="s">
        <v>470</v>
      </c>
      <c r="D955" s="38">
        <v>0</v>
      </c>
      <c r="E955" s="38">
        <v>0</v>
      </c>
      <c r="F955" s="38">
        <v>0</v>
      </c>
      <c r="G955" s="38">
        <v>0</v>
      </c>
    </row>
    <row r="956" spans="3:7">
      <c r="C956" s="11" t="s">
        <v>459</v>
      </c>
      <c r="D956" s="38">
        <v>0</v>
      </c>
      <c r="E956" s="38">
        <v>0</v>
      </c>
      <c r="F956" s="38">
        <v>0</v>
      </c>
      <c r="G956" s="38">
        <v>0</v>
      </c>
    </row>
    <row r="957" spans="3:7">
      <c r="C957" s="11" t="s">
        <v>463</v>
      </c>
      <c r="D957" s="38">
        <v>0</v>
      </c>
      <c r="E957" s="38">
        <v>0</v>
      </c>
      <c r="F957" s="38">
        <v>0</v>
      </c>
      <c r="G957" s="38">
        <v>0</v>
      </c>
    </row>
    <row r="958" spans="3:7">
      <c r="C958" s="11" t="s">
        <v>469</v>
      </c>
      <c r="D958" s="38">
        <v>0</v>
      </c>
      <c r="E958" s="38">
        <v>0</v>
      </c>
      <c r="F958" s="38">
        <v>0</v>
      </c>
      <c r="G958" s="38">
        <v>0</v>
      </c>
    </row>
    <row r="959" spans="3:7">
      <c r="C959" s="11" t="s">
        <v>459</v>
      </c>
      <c r="D959" s="38">
        <v>0</v>
      </c>
      <c r="E959" s="38">
        <v>0</v>
      </c>
      <c r="F959" s="38">
        <v>0</v>
      </c>
      <c r="G959" s="38">
        <v>0</v>
      </c>
    </row>
    <row r="960" spans="3:7">
      <c r="C960" s="11" t="s">
        <v>463</v>
      </c>
      <c r="D960" s="38">
        <v>0</v>
      </c>
      <c r="E960" s="38">
        <v>0</v>
      </c>
      <c r="F960" s="38">
        <v>0</v>
      </c>
      <c r="G960" s="38">
        <v>0</v>
      </c>
    </row>
    <row r="961" spans="3:7">
      <c r="C961" s="11" t="s">
        <v>468</v>
      </c>
      <c r="D961" s="38">
        <v>0</v>
      </c>
      <c r="E961" s="38">
        <v>0</v>
      </c>
      <c r="F961" s="38">
        <v>0</v>
      </c>
      <c r="G961" s="38">
        <v>0</v>
      </c>
    </row>
    <row r="962" spans="3:7">
      <c r="C962" s="11" t="s">
        <v>459</v>
      </c>
      <c r="D962" s="38">
        <v>0</v>
      </c>
      <c r="E962" s="38">
        <v>0</v>
      </c>
      <c r="F962" s="38">
        <v>0</v>
      </c>
      <c r="G962" s="38">
        <v>0</v>
      </c>
    </row>
    <row r="963" spans="3:7">
      <c r="C963" s="11" t="s">
        <v>463</v>
      </c>
      <c r="D963" s="38">
        <v>0</v>
      </c>
      <c r="E963" s="38">
        <v>0</v>
      </c>
      <c r="F963" s="38">
        <v>0</v>
      </c>
      <c r="G963" s="38">
        <v>0</v>
      </c>
    </row>
    <row r="964" spans="3:7">
      <c r="C964" s="11" t="s">
        <v>467</v>
      </c>
      <c r="D964" s="38">
        <v>0</v>
      </c>
      <c r="E964" s="38">
        <v>0</v>
      </c>
      <c r="F964" s="38">
        <v>0</v>
      </c>
      <c r="G964" s="38">
        <v>0</v>
      </c>
    </row>
    <row r="965" spans="3:7">
      <c r="C965" s="11" t="s">
        <v>459</v>
      </c>
      <c r="D965" s="38">
        <v>0</v>
      </c>
      <c r="E965" s="38">
        <v>0</v>
      </c>
      <c r="F965" s="38">
        <v>0</v>
      </c>
      <c r="G965" s="38">
        <v>0</v>
      </c>
    </row>
    <row r="966" spans="3:7">
      <c r="C966" s="11" t="s">
        <v>463</v>
      </c>
      <c r="D966" s="38">
        <v>0</v>
      </c>
      <c r="E966" s="38">
        <v>0</v>
      </c>
      <c r="F966" s="38">
        <v>0</v>
      </c>
      <c r="G966" s="38">
        <v>0</v>
      </c>
    </row>
    <row r="967" spans="3:7">
      <c r="C967" s="11" t="s">
        <v>472</v>
      </c>
      <c r="D967" s="38">
        <v>0</v>
      </c>
      <c r="E967" s="38">
        <v>0</v>
      </c>
      <c r="F967" s="38">
        <v>0</v>
      </c>
      <c r="G967" s="38">
        <v>0</v>
      </c>
    </row>
    <row r="968" spans="3:7">
      <c r="C968" s="11" t="s">
        <v>459</v>
      </c>
      <c r="D968" s="38">
        <v>0</v>
      </c>
      <c r="E968" s="38">
        <v>0</v>
      </c>
      <c r="F968" s="38">
        <v>0</v>
      </c>
      <c r="G968" s="38">
        <v>0</v>
      </c>
    </row>
    <row r="969" spans="3:7">
      <c r="C969" s="11" t="s">
        <v>463</v>
      </c>
      <c r="D969" s="38">
        <v>0</v>
      </c>
      <c r="E969" s="38">
        <v>0</v>
      </c>
      <c r="F969" s="38">
        <v>0</v>
      </c>
      <c r="G969" s="38">
        <v>0</v>
      </c>
    </row>
    <row r="970" spans="3:7">
      <c r="C970" s="11" t="s">
        <v>465</v>
      </c>
      <c r="D970" s="38">
        <v>0</v>
      </c>
      <c r="E970" s="38">
        <v>0</v>
      </c>
      <c r="F970" s="38">
        <v>0</v>
      </c>
      <c r="G970" s="38">
        <v>0</v>
      </c>
    </row>
    <row r="971" spans="3:7">
      <c r="C971" s="11" t="s">
        <v>459</v>
      </c>
      <c r="D971" s="38">
        <v>0</v>
      </c>
      <c r="E971" s="38">
        <v>0</v>
      </c>
      <c r="F971" s="38">
        <v>0</v>
      </c>
      <c r="G971" s="38">
        <v>0</v>
      </c>
    </row>
    <row r="972" spans="3:7">
      <c r="C972" s="11" t="s">
        <v>463</v>
      </c>
      <c r="D972" s="38">
        <v>0</v>
      </c>
      <c r="E972" s="38">
        <v>0</v>
      </c>
      <c r="F972" s="38">
        <v>0</v>
      </c>
      <c r="G972" s="38">
        <v>0</v>
      </c>
    </row>
    <row r="973" spans="3:7">
      <c r="C973" s="11" t="s">
        <v>464</v>
      </c>
      <c r="D973" s="38">
        <v>0</v>
      </c>
      <c r="E973" s="38">
        <v>0</v>
      </c>
      <c r="F973" s="38">
        <v>0</v>
      </c>
      <c r="G973" s="38">
        <v>0</v>
      </c>
    </row>
    <row r="974" spans="3:7">
      <c r="C974" s="11" t="s">
        <v>459</v>
      </c>
      <c r="D974" s="38">
        <v>0</v>
      </c>
      <c r="E974" s="38">
        <v>0</v>
      </c>
      <c r="F974" s="38">
        <v>0</v>
      </c>
      <c r="G974" s="38">
        <v>0</v>
      </c>
    </row>
    <row r="975" spans="3:7">
      <c r="C975" s="11" t="s">
        <v>463</v>
      </c>
      <c r="D975" s="38">
        <v>0</v>
      </c>
      <c r="E975" s="38">
        <v>0</v>
      </c>
      <c r="F975" s="38">
        <v>0</v>
      </c>
      <c r="G975" s="38">
        <v>0</v>
      </c>
    </row>
    <row r="976" spans="3:7">
      <c r="C976" s="11" t="s">
        <v>462</v>
      </c>
      <c r="D976" s="38">
        <v>6670836</v>
      </c>
      <c r="E976" s="38">
        <v>0</v>
      </c>
      <c r="F976" s="38">
        <v>0</v>
      </c>
      <c r="G976" s="38">
        <v>0</v>
      </c>
    </row>
    <row r="977" spans="3:7">
      <c r="C977" s="11" t="s">
        <v>459</v>
      </c>
      <c r="D977" s="38">
        <v>6670836</v>
      </c>
      <c r="E977" s="38">
        <v>0</v>
      </c>
      <c r="F977" s="38">
        <v>0</v>
      </c>
      <c r="G977" s="38">
        <v>0</v>
      </c>
    </row>
    <row r="978" spans="3:7">
      <c r="C978" s="11" t="s">
        <v>458</v>
      </c>
      <c r="D978" s="38">
        <v>0</v>
      </c>
      <c r="E978" s="38">
        <v>0</v>
      </c>
      <c r="F978" s="38">
        <v>0</v>
      </c>
      <c r="G978" s="38">
        <v>0</v>
      </c>
    </row>
    <row r="979" spans="3:7">
      <c r="C979" s="11" t="s">
        <v>457</v>
      </c>
      <c r="D979" s="38">
        <v>0</v>
      </c>
      <c r="E979" s="38">
        <v>0</v>
      </c>
      <c r="F979" s="38">
        <v>0</v>
      </c>
      <c r="G979" s="38">
        <v>0</v>
      </c>
    </row>
    <row r="980" spans="3:7">
      <c r="C980" s="11" t="s">
        <v>456</v>
      </c>
      <c r="D980" s="38">
        <v>0</v>
      </c>
      <c r="E980" s="38">
        <v>0</v>
      </c>
      <c r="F980" s="38">
        <v>0</v>
      </c>
      <c r="G980" s="38">
        <v>0</v>
      </c>
    </row>
    <row r="981" spans="3:7">
      <c r="C981" s="11" t="s">
        <v>455</v>
      </c>
      <c r="D981" s="38">
        <v>0</v>
      </c>
      <c r="E981" s="38">
        <v>0</v>
      </c>
      <c r="F981" s="38">
        <v>0</v>
      </c>
      <c r="G981" s="38">
        <v>0</v>
      </c>
    </row>
    <row r="982" spans="3:7">
      <c r="C982" s="11" t="s">
        <v>461</v>
      </c>
      <c r="D982" s="38">
        <v>0</v>
      </c>
      <c r="E982" s="38">
        <v>3354016</v>
      </c>
      <c r="F982" s="38">
        <v>1729046</v>
      </c>
      <c r="G982" s="38">
        <v>0</v>
      </c>
    </row>
    <row r="983" spans="3:7">
      <c r="C983" s="11" t="s">
        <v>459</v>
      </c>
      <c r="D983" s="38">
        <v>0</v>
      </c>
      <c r="E983" s="38">
        <v>3354016</v>
      </c>
      <c r="F983" s="38">
        <v>1729046</v>
      </c>
      <c r="G983" s="38">
        <v>0</v>
      </c>
    </row>
    <row r="984" spans="3:7">
      <c r="C984" s="11" t="s">
        <v>458</v>
      </c>
      <c r="D984" s="38">
        <v>0</v>
      </c>
      <c r="E984" s="38">
        <v>0</v>
      </c>
      <c r="F984" s="38">
        <v>0</v>
      </c>
      <c r="G984" s="38">
        <v>0</v>
      </c>
    </row>
    <row r="985" spans="3:7">
      <c r="C985" s="11" t="s">
        <v>457</v>
      </c>
      <c r="D985" s="38">
        <v>0</v>
      </c>
      <c r="E985" s="38">
        <v>0</v>
      </c>
      <c r="F985" s="38">
        <v>0</v>
      </c>
      <c r="G985" s="38">
        <v>0</v>
      </c>
    </row>
    <row r="986" spans="3:7">
      <c r="C986" s="11" t="s">
        <v>456</v>
      </c>
      <c r="D986" s="38">
        <v>0</v>
      </c>
      <c r="E986" s="38">
        <v>0</v>
      </c>
      <c r="F986" s="38">
        <v>0</v>
      </c>
      <c r="G986" s="38">
        <v>0</v>
      </c>
    </row>
    <row r="987" spans="3:7">
      <c r="C987" s="11" t="s">
        <v>455</v>
      </c>
      <c r="D987" s="38">
        <v>0</v>
      </c>
      <c r="E987" s="38">
        <v>0</v>
      </c>
      <c r="F987" s="38">
        <v>0</v>
      </c>
      <c r="G987" s="38">
        <v>0</v>
      </c>
    </row>
    <row r="988" spans="3:7">
      <c r="C988" s="11" t="s">
        <v>460</v>
      </c>
      <c r="D988" s="38">
        <v>0</v>
      </c>
      <c r="E988" s="38">
        <v>0</v>
      </c>
      <c r="F988" s="38">
        <v>0</v>
      </c>
      <c r="G988" s="38">
        <v>0</v>
      </c>
    </row>
    <row r="989" spans="3:7">
      <c r="C989" s="11" t="s">
        <v>459</v>
      </c>
      <c r="D989" s="38">
        <v>0</v>
      </c>
      <c r="E989" s="38">
        <v>0</v>
      </c>
      <c r="F989" s="38">
        <v>0</v>
      </c>
      <c r="G989" s="38">
        <v>0</v>
      </c>
    </row>
    <row r="990" spans="3:7">
      <c r="C990" s="11" t="s">
        <v>458</v>
      </c>
      <c r="D990" s="38">
        <v>0</v>
      </c>
      <c r="E990" s="38">
        <v>0</v>
      </c>
      <c r="F990" s="38">
        <v>0</v>
      </c>
      <c r="G990" s="38">
        <v>0</v>
      </c>
    </row>
    <row r="991" spans="3:7">
      <c r="C991" s="11" t="s">
        <v>457</v>
      </c>
      <c r="D991" s="38">
        <v>0</v>
      </c>
      <c r="E991" s="38">
        <v>0</v>
      </c>
      <c r="F991" s="38">
        <v>0</v>
      </c>
      <c r="G991" s="38">
        <v>0</v>
      </c>
    </row>
    <row r="992" spans="3:7">
      <c r="C992" s="11" t="s">
        <v>456</v>
      </c>
      <c r="D992" s="38">
        <v>0</v>
      </c>
      <c r="E992" s="38">
        <v>0</v>
      </c>
      <c r="F992" s="38">
        <v>0</v>
      </c>
      <c r="G992" s="38">
        <v>0</v>
      </c>
    </row>
    <row r="993" spans="3:7">
      <c r="C993" s="11" t="s">
        <v>455</v>
      </c>
      <c r="D993" s="38">
        <v>0</v>
      </c>
      <c r="E993" s="38">
        <v>0</v>
      </c>
      <c r="F993" s="38">
        <v>0</v>
      </c>
      <c r="G993" s="38">
        <v>0</v>
      </c>
    </row>
    <row r="994" spans="3:7">
      <c r="C994" s="11" t="s">
        <v>454</v>
      </c>
      <c r="D994" s="38">
        <v>0</v>
      </c>
      <c r="E994" s="38">
        <v>0</v>
      </c>
      <c r="F994" s="38">
        <v>0</v>
      </c>
      <c r="G994" s="38">
        <v>0</v>
      </c>
    </row>
    <row r="995" spans="3:7">
      <c r="C995" s="11" t="s">
        <v>453</v>
      </c>
      <c r="D995" s="38">
        <v>0</v>
      </c>
      <c r="E995" s="38">
        <v>0</v>
      </c>
      <c r="F995" s="38">
        <v>0</v>
      </c>
      <c r="G995" s="38">
        <v>0</v>
      </c>
    </row>
    <row r="996" spans="3:7">
      <c r="C996" s="10" t="s">
        <v>165</v>
      </c>
      <c r="D996" s="38">
        <v>6670836</v>
      </c>
      <c r="E996" s="38">
        <v>3354016</v>
      </c>
      <c r="F996" s="38">
        <v>1729046</v>
      </c>
      <c r="G996" s="38">
        <v>0</v>
      </c>
    </row>
    <row r="997" spans="3:7">
      <c r="C997" s="14" t="s">
        <v>484</v>
      </c>
      <c r="D997" s="825" t="s">
        <v>1869</v>
      </c>
      <c r="E997" s="826"/>
      <c r="F997" s="826"/>
      <c r="G997" s="826"/>
    </row>
    <row r="998" spans="3:7">
      <c r="C998" s="35" t="s">
        <v>482</v>
      </c>
      <c r="D998" s="821" t="s">
        <v>1870</v>
      </c>
      <c r="E998" s="822"/>
      <c r="F998" s="822"/>
      <c r="G998" s="822"/>
    </row>
    <row r="999" spans="3:7">
      <c r="C999" s="35" t="s">
        <v>15</v>
      </c>
      <c r="D999" s="821" t="s">
        <v>1857</v>
      </c>
      <c r="E999" s="822"/>
      <c r="F999" s="822"/>
      <c r="G999" s="822"/>
    </row>
    <row r="1000" spans="3:7">
      <c r="C1000" s="13"/>
      <c r="D1000" s="41">
        <v>2021</v>
      </c>
      <c r="E1000" s="41">
        <v>2022</v>
      </c>
      <c r="F1000" s="41">
        <v>2023</v>
      </c>
      <c r="G1000" s="41">
        <v>2024</v>
      </c>
    </row>
    <row r="1001" spans="3:7">
      <c r="C1001" s="12"/>
      <c r="D1001" s="42" t="s">
        <v>7</v>
      </c>
      <c r="E1001" s="42" t="s">
        <v>8</v>
      </c>
      <c r="F1001" s="42" t="s">
        <v>8</v>
      </c>
      <c r="G1001" s="42" t="s">
        <v>8</v>
      </c>
    </row>
    <row r="1002" spans="3:7">
      <c r="C1002" s="7" t="s">
        <v>16</v>
      </c>
      <c r="D1002" s="43" t="s">
        <v>531</v>
      </c>
      <c r="E1002" s="43" t="s">
        <v>474</v>
      </c>
      <c r="F1002" s="43" t="s">
        <v>531</v>
      </c>
      <c r="G1002" s="43" t="s">
        <v>531</v>
      </c>
    </row>
    <row r="1003" spans="3:7">
      <c r="C1003" s="7" t="s">
        <v>680</v>
      </c>
      <c r="D1003" s="43" t="s">
        <v>474</v>
      </c>
      <c r="E1003" s="43" t="s">
        <v>474</v>
      </c>
      <c r="F1003" s="43" t="s">
        <v>1871</v>
      </c>
      <c r="G1003" s="43" t="s">
        <v>1872</v>
      </c>
    </row>
    <row r="1004" spans="3:7">
      <c r="C1004" s="7" t="s">
        <v>676</v>
      </c>
      <c r="D1004" s="43" t="s">
        <v>474</v>
      </c>
      <c r="E1004" s="43" t="s">
        <v>474</v>
      </c>
      <c r="F1004" s="43" t="s">
        <v>1871</v>
      </c>
      <c r="G1004" s="43" t="s">
        <v>1872</v>
      </c>
    </row>
    <row r="1005" spans="3:7">
      <c r="C1005" s="7" t="s">
        <v>477</v>
      </c>
      <c r="D1005" s="43" t="s">
        <v>450</v>
      </c>
      <c r="E1005" s="43" t="s">
        <v>583</v>
      </c>
      <c r="F1005" s="43" t="s">
        <v>450</v>
      </c>
      <c r="G1005" s="43" t="s">
        <v>474</v>
      </c>
    </row>
    <row r="1006" spans="3:7">
      <c r="C1006" s="7" t="s">
        <v>476</v>
      </c>
      <c r="D1006" s="43" t="s">
        <v>450</v>
      </c>
      <c r="E1006" s="43" t="s">
        <v>450</v>
      </c>
      <c r="F1006" s="43" t="s">
        <v>450</v>
      </c>
      <c r="G1006" s="43" t="s">
        <v>1873</v>
      </c>
    </row>
    <row r="1007" spans="3:7">
      <c r="C1007" s="7" t="s">
        <v>22</v>
      </c>
      <c r="D1007" s="43" t="s">
        <v>450</v>
      </c>
      <c r="E1007" s="43" t="s">
        <v>450</v>
      </c>
      <c r="F1007" s="43" t="s">
        <v>450</v>
      </c>
      <c r="G1007" s="43" t="s">
        <v>1873</v>
      </c>
    </row>
    <row r="1008" spans="3:7">
      <c r="C1008" s="823" t="s">
        <v>473</v>
      </c>
      <c r="D1008" s="824"/>
      <c r="E1008" s="824"/>
      <c r="F1008" s="824"/>
      <c r="G1008" s="824"/>
    </row>
    <row r="1009" spans="3:7">
      <c r="C1009" s="13"/>
      <c r="D1009" s="41">
        <v>2021</v>
      </c>
      <c r="E1009" s="41">
        <v>2022</v>
      </c>
      <c r="F1009" s="41">
        <v>2023</v>
      </c>
      <c r="G1009" s="41">
        <v>2024</v>
      </c>
    </row>
    <row r="1010" spans="3:7">
      <c r="C1010" s="12"/>
      <c r="D1010" s="42" t="s">
        <v>7</v>
      </c>
      <c r="E1010" s="42" t="s">
        <v>8</v>
      </c>
      <c r="F1010" s="42" t="s">
        <v>8</v>
      </c>
      <c r="G1010" s="42" t="s">
        <v>8</v>
      </c>
    </row>
    <row r="1011" spans="3:7">
      <c r="C1011" s="11" t="s">
        <v>470</v>
      </c>
      <c r="D1011" s="38">
        <v>0</v>
      </c>
      <c r="E1011" s="38">
        <v>0</v>
      </c>
      <c r="F1011" s="38">
        <v>0</v>
      </c>
      <c r="G1011" s="38">
        <v>0</v>
      </c>
    </row>
    <row r="1012" spans="3:7">
      <c r="C1012" s="11" t="s">
        <v>459</v>
      </c>
      <c r="D1012" s="38">
        <v>0</v>
      </c>
      <c r="E1012" s="38">
        <v>0</v>
      </c>
      <c r="F1012" s="38">
        <v>0</v>
      </c>
      <c r="G1012" s="38">
        <v>0</v>
      </c>
    </row>
    <row r="1013" spans="3:7">
      <c r="C1013" s="11" t="s">
        <v>463</v>
      </c>
      <c r="D1013" s="38">
        <v>0</v>
      </c>
      <c r="E1013" s="38">
        <v>0</v>
      </c>
      <c r="F1013" s="38">
        <v>0</v>
      </c>
      <c r="G1013" s="38">
        <v>0</v>
      </c>
    </row>
    <row r="1014" spans="3:7">
      <c r="C1014" s="11" t="s">
        <v>469</v>
      </c>
      <c r="D1014" s="38">
        <v>0</v>
      </c>
      <c r="E1014" s="38">
        <v>0</v>
      </c>
      <c r="F1014" s="38">
        <v>0</v>
      </c>
      <c r="G1014" s="38">
        <v>0</v>
      </c>
    </row>
    <row r="1015" spans="3:7">
      <c r="C1015" s="11" t="s">
        <v>459</v>
      </c>
      <c r="D1015" s="38">
        <v>0</v>
      </c>
      <c r="E1015" s="38">
        <v>0</v>
      </c>
      <c r="F1015" s="38">
        <v>0</v>
      </c>
      <c r="G1015" s="38">
        <v>0</v>
      </c>
    </row>
    <row r="1016" spans="3:7">
      <c r="C1016" s="11" t="s">
        <v>463</v>
      </c>
      <c r="D1016" s="38">
        <v>0</v>
      </c>
      <c r="E1016" s="38">
        <v>0</v>
      </c>
      <c r="F1016" s="38">
        <v>0</v>
      </c>
      <c r="G1016" s="38">
        <v>0</v>
      </c>
    </row>
    <row r="1017" spans="3:7">
      <c r="C1017" s="11" t="s">
        <v>468</v>
      </c>
      <c r="D1017" s="38">
        <v>0</v>
      </c>
      <c r="E1017" s="38">
        <v>0</v>
      </c>
      <c r="F1017" s="38">
        <v>0</v>
      </c>
      <c r="G1017" s="38">
        <v>0</v>
      </c>
    </row>
    <row r="1018" spans="3:7">
      <c r="C1018" s="11" t="s">
        <v>459</v>
      </c>
      <c r="D1018" s="38">
        <v>0</v>
      </c>
      <c r="E1018" s="38">
        <v>0</v>
      </c>
      <c r="F1018" s="38">
        <v>0</v>
      </c>
      <c r="G1018" s="38">
        <v>0</v>
      </c>
    </row>
    <row r="1019" spans="3:7">
      <c r="C1019" s="11" t="s">
        <v>463</v>
      </c>
      <c r="D1019" s="38">
        <v>0</v>
      </c>
      <c r="E1019" s="38">
        <v>0</v>
      </c>
      <c r="F1019" s="38">
        <v>0</v>
      </c>
      <c r="G1019" s="38">
        <v>0</v>
      </c>
    </row>
    <row r="1020" spans="3:7">
      <c r="C1020" s="11" t="s">
        <v>467</v>
      </c>
      <c r="D1020" s="38">
        <v>0</v>
      </c>
      <c r="E1020" s="38">
        <v>0</v>
      </c>
      <c r="F1020" s="38">
        <v>0</v>
      </c>
      <c r="G1020" s="38">
        <v>0</v>
      </c>
    </row>
    <row r="1021" spans="3:7">
      <c r="C1021" s="11" t="s">
        <v>459</v>
      </c>
      <c r="D1021" s="38">
        <v>0</v>
      </c>
      <c r="E1021" s="38">
        <v>0</v>
      </c>
      <c r="F1021" s="38">
        <v>0</v>
      </c>
      <c r="G1021" s="38">
        <v>0</v>
      </c>
    </row>
    <row r="1022" spans="3:7">
      <c r="C1022" s="11" t="s">
        <v>463</v>
      </c>
      <c r="D1022" s="38">
        <v>0</v>
      </c>
      <c r="E1022" s="38">
        <v>0</v>
      </c>
      <c r="F1022" s="38">
        <v>0</v>
      </c>
      <c r="G1022" s="38">
        <v>0</v>
      </c>
    </row>
    <row r="1023" spans="3:7">
      <c r="C1023" s="11" t="s">
        <v>472</v>
      </c>
      <c r="D1023" s="38">
        <v>0</v>
      </c>
      <c r="E1023" s="38">
        <v>0</v>
      </c>
      <c r="F1023" s="38">
        <v>0</v>
      </c>
      <c r="G1023" s="38">
        <v>0</v>
      </c>
    </row>
    <row r="1024" spans="3:7">
      <c r="C1024" s="11" t="s">
        <v>459</v>
      </c>
      <c r="D1024" s="38">
        <v>0</v>
      </c>
      <c r="E1024" s="38">
        <v>0</v>
      </c>
      <c r="F1024" s="38">
        <v>0</v>
      </c>
      <c r="G1024" s="38">
        <v>0</v>
      </c>
    </row>
    <row r="1025" spans="3:7">
      <c r="C1025" s="11" t="s">
        <v>463</v>
      </c>
      <c r="D1025" s="38">
        <v>0</v>
      </c>
      <c r="E1025" s="38">
        <v>0</v>
      </c>
      <c r="F1025" s="38">
        <v>0</v>
      </c>
      <c r="G1025" s="38">
        <v>0</v>
      </c>
    </row>
    <row r="1026" spans="3:7">
      <c r="C1026" s="11" t="s">
        <v>465</v>
      </c>
      <c r="D1026" s="38">
        <v>0</v>
      </c>
      <c r="E1026" s="38">
        <v>0</v>
      </c>
      <c r="F1026" s="38">
        <v>0</v>
      </c>
      <c r="G1026" s="38">
        <v>0</v>
      </c>
    </row>
    <row r="1027" spans="3:7">
      <c r="C1027" s="11" t="s">
        <v>459</v>
      </c>
      <c r="D1027" s="38">
        <v>0</v>
      </c>
      <c r="E1027" s="38">
        <v>0</v>
      </c>
      <c r="F1027" s="38">
        <v>0</v>
      </c>
      <c r="G1027" s="38">
        <v>0</v>
      </c>
    </row>
    <row r="1028" spans="3:7">
      <c r="C1028" s="11" t="s">
        <v>463</v>
      </c>
      <c r="D1028" s="38">
        <v>0</v>
      </c>
      <c r="E1028" s="38">
        <v>0</v>
      </c>
      <c r="F1028" s="38">
        <v>0</v>
      </c>
      <c r="G1028" s="38">
        <v>0</v>
      </c>
    </row>
    <row r="1029" spans="3:7">
      <c r="C1029" s="11" t="s">
        <v>464</v>
      </c>
      <c r="D1029" s="38">
        <v>0</v>
      </c>
      <c r="E1029" s="38">
        <v>0</v>
      </c>
      <c r="F1029" s="38">
        <v>0</v>
      </c>
      <c r="G1029" s="38">
        <v>0</v>
      </c>
    </row>
    <row r="1030" spans="3:7">
      <c r="C1030" s="11" t="s">
        <v>459</v>
      </c>
      <c r="D1030" s="38">
        <v>0</v>
      </c>
      <c r="E1030" s="38">
        <v>0</v>
      </c>
      <c r="F1030" s="38">
        <v>0</v>
      </c>
      <c r="G1030" s="38">
        <v>0</v>
      </c>
    </row>
    <row r="1031" spans="3:7">
      <c r="C1031" s="11" t="s">
        <v>463</v>
      </c>
      <c r="D1031" s="38">
        <v>0</v>
      </c>
      <c r="E1031" s="38">
        <v>0</v>
      </c>
      <c r="F1031" s="38">
        <v>0</v>
      </c>
      <c r="G1031" s="38">
        <v>0</v>
      </c>
    </row>
    <row r="1032" spans="3:7">
      <c r="C1032" s="11" t="s">
        <v>462</v>
      </c>
      <c r="D1032" s="38">
        <v>0</v>
      </c>
      <c r="E1032" s="38">
        <v>0</v>
      </c>
      <c r="F1032" s="38">
        <v>0</v>
      </c>
      <c r="G1032" s="38">
        <v>0</v>
      </c>
    </row>
    <row r="1033" spans="3:7">
      <c r="C1033" s="11" t="s">
        <v>459</v>
      </c>
      <c r="D1033" s="38">
        <v>0</v>
      </c>
      <c r="E1033" s="38">
        <v>0</v>
      </c>
      <c r="F1033" s="38">
        <v>0</v>
      </c>
      <c r="G1033" s="38">
        <v>0</v>
      </c>
    </row>
    <row r="1034" spans="3:7">
      <c r="C1034" s="11" t="s">
        <v>458</v>
      </c>
      <c r="D1034" s="38">
        <v>0</v>
      </c>
      <c r="E1034" s="38">
        <v>0</v>
      </c>
      <c r="F1034" s="38">
        <v>0</v>
      </c>
      <c r="G1034" s="38">
        <v>0</v>
      </c>
    </row>
    <row r="1035" spans="3:7">
      <c r="C1035" s="11" t="s">
        <v>457</v>
      </c>
      <c r="D1035" s="38">
        <v>0</v>
      </c>
      <c r="E1035" s="38">
        <v>0</v>
      </c>
      <c r="F1035" s="38">
        <v>0</v>
      </c>
      <c r="G1035" s="38">
        <v>0</v>
      </c>
    </row>
    <row r="1036" spans="3:7">
      <c r="C1036" s="11" t="s">
        <v>456</v>
      </c>
      <c r="D1036" s="38">
        <v>0</v>
      </c>
      <c r="E1036" s="38">
        <v>0</v>
      </c>
      <c r="F1036" s="38">
        <v>0</v>
      </c>
      <c r="G1036" s="38">
        <v>0</v>
      </c>
    </row>
    <row r="1037" spans="3:7">
      <c r="C1037" s="11" t="s">
        <v>455</v>
      </c>
      <c r="D1037" s="38">
        <v>0</v>
      </c>
      <c r="E1037" s="38">
        <v>0</v>
      </c>
      <c r="F1037" s="38">
        <v>0</v>
      </c>
      <c r="G1037" s="38">
        <v>0</v>
      </c>
    </row>
    <row r="1038" spans="3:7">
      <c r="C1038" s="11" t="s">
        <v>461</v>
      </c>
      <c r="D1038" s="38">
        <v>0</v>
      </c>
      <c r="E1038" s="38">
        <v>0</v>
      </c>
      <c r="F1038" s="38">
        <v>296823746</v>
      </c>
      <c r="G1038" s="38">
        <v>3764629765</v>
      </c>
    </row>
    <row r="1039" spans="3:7">
      <c r="C1039" s="11" t="s">
        <v>459</v>
      </c>
      <c r="D1039" s="38">
        <v>0</v>
      </c>
      <c r="E1039" s="38">
        <v>0</v>
      </c>
      <c r="F1039" s="38">
        <v>296823746</v>
      </c>
      <c r="G1039" s="38">
        <v>3764629765</v>
      </c>
    </row>
    <row r="1040" spans="3:7">
      <c r="C1040" s="11" t="s">
        <v>458</v>
      </c>
      <c r="D1040" s="38">
        <v>0</v>
      </c>
      <c r="E1040" s="38">
        <v>0</v>
      </c>
      <c r="F1040" s="38">
        <v>0</v>
      </c>
      <c r="G1040" s="38">
        <v>0</v>
      </c>
    </row>
    <row r="1041" spans="3:7">
      <c r="C1041" s="11" t="s">
        <v>457</v>
      </c>
      <c r="D1041" s="38">
        <v>0</v>
      </c>
      <c r="E1041" s="38">
        <v>0</v>
      </c>
      <c r="F1041" s="38">
        <v>0</v>
      </c>
      <c r="G1041" s="38">
        <v>0</v>
      </c>
    </row>
    <row r="1042" spans="3:7">
      <c r="C1042" s="11" t="s">
        <v>456</v>
      </c>
      <c r="D1042" s="38">
        <v>0</v>
      </c>
      <c r="E1042" s="38">
        <v>0</v>
      </c>
      <c r="F1042" s="38">
        <v>0</v>
      </c>
      <c r="G1042" s="38">
        <v>0</v>
      </c>
    </row>
    <row r="1043" spans="3:7">
      <c r="C1043" s="11" t="s">
        <v>455</v>
      </c>
      <c r="D1043" s="38">
        <v>0</v>
      </c>
      <c r="E1043" s="38">
        <v>0</v>
      </c>
      <c r="F1043" s="38">
        <v>0</v>
      </c>
      <c r="G1043" s="38">
        <v>0</v>
      </c>
    </row>
    <row r="1044" spans="3:7">
      <c r="C1044" s="11" t="s">
        <v>460</v>
      </c>
      <c r="D1044" s="38">
        <v>0</v>
      </c>
      <c r="E1044" s="38">
        <v>0</v>
      </c>
      <c r="F1044" s="38">
        <v>0</v>
      </c>
      <c r="G1044" s="38">
        <v>0</v>
      </c>
    </row>
    <row r="1045" spans="3:7">
      <c r="C1045" s="11" t="s">
        <v>459</v>
      </c>
      <c r="D1045" s="38">
        <v>0</v>
      </c>
      <c r="E1045" s="38">
        <v>0</v>
      </c>
      <c r="F1045" s="38">
        <v>0</v>
      </c>
      <c r="G1045" s="38">
        <v>0</v>
      </c>
    </row>
    <row r="1046" spans="3:7">
      <c r="C1046" s="11" t="s">
        <v>458</v>
      </c>
      <c r="D1046" s="38">
        <v>0</v>
      </c>
      <c r="E1046" s="38">
        <v>0</v>
      </c>
      <c r="F1046" s="38">
        <v>0</v>
      </c>
      <c r="G1046" s="38">
        <v>0</v>
      </c>
    </row>
    <row r="1047" spans="3:7">
      <c r="C1047" s="11" t="s">
        <v>457</v>
      </c>
      <c r="D1047" s="38">
        <v>0</v>
      </c>
      <c r="E1047" s="38">
        <v>0</v>
      </c>
      <c r="F1047" s="38">
        <v>0</v>
      </c>
      <c r="G1047" s="38">
        <v>0</v>
      </c>
    </row>
    <row r="1048" spans="3:7">
      <c r="C1048" s="11" t="s">
        <v>456</v>
      </c>
      <c r="D1048" s="38">
        <v>0</v>
      </c>
      <c r="E1048" s="38">
        <v>0</v>
      </c>
      <c r="F1048" s="38">
        <v>0</v>
      </c>
      <c r="G1048" s="38">
        <v>0</v>
      </c>
    </row>
    <row r="1049" spans="3:7">
      <c r="C1049" s="11" t="s">
        <v>455</v>
      </c>
      <c r="D1049" s="38">
        <v>0</v>
      </c>
      <c r="E1049" s="38">
        <v>0</v>
      </c>
      <c r="F1049" s="38">
        <v>0</v>
      </c>
      <c r="G1049" s="38">
        <v>0</v>
      </c>
    </row>
    <row r="1050" spans="3:7">
      <c r="C1050" s="11" t="s">
        <v>454</v>
      </c>
      <c r="D1050" s="38">
        <v>0</v>
      </c>
      <c r="E1050" s="38">
        <v>0</v>
      </c>
      <c r="F1050" s="38">
        <v>0</v>
      </c>
      <c r="G1050" s="38">
        <v>0</v>
      </c>
    </row>
    <row r="1051" spans="3:7">
      <c r="C1051" s="11" t="s">
        <v>453</v>
      </c>
      <c r="D1051" s="38">
        <v>0</v>
      </c>
      <c r="E1051" s="38">
        <v>0</v>
      </c>
      <c r="F1051" s="38">
        <v>0</v>
      </c>
      <c r="G1051" s="38">
        <v>0</v>
      </c>
    </row>
    <row r="1052" spans="3:7">
      <c r="C1052" s="10" t="s">
        <v>165</v>
      </c>
      <c r="D1052" s="38">
        <v>0</v>
      </c>
      <c r="E1052" s="38">
        <v>0</v>
      </c>
      <c r="F1052" s="38">
        <v>296823746</v>
      </c>
      <c r="G1052" s="38">
        <v>3764629765</v>
      </c>
    </row>
    <row r="1053" spans="3:7">
      <c r="C1053" s="14" t="s">
        <v>484</v>
      </c>
      <c r="D1053" s="825" t="s">
        <v>1874</v>
      </c>
      <c r="E1053" s="826"/>
      <c r="F1053" s="826"/>
      <c r="G1053" s="826"/>
    </row>
    <row r="1054" spans="3:7">
      <c r="C1054" s="35" t="s">
        <v>482</v>
      </c>
      <c r="D1054" s="821" t="s">
        <v>1875</v>
      </c>
      <c r="E1054" s="822"/>
      <c r="F1054" s="822"/>
      <c r="G1054" s="822"/>
    </row>
    <row r="1055" spans="3:7">
      <c r="C1055" s="35" t="s">
        <v>15</v>
      </c>
      <c r="D1055" s="821" t="s">
        <v>1876</v>
      </c>
      <c r="E1055" s="822"/>
      <c r="F1055" s="822"/>
      <c r="G1055" s="822"/>
    </row>
    <row r="1056" spans="3:7">
      <c r="C1056" s="13"/>
      <c r="D1056" s="41">
        <v>2021</v>
      </c>
      <c r="E1056" s="41">
        <v>2022</v>
      </c>
      <c r="F1056" s="41">
        <v>2023</v>
      </c>
      <c r="G1056" s="41">
        <v>2024</v>
      </c>
    </row>
    <row r="1057" spans="3:7">
      <c r="C1057" s="12"/>
      <c r="D1057" s="42" t="s">
        <v>7</v>
      </c>
      <c r="E1057" s="42" t="s">
        <v>8</v>
      </c>
      <c r="F1057" s="42" t="s">
        <v>8</v>
      </c>
      <c r="G1057" s="42" t="s">
        <v>8</v>
      </c>
    </row>
    <row r="1058" spans="3:7">
      <c r="C1058" s="7" t="s">
        <v>16</v>
      </c>
      <c r="D1058" s="43" t="s">
        <v>474</v>
      </c>
      <c r="E1058" s="43" t="s">
        <v>531</v>
      </c>
      <c r="F1058" s="43" t="s">
        <v>531</v>
      </c>
      <c r="G1058" s="43" t="s">
        <v>474</v>
      </c>
    </row>
    <row r="1059" spans="3:7">
      <c r="C1059" s="7" t="s">
        <v>680</v>
      </c>
      <c r="D1059" s="43" t="s">
        <v>1877</v>
      </c>
      <c r="E1059" s="43" t="s">
        <v>1878</v>
      </c>
      <c r="F1059" s="43" t="s">
        <v>1879</v>
      </c>
      <c r="G1059" s="43" t="s">
        <v>474</v>
      </c>
    </row>
    <row r="1060" spans="3:7">
      <c r="C1060" s="7" t="s">
        <v>676</v>
      </c>
      <c r="D1060" s="43" t="s">
        <v>474</v>
      </c>
      <c r="E1060" s="43" t="s">
        <v>1878</v>
      </c>
      <c r="F1060" s="43" t="s">
        <v>1879</v>
      </c>
      <c r="G1060" s="43" t="s">
        <v>474</v>
      </c>
    </row>
    <row r="1061" spans="3:7">
      <c r="C1061" s="7" t="s">
        <v>477</v>
      </c>
      <c r="D1061" s="43" t="s">
        <v>450</v>
      </c>
      <c r="E1061" s="43" t="s">
        <v>450</v>
      </c>
      <c r="F1061" s="43" t="s">
        <v>474</v>
      </c>
      <c r="G1061" s="43" t="s">
        <v>583</v>
      </c>
    </row>
    <row r="1062" spans="3:7">
      <c r="C1062" s="7" t="s">
        <v>476</v>
      </c>
      <c r="D1062" s="43" t="s">
        <v>450</v>
      </c>
      <c r="E1062" s="43" t="s">
        <v>1880</v>
      </c>
      <c r="F1062" s="43" t="s">
        <v>492</v>
      </c>
      <c r="G1062" s="43" t="s">
        <v>583</v>
      </c>
    </row>
    <row r="1063" spans="3:7">
      <c r="C1063" s="7" t="s">
        <v>22</v>
      </c>
      <c r="D1063" s="43" t="s">
        <v>450</v>
      </c>
      <c r="E1063" s="43" t="s">
        <v>450</v>
      </c>
      <c r="F1063" s="43" t="s">
        <v>492</v>
      </c>
      <c r="G1063" s="43" t="s">
        <v>583</v>
      </c>
    </row>
    <row r="1064" spans="3:7">
      <c r="C1064" s="823" t="s">
        <v>473</v>
      </c>
      <c r="D1064" s="824"/>
      <c r="E1064" s="824"/>
      <c r="F1064" s="824"/>
      <c r="G1064" s="824"/>
    </row>
    <row r="1065" spans="3:7">
      <c r="C1065" s="13"/>
      <c r="D1065" s="41">
        <v>2021</v>
      </c>
      <c r="E1065" s="41">
        <v>2022</v>
      </c>
      <c r="F1065" s="41">
        <v>2023</v>
      </c>
      <c r="G1065" s="41">
        <v>2024</v>
      </c>
    </row>
    <row r="1066" spans="3:7">
      <c r="C1066" s="12"/>
      <c r="D1066" s="42" t="s">
        <v>7</v>
      </c>
      <c r="E1066" s="42" t="s">
        <v>8</v>
      </c>
      <c r="F1066" s="42" t="s">
        <v>8</v>
      </c>
      <c r="G1066" s="42" t="s">
        <v>8</v>
      </c>
    </row>
    <row r="1067" spans="3:7">
      <c r="C1067" s="11" t="s">
        <v>470</v>
      </c>
      <c r="D1067" s="38">
        <v>0</v>
      </c>
      <c r="E1067" s="38">
        <v>0</v>
      </c>
      <c r="F1067" s="38">
        <v>0</v>
      </c>
      <c r="G1067" s="38">
        <v>0</v>
      </c>
    </row>
    <row r="1068" spans="3:7">
      <c r="C1068" s="11" t="s">
        <v>459</v>
      </c>
      <c r="D1068" s="38">
        <v>0</v>
      </c>
      <c r="E1068" s="38">
        <v>0</v>
      </c>
      <c r="F1068" s="38">
        <v>0</v>
      </c>
      <c r="G1068" s="38">
        <v>0</v>
      </c>
    </row>
    <row r="1069" spans="3:7">
      <c r="C1069" s="11" t="s">
        <v>463</v>
      </c>
      <c r="D1069" s="38">
        <v>0</v>
      </c>
      <c r="E1069" s="38">
        <v>0</v>
      </c>
      <c r="F1069" s="38">
        <v>0</v>
      </c>
      <c r="G1069" s="38">
        <v>0</v>
      </c>
    </row>
    <row r="1070" spans="3:7">
      <c r="C1070" s="11" t="s">
        <v>469</v>
      </c>
      <c r="D1070" s="38">
        <v>0</v>
      </c>
      <c r="E1070" s="38">
        <v>0</v>
      </c>
      <c r="F1070" s="38">
        <v>0</v>
      </c>
      <c r="G1070" s="38">
        <v>0</v>
      </c>
    </row>
    <row r="1071" spans="3:7">
      <c r="C1071" s="11" t="s">
        <v>459</v>
      </c>
      <c r="D1071" s="38">
        <v>0</v>
      </c>
      <c r="E1071" s="38">
        <v>0</v>
      </c>
      <c r="F1071" s="38">
        <v>0</v>
      </c>
      <c r="G1071" s="38">
        <v>0</v>
      </c>
    </row>
    <row r="1072" spans="3:7">
      <c r="C1072" s="11" t="s">
        <v>463</v>
      </c>
      <c r="D1072" s="38">
        <v>0</v>
      </c>
      <c r="E1072" s="38">
        <v>0</v>
      </c>
      <c r="F1072" s="38">
        <v>0</v>
      </c>
      <c r="G1072" s="38">
        <v>0</v>
      </c>
    </row>
    <row r="1073" spans="3:7">
      <c r="C1073" s="11" t="s">
        <v>468</v>
      </c>
      <c r="D1073" s="38">
        <v>0</v>
      </c>
      <c r="E1073" s="38">
        <v>0</v>
      </c>
      <c r="F1073" s="38">
        <v>0</v>
      </c>
      <c r="G1073" s="38">
        <v>0</v>
      </c>
    </row>
    <row r="1074" spans="3:7">
      <c r="C1074" s="11" t="s">
        <v>459</v>
      </c>
      <c r="D1074" s="38">
        <v>0</v>
      </c>
      <c r="E1074" s="38">
        <v>0</v>
      </c>
      <c r="F1074" s="38">
        <v>0</v>
      </c>
      <c r="G1074" s="38">
        <v>0</v>
      </c>
    </row>
    <row r="1075" spans="3:7">
      <c r="C1075" s="11" t="s">
        <v>463</v>
      </c>
      <c r="D1075" s="38">
        <v>0</v>
      </c>
      <c r="E1075" s="38">
        <v>0</v>
      </c>
      <c r="F1075" s="38">
        <v>0</v>
      </c>
      <c r="G1075" s="38">
        <v>0</v>
      </c>
    </row>
    <row r="1076" spans="3:7">
      <c r="C1076" s="11" t="s">
        <v>467</v>
      </c>
      <c r="D1076" s="38">
        <v>0</v>
      </c>
      <c r="E1076" s="38">
        <v>0</v>
      </c>
      <c r="F1076" s="38">
        <v>0</v>
      </c>
      <c r="G1076" s="38">
        <v>0</v>
      </c>
    </row>
    <row r="1077" spans="3:7">
      <c r="C1077" s="11" t="s">
        <v>459</v>
      </c>
      <c r="D1077" s="38">
        <v>0</v>
      </c>
      <c r="E1077" s="38">
        <v>0</v>
      </c>
      <c r="F1077" s="38">
        <v>0</v>
      </c>
      <c r="G1077" s="38">
        <v>0</v>
      </c>
    </row>
    <row r="1078" spans="3:7">
      <c r="C1078" s="11" t="s">
        <v>463</v>
      </c>
      <c r="D1078" s="38">
        <v>0</v>
      </c>
      <c r="E1078" s="38">
        <v>0</v>
      </c>
      <c r="F1078" s="38">
        <v>0</v>
      </c>
      <c r="G1078" s="38">
        <v>0</v>
      </c>
    </row>
    <row r="1079" spans="3:7">
      <c r="C1079" s="11" t="s">
        <v>472</v>
      </c>
      <c r="D1079" s="38">
        <v>0</v>
      </c>
      <c r="E1079" s="38">
        <v>0</v>
      </c>
      <c r="F1079" s="38">
        <v>0</v>
      </c>
      <c r="G1079" s="38">
        <v>0</v>
      </c>
    </row>
    <row r="1080" spans="3:7">
      <c r="C1080" s="11" t="s">
        <v>459</v>
      </c>
      <c r="D1080" s="38">
        <v>0</v>
      </c>
      <c r="E1080" s="38">
        <v>0</v>
      </c>
      <c r="F1080" s="38">
        <v>0</v>
      </c>
      <c r="G1080" s="38">
        <v>0</v>
      </c>
    </row>
    <row r="1081" spans="3:7">
      <c r="C1081" s="11" t="s">
        <v>463</v>
      </c>
      <c r="D1081" s="38">
        <v>0</v>
      </c>
      <c r="E1081" s="38">
        <v>0</v>
      </c>
      <c r="F1081" s="38">
        <v>0</v>
      </c>
      <c r="G1081" s="38">
        <v>0</v>
      </c>
    </row>
    <row r="1082" spans="3:7">
      <c r="C1082" s="11" t="s">
        <v>465</v>
      </c>
      <c r="D1082" s="38">
        <v>0</v>
      </c>
      <c r="E1082" s="38">
        <v>0</v>
      </c>
      <c r="F1082" s="38">
        <v>0</v>
      </c>
      <c r="G1082" s="38">
        <v>0</v>
      </c>
    </row>
    <row r="1083" spans="3:7">
      <c r="C1083" s="11" t="s">
        <v>459</v>
      </c>
      <c r="D1083" s="38">
        <v>0</v>
      </c>
      <c r="E1083" s="38">
        <v>0</v>
      </c>
      <c r="F1083" s="38">
        <v>0</v>
      </c>
      <c r="G1083" s="38">
        <v>0</v>
      </c>
    </row>
    <row r="1084" spans="3:7">
      <c r="C1084" s="11" t="s">
        <v>463</v>
      </c>
      <c r="D1084" s="38">
        <v>0</v>
      </c>
      <c r="E1084" s="38">
        <v>0</v>
      </c>
      <c r="F1084" s="38">
        <v>0</v>
      </c>
      <c r="G1084" s="38">
        <v>0</v>
      </c>
    </row>
    <row r="1085" spans="3:7">
      <c r="C1085" s="11" t="s">
        <v>464</v>
      </c>
      <c r="D1085" s="38">
        <v>0</v>
      </c>
      <c r="E1085" s="38">
        <v>0</v>
      </c>
      <c r="F1085" s="38">
        <v>0</v>
      </c>
      <c r="G1085" s="38">
        <v>0</v>
      </c>
    </row>
    <row r="1086" spans="3:7">
      <c r="C1086" s="11" t="s">
        <v>459</v>
      </c>
      <c r="D1086" s="38">
        <v>0</v>
      </c>
      <c r="E1086" s="38">
        <v>0</v>
      </c>
      <c r="F1086" s="38">
        <v>0</v>
      </c>
      <c r="G1086" s="38">
        <v>0</v>
      </c>
    </row>
    <row r="1087" spans="3:7">
      <c r="C1087" s="11" t="s">
        <v>463</v>
      </c>
      <c r="D1087" s="38">
        <v>0</v>
      </c>
      <c r="E1087" s="38">
        <v>0</v>
      </c>
      <c r="F1087" s="38">
        <v>0</v>
      </c>
      <c r="G1087" s="38">
        <v>0</v>
      </c>
    </row>
    <row r="1088" spans="3:7">
      <c r="C1088" s="11" t="s">
        <v>462</v>
      </c>
      <c r="D1088" s="38">
        <v>0</v>
      </c>
      <c r="E1088" s="38">
        <v>0</v>
      </c>
      <c r="F1088" s="38">
        <v>0</v>
      </c>
      <c r="G1088" s="38">
        <v>0</v>
      </c>
    </row>
    <row r="1089" spans="3:7">
      <c r="C1089" s="11" t="s">
        <v>459</v>
      </c>
      <c r="D1089" s="38">
        <v>0</v>
      </c>
      <c r="E1089" s="38">
        <v>0</v>
      </c>
      <c r="F1089" s="38">
        <v>0</v>
      </c>
      <c r="G1089" s="38">
        <v>0</v>
      </c>
    </row>
    <row r="1090" spans="3:7">
      <c r="C1090" s="11" t="s">
        <v>458</v>
      </c>
      <c r="D1090" s="38">
        <v>0</v>
      </c>
      <c r="E1090" s="38">
        <v>0</v>
      </c>
      <c r="F1090" s="38">
        <v>0</v>
      </c>
      <c r="G1090" s="38">
        <v>0</v>
      </c>
    </row>
    <row r="1091" spans="3:7">
      <c r="C1091" s="11" t="s">
        <v>457</v>
      </c>
      <c r="D1091" s="38">
        <v>0</v>
      </c>
      <c r="E1091" s="38">
        <v>0</v>
      </c>
      <c r="F1091" s="38">
        <v>0</v>
      </c>
      <c r="G1091" s="38">
        <v>0</v>
      </c>
    </row>
    <row r="1092" spans="3:7">
      <c r="C1092" s="11" t="s">
        <v>456</v>
      </c>
      <c r="D1092" s="38">
        <v>0</v>
      </c>
      <c r="E1092" s="38">
        <v>0</v>
      </c>
      <c r="F1092" s="38">
        <v>0</v>
      </c>
      <c r="G1092" s="38">
        <v>0</v>
      </c>
    </row>
    <row r="1093" spans="3:7">
      <c r="C1093" s="11" t="s">
        <v>455</v>
      </c>
      <c r="D1093" s="38">
        <v>0</v>
      </c>
      <c r="E1093" s="38">
        <v>0</v>
      </c>
      <c r="F1093" s="38">
        <v>0</v>
      </c>
      <c r="G1093" s="38">
        <v>0</v>
      </c>
    </row>
    <row r="1094" spans="3:7">
      <c r="C1094" s="11" t="s">
        <v>461</v>
      </c>
      <c r="D1094" s="38">
        <v>290000000</v>
      </c>
      <c r="E1094" s="38">
        <v>42183665</v>
      </c>
      <c r="F1094" s="38">
        <v>168734662</v>
      </c>
      <c r="G1094" s="38">
        <v>0</v>
      </c>
    </row>
    <row r="1095" spans="3:7">
      <c r="C1095" s="11" t="s">
        <v>459</v>
      </c>
      <c r="D1095" s="38">
        <v>290000000</v>
      </c>
      <c r="E1095" s="38">
        <v>42183665</v>
      </c>
      <c r="F1095" s="38">
        <v>168734662</v>
      </c>
      <c r="G1095" s="38">
        <v>0</v>
      </c>
    </row>
    <row r="1096" spans="3:7">
      <c r="C1096" s="11" t="s">
        <v>458</v>
      </c>
      <c r="D1096" s="38">
        <v>0</v>
      </c>
      <c r="E1096" s="38">
        <v>0</v>
      </c>
      <c r="F1096" s="38">
        <v>0</v>
      </c>
      <c r="G1096" s="38">
        <v>0</v>
      </c>
    </row>
    <row r="1097" spans="3:7">
      <c r="C1097" s="11" t="s">
        <v>457</v>
      </c>
      <c r="D1097" s="38">
        <v>0</v>
      </c>
      <c r="E1097" s="38">
        <v>0</v>
      </c>
      <c r="F1097" s="38">
        <v>0</v>
      </c>
      <c r="G1097" s="38">
        <v>0</v>
      </c>
    </row>
    <row r="1098" spans="3:7">
      <c r="C1098" s="11" t="s">
        <v>456</v>
      </c>
      <c r="D1098" s="38">
        <v>0</v>
      </c>
      <c r="E1098" s="38">
        <v>0</v>
      </c>
      <c r="F1098" s="38">
        <v>0</v>
      </c>
      <c r="G1098" s="38">
        <v>0</v>
      </c>
    </row>
    <row r="1099" spans="3:7">
      <c r="C1099" s="11" t="s">
        <v>455</v>
      </c>
      <c r="D1099" s="38">
        <v>0</v>
      </c>
      <c r="E1099" s="38">
        <v>0</v>
      </c>
      <c r="F1099" s="38">
        <v>0</v>
      </c>
      <c r="G1099" s="38">
        <v>0</v>
      </c>
    </row>
    <row r="1100" spans="3:7">
      <c r="C1100" s="11" t="s">
        <v>460</v>
      </c>
      <c r="D1100" s="38">
        <v>0</v>
      </c>
      <c r="E1100" s="38">
        <v>0</v>
      </c>
      <c r="F1100" s="38">
        <v>0</v>
      </c>
      <c r="G1100" s="38">
        <v>0</v>
      </c>
    </row>
    <row r="1101" spans="3:7">
      <c r="C1101" s="11" t="s">
        <v>459</v>
      </c>
      <c r="D1101" s="38">
        <v>0</v>
      </c>
      <c r="E1101" s="38">
        <v>0</v>
      </c>
      <c r="F1101" s="38">
        <v>0</v>
      </c>
      <c r="G1101" s="38">
        <v>0</v>
      </c>
    </row>
    <row r="1102" spans="3:7">
      <c r="C1102" s="11" t="s">
        <v>458</v>
      </c>
      <c r="D1102" s="38">
        <v>0</v>
      </c>
      <c r="E1102" s="38">
        <v>0</v>
      </c>
      <c r="F1102" s="38">
        <v>0</v>
      </c>
      <c r="G1102" s="38">
        <v>0</v>
      </c>
    </row>
    <row r="1103" spans="3:7">
      <c r="C1103" s="11" t="s">
        <v>457</v>
      </c>
      <c r="D1103" s="38">
        <v>0</v>
      </c>
      <c r="E1103" s="38">
        <v>0</v>
      </c>
      <c r="F1103" s="38">
        <v>0</v>
      </c>
      <c r="G1103" s="38">
        <v>0</v>
      </c>
    </row>
    <row r="1104" spans="3:7">
      <c r="C1104" s="11" t="s">
        <v>456</v>
      </c>
      <c r="D1104" s="38">
        <v>0</v>
      </c>
      <c r="E1104" s="38">
        <v>0</v>
      </c>
      <c r="F1104" s="38">
        <v>0</v>
      </c>
      <c r="G1104" s="38">
        <v>0</v>
      </c>
    </row>
    <row r="1105" spans="3:7">
      <c r="C1105" s="11" t="s">
        <v>455</v>
      </c>
      <c r="D1105" s="38">
        <v>0</v>
      </c>
      <c r="E1105" s="38">
        <v>0</v>
      </c>
      <c r="F1105" s="38">
        <v>0</v>
      </c>
      <c r="G1105" s="38">
        <v>0</v>
      </c>
    </row>
    <row r="1106" spans="3:7">
      <c r="C1106" s="11" t="s">
        <v>454</v>
      </c>
      <c r="D1106" s="38">
        <v>0</v>
      </c>
      <c r="E1106" s="38">
        <v>0</v>
      </c>
      <c r="F1106" s="38">
        <v>0</v>
      </c>
      <c r="G1106" s="38">
        <v>0</v>
      </c>
    </row>
    <row r="1107" spans="3:7">
      <c r="C1107" s="11" t="s">
        <v>453</v>
      </c>
      <c r="D1107" s="38">
        <v>0</v>
      </c>
      <c r="E1107" s="38">
        <v>0</v>
      </c>
      <c r="F1107" s="38">
        <v>0</v>
      </c>
      <c r="G1107" s="38">
        <v>0</v>
      </c>
    </row>
    <row r="1108" spans="3:7">
      <c r="C1108" s="10" t="s">
        <v>165</v>
      </c>
      <c r="D1108" s="38">
        <v>290000000</v>
      </c>
      <c r="E1108" s="38">
        <v>42183665</v>
      </c>
      <c r="F1108" s="38">
        <v>168734662</v>
      </c>
      <c r="G1108" s="38">
        <v>0</v>
      </c>
    </row>
    <row r="1109" spans="3:7">
      <c r="C1109" s="14" t="s">
        <v>484</v>
      </c>
      <c r="D1109" s="825" t="s">
        <v>1881</v>
      </c>
      <c r="E1109" s="826"/>
      <c r="F1109" s="826"/>
      <c r="G1109" s="826"/>
    </row>
    <row r="1110" spans="3:7">
      <c r="C1110" s="35" t="s">
        <v>482</v>
      </c>
      <c r="D1110" s="821" t="s">
        <v>1882</v>
      </c>
      <c r="E1110" s="822"/>
      <c r="F1110" s="822"/>
      <c r="G1110" s="822"/>
    </row>
    <row r="1111" spans="3:7">
      <c r="C1111" s="35" t="s">
        <v>15</v>
      </c>
      <c r="D1111" s="821" t="s">
        <v>1876</v>
      </c>
      <c r="E1111" s="822"/>
      <c r="F1111" s="822"/>
      <c r="G1111" s="822"/>
    </row>
    <row r="1112" spans="3:7">
      <c r="C1112" s="13"/>
      <c r="D1112" s="41">
        <v>2021</v>
      </c>
      <c r="E1112" s="41">
        <v>2022</v>
      </c>
      <c r="F1112" s="41">
        <v>2023</v>
      </c>
      <c r="G1112" s="41">
        <v>2024</v>
      </c>
    </row>
    <row r="1113" spans="3:7">
      <c r="C1113" s="12"/>
      <c r="D1113" s="42" t="s">
        <v>7</v>
      </c>
      <c r="E1113" s="42" t="s">
        <v>8</v>
      </c>
      <c r="F1113" s="42" t="s">
        <v>8</v>
      </c>
      <c r="G1113" s="42" t="s">
        <v>8</v>
      </c>
    </row>
    <row r="1114" spans="3:7">
      <c r="C1114" s="7" t="s">
        <v>16</v>
      </c>
      <c r="D1114" s="43" t="s">
        <v>474</v>
      </c>
      <c r="E1114" s="43" t="s">
        <v>531</v>
      </c>
      <c r="F1114" s="43" t="s">
        <v>531</v>
      </c>
      <c r="G1114" s="43" t="s">
        <v>474</v>
      </c>
    </row>
    <row r="1115" spans="3:7">
      <c r="C1115" s="7" t="s">
        <v>680</v>
      </c>
      <c r="D1115" s="43" t="s">
        <v>1883</v>
      </c>
      <c r="E1115" s="43" t="s">
        <v>1884</v>
      </c>
      <c r="F1115" s="43" t="s">
        <v>1885</v>
      </c>
      <c r="G1115" s="43" t="s">
        <v>474</v>
      </c>
    </row>
    <row r="1116" spans="3:7">
      <c r="C1116" s="7" t="s">
        <v>676</v>
      </c>
      <c r="D1116" s="43" t="s">
        <v>474</v>
      </c>
      <c r="E1116" s="43" t="s">
        <v>1884</v>
      </c>
      <c r="F1116" s="43" t="s">
        <v>1885</v>
      </c>
      <c r="G1116" s="43" t="s">
        <v>474</v>
      </c>
    </row>
    <row r="1117" spans="3:7">
      <c r="C1117" s="7" t="s">
        <v>477</v>
      </c>
      <c r="D1117" s="43" t="s">
        <v>450</v>
      </c>
      <c r="E1117" s="43" t="s">
        <v>450</v>
      </c>
      <c r="F1117" s="43" t="s">
        <v>474</v>
      </c>
      <c r="G1117" s="43" t="s">
        <v>583</v>
      </c>
    </row>
    <row r="1118" spans="3:7">
      <c r="C1118" s="7" t="s">
        <v>476</v>
      </c>
      <c r="D1118" s="43" t="s">
        <v>450</v>
      </c>
      <c r="E1118" s="43" t="s">
        <v>1886</v>
      </c>
      <c r="F1118" s="43" t="s">
        <v>1887</v>
      </c>
      <c r="G1118" s="43" t="s">
        <v>583</v>
      </c>
    </row>
    <row r="1119" spans="3:7">
      <c r="C1119" s="7" t="s">
        <v>22</v>
      </c>
      <c r="D1119" s="43" t="s">
        <v>450</v>
      </c>
      <c r="E1119" s="43" t="s">
        <v>450</v>
      </c>
      <c r="F1119" s="43" t="s">
        <v>1887</v>
      </c>
      <c r="G1119" s="43" t="s">
        <v>583</v>
      </c>
    </row>
    <row r="1120" spans="3:7">
      <c r="C1120" s="823" t="s">
        <v>473</v>
      </c>
      <c r="D1120" s="824"/>
      <c r="E1120" s="824"/>
      <c r="F1120" s="824"/>
      <c r="G1120" s="824"/>
    </row>
    <row r="1121" spans="3:7">
      <c r="C1121" s="13"/>
      <c r="D1121" s="41">
        <v>2021</v>
      </c>
      <c r="E1121" s="41">
        <v>2022</v>
      </c>
      <c r="F1121" s="41">
        <v>2023</v>
      </c>
      <c r="G1121" s="41">
        <v>2024</v>
      </c>
    </row>
    <row r="1122" spans="3:7">
      <c r="C1122" s="12"/>
      <c r="D1122" s="42" t="s">
        <v>7</v>
      </c>
      <c r="E1122" s="42" t="s">
        <v>8</v>
      </c>
      <c r="F1122" s="42" t="s">
        <v>8</v>
      </c>
      <c r="G1122" s="42" t="s">
        <v>8</v>
      </c>
    </row>
    <row r="1123" spans="3:7">
      <c r="C1123" s="11" t="s">
        <v>470</v>
      </c>
      <c r="D1123" s="38">
        <v>0</v>
      </c>
      <c r="E1123" s="38">
        <v>0</v>
      </c>
      <c r="F1123" s="38">
        <v>0</v>
      </c>
      <c r="G1123" s="38">
        <v>0</v>
      </c>
    </row>
    <row r="1124" spans="3:7">
      <c r="C1124" s="11" t="s">
        <v>459</v>
      </c>
      <c r="D1124" s="38">
        <v>0</v>
      </c>
      <c r="E1124" s="38">
        <v>0</v>
      </c>
      <c r="F1124" s="38">
        <v>0</v>
      </c>
      <c r="G1124" s="38">
        <v>0</v>
      </c>
    </row>
    <row r="1125" spans="3:7">
      <c r="C1125" s="11" t="s">
        <v>463</v>
      </c>
      <c r="D1125" s="38">
        <v>0</v>
      </c>
      <c r="E1125" s="38">
        <v>0</v>
      </c>
      <c r="F1125" s="38">
        <v>0</v>
      </c>
      <c r="G1125" s="38">
        <v>0</v>
      </c>
    </row>
    <row r="1126" spans="3:7">
      <c r="C1126" s="11" t="s">
        <v>469</v>
      </c>
      <c r="D1126" s="38">
        <v>0</v>
      </c>
      <c r="E1126" s="38">
        <v>0</v>
      </c>
      <c r="F1126" s="38">
        <v>0</v>
      </c>
      <c r="G1126" s="38">
        <v>0</v>
      </c>
    </row>
    <row r="1127" spans="3:7">
      <c r="C1127" s="11" t="s">
        <v>459</v>
      </c>
      <c r="D1127" s="38">
        <v>0</v>
      </c>
      <c r="E1127" s="38">
        <v>0</v>
      </c>
      <c r="F1127" s="38">
        <v>0</v>
      </c>
      <c r="G1127" s="38">
        <v>0</v>
      </c>
    </row>
    <row r="1128" spans="3:7">
      <c r="C1128" s="11" t="s">
        <v>463</v>
      </c>
      <c r="D1128" s="38">
        <v>0</v>
      </c>
      <c r="E1128" s="38">
        <v>0</v>
      </c>
      <c r="F1128" s="38">
        <v>0</v>
      </c>
      <c r="G1128" s="38">
        <v>0</v>
      </c>
    </row>
    <row r="1129" spans="3:7">
      <c r="C1129" s="11" t="s">
        <v>468</v>
      </c>
      <c r="D1129" s="38">
        <v>0</v>
      </c>
      <c r="E1129" s="38">
        <v>0</v>
      </c>
      <c r="F1129" s="38">
        <v>0</v>
      </c>
      <c r="G1129" s="38">
        <v>0</v>
      </c>
    </row>
    <row r="1130" spans="3:7">
      <c r="C1130" s="11" t="s">
        <v>459</v>
      </c>
      <c r="D1130" s="38">
        <v>0</v>
      </c>
      <c r="E1130" s="38">
        <v>0</v>
      </c>
      <c r="F1130" s="38">
        <v>0</v>
      </c>
      <c r="G1130" s="38">
        <v>0</v>
      </c>
    </row>
    <row r="1131" spans="3:7">
      <c r="C1131" s="11" t="s">
        <v>463</v>
      </c>
      <c r="D1131" s="38">
        <v>0</v>
      </c>
      <c r="E1131" s="38">
        <v>0</v>
      </c>
      <c r="F1131" s="38">
        <v>0</v>
      </c>
      <c r="G1131" s="38">
        <v>0</v>
      </c>
    </row>
    <row r="1132" spans="3:7">
      <c r="C1132" s="11" t="s">
        <v>467</v>
      </c>
      <c r="D1132" s="38">
        <v>0</v>
      </c>
      <c r="E1132" s="38">
        <v>0</v>
      </c>
      <c r="F1132" s="38">
        <v>0</v>
      </c>
      <c r="G1132" s="38">
        <v>0</v>
      </c>
    </row>
    <row r="1133" spans="3:7">
      <c r="C1133" s="11" t="s">
        <v>459</v>
      </c>
      <c r="D1133" s="38">
        <v>0</v>
      </c>
      <c r="E1133" s="38">
        <v>0</v>
      </c>
      <c r="F1133" s="38">
        <v>0</v>
      </c>
      <c r="G1133" s="38">
        <v>0</v>
      </c>
    </row>
    <row r="1134" spans="3:7">
      <c r="C1134" s="11" t="s">
        <v>463</v>
      </c>
      <c r="D1134" s="38">
        <v>0</v>
      </c>
      <c r="E1134" s="38">
        <v>0</v>
      </c>
      <c r="F1134" s="38">
        <v>0</v>
      </c>
      <c r="G1134" s="38">
        <v>0</v>
      </c>
    </row>
    <row r="1135" spans="3:7">
      <c r="C1135" s="11" t="s">
        <v>472</v>
      </c>
      <c r="D1135" s="38">
        <v>0</v>
      </c>
      <c r="E1135" s="38">
        <v>0</v>
      </c>
      <c r="F1135" s="38">
        <v>0</v>
      </c>
      <c r="G1135" s="38">
        <v>0</v>
      </c>
    </row>
    <row r="1136" spans="3:7">
      <c r="C1136" s="11" t="s">
        <v>459</v>
      </c>
      <c r="D1136" s="38">
        <v>0</v>
      </c>
      <c r="E1136" s="38">
        <v>0</v>
      </c>
      <c r="F1136" s="38">
        <v>0</v>
      </c>
      <c r="G1136" s="38">
        <v>0</v>
      </c>
    </row>
    <row r="1137" spans="3:7">
      <c r="C1137" s="11" t="s">
        <v>463</v>
      </c>
      <c r="D1137" s="38">
        <v>0</v>
      </c>
      <c r="E1137" s="38">
        <v>0</v>
      </c>
      <c r="F1137" s="38">
        <v>0</v>
      </c>
      <c r="G1137" s="38">
        <v>0</v>
      </c>
    </row>
    <row r="1138" spans="3:7">
      <c r="C1138" s="11" t="s">
        <v>465</v>
      </c>
      <c r="D1138" s="38">
        <v>0</v>
      </c>
      <c r="E1138" s="38">
        <v>0</v>
      </c>
      <c r="F1138" s="38">
        <v>0</v>
      </c>
      <c r="G1138" s="38">
        <v>0</v>
      </c>
    </row>
    <row r="1139" spans="3:7">
      <c r="C1139" s="11" t="s">
        <v>459</v>
      </c>
      <c r="D1139" s="38">
        <v>0</v>
      </c>
      <c r="E1139" s="38">
        <v>0</v>
      </c>
      <c r="F1139" s="38">
        <v>0</v>
      </c>
      <c r="G1139" s="38">
        <v>0</v>
      </c>
    </row>
    <row r="1140" spans="3:7">
      <c r="C1140" s="11" t="s">
        <v>463</v>
      </c>
      <c r="D1140" s="38">
        <v>0</v>
      </c>
      <c r="E1140" s="38">
        <v>0</v>
      </c>
      <c r="F1140" s="38">
        <v>0</v>
      </c>
      <c r="G1140" s="38">
        <v>0</v>
      </c>
    </row>
    <row r="1141" spans="3:7">
      <c r="C1141" s="11" t="s">
        <v>464</v>
      </c>
      <c r="D1141" s="38">
        <v>0</v>
      </c>
      <c r="E1141" s="38">
        <v>0</v>
      </c>
      <c r="F1141" s="38">
        <v>0</v>
      </c>
      <c r="G1141" s="38">
        <v>0</v>
      </c>
    </row>
    <row r="1142" spans="3:7">
      <c r="C1142" s="11" t="s">
        <v>459</v>
      </c>
      <c r="D1142" s="38">
        <v>0</v>
      </c>
      <c r="E1142" s="38">
        <v>0</v>
      </c>
      <c r="F1142" s="38">
        <v>0</v>
      </c>
      <c r="G1142" s="38">
        <v>0</v>
      </c>
    </row>
    <row r="1143" spans="3:7">
      <c r="C1143" s="11" t="s">
        <v>463</v>
      </c>
      <c r="D1143" s="38">
        <v>0</v>
      </c>
      <c r="E1143" s="38">
        <v>0</v>
      </c>
      <c r="F1143" s="38">
        <v>0</v>
      </c>
      <c r="G1143" s="38">
        <v>0</v>
      </c>
    </row>
    <row r="1144" spans="3:7">
      <c r="C1144" s="11" t="s">
        <v>462</v>
      </c>
      <c r="D1144" s="38">
        <v>0</v>
      </c>
      <c r="E1144" s="38">
        <v>0</v>
      </c>
      <c r="F1144" s="38">
        <v>0</v>
      </c>
      <c r="G1144" s="38">
        <v>0</v>
      </c>
    </row>
    <row r="1145" spans="3:7">
      <c r="C1145" s="11" t="s">
        <v>459</v>
      </c>
      <c r="D1145" s="38">
        <v>0</v>
      </c>
      <c r="E1145" s="38">
        <v>0</v>
      </c>
      <c r="F1145" s="38">
        <v>0</v>
      </c>
      <c r="G1145" s="38">
        <v>0</v>
      </c>
    </row>
    <row r="1146" spans="3:7">
      <c r="C1146" s="11" t="s">
        <v>458</v>
      </c>
      <c r="D1146" s="38">
        <v>0</v>
      </c>
      <c r="E1146" s="38">
        <v>0</v>
      </c>
      <c r="F1146" s="38">
        <v>0</v>
      </c>
      <c r="G1146" s="38">
        <v>0</v>
      </c>
    </row>
    <row r="1147" spans="3:7">
      <c r="C1147" s="11" t="s">
        <v>457</v>
      </c>
      <c r="D1147" s="38">
        <v>0</v>
      </c>
      <c r="E1147" s="38">
        <v>0</v>
      </c>
      <c r="F1147" s="38">
        <v>0</v>
      </c>
      <c r="G1147" s="38">
        <v>0</v>
      </c>
    </row>
    <row r="1148" spans="3:7">
      <c r="C1148" s="11" t="s">
        <v>456</v>
      </c>
      <c r="D1148" s="38">
        <v>0</v>
      </c>
      <c r="E1148" s="38">
        <v>0</v>
      </c>
      <c r="F1148" s="38">
        <v>0</v>
      </c>
      <c r="G1148" s="38">
        <v>0</v>
      </c>
    </row>
    <row r="1149" spans="3:7">
      <c r="C1149" s="11" t="s">
        <v>455</v>
      </c>
      <c r="D1149" s="38">
        <v>0</v>
      </c>
      <c r="E1149" s="38">
        <v>0</v>
      </c>
      <c r="F1149" s="38">
        <v>0</v>
      </c>
      <c r="G1149" s="38">
        <v>0</v>
      </c>
    </row>
    <row r="1150" spans="3:7">
      <c r="C1150" s="11" t="s">
        <v>461</v>
      </c>
      <c r="D1150" s="38">
        <v>134396076</v>
      </c>
      <c r="E1150" s="38">
        <v>70683458</v>
      </c>
      <c r="F1150" s="38">
        <v>400539596</v>
      </c>
      <c r="G1150" s="38">
        <v>0</v>
      </c>
    </row>
    <row r="1151" spans="3:7">
      <c r="C1151" s="11" t="s">
        <v>459</v>
      </c>
      <c r="D1151" s="38">
        <v>134396076</v>
      </c>
      <c r="E1151" s="38">
        <v>70683458</v>
      </c>
      <c r="F1151" s="38">
        <v>400539596</v>
      </c>
      <c r="G1151" s="38">
        <v>0</v>
      </c>
    </row>
    <row r="1152" spans="3:7">
      <c r="C1152" s="11" t="s">
        <v>458</v>
      </c>
      <c r="D1152" s="38">
        <v>0</v>
      </c>
      <c r="E1152" s="38">
        <v>0</v>
      </c>
      <c r="F1152" s="38">
        <v>0</v>
      </c>
      <c r="G1152" s="38">
        <v>0</v>
      </c>
    </row>
    <row r="1153" spans="3:7">
      <c r="C1153" s="11" t="s">
        <v>457</v>
      </c>
      <c r="D1153" s="38">
        <v>0</v>
      </c>
      <c r="E1153" s="38">
        <v>0</v>
      </c>
      <c r="F1153" s="38">
        <v>0</v>
      </c>
      <c r="G1153" s="38">
        <v>0</v>
      </c>
    </row>
    <row r="1154" spans="3:7">
      <c r="C1154" s="11" t="s">
        <v>456</v>
      </c>
      <c r="D1154" s="38">
        <v>0</v>
      </c>
      <c r="E1154" s="38">
        <v>0</v>
      </c>
      <c r="F1154" s="38">
        <v>0</v>
      </c>
      <c r="G1154" s="38">
        <v>0</v>
      </c>
    </row>
    <row r="1155" spans="3:7">
      <c r="C1155" s="11" t="s">
        <v>455</v>
      </c>
      <c r="D1155" s="38">
        <v>0</v>
      </c>
      <c r="E1155" s="38">
        <v>0</v>
      </c>
      <c r="F1155" s="38">
        <v>0</v>
      </c>
      <c r="G1155" s="38">
        <v>0</v>
      </c>
    </row>
    <row r="1156" spans="3:7">
      <c r="C1156" s="11" t="s">
        <v>460</v>
      </c>
      <c r="D1156" s="38">
        <v>0</v>
      </c>
      <c r="E1156" s="38">
        <v>0</v>
      </c>
      <c r="F1156" s="38">
        <v>0</v>
      </c>
      <c r="G1156" s="38">
        <v>0</v>
      </c>
    </row>
    <row r="1157" spans="3:7">
      <c r="C1157" s="11" t="s">
        <v>459</v>
      </c>
      <c r="D1157" s="38">
        <v>0</v>
      </c>
      <c r="E1157" s="38">
        <v>0</v>
      </c>
      <c r="F1157" s="38">
        <v>0</v>
      </c>
      <c r="G1157" s="38">
        <v>0</v>
      </c>
    </row>
    <row r="1158" spans="3:7">
      <c r="C1158" s="11" t="s">
        <v>458</v>
      </c>
      <c r="D1158" s="38">
        <v>0</v>
      </c>
      <c r="E1158" s="38">
        <v>0</v>
      </c>
      <c r="F1158" s="38">
        <v>0</v>
      </c>
      <c r="G1158" s="38">
        <v>0</v>
      </c>
    </row>
    <row r="1159" spans="3:7">
      <c r="C1159" s="11" t="s">
        <v>457</v>
      </c>
      <c r="D1159" s="38">
        <v>0</v>
      </c>
      <c r="E1159" s="38">
        <v>0</v>
      </c>
      <c r="F1159" s="38">
        <v>0</v>
      </c>
      <c r="G1159" s="38">
        <v>0</v>
      </c>
    </row>
    <row r="1160" spans="3:7">
      <c r="C1160" s="11" t="s">
        <v>456</v>
      </c>
      <c r="D1160" s="38">
        <v>0</v>
      </c>
      <c r="E1160" s="38">
        <v>0</v>
      </c>
      <c r="F1160" s="38">
        <v>0</v>
      </c>
      <c r="G1160" s="38">
        <v>0</v>
      </c>
    </row>
    <row r="1161" spans="3:7">
      <c r="C1161" s="11" t="s">
        <v>455</v>
      </c>
      <c r="D1161" s="38">
        <v>0</v>
      </c>
      <c r="E1161" s="38">
        <v>0</v>
      </c>
      <c r="F1161" s="38">
        <v>0</v>
      </c>
      <c r="G1161" s="38">
        <v>0</v>
      </c>
    </row>
    <row r="1162" spans="3:7">
      <c r="C1162" s="11" t="s">
        <v>454</v>
      </c>
      <c r="D1162" s="38">
        <v>0</v>
      </c>
      <c r="E1162" s="38">
        <v>0</v>
      </c>
      <c r="F1162" s="38">
        <v>0</v>
      </c>
      <c r="G1162" s="38">
        <v>0</v>
      </c>
    </row>
    <row r="1163" spans="3:7">
      <c r="C1163" s="11" t="s">
        <v>453</v>
      </c>
      <c r="D1163" s="38">
        <v>0</v>
      </c>
      <c r="E1163" s="38">
        <v>0</v>
      </c>
      <c r="F1163" s="38">
        <v>0</v>
      </c>
      <c r="G1163" s="38">
        <v>0</v>
      </c>
    </row>
    <row r="1164" spans="3:7">
      <c r="C1164" s="10" t="s">
        <v>165</v>
      </c>
      <c r="D1164" s="38">
        <v>134396076</v>
      </c>
      <c r="E1164" s="38">
        <v>70683458</v>
      </c>
      <c r="F1164" s="38">
        <v>400539596</v>
      </c>
      <c r="G1164" s="38">
        <v>0</v>
      </c>
    </row>
    <row r="1165" spans="3:7">
      <c r="C1165" s="14" t="s">
        <v>484</v>
      </c>
      <c r="D1165" s="825" t="s">
        <v>1888</v>
      </c>
      <c r="E1165" s="826"/>
      <c r="F1165" s="826"/>
      <c r="G1165" s="826"/>
    </row>
    <row r="1166" spans="3:7">
      <c r="C1166" s="35" t="s">
        <v>482</v>
      </c>
      <c r="D1166" s="821" t="s">
        <v>1889</v>
      </c>
      <c r="E1166" s="822"/>
      <c r="F1166" s="822"/>
      <c r="G1166" s="822"/>
    </row>
    <row r="1167" spans="3:7">
      <c r="C1167" s="35" t="s">
        <v>15</v>
      </c>
      <c r="D1167" s="821" t="s">
        <v>1876</v>
      </c>
      <c r="E1167" s="822"/>
      <c r="F1167" s="822"/>
      <c r="G1167" s="822"/>
    </row>
    <row r="1168" spans="3:7">
      <c r="C1168" s="13"/>
      <c r="D1168" s="41">
        <v>2021</v>
      </c>
      <c r="E1168" s="41">
        <v>2022</v>
      </c>
      <c r="F1168" s="41">
        <v>2023</v>
      </c>
      <c r="G1168" s="41">
        <v>2024</v>
      </c>
    </row>
    <row r="1169" spans="3:7">
      <c r="C1169" s="12"/>
      <c r="D1169" s="42" t="s">
        <v>7</v>
      </c>
      <c r="E1169" s="42" t="s">
        <v>8</v>
      </c>
      <c r="F1169" s="42" t="s">
        <v>8</v>
      </c>
      <c r="G1169" s="42" t="s">
        <v>8</v>
      </c>
    </row>
    <row r="1170" spans="3:7">
      <c r="C1170" s="7" t="s">
        <v>16</v>
      </c>
      <c r="D1170" s="43" t="s">
        <v>474</v>
      </c>
      <c r="E1170" s="43" t="s">
        <v>531</v>
      </c>
      <c r="F1170" s="43" t="s">
        <v>531</v>
      </c>
      <c r="G1170" s="43" t="s">
        <v>474</v>
      </c>
    </row>
    <row r="1171" spans="3:7">
      <c r="C1171" s="7" t="s">
        <v>680</v>
      </c>
      <c r="D1171" s="43" t="s">
        <v>1538</v>
      </c>
      <c r="E1171" s="43" t="s">
        <v>1890</v>
      </c>
      <c r="F1171" s="43" t="s">
        <v>1891</v>
      </c>
      <c r="G1171" s="43" t="s">
        <v>474</v>
      </c>
    </row>
    <row r="1172" spans="3:7">
      <c r="C1172" s="7" t="s">
        <v>676</v>
      </c>
      <c r="D1172" s="43" t="s">
        <v>474</v>
      </c>
      <c r="E1172" s="43" t="s">
        <v>1890</v>
      </c>
      <c r="F1172" s="43" t="s">
        <v>1891</v>
      </c>
      <c r="G1172" s="43" t="s">
        <v>474</v>
      </c>
    </row>
    <row r="1173" spans="3:7">
      <c r="C1173" s="7" t="s">
        <v>477</v>
      </c>
      <c r="D1173" s="43" t="s">
        <v>450</v>
      </c>
      <c r="E1173" s="43" t="s">
        <v>450</v>
      </c>
      <c r="F1173" s="43" t="s">
        <v>474</v>
      </c>
      <c r="G1173" s="43" t="s">
        <v>583</v>
      </c>
    </row>
    <row r="1174" spans="3:7">
      <c r="C1174" s="7" t="s">
        <v>476</v>
      </c>
      <c r="D1174" s="43" t="s">
        <v>450</v>
      </c>
      <c r="E1174" s="43" t="s">
        <v>1892</v>
      </c>
      <c r="F1174" s="43" t="s">
        <v>492</v>
      </c>
      <c r="G1174" s="43" t="s">
        <v>583</v>
      </c>
    </row>
    <row r="1175" spans="3:7">
      <c r="C1175" s="7" t="s">
        <v>22</v>
      </c>
      <c r="D1175" s="43" t="s">
        <v>450</v>
      </c>
      <c r="E1175" s="43" t="s">
        <v>450</v>
      </c>
      <c r="F1175" s="43" t="s">
        <v>492</v>
      </c>
      <c r="G1175" s="43" t="s">
        <v>583</v>
      </c>
    </row>
    <row r="1176" spans="3:7">
      <c r="C1176" s="823" t="s">
        <v>473</v>
      </c>
      <c r="D1176" s="824"/>
      <c r="E1176" s="824"/>
      <c r="F1176" s="824"/>
      <c r="G1176" s="824"/>
    </row>
    <row r="1177" spans="3:7">
      <c r="C1177" s="13"/>
      <c r="D1177" s="41">
        <v>2021</v>
      </c>
      <c r="E1177" s="41">
        <v>2022</v>
      </c>
      <c r="F1177" s="41">
        <v>2023</v>
      </c>
      <c r="G1177" s="41">
        <v>2024</v>
      </c>
    </row>
    <row r="1178" spans="3:7">
      <c r="C1178" s="12"/>
      <c r="D1178" s="42" t="s">
        <v>7</v>
      </c>
      <c r="E1178" s="42" t="s">
        <v>8</v>
      </c>
      <c r="F1178" s="42" t="s">
        <v>8</v>
      </c>
      <c r="G1178" s="42" t="s">
        <v>8</v>
      </c>
    </row>
    <row r="1179" spans="3:7">
      <c r="C1179" s="11" t="s">
        <v>470</v>
      </c>
      <c r="D1179" s="38">
        <v>0</v>
      </c>
      <c r="E1179" s="38">
        <v>0</v>
      </c>
      <c r="F1179" s="38">
        <v>0</v>
      </c>
      <c r="G1179" s="38">
        <v>0</v>
      </c>
    </row>
    <row r="1180" spans="3:7">
      <c r="C1180" s="11" t="s">
        <v>459</v>
      </c>
      <c r="D1180" s="38">
        <v>0</v>
      </c>
      <c r="E1180" s="38">
        <v>0</v>
      </c>
      <c r="F1180" s="38">
        <v>0</v>
      </c>
      <c r="G1180" s="38">
        <v>0</v>
      </c>
    </row>
    <row r="1181" spans="3:7">
      <c r="C1181" s="11" t="s">
        <v>463</v>
      </c>
      <c r="D1181" s="38">
        <v>0</v>
      </c>
      <c r="E1181" s="38">
        <v>0</v>
      </c>
      <c r="F1181" s="38">
        <v>0</v>
      </c>
      <c r="G1181" s="38">
        <v>0</v>
      </c>
    </row>
    <row r="1182" spans="3:7">
      <c r="C1182" s="11" t="s">
        <v>469</v>
      </c>
      <c r="D1182" s="38">
        <v>0</v>
      </c>
      <c r="E1182" s="38">
        <v>0</v>
      </c>
      <c r="F1182" s="38">
        <v>0</v>
      </c>
      <c r="G1182" s="38">
        <v>0</v>
      </c>
    </row>
    <row r="1183" spans="3:7">
      <c r="C1183" s="11" t="s">
        <v>459</v>
      </c>
      <c r="D1183" s="38">
        <v>0</v>
      </c>
      <c r="E1183" s="38">
        <v>0</v>
      </c>
      <c r="F1183" s="38">
        <v>0</v>
      </c>
      <c r="G1183" s="38">
        <v>0</v>
      </c>
    </row>
    <row r="1184" spans="3:7">
      <c r="C1184" s="11" t="s">
        <v>463</v>
      </c>
      <c r="D1184" s="38">
        <v>0</v>
      </c>
      <c r="E1184" s="38">
        <v>0</v>
      </c>
      <c r="F1184" s="38">
        <v>0</v>
      </c>
      <c r="G1184" s="38">
        <v>0</v>
      </c>
    </row>
    <row r="1185" spans="3:7">
      <c r="C1185" s="11" t="s">
        <v>468</v>
      </c>
      <c r="D1185" s="38">
        <v>0</v>
      </c>
      <c r="E1185" s="38">
        <v>0</v>
      </c>
      <c r="F1185" s="38">
        <v>0</v>
      </c>
      <c r="G1185" s="38">
        <v>0</v>
      </c>
    </row>
    <row r="1186" spans="3:7">
      <c r="C1186" s="11" t="s">
        <v>459</v>
      </c>
      <c r="D1186" s="38">
        <v>0</v>
      </c>
      <c r="E1186" s="38">
        <v>0</v>
      </c>
      <c r="F1186" s="38">
        <v>0</v>
      </c>
      <c r="G1186" s="38">
        <v>0</v>
      </c>
    </row>
    <row r="1187" spans="3:7">
      <c r="C1187" s="11" t="s">
        <v>463</v>
      </c>
      <c r="D1187" s="38">
        <v>0</v>
      </c>
      <c r="E1187" s="38">
        <v>0</v>
      </c>
      <c r="F1187" s="38">
        <v>0</v>
      </c>
      <c r="G1187" s="38">
        <v>0</v>
      </c>
    </row>
    <row r="1188" spans="3:7">
      <c r="C1188" s="11" t="s">
        <v>467</v>
      </c>
      <c r="D1188" s="38">
        <v>0</v>
      </c>
      <c r="E1188" s="38">
        <v>0</v>
      </c>
      <c r="F1188" s="38">
        <v>0</v>
      </c>
      <c r="G1188" s="38">
        <v>0</v>
      </c>
    </row>
    <row r="1189" spans="3:7">
      <c r="C1189" s="11" t="s">
        <v>459</v>
      </c>
      <c r="D1189" s="38">
        <v>0</v>
      </c>
      <c r="E1189" s="38">
        <v>0</v>
      </c>
      <c r="F1189" s="38">
        <v>0</v>
      </c>
      <c r="G1189" s="38">
        <v>0</v>
      </c>
    </row>
    <row r="1190" spans="3:7">
      <c r="C1190" s="11" t="s">
        <v>463</v>
      </c>
      <c r="D1190" s="38">
        <v>0</v>
      </c>
      <c r="E1190" s="38">
        <v>0</v>
      </c>
      <c r="F1190" s="38">
        <v>0</v>
      </c>
      <c r="G1190" s="38">
        <v>0</v>
      </c>
    </row>
    <row r="1191" spans="3:7">
      <c r="C1191" s="11" t="s">
        <v>472</v>
      </c>
      <c r="D1191" s="38">
        <v>0</v>
      </c>
      <c r="E1191" s="38">
        <v>0</v>
      </c>
      <c r="F1191" s="38">
        <v>0</v>
      </c>
      <c r="G1191" s="38">
        <v>0</v>
      </c>
    </row>
    <row r="1192" spans="3:7">
      <c r="C1192" s="11" t="s">
        <v>459</v>
      </c>
      <c r="D1192" s="38">
        <v>0</v>
      </c>
      <c r="E1192" s="38">
        <v>0</v>
      </c>
      <c r="F1192" s="38">
        <v>0</v>
      </c>
      <c r="G1192" s="38">
        <v>0</v>
      </c>
    </row>
    <row r="1193" spans="3:7">
      <c r="C1193" s="11" t="s">
        <v>463</v>
      </c>
      <c r="D1193" s="38">
        <v>0</v>
      </c>
      <c r="E1193" s="38">
        <v>0</v>
      </c>
      <c r="F1193" s="38">
        <v>0</v>
      </c>
      <c r="G1193" s="38">
        <v>0</v>
      </c>
    </row>
    <row r="1194" spans="3:7">
      <c r="C1194" s="11" t="s">
        <v>465</v>
      </c>
      <c r="D1194" s="38">
        <v>0</v>
      </c>
      <c r="E1194" s="38">
        <v>0</v>
      </c>
      <c r="F1194" s="38">
        <v>0</v>
      </c>
      <c r="G1194" s="38">
        <v>0</v>
      </c>
    </row>
    <row r="1195" spans="3:7">
      <c r="C1195" s="11" t="s">
        <v>459</v>
      </c>
      <c r="D1195" s="38">
        <v>0</v>
      </c>
      <c r="E1195" s="38">
        <v>0</v>
      </c>
      <c r="F1195" s="38">
        <v>0</v>
      </c>
      <c r="G1195" s="38">
        <v>0</v>
      </c>
    </row>
    <row r="1196" spans="3:7">
      <c r="C1196" s="11" t="s">
        <v>463</v>
      </c>
      <c r="D1196" s="38">
        <v>0</v>
      </c>
      <c r="E1196" s="38">
        <v>0</v>
      </c>
      <c r="F1196" s="38">
        <v>0</v>
      </c>
      <c r="G1196" s="38">
        <v>0</v>
      </c>
    </row>
    <row r="1197" spans="3:7">
      <c r="C1197" s="11" t="s">
        <v>464</v>
      </c>
      <c r="D1197" s="38">
        <v>0</v>
      </c>
      <c r="E1197" s="38">
        <v>0</v>
      </c>
      <c r="F1197" s="38">
        <v>0</v>
      </c>
      <c r="G1197" s="38">
        <v>0</v>
      </c>
    </row>
    <row r="1198" spans="3:7">
      <c r="C1198" s="11" t="s">
        <v>459</v>
      </c>
      <c r="D1198" s="38">
        <v>0</v>
      </c>
      <c r="E1198" s="38">
        <v>0</v>
      </c>
      <c r="F1198" s="38">
        <v>0</v>
      </c>
      <c r="G1198" s="38">
        <v>0</v>
      </c>
    </row>
    <row r="1199" spans="3:7">
      <c r="C1199" s="11" t="s">
        <v>463</v>
      </c>
      <c r="D1199" s="38">
        <v>0</v>
      </c>
      <c r="E1199" s="38">
        <v>0</v>
      </c>
      <c r="F1199" s="38">
        <v>0</v>
      </c>
      <c r="G1199" s="38">
        <v>0</v>
      </c>
    </row>
    <row r="1200" spans="3:7">
      <c r="C1200" s="11" t="s">
        <v>462</v>
      </c>
      <c r="D1200" s="38">
        <v>0</v>
      </c>
      <c r="E1200" s="38">
        <v>0</v>
      </c>
      <c r="F1200" s="38">
        <v>0</v>
      </c>
      <c r="G1200" s="38">
        <v>0</v>
      </c>
    </row>
    <row r="1201" spans="3:7">
      <c r="C1201" s="11" t="s">
        <v>459</v>
      </c>
      <c r="D1201" s="38">
        <v>0</v>
      </c>
      <c r="E1201" s="38">
        <v>0</v>
      </c>
      <c r="F1201" s="38">
        <v>0</v>
      </c>
      <c r="G1201" s="38">
        <v>0</v>
      </c>
    </row>
    <row r="1202" spans="3:7">
      <c r="C1202" s="11" t="s">
        <v>458</v>
      </c>
      <c r="D1202" s="38">
        <v>0</v>
      </c>
      <c r="E1202" s="38">
        <v>0</v>
      </c>
      <c r="F1202" s="38">
        <v>0</v>
      </c>
      <c r="G1202" s="38">
        <v>0</v>
      </c>
    </row>
    <row r="1203" spans="3:7">
      <c r="C1203" s="11" t="s">
        <v>457</v>
      </c>
      <c r="D1203" s="38">
        <v>0</v>
      </c>
      <c r="E1203" s="38">
        <v>0</v>
      </c>
      <c r="F1203" s="38">
        <v>0</v>
      </c>
      <c r="G1203" s="38">
        <v>0</v>
      </c>
    </row>
    <row r="1204" spans="3:7">
      <c r="C1204" s="11" t="s">
        <v>456</v>
      </c>
      <c r="D1204" s="38">
        <v>0</v>
      </c>
      <c r="E1204" s="38">
        <v>0</v>
      </c>
      <c r="F1204" s="38">
        <v>0</v>
      </c>
      <c r="G1204" s="38">
        <v>0</v>
      </c>
    </row>
    <row r="1205" spans="3:7">
      <c r="C1205" s="11" t="s">
        <v>455</v>
      </c>
      <c r="D1205" s="38">
        <v>0</v>
      </c>
      <c r="E1205" s="38">
        <v>0</v>
      </c>
      <c r="F1205" s="38">
        <v>0</v>
      </c>
      <c r="G1205" s="38">
        <v>0</v>
      </c>
    </row>
    <row r="1206" spans="3:7">
      <c r="C1206" s="11" t="s">
        <v>461</v>
      </c>
      <c r="D1206" s="38">
        <v>20000000</v>
      </c>
      <c r="E1206" s="38">
        <v>46448389</v>
      </c>
      <c r="F1206" s="38">
        <v>185793554</v>
      </c>
      <c r="G1206" s="38">
        <v>0</v>
      </c>
    </row>
    <row r="1207" spans="3:7">
      <c r="C1207" s="11" t="s">
        <v>459</v>
      </c>
      <c r="D1207" s="38">
        <v>20000000</v>
      </c>
      <c r="E1207" s="38">
        <v>46448389</v>
      </c>
      <c r="F1207" s="38">
        <v>185793554</v>
      </c>
      <c r="G1207" s="38">
        <v>0</v>
      </c>
    </row>
    <row r="1208" spans="3:7">
      <c r="C1208" s="11" t="s">
        <v>458</v>
      </c>
      <c r="D1208" s="38">
        <v>0</v>
      </c>
      <c r="E1208" s="38">
        <v>0</v>
      </c>
      <c r="F1208" s="38">
        <v>0</v>
      </c>
      <c r="G1208" s="38">
        <v>0</v>
      </c>
    </row>
    <row r="1209" spans="3:7">
      <c r="C1209" s="11" t="s">
        <v>457</v>
      </c>
      <c r="D1209" s="38">
        <v>0</v>
      </c>
      <c r="E1209" s="38">
        <v>0</v>
      </c>
      <c r="F1209" s="38">
        <v>0</v>
      </c>
      <c r="G1209" s="38">
        <v>0</v>
      </c>
    </row>
    <row r="1210" spans="3:7">
      <c r="C1210" s="11" t="s">
        <v>456</v>
      </c>
      <c r="D1210" s="38">
        <v>0</v>
      </c>
      <c r="E1210" s="38">
        <v>0</v>
      </c>
      <c r="F1210" s="38">
        <v>0</v>
      </c>
      <c r="G1210" s="38">
        <v>0</v>
      </c>
    </row>
    <row r="1211" spans="3:7">
      <c r="C1211" s="11" t="s">
        <v>455</v>
      </c>
      <c r="D1211" s="38">
        <v>0</v>
      </c>
      <c r="E1211" s="38">
        <v>0</v>
      </c>
      <c r="F1211" s="38">
        <v>0</v>
      </c>
      <c r="G1211" s="38">
        <v>0</v>
      </c>
    </row>
    <row r="1212" spans="3:7">
      <c r="C1212" s="11" t="s">
        <v>460</v>
      </c>
      <c r="D1212" s="38">
        <v>0</v>
      </c>
      <c r="E1212" s="38">
        <v>0</v>
      </c>
      <c r="F1212" s="38">
        <v>0</v>
      </c>
      <c r="G1212" s="38">
        <v>0</v>
      </c>
    </row>
    <row r="1213" spans="3:7">
      <c r="C1213" s="11" t="s">
        <v>459</v>
      </c>
      <c r="D1213" s="38">
        <v>0</v>
      </c>
      <c r="E1213" s="38">
        <v>0</v>
      </c>
      <c r="F1213" s="38">
        <v>0</v>
      </c>
      <c r="G1213" s="38">
        <v>0</v>
      </c>
    </row>
    <row r="1214" spans="3:7">
      <c r="C1214" s="11" t="s">
        <v>458</v>
      </c>
      <c r="D1214" s="38">
        <v>0</v>
      </c>
      <c r="E1214" s="38">
        <v>0</v>
      </c>
      <c r="F1214" s="38">
        <v>0</v>
      </c>
      <c r="G1214" s="38">
        <v>0</v>
      </c>
    </row>
    <row r="1215" spans="3:7">
      <c r="C1215" s="11" t="s">
        <v>457</v>
      </c>
      <c r="D1215" s="38">
        <v>0</v>
      </c>
      <c r="E1215" s="38">
        <v>0</v>
      </c>
      <c r="F1215" s="38">
        <v>0</v>
      </c>
      <c r="G1215" s="38">
        <v>0</v>
      </c>
    </row>
    <row r="1216" spans="3:7">
      <c r="C1216" s="11" t="s">
        <v>456</v>
      </c>
      <c r="D1216" s="38">
        <v>0</v>
      </c>
      <c r="E1216" s="38">
        <v>0</v>
      </c>
      <c r="F1216" s="38">
        <v>0</v>
      </c>
      <c r="G1216" s="38">
        <v>0</v>
      </c>
    </row>
    <row r="1217" spans="3:7">
      <c r="C1217" s="11" t="s">
        <v>455</v>
      </c>
      <c r="D1217" s="38">
        <v>0</v>
      </c>
      <c r="E1217" s="38">
        <v>0</v>
      </c>
      <c r="F1217" s="38">
        <v>0</v>
      </c>
      <c r="G1217" s="38">
        <v>0</v>
      </c>
    </row>
    <row r="1218" spans="3:7">
      <c r="C1218" s="11" t="s">
        <v>454</v>
      </c>
      <c r="D1218" s="38">
        <v>0</v>
      </c>
      <c r="E1218" s="38">
        <v>0</v>
      </c>
      <c r="F1218" s="38">
        <v>0</v>
      </c>
      <c r="G1218" s="38">
        <v>0</v>
      </c>
    </row>
    <row r="1219" spans="3:7">
      <c r="C1219" s="11" t="s">
        <v>453</v>
      </c>
      <c r="D1219" s="38">
        <v>0</v>
      </c>
      <c r="E1219" s="38">
        <v>0</v>
      </c>
      <c r="F1219" s="38">
        <v>0</v>
      </c>
      <c r="G1219" s="38">
        <v>0</v>
      </c>
    </row>
    <row r="1220" spans="3:7">
      <c r="C1220" s="10" t="s">
        <v>165</v>
      </c>
      <c r="D1220" s="38">
        <v>20000000</v>
      </c>
      <c r="E1220" s="38">
        <v>46448389</v>
      </c>
      <c r="F1220" s="38">
        <v>185793554</v>
      </c>
      <c r="G1220" s="38">
        <v>0</v>
      </c>
    </row>
    <row r="1221" spans="3:7">
      <c r="C1221" s="14" t="s">
        <v>484</v>
      </c>
      <c r="D1221" s="825" t="s">
        <v>1893</v>
      </c>
      <c r="E1221" s="826"/>
      <c r="F1221" s="826"/>
      <c r="G1221" s="826"/>
    </row>
    <row r="1222" spans="3:7">
      <c r="C1222" s="35" t="s">
        <v>482</v>
      </c>
      <c r="D1222" s="821" t="s">
        <v>1894</v>
      </c>
      <c r="E1222" s="822"/>
      <c r="F1222" s="822"/>
      <c r="G1222" s="822"/>
    </row>
    <row r="1223" spans="3:7">
      <c r="C1223" s="35" t="s">
        <v>15</v>
      </c>
      <c r="D1223" s="821" t="s">
        <v>1876</v>
      </c>
      <c r="E1223" s="822"/>
      <c r="F1223" s="822"/>
      <c r="G1223" s="822"/>
    </row>
    <row r="1224" spans="3:7">
      <c r="C1224" s="13"/>
      <c r="D1224" s="41">
        <v>2021</v>
      </c>
      <c r="E1224" s="41">
        <v>2022</v>
      </c>
      <c r="F1224" s="41">
        <v>2023</v>
      </c>
      <c r="G1224" s="41">
        <v>2024</v>
      </c>
    </row>
    <row r="1225" spans="3:7">
      <c r="C1225" s="12"/>
      <c r="D1225" s="42" t="s">
        <v>7</v>
      </c>
      <c r="E1225" s="42" t="s">
        <v>8</v>
      </c>
      <c r="F1225" s="42" t="s">
        <v>8</v>
      </c>
      <c r="G1225" s="42" t="s">
        <v>8</v>
      </c>
    </row>
    <row r="1226" spans="3:7">
      <c r="C1226" s="7" t="s">
        <v>16</v>
      </c>
      <c r="D1226" s="43" t="s">
        <v>474</v>
      </c>
      <c r="E1226" s="43" t="s">
        <v>531</v>
      </c>
      <c r="F1226" s="43" t="s">
        <v>531</v>
      </c>
      <c r="G1226" s="43" t="s">
        <v>474</v>
      </c>
    </row>
    <row r="1227" spans="3:7">
      <c r="C1227" s="7" t="s">
        <v>680</v>
      </c>
      <c r="D1227" s="43" t="s">
        <v>1895</v>
      </c>
      <c r="E1227" s="43" t="s">
        <v>1896</v>
      </c>
      <c r="F1227" s="43" t="s">
        <v>1897</v>
      </c>
      <c r="G1227" s="43" t="s">
        <v>474</v>
      </c>
    </row>
    <row r="1228" spans="3:7">
      <c r="C1228" s="7" t="s">
        <v>676</v>
      </c>
      <c r="D1228" s="43" t="s">
        <v>474</v>
      </c>
      <c r="E1228" s="43" t="s">
        <v>1896</v>
      </c>
      <c r="F1228" s="43" t="s">
        <v>1897</v>
      </c>
      <c r="G1228" s="43" t="s">
        <v>474</v>
      </c>
    </row>
    <row r="1229" spans="3:7">
      <c r="C1229" s="7" t="s">
        <v>477</v>
      </c>
      <c r="D1229" s="43" t="s">
        <v>450</v>
      </c>
      <c r="E1229" s="43" t="s">
        <v>450</v>
      </c>
      <c r="F1229" s="43" t="s">
        <v>474</v>
      </c>
      <c r="G1229" s="43" t="s">
        <v>583</v>
      </c>
    </row>
    <row r="1230" spans="3:7">
      <c r="C1230" s="7" t="s">
        <v>476</v>
      </c>
      <c r="D1230" s="43" t="s">
        <v>450</v>
      </c>
      <c r="E1230" s="43" t="s">
        <v>1898</v>
      </c>
      <c r="F1230" s="43" t="s">
        <v>1899</v>
      </c>
      <c r="G1230" s="43" t="s">
        <v>583</v>
      </c>
    </row>
    <row r="1231" spans="3:7">
      <c r="C1231" s="7" t="s">
        <v>22</v>
      </c>
      <c r="D1231" s="43" t="s">
        <v>450</v>
      </c>
      <c r="E1231" s="43" t="s">
        <v>450</v>
      </c>
      <c r="F1231" s="43" t="s">
        <v>1899</v>
      </c>
      <c r="G1231" s="43" t="s">
        <v>583</v>
      </c>
    </row>
    <row r="1232" spans="3:7">
      <c r="C1232" s="823" t="s">
        <v>473</v>
      </c>
      <c r="D1232" s="824"/>
      <c r="E1232" s="824"/>
      <c r="F1232" s="824"/>
      <c r="G1232" s="824"/>
    </row>
    <row r="1233" spans="3:7">
      <c r="C1233" s="13"/>
      <c r="D1233" s="41">
        <v>2021</v>
      </c>
      <c r="E1233" s="41">
        <v>2022</v>
      </c>
      <c r="F1233" s="41">
        <v>2023</v>
      </c>
      <c r="G1233" s="41">
        <v>2024</v>
      </c>
    </row>
    <row r="1234" spans="3:7">
      <c r="C1234" s="12"/>
      <c r="D1234" s="42" t="s">
        <v>7</v>
      </c>
      <c r="E1234" s="42" t="s">
        <v>8</v>
      </c>
      <c r="F1234" s="42" t="s">
        <v>8</v>
      </c>
      <c r="G1234" s="42" t="s">
        <v>8</v>
      </c>
    </row>
    <row r="1235" spans="3:7">
      <c r="C1235" s="11" t="s">
        <v>470</v>
      </c>
      <c r="D1235" s="38">
        <v>0</v>
      </c>
      <c r="E1235" s="38">
        <v>0</v>
      </c>
      <c r="F1235" s="38">
        <v>0</v>
      </c>
      <c r="G1235" s="38">
        <v>0</v>
      </c>
    </row>
    <row r="1236" spans="3:7">
      <c r="C1236" s="11" t="s">
        <v>459</v>
      </c>
      <c r="D1236" s="38">
        <v>0</v>
      </c>
      <c r="E1236" s="38">
        <v>0</v>
      </c>
      <c r="F1236" s="38">
        <v>0</v>
      </c>
      <c r="G1236" s="38">
        <v>0</v>
      </c>
    </row>
    <row r="1237" spans="3:7">
      <c r="C1237" s="11" t="s">
        <v>463</v>
      </c>
      <c r="D1237" s="38">
        <v>0</v>
      </c>
      <c r="E1237" s="38">
        <v>0</v>
      </c>
      <c r="F1237" s="38">
        <v>0</v>
      </c>
      <c r="G1237" s="38">
        <v>0</v>
      </c>
    </row>
    <row r="1238" spans="3:7">
      <c r="C1238" s="11" t="s">
        <v>469</v>
      </c>
      <c r="D1238" s="38">
        <v>0</v>
      </c>
      <c r="E1238" s="38">
        <v>0</v>
      </c>
      <c r="F1238" s="38">
        <v>0</v>
      </c>
      <c r="G1238" s="38">
        <v>0</v>
      </c>
    </row>
    <row r="1239" spans="3:7">
      <c r="C1239" s="11" t="s">
        <v>459</v>
      </c>
      <c r="D1239" s="38">
        <v>0</v>
      </c>
      <c r="E1239" s="38">
        <v>0</v>
      </c>
      <c r="F1239" s="38">
        <v>0</v>
      </c>
      <c r="G1239" s="38">
        <v>0</v>
      </c>
    </row>
    <row r="1240" spans="3:7">
      <c r="C1240" s="11" t="s">
        <v>463</v>
      </c>
      <c r="D1240" s="38">
        <v>0</v>
      </c>
      <c r="E1240" s="38">
        <v>0</v>
      </c>
      <c r="F1240" s="38">
        <v>0</v>
      </c>
      <c r="G1240" s="38">
        <v>0</v>
      </c>
    </row>
    <row r="1241" spans="3:7">
      <c r="C1241" s="11" t="s">
        <v>468</v>
      </c>
      <c r="D1241" s="38">
        <v>0</v>
      </c>
      <c r="E1241" s="38">
        <v>0</v>
      </c>
      <c r="F1241" s="38">
        <v>0</v>
      </c>
      <c r="G1241" s="38">
        <v>0</v>
      </c>
    </row>
    <row r="1242" spans="3:7">
      <c r="C1242" s="11" t="s">
        <v>459</v>
      </c>
      <c r="D1242" s="38">
        <v>0</v>
      </c>
      <c r="E1242" s="38">
        <v>0</v>
      </c>
      <c r="F1242" s="38">
        <v>0</v>
      </c>
      <c r="G1242" s="38">
        <v>0</v>
      </c>
    </row>
    <row r="1243" spans="3:7">
      <c r="C1243" s="11" t="s">
        <v>463</v>
      </c>
      <c r="D1243" s="38">
        <v>0</v>
      </c>
      <c r="E1243" s="38">
        <v>0</v>
      </c>
      <c r="F1243" s="38">
        <v>0</v>
      </c>
      <c r="G1243" s="38">
        <v>0</v>
      </c>
    </row>
    <row r="1244" spans="3:7">
      <c r="C1244" s="11" t="s">
        <v>467</v>
      </c>
      <c r="D1244" s="38">
        <v>0</v>
      </c>
      <c r="E1244" s="38">
        <v>0</v>
      </c>
      <c r="F1244" s="38">
        <v>0</v>
      </c>
      <c r="G1244" s="38">
        <v>0</v>
      </c>
    </row>
    <row r="1245" spans="3:7">
      <c r="C1245" s="11" t="s">
        <v>459</v>
      </c>
      <c r="D1245" s="38">
        <v>0</v>
      </c>
      <c r="E1245" s="38">
        <v>0</v>
      </c>
      <c r="F1245" s="38">
        <v>0</v>
      </c>
      <c r="G1245" s="38">
        <v>0</v>
      </c>
    </row>
    <row r="1246" spans="3:7">
      <c r="C1246" s="11" t="s">
        <v>463</v>
      </c>
      <c r="D1246" s="38">
        <v>0</v>
      </c>
      <c r="E1246" s="38">
        <v>0</v>
      </c>
      <c r="F1246" s="38">
        <v>0</v>
      </c>
      <c r="G1246" s="38">
        <v>0</v>
      </c>
    </row>
    <row r="1247" spans="3:7">
      <c r="C1247" s="11" t="s">
        <v>472</v>
      </c>
      <c r="D1247" s="38">
        <v>0</v>
      </c>
      <c r="E1247" s="38">
        <v>0</v>
      </c>
      <c r="F1247" s="38">
        <v>0</v>
      </c>
      <c r="G1247" s="38">
        <v>0</v>
      </c>
    </row>
    <row r="1248" spans="3:7">
      <c r="C1248" s="11" t="s">
        <v>459</v>
      </c>
      <c r="D1248" s="38">
        <v>0</v>
      </c>
      <c r="E1248" s="38">
        <v>0</v>
      </c>
      <c r="F1248" s="38">
        <v>0</v>
      </c>
      <c r="G1248" s="38">
        <v>0</v>
      </c>
    </row>
    <row r="1249" spans="3:7">
      <c r="C1249" s="11" t="s">
        <v>463</v>
      </c>
      <c r="D1249" s="38">
        <v>0</v>
      </c>
      <c r="E1249" s="38">
        <v>0</v>
      </c>
      <c r="F1249" s="38">
        <v>0</v>
      </c>
      <c r="G1249" s="38">
        <v>0</v>
      </c>
    </row>
    <row r="1250" spans="3:7">
      <c r="C1250" s="11" t="s">
        <v>465</v>
      </c>
      <c r="D1250" s="38">
        <v>0</v>
      </c>
      <c r="E1250" s="38">
        <v>0</v>
      </c>
      <c r="F1250" s="38">
        <v>0</v>
      </c>
      <c r="G1250" s="38">
        <v>0</v>
      </c>
    </row>
    <row r="1251" spans="3:7">
      <c r="C1251" s="11" t="s">
        <v>459</v>
      </c>
      <c r="D1251" s="38">
        <v>0</v>
      </c>
      <c r="E1251" s="38">
        <v>0</v>
      </c>
      <c r="F1251" s="38">
        <v>0</v>
      </c>
      <c r="G1251" s="38">
        <v>0</v>
      </c>
    </row>
    <row r="1252" spans="3:7">
      <c r="C1252" s="11" t="s">
        <v>463</v>
      </c>
      <c r="D1252" s="38">
        <v>0</v>
      </c>
      <c r="E1252" s="38">
        <v>0</v>
      </c>
      <c r="F1252" s="38">
        <v>0</v>
      </c>
      <c r="G1252" s="38">
        <v>0</v>
      </c>
    </row>
    <row r="1253" spans="3:7">
      <c r="C1253" s="11" t="s">
        <v>464</v>
      </c>
      <c r="D1253" s="38">
        <v>0</v>
      </c>
      <c r="E1253" s="38">
        <v>0</v>
      </c>
      <c r="F1253" s="38">
        <v>0</v>
      </c>
      <c r="G1253" s="38">
        <v>0</v>
      </c>
    </row>
    <row r="1254" spans="3:7">
      <c r="C1254" s="11" t="s">
        <v>459</v>
      </c>
      <c r="D1254" s="38">
        <v>0</v>
      </c>
      <c r="E1254" s="38">
        <v>0</v>
      </c>
      <c r="F1254" s="38">
        <v>0</v>
      </c>
      <c r="G1254" s="38">
        <v>0</v>
      </c>
    </row>
    <row r="1255" spans="3:7">
      <c r="C1255" s="11" t="s">
        <v>463</v>
      </c>
      <c r="D1255" s="38">
        <v>0</v>
      </c>
      <c r="E1255" s="38">
        <v>0</v>
      </c>
      <c r="F1255" s="38">
        <v>0</v>
      </c>
      <c r="G1255" s="38">
        <v>0</v>
      </c>
    </row>
    <row r="1256" spans="3:7">
      <c r="C1256" s="11" t="s">
        <v>462</v>
      </c>
      <c r="D1256" s="38">
        <v>0</v>
      </c>
      <c r="E1256" s="38">
        <v>0</v>
      </c>
      <c r="F1256" s="38">
        <v>0</v>
      </c>
      <c r="G1256" s="38">
        <v>0</v>
      </c>
    </row>
    <row r="1257" spans="3:7">
      <c r="C1257" s="11" t="s">
        <v>459</v>
      </c>
      <c r="D1257" s="38">
        <v>0</v>
      </c>
      <c r="E1257" s="38">
        <v>0</v>
      </c>
      <c r="F1257" s="38">
        <v>0</v>
      </c>
      <c r="G1257" s="38">
        <v>0</v>
      </c>
    </row>
    <row r="1258" spans="3:7">
      <c r="C1258" s="11" t="s">
        <v>458</v>
      </c>
      <c r="D1258" s="38">
        <v>0</v>
      </c>
      <c r="E1258" s="38">
        <v>0</v>
      </c>
      <c r="F1258" s="38">
        <v>0</v>
      </c>
      <c r="G1258" s="38">
        <v>0</v>
      </c>
    </row>
    <row r="1259" spans="3:7">
      <c r="C1259" s="11" t="s">
        <v>457</v>
      </c>
      <c r="D1259" s="38">
        <v>0</v>
      </c>
      <c r="E1259" s="38">
        <v>0</v>
      </c>
      <c r="F1259" s="38">
        <v>0</v>
      </c>
      <c r="G1259" s="38">
        <v>0</v>
      </c>
    </row>
    <row r="1260" spans="3:7">
      <c r="C1260" s="11" t="s">
        <v>456</v>
      </c>
      <c r="D1260" s="38">
        <v>0</v>
      </c>
      <c r="E1260" s="38">
        <v>0</v>
      </c>
      <c r="F1260" s="38">
        <v>0</v>
      </c>
      <c r="G1260" s="38">
        <v>0</v>
      </c>
    </row>
    <row r="1261" spans="3:7">
      <c r="C1261" s="11" t="s">
        <v>455</v>
      </c>
      <c r="D1261" s="38">
        <v>0</v>
      </c>
      <c r="E1261" s="38">
        <v>0</v>
      </c>
      <c r="F1261" s="38">
        <v>0</v>
      </c>
      <c r="G1261" s="38">
        <v>0</v>
      </c>
    </row>
    <row r="1262" spans="3:7">
      <c r="C1262" s="11" t="s">
        <v>461</v>
      </c>
      <c r="D1262" s="38">
        <v>130000000</v>
      </c>
      <c r="E1262" s="38">
        <v>14393620</v>
      </c>
      <c r="F1262" s="38">
        <v>33585115</v>
      </c>
      <c r="G1262" s="38">
        <v>0</v>
      </c>
    </row>
    <row r="1263" spans="3:7">
      <c r="C1263" s="11" t="s">
        <v>459</v>
      </c>
      <c r="D1263" s="38">
        <v>130000000</v>
      </c>
      <c r="E1263" s="38">
        <v>14393620</v>
      </c>
      <c r="F1263" s="38">
        <v>33585115</v>
      </c>
      <c r="G1263" s="38">
        <v>0</v>
      </c>
    </row>
    <row r="1264" spans="3:7">
      <c r="C1264" s="11" t="s">
        <v>458</v>
      </c>
      <c r="D1264" s="38">
        <v>0</v>
      </c>
      <c r="E1264" s="38">
        <v>0</v>
      </c>
      <c r="F1264" s="38">
        <v>0</v>
      </c>
      <c r="G1264" s="38">
        <v>0</v>
      </c>
    </row>
    <row r="1265" spans="3:7">
      <c r="C1265" s="11" t="s">
        <v>457</v>
      </c>
      <c r="D1265" s="38">
        <v>0</v>
      </c>
      <c r="E1265" s="38">
        <v>0</v>
      </c>
      <c r="F1265" s="38">
        <v>0</v>
      </c>
      <c r="G1265" s="38">
        <v>0</v>
      </c>
    </row>
    <row r="1266" spans="3:7">
      <c r="C1266" s="11" t="s">
        <v>456</v>
      </c>
      <c r="D1266" s="38">
        <v>0</v>
      </c>
      <c r="E1266" s="38">
        <v>0</v>
      </c>
      <c r="F1266" s="38">
        <v>0</v>
      </c>
      <c r="G1266" s="38">
        <v>0</v>
      </c>
    </row>
    <row r="1267" spans="3:7">
      <c r="C1267" s="11" t="s">
        <v>455</v>
      </c>
      <c r="D1267" s="38">
        <v>0</v>
      </c>
      <c r="E1267" s="38">
        <v>0</v>
      </c>
      <c r="F1267" s="38">
        <v>0</v>
      </c>
      <c r="G1267" s="38">
        <v>0</v>
      </c>
    </row>
    <row r="1268" spans="3:7">
      <c r="C1268" s="11" t="s">
        <v>460</v>
      </c>
      <c r="D1268" s="38">
        <v>0</v>
      </c>
      <c r="E1268" s="38">
        <v>0</v>
      </c>
      <c r="F1268" s="38">
        <v>0</v>
      </c>
      <c r="G1268" s="38">
        <v>0</v>
      </c>
    </row>
    <row r="1269" spans="3:7">
      <c r="C1269" s="11" t="s">
        <v>459</v>
      </c>
      <c r="D1269" s="38">
        <v>0</v>
      </c>
      <c r="E1269" s="38">
        <v>0</v>
      </c>
      <c r="F1269" s="38">
        <v>0</v>
      </c>
      <c r="G1269" s="38">
        <v>0</v>
      </c>
    </row>
    <row r="1270" spans="3:7">
      <c r="C1270" s="11" t="s">
        <v>458</v>
      </c>
      <c r="D1270" s="38">
        <v>0</v>
      </c>
      <c r="E1270" s="38">
        <v>0</v>
      </c>
      <c r="F1270" s="38">
        <v>0</v>
      </c>
      <c r="G1270" s="38">
        <v>0</v>
      </c>
    </row>
    <row r="1271" spans="3:7">
      <c r="C1271" s="11" t="s">
        <v>457</v>
      </c>
      <c r="D1271" s="38">
        <v>0</v>
      </c>
      <c r="E1271" s="38">
        <v>0</v>
      </c>
      <c r="F1271" s="38">
        <v>0</v>
      </c>
      <c r="G1271" s="38">
        <v>0</v>
      </c>
    </row>
    <row r="1272" spans="3:7">
      <c r="C1272" s="11" t="s">
        <v>456</v>
      </c>
      <c r="D1272" s="38">
        <v>0</v>
      </c>
      <c r="E1272" s="38">
        <v>0</v>
      </c>
      <c r="F1272" s="38">
        <v>0</v>
      </c>
      <c r="G1272" s="38">
        <v>0</v>
      </c>
    </row>
    <row r="1273" spans="3:7">
      <c r="C1273" s="11" t="s">
        <v>455</v>
      </c>
      <c r="D1273" s="38">
        <v>0</v>
      </c>
      <c r="E1273" s="38">
        <v>0</v>
      </c>
      <c r="F1273" s="38">
        <v>0</v>
      </c>
      <c r="G1273" s="38">
        <v>0</v>
      </c>
    </row>
    <row r="1274" spans="3:7">
      <c r="C1274" s="11" t="s">
        <v>454</v>
      </c>
      <c r="D1274" s="38">
        <v>0</v>
      </c>
      <c r="E1274" s="38">
        <v>0</v>
      </c>
      <c r="F1274" s="38">
        <v>0</v>
      </c>
      <c r="G1274" s="38">
        <v>0</v>
      </c>
    </row>
    <row r="1275" spans="3:7">
      <c r="C1275" s="11" t="s">
        <v>453</v>
      </c>
      <c r="D1275" s="38">
        <v>0</v>
      </c>
      <c r="E1275" s="38">
        <v>0</v>
      </c>
      <c r="F1275" s="38">
        <v>0</v>
      </c>
      <c r="G1275" s="38">
        <v>0</v>
      </c>
    </row>
    <row r="1276" spans="3:7">
      <c r="C1276" s="10" t="s">
        <v>165</v>
      </c>
      <c r="D1276" s="38">
        <v>130000000</v>
      </c>
      <c r="E1276" s="38">
        <v>14393620</v>
      </c>
      <c r="F1276" s="38">
        <v>33585115</v>
      </c>
      <c r="G1276" s="38">
        <v>0</v>
      </c>
    </row>
    <row r="1277" spans="3:7">
      <c r="C1277" s="14" t="s">
        <v>484</v>
      </c>
      <c r="D1277" s="825" t="s">
        <v>1900</v>
      </c>
      <c r="E1277" s="826"/>
      <c r="F1277" s="826"/>
      <c r="G1277" s="826"/>
    </row>
    <row r="1278" spans="3:7">
      <c r="C1278" s="35" t="s">
        <v>482</v>
      </c>
      <c r="D1278" s="821" t="s">
        <v>1901</v>
      </c>
      <c r="E1278" s="822"/>
      <c r="F1278" s="822"/>
      <c r="G1278" s="822"/>
    </row>
    <row r="1279" spans="3:7">
      <c r="C1279" s="35" t="s">
        <v>15</v>
      </c>
      <c r="D1279" s="821" t="s">
        <v>1876</v>
      </c>
      <c r="E1279" s="822"/>
      <c r="F1279" s="822"/>
      <c r="G1279" s="822"/>
    </row>
    <row r="1280" spans="3:7">
      <c r="C1280" s="13"/>
      <c r="D1280" s="41">
        <v>2021</v>
      </c>
      <c r="E1280" s="41">
        <v>2022</v>
      </c>
      <c r="F1280" s="41">
        <v>2023</v>
      </c>
      <c r="G1280" s="41">
        <v>2024</v>
      </c>
    </row>
    <row r="1281" spans="3:7">
      <c r="C1281" s="12"/>
      <c r="D1281" s="42" t="s">
        <v>7</v>
      </c>
      <c r="E1281" s="42" t="s">
        <v>8</v>
      </c>
      <c r="F1281" s="42" t="s">
        <v>8</v>
      </c>
      <c r="G1281" s="42" t="s">
        <v>8</v>
      </c>
    </row>
    <row r="1282" spans="3:7">
      <c r="C1282" s="7" t="s">
        <v>16</v>
      </c>
      <c r="D1282" s="43" t="s">
        <v>474</v>
      </c>
      <c r="E1282" s="43" t="s">
        <v>474</v>
      </c>
      <c r="F1282" s="43" t="s">
        <v>531</v>
      </c>
      <c r="G1282" s="43" t="s">
        <v>474</v>
      </c>
    </row>
    <row r="1283" spans="3:7">
      <c r="C1283" s="7" t="s">
        <v>680</v>
      </c>
      <c r="D1283" s="43" t="s">
        <v>1902</v>
      </c>
      <c r="E1283" s="43" t="s">
        <v>474</v>
      </c>
      <c r="F1283" s="43" t="s">
        <v>1903</v>
      </c>
      <c r="G1283" s="43" t="s">
        <v>474</v>
      </c>
    </row>
    <row r="1284" spans="3:7">
      <c r="C1284" s="7" t="s">
        <v>676</v>
      </c>
      <c r="D1284" s="43" t="s">
        <v>474</v>
      </c>
      <c r="E1284" s="43" t="s">
        <v>474</v>
      </c>
      <c r="F1284" s="43" t="s">
        <v>1903</v>
      </c>
      <c r="G1284" s="43" t="s">
        <v>474</v>
      </c>
    </row>
    <row r="1285" spans="3:7">
      <c r="C1285" s="7" t="s">
        <v>477</v>
      </c>
      <c r="D1285" s="43" t="s">
        <v>450</v>
      </c>
      <c r="E1285" s="43" t="s">
        <v>450</v>
      </c>
      <c r="F1285" s="43" t="s">
        <v>450</v>
      </c>
      <c r="G1285" s="43" t="s">
        <v>583</v>
      </c>
    </row>
    <row r="1286" spans="3:7">
      <c r="C1286" s="7" t="s">
        <v>476</v>
      </c>
      <c r="D1286" s="43" t="s">
        <v>450</v>
      </c>
      <c r="E1286" s="43" t="s">
        <v>583</v>
      </c>
      <c r="F1286" s="43" t="s">
        <v>450</v>
      </c>
      <c r="G1286" s="43" t="s">
        <v>583</v>
      </c>
    </row>
    <row r="1287" spans="3:7">
      <c r="C1287" s="7" t="s">
        <v>22</v>
      </c>
      <c r="D1287" s="43" t="s">
        <v>450</v>
      </c>
      <c r="E1287" s="43" t="s">
        <v>450</v>
      </c>
      <c r="F1287" s="43" t="s">
        <v>450</v>
      </c>
      <c r="G1287" s="43" t="s">
        <v>583</v>
      </c>
    </row>
    <row r="1288" spans="3:7">
      <c r="C1288" s="823" t="s">
        <v>473</v>
      </c>
      <c r="D1288" s="824"/>
      <c r="E1288" s="824"/>
      <c r="F1288" s="824"/>
      <c r="G1288" s="824"/>
    </row>
    <row r="1289" spans="3:7">
      <c r="C1289" s="13"/>
      <c r="D1289" s="41">
        <v>2021</v>
      </c>
      <c r="E1289" s="41">
        <v>2022</v>
      </c>
      <c r="F1289" s="41">
        <v>2023</v>
      </c>
      <c r="G1289" s="41">
        <v>2024</v>
      </c>
    </row>
    <row r="1290" spans="3:7">
      <c r="C1290" s="12"/>
      <c r="D1290" s="42" t="s">
        <v>7</v>
      </c>
      <c r="E1290" s="42" t="s">
        <v>8</v>
      </c>
      <c r="F1290" s="42" t="s">
        <v>8</v>
      </c>
      <c r="G1290" s="42" t="s">
        <v>8</v>
      </c>
    </row>
    <row r="1291" spans="3:7">
      <c r="C1291" s="11" t="s">
        <v>470</v>
      </c>
      <c r="D1291" s="38">
        <v>0</v>
      </c>
      <c r="E1291" s="38">
        <v>0</v>
      </c>
      <c r="F1291" s="38">
        <v>0</v>
      </c>
      <c r="G1291" s="38">
        <v>0</v>
      </c>
    </row>
    <row r="1292" spans="3:7">
      <c r="C1292" s="11" t="s">
        <v>459</v>
      </c>
      <c r="D1292" s="38">
        <v>0</v>
      </c>
      <c r="E1292" s="38">
        <v>0</v>
      </c>
      <c r="F1292" s="38">
        <v>0</v>
      </c>
      <c r="G1292" s="38">
        <v>0</v>
      </c>
    </row>
    <row r="1293" spans="3:7">
      <c r="C1293" s="11" t="s">
        <v>463</v>
      </c>
      <c r="D1293" s="38">
        <v>0</v>
      </c>
      <c r="E1293" s="38">
        <v>0</v>
      </c>
      <c r="F1293" s="38">
        <v>0</v>
      </c>
      <c r="G1293" s="38">
        <v>0</v>
      </c>
    </row>
    <row r="1294" spans="3:7">
      <c r="C1294" s="11" t="s">
        <v>469</v>
      </c>
      <c r="D1294" s="38">
        <v>0</v>
      </c>
      <c r="E1294" s="38">
        <v>0</v>
      </c>
      <c r="F1294" s="38">
        <v>0</v>
      </c>
      <c r="G1294" s="38">
        <v>0</v>
      </c>
    </row>
    <row r="1295" spans="3:7">
      <c r="C1295" s="11" t="s">
        <v>459</v>
      </c>
      <c r="D1295" s="38">
        <v>0</v>
      </c>
      <c r="E1295" s="38">
        <v>0</v>
      </c>
      <c r="F1295" s="38">
        <v>0</v>
      </c>
      <c r="G1295" s="38">
        <v>0</v>
      </c>
    </row>
    <row r="1296" spans="3:7">
      <c r="C1296" s="11" t="s">
        <v>463</v>
      </c>
      <c r="D1296" s="38">
        <v>0</v>
      </c>
      <c r="E1296" s="38">
        <v>0</v>
      </c>
      <c r="F1296" s="38">
        <v>0</v>
      </c>
      <c r="G1296" s="38">
        <v>0</v>
      </c>
    </row>
    <row r="1297" spans="3:7">
      <c r="C1297" s="11" t="s">
        <v>468</v>
      </c>
      <c r="D1297" s="38">
        <v>0</v>
      </c>
      <c r="E1297" s="38">
        <v>0</v>
      </c>
      <c r="F1297" s="38">
        <v>0</v>
      </c>
      <c r="G1297" s="38">
        <v>0</v>
      </c>
    </row>
    <row r="1298" spans="3:7">
      <c r="C1298" s="11" t="s">
        <v>459</v>
      </c>
      <c r="D1298" s="38">
        <v>0</v>
      </c>
      <c r="E1298" s="38">
        <v>0</v>
      </c>
      <c r="F1298" s="38">
        <v>0</v>
      </c>
      <c r="G1298" s="38">
        <v>0</v>
      </c>
    </row>
    <row r="1299" spans="3:7">
      <c r="C1299" s="11" t="s">
        <v>463</v>
      </c>
      <c r="D1299" s="38">
        <v>0</v>
      </c>
      <c r="E1299" s="38">
        <v>0</v>
      </c>
      <c r="F1299" s="38">
        <v>0</v>
      </c>
      <c r="G1299" s="38">
        <v>0</v>
      </c>
    </row>
    <row r="1300" spans="3:7">
      <c r="C1300" s="11" t="s">
        <v>467</v>
      </c>
      <c r="D1300" s="38">
        <v>0</v>
      </c>
      <c r="E1300" s="38">
        <v>0</v>
      </c>
      <c r="F1300" s="38">
        <v>0</v>
      </c>
      <c r="G1300" s="38">
        <v>0</v>
      </c>
    </row>
    <row r="1301" spans="3:7">
      <c r="C1301" s="11" t="s">
        <v>459</v>
      </c>
      <c r="D1301" s="38">
        <v>0</v>
      </c>
      <c r="E1301" s="38">
        <v>0</v>
      </c>
      <c r="F1301" s="38">
        <v>0</v>
      </c>
      <c r="G1301" s="38">
        <v>0</v>
      </c>
    </row>
    <row r="1302" spans="3:7">
      <c r="C1302" s="11" t="s">
        <v>463</v>
      </c>
      <c r="D1302" s="38">
        <v>0</v>
      </c>
      <c r="E1302" s="38">
        <v>0</v>
      </c>
      <c r="F1302" s="38">
        <v>0</v>
      </c>
      <c r="G1302" s="38">
        <v>0</v>
      </c>
    </row>
    <row r="1303" spans="3:7">
      <c r="C1303" s="11" t="s">
        <v>472</v>
      </c>
      <c r="D1303" s="38">
        <v>0</v>
      </c>
      <c r="E1303" s="38">
        <v>0</v>
      </c>
      <c r="F1303" s="38">
        <v>0</v>
      </c>
      <c r="G1303" s="38">
        <v>0</v>
      </c>
    </row>
    <row r="1304" spans="3:7">
      <c r="C1304" s="11" t="s">
        <v>459</v>
      </c>
      <c r="D1304" s="38">
        <v>0</v>
      </c>
      <c r="E1304" s="38">
        <v>0</v>
      </c>
      <c r="F1304" s="38">
        <v>0</v>
      </c>
      <c r="G1304" s="38">
        <v>0</v>
      </c>
    </row>
    <row r="1305" spans="3:7">
      <c r="C1305" s="11" t="s">
        <v>463</v>
      </c>
      <c r="D1305" s="38">
        <v>0</v>
      </c>
      <c r="E1305" s="38">
        <v>0</v>
      </c>
      <c r="F1305" s="38">
        <v>0</v>
      </c>
      <c r="G1305" s="38">
        <v>0</v>
      </c>
    </row>
    <row r="1306" spans="3:7">
      <c r="C1306" s="11" t="s">
        <v>465</v>
      </c>
      <c r="D1306" s="38">
        <v>0</v>
      </c>
      <c r="E1306" s="38">
        <v>0</v>
      </c>
      <c r="F1306" s="38">
        <v>0</v>
      </c>
      <c r="G1306" s="38">
        <v>0</v>
      </c>
    </row>
    <row r="1307" spans="3:7">
      <c r="C1307" s="11" t="s">
        <v>459</v>
      </c>
      <c r="D1307" s="38">
        <v>0</v>
      </c>
      <c r="E1307" s="38">
        <v>0</v>
      </c>
      <c r="F1307" s="38">
        <v>0</v>
      </c>
      <c r="G1307" s="38">
        <v>0</v>
      </c>
    </row>
    <row r="1308" spans="3:7">
      <c r="C1308" s="11" t="s">
        <v>463</v>
      </c>
      <c r="D1308" s="38">
        <v>0</v>
      </c>
      <c r="E1308" s="38">
        <v>0</v>
      </c>
      <c r="F1308" s="38">
        <v>0</v>
      </c>
      <c r="G1308" s="38">
        <v>0</v>
      </c>
    </row>
    <row r="1309" spans="3:7">
      <c r="C1309" s="11" t="s">
        <v>464</v>
      </c>
      <c r="D1309" s="38">
        <v>0</v>
      </c>
      <c r="E1309" s="38">
        <v>0</v>
      </c>
      <c r="F1309" s="38">
        <v>0</v>
      </c>
      <c r="G1309" s="38">
        <v>0</v>
      </c>
    </row>
    <row r="1310" spans="3:7">
      <c r="C1310" s="11" t="s">
        <v>459</v>
      </c>
      <c r="D1310" s="38">
        <v>0</v>
      </c>
      <c r="E1310" s="38">
        <v>0</v>
      </c>
      <c r="F1310" s="38">
        <v>0</v>
      </c>
      <c r="G1310" s="38">
        <v>0</v>
      </c>
    </row>
    <row r="1311" spans="3:7">
      <c r="C1311" s="11" t="s">
        <v>463</v>
      </c>
      <c r="D1311" s="38">
        <v>0</v>
      </c>
      <c r="E1311" s="38">
        <v>0</v>
      </c>
      <c r="F1311" s="38">
        <v>0</v>
      </c>
      <c r="G1311" s="38">
        <v>0</v>
      </c>
    </row>
    <row r="1312" spans="3:7">
      <c r="C1312" s="11" t="s">
        <v>462</v>
      </c>
      <c r="D1312" s="38">
        <v>0</v>
      </c>
      <c r="E1312" s="38">
        <v>0</v>
      </c>
      <c r="F1312" s="38">
        <v>0</v>
      </c>
      <c r="G1312" s="38">
        <v>0</v>
      </c>
    </row>
    <row r="1313" spans="3:7">
      <c r="C1313" s="11" t="s">
        <v>459</v>
      </c>
      <c r="D1313" s="38">
        <v>0</v>
      </c>
      <c r="E1313" s="38">
        <v>0</v>
      </c>
      <c r="F1313" s="38">
        <v>0</v>
      </c>
      <c r="G1313" s="38">
        <v>0</v>
      </c>
    </row>
    <row r="1314" spans="3:7">
      <c r="C1314" s="11" t="s">
        <v>458</v>
      </c>
      <c r="D1314" s="38">
        <v>0</v>
      </c>
      <c r="E1314" s="38">
        <v>0</v>
      </c>
      <c r="F1314" s="38">
        <v>0</v>
      </c>
      <c r="G1314" s="38">
        <v>0</v>
      </c>
    </row>
    <row r="1315" spans="3:7">
      <c r="C1315" s="11" t="s">
        <v>457</v>
      </c>
      <c r="D1315" s="38">
        <v>0</v>
      </c>
      <c r="E1315" s="38">
        <v>0</v>
      </c>
      <c r="F1315" s="38">
        <v>0</v>
      </c>
      <c r="G1315" s="38">
        <v>0</v>
      </c>
    </row>
    <row r="1316" spans="3:7">
      <c r="C1316" s="11" t="s">
        <v>456</v>
      </c>
      <c r="D1316" s="38">
        <v>0</v>
      </c>
      <c r="E1316" s="38">
        <v>0</v>
      </c>
      <c r="F1316" s="38">
        <v>0</v>
      </c>
      <c r="G1316" s="38">
        <v>0</v>
      </c>
    </row>
    <row r="1317" spans="3:7">
      <c r="C1317" s="11" t="s">
        <v>455</v>
      </c>
      <c r="D1317" s="38">
        <v>0</v>
      </c>
      <c r="E1317" s="38">
        <v>0</v>
      </c>
      <c r="F1317" s="38">
        <v>0</v>
      </c>
      <c r="G1317" s="38">
        <v>0</v>
      </c>
    </row>
    <row r="1318" spans="3:7">
      <c r="C1318" s="11" t="s">
        <v>461</v>
      </c>
      <c r="D1318" s="38">
        <v>4229565</v>
      </c>
      <c r="E1318" s="38">
        <v>0</v>
      </c>
      <c r="F1318" s="38">
        <v>1633263</v>
      </c>
      <c r="G1318" s="38">
        <v>0</v>
      </c>
    </row>
    <row r="1319" spans="3:7">
      <c r="C1319" s="11" t="s">
        <v>459</v>
      </c>
      <c r="D1319" s="38">
        <v>4229565</v>
      </c>
      <c r="E1319" s="38">
        <v>0</v>
      </c>
      <c r="F1319" s="38">
        <v>1633263</v>
      </c>
      <c r="G1319" s="38">
        <v>0</v>
      </c>
    </row>
    <row r="1320" spans="3:7">
      <c r="C1320" s="11" t="s">
        <v>458</v>
      </c>
      <c r="D1320" s="38">
        <v>0</v>
      </c>
      <c r="E1320" s="38">
        <v>0</v>
      </c>
      <c r="F1320" s="38">
        <v>0</v>
      </c>
      <c r="G1320" s="38">
        <v>0</v>
      </c>
    </row>
    <row r="1321" spans="3:7">
      <c r="C1321" s="11" t="s">
        <v>457</v>
      </c>
      <c r="D1321" s="38">
        <v>0</v>
      </c>
      <c r="E1321" s="38">
        <v>0</v>
      </c>
      <c r="F1321" s="38">
        <v>0</v>
      </c>
      <c r="G1321" s="38">
        <v>0</v>
      </c>
    </row>
    <row r="1322" spans="3:7">
      <c r="C1322" s="11" t="s">
        <v>456</v>
      </c>
      <c r="D1322" s="38">
        <v>0</v>
      </c>
      <c r="E1322" s="38">
        <v>0</v>
      </c>
      <c r="F1322" s="38">
        <v>0</v>
      </c>
      <c r="G1322" s="38">
        <v>0</v>
      </c>
    </row>
    <row r="1323" spans="3:7">
      <c r="C1323" s="11" t="s">
        <v>455</v>
      </c>
      <c r="D1323" s="38">
        <v>0</v>
      </c>
      <c r="E1323" s="38">
        <v>0</v>
      </c>
      <c r="F1323" s="38">
        <v>0</v>
      </c>
      <c r="G1323" s="38">
        <v>0</v>
      </c>
    </row>
    <row r="1324" spans="3:7">
      <c r="C1324" s="11" t="s">
        <v>460</v>
      </c>
      <c r="D1324" s="38">
        <v>0</v>
      </c>
      <c r="E1324" s="38">
        <v>0</v>
      </c>
      <c r="F1324" s="38">
        <v>0</v>
      </c>
      <c r="G1324" s="38">
        <v>0</v>
      </c>
    </row>
    <row r="1325" spans="3:7">
      <c r="C1325" s="11" t="s">
        <v>459</v>
      </c>
      <c r="D1325" s="38">
        <v>0</v>
      </c>
      <c r="E1325" s="38">
        <v>0</v>
      </c>
      <c r="F1325" s="38">
        <v>0</v>
      </c>
      <c r="G1325" s="38">
        <v>0</v>
      </c>
    </row>
    <row r="1326" spans="3:7">
      <c r="C1326" s="11" t="s">
        <v>458</v>
      </c>
      <c r="D1326" s="38">
        <v>0</v>
      </c>
      <c r="E1326" s="38">
        <v>0</v>
      </c>
      <c r="F1326" s="38">
        <v>0</v>
      </c>
      <c r="G1326" s="38">
        <v>0</v>
      </c>
    </row>
    <row r="1327" spans="3:7">
      <c r="C1327" s="11" t="s">
        <v>457</v>
      </c>
      <c r="D1327" s="38">
        <v>0</v>
      </c>
      <c r="E1327" s="38">
        <v>0</v>
      </c>
      <c r="F1327" s="38">
        <v>0</v>
      </c>
      <c r="G1327" s="38">
        <v>0</v>
      </c>
    </row>
    <row r="1328" spans="3:7">
      <c r="C1328" s="11" t="s">
        <v>456</v>
      </c>
      <c r="D1328" s="38">
        <v>0</v>
      </c>
      <c r="E1328" s="38">
        <v>0</v>
      </c>
      <c r="F1328" s="38">
        <v>0</v>
      </c>
      <c r="G1328" s="38">
        <v>0</v>
      </c>
    </row>
    <row r="1329" spans="3:7">
      <c r="C1329" s="11" t="s">
        <v>455</v>
      </c>
      <c r="D1329" s="38">
        <v>0</v>
      </c>
      <c r="E1329" s="38">
        <v>0</v>
      </c>
      <c r="F1329" s="38">
        <v>0</v>
      </c>
      <c r="G1329" s="38">
        <v>0</v>
      </c>
    </row>
    <row r="1330" spans="3:7">
      <c r="C1330" s="11" t="s">
        <v>454</v>
      </c>
      <c r="D1330" s="38">
        <v>0</v>
      </c>
      <c r="E1330" s="38">
        <v>0</v>
      </c>
      <c r="F1330" s="38">
        <v>0</v>
      </c>
      <c r="G1330" s="38">
        <v>0</v>
      </c>
    </row>
    <row r="1331" spans="3:7">
      <c r="C1331" s="11" t="s">
        <v>453</v>
      </c>
      <c r="D1331" s="38">
        <v>0</v>
      </c>
      <c r="E1331" s="38">
        <v>0</v>
      </c>
      <c r="F1331" s="38">
        <v>0</v>
      </c>
      <c r="G1331" s="38">
        <v>0</v>
      </c>
    </row>
    <row r="1332" spans="3:7">
      <c r="C1332" s="10" t="s">
        <v>165</v>
      </c>
      <c r="D1332" s="38">
        <v>4229565</v>
      </c>
      <c r="E1332" s="38">
        <v>0</v>
      </c>
      <c r="F1332" s="38">
        <v>1633263</v>
      </c>
      <c r="G1332" s="38">
        <v>0</v>
      </c>
    </row>
    <row r="1333" spans="3:7">
      <c r="C1333" s="14" t="s">
        <v>484</v>
      </c>
      <c r="D1333" s="825" t="s">
        <v>1904</v>
      </c>
      <c r="E1333" s="826"/>
      <c r="F1333" s="826"/>
      <c r="G1333" s="826"/>
    </row>
    <row r="1334" spans="3:7">
      <c r="C1334" s="35" t="s">
        <v>482</v>
      </c>
      <c r="D1334" s="821" t="s">
        <v>1905</v>
      </c>
      <c r="E1334" s="822"/>
      <c r="F1334" s="822"/>
      <c r="G1334" s="822"/>
    </row>
    <row r="1335" spans="3:7">
      <c r="C1335" s="35" t="s">
        <v>15</v>
      </c>
      <c r="D1335" s="821" t="s">
        <v>1876</v>
      </c>
      <c r="E1335" s="822"/>
      <c r="F1335" s="822"/>
      <c r="G1335" s="822"/>
    </row>
    <row r="1336" spans="3:7">
      <c r="C1336" s="13"/>
      <c r="D1336" s="41">
        <v>2021</v>
      </c>
      <c r="E1336" s="41">
        <v>2022</v>
      </c>
      <c r="F1336" s="41">
        <v>2023</v>
      </c>
      <c r="G1336" s="41">
        <v>2024</v>
      </c>
    </row>
    <row r="1337" spans="3:7">
      <c r="C1337" s="12"/>
      <c r="D1337" s="42" t="s">
        <v>7</v>
      </c>
      <c r="E1337" s="42" t="s">
        <v>8</v>
      </c>
      <c r="F1337" s="42" t="s">
        <v>8</v>
      </c>
      <c r="G1337" s="42" t="s">
        <v>8</v>
      </c>
    </row>
    <row r="1338" spans="3:7">
      <c r="C1338" s="7" t="s">
        <v>16</v>
      </c>
      <c r="D1338" s="43" t="s">
        <v>474</v>
      </c>
      <c r="E1338" s="43" t="s">
        <v>531</v>
      </c>
      <c r="F1338" s="43" t="s">
        <v>474</v>
      </c>
      <c r="G1338" s="43" t="s">
        <v>474</v>
      </c>
    </row>
    <row r="1339" spans="3:7">
      <c r="C1339" s="7" t="s">
        <v>680</v>
      </c>
      <c r="D1339" s="43" t="s">
        <v>1906</v>
      </c>
      <c r="E1339" s="43" t="s">
        <v>1907</v>
      </c>
      <c r="F1339" s="43" t="s">
        <v>474</v>
      </c>
      <c r="G1339" s="43" t="s">
        <v>474</v>
      </c>
    </row>
    <row r="1340" spans="3:7">
      <c r="C1340" s="7" t="s">
        <v>676</v>
      </c>
      <c r="D1340" s="43" t="s">
        <v>474</v>
      </c>
      <c r="E1340" s="43" t="s">
        <v>1907</v>
      </c>
      <c r="F1340" s="43" t="s">
        <v>474</v>
      </c>
      <c r="G1340" s="43" t="s">
        <v>474</v>
      </c>
    </row>
    <row r="1341" spans="3:7">
      <c r="C1341" s="7" t="s">
        <v>477</v>
      </c>
      <c r="D1341" s="43" t="s">
        <v>450</v>
      </c>
      <c r="E1341" s="43" t="s">
        <v>450</v>
      </c>
      <c r="F1341" s="43" t="s">
        <v>583</v>
      </c>
      <c r="G1341" s="43" t="s">
        <v>450</v>
      </c>
    </row>
    <row r="1342" spans="3:7">
      <c r="C1342" s="7" t="s">
        <v>476</v>
      </c>
      <c r="D1342" s="43" t="s">
        <v>450</v>
      </c>
      <c r="E1342" s="43" t="s">
        <v>1908</v>
      </c>
      <c r="F1342" s="43" t="s">
        <v>583</v>
      </c>
      <c r="G1342" s="43" t="s">
        <v>450</v>
      </c>
    </row>
    <row r="1343" spans="3:7">
      <c r="C1343" s="7" t="s">
        <v>22</v>
      </c>
      <c r="D1343" s="43" t="s">
        <v>450</v>
      </c>
      <c r="E1343" s="43" t="s">
        <v>450</v>
      </c>
      <c r="F1343" s="43" t="s">
        <v>583</v>
      </c>
      <c r="G1343" s="43" t="s">
        <v>450</v>
      </c>
    </row>
    <row r="1344" spans="3:7">
      <c r="C1344" s="823" t="s">
        <v>473</v>
      </c>
      <c r="D1344" s="824"/>
      <c r="E1344" s="824"/>
      <c r="F1344" s="824"/>
      <c r="G1344" s="824"/>
    </row>
    <row r="1345" spans="3:7">
      <c r="C1345" s="13"/>
      <c r="D1345" s="41">
        <v>2021</v>
      </c>
      <c r="E1345" s="41">
        <v>2022</v>
      </c>
      <c r="F1345" s="41">
        <v>2023</v>
      </c>
      <c r="G1345" s="41">
        <v>2024</v>
      </c>
    </row>
    <row r="1346" spans="3:7">
      <c r="C1346" s="12"/>
      <c r="D1346" s="42" t="s">
        <v>7</v>
      </c>
      <c r="E1346" s="42" t="s">
        <v>8</v>
      </c>
      <c r="F1346" s="42" t="s">
        <v>8</v>
      </c>
      <c r="G1346" s="42" t="s">
        <v>8</v>
      </c>
    </row>
    <row r="1347" spans="3:7">
      <c r="C1347" s="11" t="s">
        <v>470</v>
      </c>
      <c r="D1347" s="38">
        <v>0</v>
      </c>
      <c r="E1347" s="38">
        <v>0</v>
      </c>
      <c r="F1347" s="38">
        <v>0</v>
      </c>
      <c r="G1347" s="38">
        <v>0</v>
      </c>
    </row>
    <row r="1348" spans="3:7">
      <c r="C1348" s="11" t="s">
        <v>459</v>
      </c>
      <c r="D1348" s="38">
        <v>0</v>
      </c>
      <c r="E1348" s="38">
        <v>0</v>
      </c>
      <c r="F1348" s="38">
        <v>0</v>
      </c>
      <c r="G1348" s="38">
        <v>0</v>
      </c>
    </row>
    <row r="1349" spans="3:7">
      <c r="C1349" s="11" t="s">
        <v>463</v>
      </c>
      <c r="D1349" s="38">
        <v>0</v>
      </c>
      <c r="E1349" s="38">
        <v>0</v>
      </c>
      <c r="F1349" s="38">
        <v>0</v>
      </c>
      <c r="G1349" s="38">
        <v>0</v>
      </c>
    </row>
    <row r="1350" spans="3:7">
      <c r="C1350" s="11" t="s">
        <v>469</v>
      </c>
      <c r="D1350" s="38">
        <v>0</v>
      </c>
      <c r="E1350" s="38">
        <v>0</v>
      </c>
      <c r="F1350" s="38">
        <v>0</v>
      </c>
      <c r="G1350" s="38">
        <v>0</v>
      </c>
    </row>
    <row r="1351" spans="3:7">
      <c r="C1351" s="11" t="s">
        <v>459</v>
      </c>
      <c r="D1351" s="38">
        <v>0</v>
      </c>
      <c r="E1351" s="38">
        <v>0</v>
      </c>
      <c r="F1351" s="38">
        <v>0</v>
      </c>
      <c r="G1351" s="38">
        <v>0</v>
      </c>
    </row>
    <row r="1352" spans="3:7">
      <c r="C1352" s="11" t="s">
        <v>463</v>
      </c>
      <c r="D1352" s="38">
        <v>0</v>
      </c>
      <c r="E1352" s="38">
        <v>0</v>
      </c>
      <c r="F1352" s="38">
        <v>0</v>
      </c>
      <c r="G1352" s="38">
        <v>0</v>
      </c>
    </row>
    <row r="1353" spans="3:7">
      <c r="C1353" s="11" t="s">
        <v>468</v>
      </c>
      <c r="D1353" s="38">
        <v>0</v>
      </c>
      <c r="E1353" s="38">
        <v>0</v>
      </c>
      <c r="F1353" s="38">
        <v>0</v>
      </c>
      <c r="G1353" s="38">
        <v>0</v>
      </c>
    </row>
    <row r="1354" spans="3:7">
      <c r="C1354" s="11" t="s">
        <v>459</v>
      </c>
      <c r="D1354" s="38">
        <v>0</v>
      </c>
      <c r="E1354" s="38">
        <v>0</v>
      </c>
      <c r="F1354" s="38">
        <v>0</v>
      </c>
      <c r="G1354" s="38">
        <v>0</v>
      </c>
    </row>
    <row r="1355" spans="3:7">
      <c r="C1355" s="11" t="s">
        <v>463</v>
      </c>
      <c r="D1355" s="38">
        <v>0</v>
      </c>
      <c r="E1355" s="38">
        <v>0</v>
      </c>
      <c r="F1355" s="38">
        <v>0</v>
      </c>
      <c r="G1355" s="38">
        <v>0</v>
      </c>
    </row>
    <row r="1356" spans="3:7">
      <c r="C1356" s="11" t="s">
        <v>467</v>
      </c>
      <c r="D1356" s="38">
        <v>0</v>
      </c>
      <c r="E1356" s="38">
        <v>0</v>
      </c>
      <c r="F1356" s="38">
        <v>0</v>
      </c>
      <c r="G1356" s="38">
        <v>0</v>
      </c>
    </row>
    <row r="1357" spans="3:7">
      <c r="C1357" s="11" t="s">
        <v>459</v>
      </c>
      <c r="D1357" s="38">
        <v>0</v>
      </c>
      <c r="E1357" s="38">
        <v>0</v>
      </c>
      <c r="F1357" s="38">
        <v>0</v>
      </c>
      <c r="G1357" s="38">
        <v>0</v>
      </c>
    </row>
    <row r="1358" spans="3:7">
      <c r="C1358" s="11" t="s">
        <v>463</v>
      </c>
      <c r="D1358" s="38">
        <v>0</v>
      </c>
      <c r="E1358" s="38">
        <v>0</v>
      </c>
      <c r="F1358" s="38">
        <v>0</v>
      </c>
      <c r="G1358" s="38">
        <v>0</v>
      </c>
    </row>
    <row r="1359" spans="3:7">
      <c r="C1359" s="11" t="s">
        <v>472</v>
      </c>
      <c r="D1359" s="38">
        <v>0</v>
      </c>
      <c r="E1359" s="38">
        <v>0</v>
      </c>
      <c r="F1359" s="38">
        <v>0</v>
      </c>
      <c r="G1359" s="38">
        <v>0</v>
      </c>
    </row>
    <row r="1360" spans="3:7">
      <c r="C1360" s="11" t="s">
        <v>459</v>
      </c>
      <c r="D1360" s="38">
        <v>0</v>
      </c>
      <c r="E1360" s="38">
        <v>0</v>
      </c>
      <c r="F1360" s="38">
        <v>0</v>
      </c>
      <c r="G1360" s="38">
        <v>0</v>
      </c>
    </row>
    <row r="1361" spans="3:7">
      <c r="C1361" s="11" t="s">
        <v>463</v>
      </c>
      <c r="D1361" s="38">
        <v>0</v>
      </c>
      <c r="E1361" s="38">
        <v>0</v>
      </c>
      <c r="F1361" s="38">
        <v>0</v>
      </c>
      <c r="G1361" s="38">
        <v>0</v>
      </c>
    </row>
    <row r="1362" spans="3:7">
      <c r="C1362" s="11" t="s">
        <v>465</v>
      </c>
      <c r="D1362" s="38">
        <v>0</v>
      </c>
      <c r="E1362" s="38">
        <v>0</v>
      </c>
      <c r="F1362" s="38">
        <v>0</v>
      </c>
      <c r="G1362" s="38">
        <v>0</v>
      </c>
    </row>
    <row r="1363" spans="3:7">
      <c r="C1363" s="11" t="s">
        <v>459</v>
      </c>
      <c r="D1363" s="38">
        <v>0</v>
      </c>
      <c r="E1363" s="38">
        <v>0</v>
      </c>
      <c r="F1363" s="38">
        <v>0</v>
      </c>
      <c r="G1363" s="38">
        <v>0</v>
      </c>
    </row>
    <row r="1364" spans="3:7">
      <c r="C1364" s="11" t="s">
        <v>463</v>
      </c>
      <c r="D1364" s="38">
        <v>0</v>
      </c>
      <c r="E1364" s="38">
        <v>0</v>
      </c>
      <c r="F1364" s="38">
        <v>0</v>
      </c>
      <c r="G1364" s="38">
        <v>0</v>
      </c>
    </row>
    <row r="1365" spans="3:7">
      <c r="C1365" s="11" t="s">
        <v>464</v>
      </c>
      <c r="D1365" s="38">
        <v>0</v>
      </c>
      <c r="E1365" s="38">
        <v>0</v>
      </c>
      <c r="F1365" s="38">
        <v>0</v>
      </c>
      <c r="G1365" s="38">
        <v>0</v>
      </c>
    </row>
    <row r="1366" spans="3:7">
      <c r="C1366" s="11" t="s">
        <v>459</v>
      </c>
      <c r="D1366" s="38">
        <v>0</v>
      </c>
      <c r="E1366" s="38">
        <v>0</v>
      </c>
      <c r="F1366" s="38">
        <v>0</v>
      </c>
      <c r="G1366" s="38">
        <v>0</v>
      </c>
    </row>
    <row r="1367" spans="3:7">
      <c r="C1367" s="11" t="s">
        <v>463</v>
      </c>
      <c r="D1367" s="38">
        <v>0</v>
      </c>
      <c r="E1367" s="38">
        <v>0</v>
      </c>
      <c r="F1367" s="38">
        <v>0</v>
      </c>
      <c r="G1367" s="38">
        <v>0</v>
      </c>
    </row>
    <row r="1368" spans="3:7">
      <c r="C1368" s="11" t="s">
        <v>462</v>
      </c>
      <c r="D1368" s="38">
        <v>0</v>
      </c>
      <c r="E1368" s="38">
        <v>0</v>
      </c>
      <c r="F1368" s="38">
        <v>0</v>
      </c>
      <c r="G1368" s="38">
        <v>0</v>
      </c>
    </row>
    <row r="1369" spans="3:7">
      <c r="C1369" s="11" t="s">
        <v>459</v>
      </c>
      <c r="D1369" s="38">
        <v>0</v>
      </c>
      <c r="E1369" s="38">
        <v>0</v>
      </c>
      <c r="F1369" s="38">
        <v>0</v>
      </c>
      <c r="G1369" s="38">
        <v>0</v>
      </c>
    </row>
    <row r="1370" spans="3:7">
      <c r="C1370" s="11" t="s">
        <v>458</v>
      </c>
      <c r="D1370" s="38">
        <v>0</v>
      </c>
      <c r="E1370" s="38">
        <v>0</v>
      </c>
      <c r="F1370" s="38">
        <v>0</v>
      </c>
      <c r="G1370" s="38">
        <v>0</v>
      </c>
    </row>
    <row r="1371" spans="3:7">
      <c r="C1371" s="11" t="s">
        <v>457</v>
      </c>
      <c r="D1371" s="38">
        <v>0</v>
      </c>
      <c r="E1371" s="38">
        <v>0</v>
      </c>
      <c r="F1371" s="38">
        <v>0</v>
      </c>
      <c r="G1371" s="38">
        <v>0</v>
      </c>
    </row>
    <row r="1372" spans="3:7">
      <c r="C1372" s="11" t="s">
        <v>456</v>
      </c>
      <c r="D1372" s="38">
        <v>0</v>
      </c>
      <c r="E1372" s="38">
        <v>0</v>
      </c>
      <c r="F1372" s="38">
        <v>0</v>
      </c>
      <c r="G1372" s="38">
        <v>0</v>
      </c>
    </row>
    <row r="1373" spans="3:7">
      <c r="C1373" s="11" t="s">
        <v>455</v>
      </c>
      <c r="D1373" s="38">
        <v>0</v>
      </c>
      <c r="E1373" s="38">
        <v>0</v>
      </c>
      <c r="F1373" s="38">
        <v>0</v>
      </c>
      <c r="G1373" s="38">
        <v>0</v>
      </c>
    </row>
    <row r="1374" spans="3:7">
      <c r="C1374" s="11" t="s">
        <v>461</v>
      </c>
      <c r="D1374" s="38">
        <v>180000000</v>
      </c>
      <c r="E1374" s="38">
        <v>10603736</v>
      </c>
      <c r="F1374" s="38">
        <v>0</v>
      </c>
      <c r="G1374" s="38">
        <v>0</v>
      </c>
    </row>
    <row r="1375" spans="3:7">
      <c r="C1375" s="11" t="s">
        <v>459</v>
      </c>
      <c r="D1375" s="38">
        <v>180000000</v>
      </c>
      <c r="E1375" s="38">
        <v>10603736</v>
      </c>
      <c r="F1375" s="38">
        <v>0</v>
      </c>
      <c r="G1375" s="38">
        <v>0</v>
      </c>
    </row>
    <row r="1376" spans="3:7">
      <c r="C1376" s="11" t="s">
        <v>458</v>
      </c>
      <c r="D1376" s="38">
        <v>0</v>
      </c>
      <c r="E1376" s="38">
        <v>0</v>
      </c>
      <c r="F1376" s="38">
        <v>0</v>
      </c>
      <c r="G1376" s="38">
        <v>0</v>
      </c>
    </row>
    <row r="1377" spans="3:7">
      <c r="C1377" s="11" t="s">
        <v>457</v>
      </c>
      <c r="D1377" s="38">
        <v>0</v>
      </c>
      <c r="E1377" s="38">
        <v>0</v>
      </c>
      <c r="F1377" s="38">
        <v>0</v>
      </c>
      <c r="G1377" s="38">
        <v>0</v>
      </c>
    </row>
    <row r="1378" spans="3:7">
      <c r="C1378" s="11" t="s">
        <v>456</v>
      </c>
      <c r="D1378" s="38">
        <v>0</v>
      </c>
      <c r="E1378" s="38">
        <v>0</v>
      </c>
      <c r="F1378" s="38">
        <v>0</v>
      </c>
      <c r="G1378" s="38">
        <v>0</v>
      </c>
    </row>
    <row r="1379" spans="3:7">
      <c r="C1379" s="11" t="s">
        <v>455</v>
      </c>
      <c r="D1379" s="38">
        <v>0</v>
      </c>
      <c r="E1379" s="38">
        <v>0</v>
      </c>
      <c r="F1379" s="38">
        <v>0</v>
      </c>
      <c r="G1379" s="38">
        <v>0</v>
      </c>
    </row>
    <row r="1380" spans="3:7">
      <c r="C1380" s="11" t="s">
        <v>460</v>
      </c>
      <c r="D1380" s="38">
        <v>0</v>
      </c>
      <c r="E1380" s="38">
        <v>0</v>
      </c>
      <c r="F1380" s="38">
        <v>0</v>
      </c>
      <c r="G1380" s="38">
        <v>0</v>
      </c>
    </row>
    <row r="1381" spans="3:7">
      <c r="C1381" s="11" t="s">
        <v>459</v>
      </c>
      <c r="D1381" s="38">
        <v>0</v>
      </c>
      <c r="E1381" s="38">
        <v>0</v>
      </c>
      <c r="F1381" s="38">
        <v>0</v>
      </c>
      <c r="G1381" s="38">
        <v>0</v>
      </c>
    </row>
    <row r="1382" spans="3:7">
      <c r="C1382" s="11" t="s">
        <v>458</v>
      </c>
      <c r="D1382" s="38">
        <v>0</v>
      </c>
      <c r="E1382" s="38">
        <v>0</v>
      </c>
      <c r="F1382" s="38">
        <v>0</v>
      </c>
      <c r="G1382" s="38">
        <v>0</v>
      </c>
    </row>
    <row r="1383" spans="3:7">
      <c r="C1383" s="11" t="s">
        <v>457</v>
      </c>
      <c r="D1383" s="38">
        <v>0</v>
      </c>
      <c r="E1383" s="38">
        <v>0</v>
      </c>
      <c r="F1383" s="38">
        <v>0</v>
      </c>
      <c r="G1383" s="38">
        <v>0</v>
      </c>
    </row>
    <row r="1384" spans="3:7">
      <c r="C1384" s="11" t="s">
        <v>456</v>
      </c>
      <c r="D1384" s="38">
        <v>0</v>
      </c>
      <c r="E1384" s="38">
        <v>0</v>
      </c>
      <c r="F1384" s="38">
        <v>0</v>
      </c>
      <c r="G1384" s="38">
        <v>0</v>
      </c>
    </row>
    <row r="1385" spans="3:7">
      <c r="C1385" s="11" t="s">
        <v>455</v>
      </c>
      <c r="D1385" s="38">
        <v>0</v>
      </c>
      <c r="E1385" s="38">
        <v>0</v>
      </c>
      <c r="F1385" s="38">
        <v>0</v>
      </c>
      <c r="G1385" s="38">
        <v>0</v>
      </c>
    </row>
    <row r="1386" spans="3:7">
      <c r="C1386" s="11" t="s">
        <v>454</v>
      </c>
      <c r="D1386" s="38">
        <v>0</v>
      </c>
      <c r="E1386" s="38">
        <v>0</v>
      </c>
      <c r="F1386" s="38">
        <v>0</v>
      </c>
      <c r="G1386" s="38">
        <v>0</v>
      </c>
    </row>
    <row r="1387" spans="3:7">
      <c r="C1387" s="11" t="s">
        <v>453</v>
      </c>
      <c r="D1387" s="38">
        <v>0</v>
      </c>
      <c r="E1387" s="38">
        <v>0</v>
      </c>
      <c r="F1387" s="38">
        <v>0</v>
      </c>
      <c r="G1387" s="38">
        <v>0</v>
      </c>
    </row>
    <row r="1388" spans="3:7">
      <c r="C1388" s="10" t="s">
        <v>165</v>
      </c>
      <c r="D1388" s="38">
        <v>180000000</v>
      </c>
      <c r="E1388" s="38">
        <v>10603736</v>
      </c>
      <c r="F1388" s="38">
        <v>0</v>
      </c>
      <c r="G1388" s="38">
        <v>0</v>
      </c>
    </row>
    <row r="1389" spans="3:7">
      <c r="C1389" s="14" t="s">
        <v>484</v>
      </c>
      <c r="D1389" s="825" t="s">
        <v>1909</v>
      </c>
      <c r="E1389" s="826"/>
      <c r="F1389" s="826"/>
      <c r="G1389" s="826"/>
    </row>
    <row r="1390" spans="3:7">
      <c r="C1390" s="35" t="s">
        <v>482</v>
      </c>
      <c r="D1390" s="821" t="s">
        <v>1910</v>
      </c>
      <c r="E1390" s="822"/>
      <c r="F1390" s="822"/>
      <c r="G1390" s="822"/>
    </row>
    <row r="1391" spans="3:7">
      <c r="C1391" s="35" t="s">
        <v>15</v>
      </c>
      <c r="D1391" s="821" t="s">
        <v>1876</v>
      </c>
      <c r="E1391" s="822"/>
      <c r="F1391" s="822"/>
      <c r="G1391" s="822"/>
    </row>
    <row r="1392" spans="3:7">
      <c r="C1392" s="13"/>
      <c r="D1392" s="41">
        <v>2021</v>
      </c>
      <c r="E1392" s="41">
        <v>2022</v>
      </c>
      <c r="F1392" s="41">
        <v>2023</v>
      </c>
      <c r="G1392" s="41">
        <v>2024</v>
      </c>
    </row>
    <row r="1393" spans="3:7">
      <c r="C1393" s="12"/>
      <c r="D1393" s="42" t="s">
        <v>7</v>
      </c>
      <c r="E1393" s="42" t="s">
        <v>8</v>
      </c>
      <c r="F1393" s="42" t="s">
        <v>8</v>
      </c>
      <c r="G1393" s="42" t="s">
        <v>8</v>
      </c>
    </row>
    <row r="1394" spans="3:7">
      <c r="C1394" s="7" t="s">
        <v>16</v>
      </c>
      <c r="D1394" s="43" t="s">
        <v>474</v>
      </c>
      <c r="E1394" s="43" t="s">
        <v>531</v>
      </c>
      <c r="F1394" s="43" t="s">
        <v>531</v>
      </c>
      <c r="G1394" s="43" t="s">
        <v>474</v>
      </c>
    </row>
    <row r="1395" spans="3:7">
      <c r="C1395" s="7" t="s">
        <v>680</v>
      </c>
      <c r="D1395" s="43" t="s">
        <v>1911</v>
      </c>
      <c r="E1395" s="43" t="s">
        <v>1912</v>
      </c>
      <c r="F1395" s="43" t="s">
        <v>1913</v>
      </c>
      <c r="G1395" s="43" t="s">
        <v>474</v>
      </c>
    </row>
    <row r="1396" spans="3:7">
      <c r="C1396" s="7" t="s">
        <v>676</v>
      </c>
      <c r="D1396" s="43" t="s">
        <v>474</v>
      </c>
      <c r="E1396" s="43" t="s">
        <v>1912</v>
      </c>
      <c r="F1396" s="43" t="s">
        <v>1913</v>
      </c>
      <c r="G1396" s="43" t="s">
        <v>474</v>
      </c>
    </row>
    <row r="1397" spans="3:7">
      <c r="C1397" s="7" t="s">
        <v>477</v>
      </c>
      <c r="D1397" s="43" t="s">
        <v>450</v>
      </c>
      <c r="E1397" s="43" t="s">
        <v>450</v>
      </c>
      <c r="F1397" s="43" t="s">
        <v>474</v>
      </c>
      <c r="G1397" s="43" t="s">
        <v>583</v>
      </c>
    </row>
    <row r="1398" spans="3:7">
      <c r="C1398" s="7" t="s">
        <v>476</v>
      </c>
      <c r="D1398" s="43" t="s">
        <v>450</v>
      </c>
      <c r="E1398" s="43" t="s">
        <v>1914</v>
      </c>
      <c r="F1398" s="43" t="s">
        <v>492</v>
      </c>
      <c r="G1398" s="43" t="s">
        <v>583</v>
      </c>
    </row>
    <row r="1399" spans="3:7">
      <c r="C1399" s="7" t="s">
        <v>22</v>
      </c>
      <c r="D1399" s="43" t="s">
        <v>450</v>
      </c>
      <c r="E1399" s="43" t="s">
        <v>450</v>
      </c>
      <c r="F1399" s="43" t="s">
        <v>492</v>
      </c>
      <c r="G1399" s="43" t="s">
        <v>583</v>
      </c>
    </row>
    <row r="1400" spans="3:7">
      <c r="C1400" s="823" t="s">
        <v>473</v>
      </c>
      <c r="D1400" s="824"/>
      <c r="E1400" s="824"/>
      <c r="F1400" s="824"/>
      <c r="G1400" s="824"/>
    </row>
    <row r="1401" spans="3:7">
      <c r="C1401" s="13"/>
      <c r="D1401" s="41">
        <v>2021</v>
      </c>
      <c r="E1401" s="41">
        <v>2022</v>
      </c>
      <c r="F1401" s="41">
        <v>2023</v>
      </c>
      <c r="G1401" s="41">
        <v>2024</v>
      </c>
    </row>
    <row r="1402" spans="3:7">
      <c r="C1402" s="12"/>
      <c r="D1402" s="42" t="s">
        <v>7</v>
      </c>
      <c r="E1402" s="42" t="s">
        <v>8</v>
      </c>
      <c r="F1402" s="42" t="s">
        <v>8</v>
      </c>
      <c r="G1402" s="42" t="s">
        <v>8</v>
      </c>
    </row>
    <row r="1403" spans="3:7">
      <c r="C1403" s="11" t="s">
        <v>470</v>
      </c>
      <c r="D1403" s="38">
        <v>0</v>
      </c>
      <c r="E1403" s="38">
        <v>0</v>
      </c>
      <c r="F1403" s="38">
        <v>0</v>
      </c>
      <c r="G1403" s="38">
        <v>0</v>
      </c>
    </row>
    <row r="1404" spans="3:7">
      <c r="C1404" s="11" t="s">
        <v>459</v>
      </c>
      <c r="D1404" s="38">
        <v>0</v>
      </c>
      <c r="E1404" s="38">
        <v>0</v>
      </c>
      <c r="F1404" s="38">
        <v>0</v>
      </c>
      <c r="G1404" s="38">
        <v>0</v>
      </c>
    </row>
    <row r="1405" spans="3:7">
      <c r="C1405" s="11" t="s">
        <v>463</v>
      </c>
      <c r="D1405" s="38">
        <v>0</v>
      </c>
      <c r="E1405" s="38">
        <v>0</v>
      </c>
      <c r="F1405" s="38">
        <v>0</v>
      </c>
      <c r="G1405" s="38">
        <v>0</v>
      </c>
    </row>
    <row r="1406" spans="3:7">
      <c r="C1406" s="11" t="s">
        <v>469</v>
      </c>
      <c r="D1406" s="38">
        <v>0</v>
      </c>
      <c r="E1406" s="38">
        <v>0</v>
      </c>
      <c r="F1406" s="38">
        <v>0</v>
      </c>
      <c r="G1406" s="38">
        <v>0</v>
      </c>
    </row>
    <row r="1407" spans="3:7">
      <c r="C1407" s="11" t="s">
        <v>459</v>
      </c>
      <c r="D1407" s="38">
        <v>0</v>
      </c>
      <c r="E1407" s="38">
        <v>0</v>
      </c>
      <c r="F1407" s="38">
        <v>0</v>
      </c>
      <c r="G1407" s="38">
        <v>0</v>
      </c>
    </row>
    <row r="1408" spans="3:7">
      <c r="C1408" s="11" t="s">
        <v>463</v>
      </c>
      <c r="D1408" s="38">
        <v>0</v>
      </c>
      <c r="E1408" s="38">
        <v>0</v>
      </c>
      <c r="F1408" s="38">
        <v>0</v>
      </c>
      <c r="G1408" s="38">
        <v>0</v>
      </c>
    </row>
    <row r="1409" spans="3:7">
      <c r="C1409" s="11" t="s">
        <v>468</v>
      </c>
      <c r="D1409" s="38">
        <v>0</v>
      </c>
      <c r="E1409" s="38">
        <v>0</v>
      </c>
      <c r="F1409" s="38">
        <v>0</v>
      </c>
      <c r="G1409" s="38">
        <v>0</v>
      </c>
    </row>
    <row r="1410" spans="3:7">
      <c r="C1410" s="11" t="s">
        <v>459</v>
      </c>
      <c r="D1410" s="38">
        <v>0</v>
      </c>
      <c r="E1410" s="38">
        <v>0</v>
      </c>
      <c r="F1410" s="38">
        <v>0</v>
      </c>
      <c r="G1410" s="38">
        <v>0</v>
      </c>
    </row>
    <row r="1411" spans="3:7">
      <c r="C1411" s="11" t="s">
        <v>463</v>
      </c>
      <c r="D1411" s="38">
        <v>0</v>
      </c>
      <c r="E1411" s="38">
        <v>0</v>
      </c>
      <c r="F1411" s="38">
        <v>0</v>
      </c>
      <c r="G1411" s="38">
        <v>0</v>
      </c>
    </row>
    <row r="1412" spans="3:7">
      <c r="C1412" s="11" t="s">
        <v>467</v>
      </c>
      <c r="D1412" s="38">
        <v>0</v>
      </c>
      <c r="E1412" s="38">
        <v>0</v>
      </c>
      <c r="F1412" s="38">
        <v>0</v>
      </c>
      <c r="G1412" s="38">
        <v>0</v>
      </c>
    </row>
    <row r="1413" spans="3:7">
      <c r="C1413" s="11" t="s">
        <v>459</v>
      </c>
      <c r="D1413" s="38">
        <v>0</v>
      </c>
      <c r="E1413" s="38">
        <v>0</v>
      </c>
      <c r="F1413" s="38">
        <v>0</v>
      </c>
      <c r="G1413" s="38">
        <v>0</v>
      </c>
    </row>
    <row r="1414" spans="3:7">
      <c r="C1414" s="11" t="s">
        <v>463</v>
      </c>
      <c r="D1414" s="38">
        <v>0</v>
      </c>
      <c r="E1414" s="38">
        <v>0</v>
      </c>
      <c r="F1414" s="38">
        <v>0</v>
      </c>
      <c r="G1414" s="38">
        <v>0</v>
      </c>
    </row>
    <row r="1415" spans="3:7">
      <c r="C1415" s="11" t="s">
        <v>472</v>
      </c>
      <c r="D1415" s="38">
        <v>0</v>
      </c>
      <c r="E1415" s="38">
        <v>0</v>
      </c>
      <c r="F1415" s="38">
        <v>0</v>
      </c>
      <c r="G1415" s="38">
        <v>0</v>
      </c>
    </row>
    <row r="1416" spans="3:7">
      <c r="C1416" s="11" t="s">
        <v>459</v>
      </c>
      <c r="D1416" s="38">
        <v>0</v>
      </c>
      <c r="E1416" s="38">
        <v>0</v>
      </c>
      <c r="F1416" s="38">
        <v>0</v>
      </c>
      <c r="G1416" s="38">
        <v>0</v>
      </c>
    </row>
    <row r="1417" spans="3:7">
      <c r="C1417" s="11" t="s">
        <v>463</v>
      </c>
      <c r="D1417" s="38">
        <v>0</v>
      </c>
      <c r="E1417" s="38">
        <v>0</v>
      </c>
      <c r="F1417" s="38">
        <v>0</v>
      </c>
      <c r="G1417" s="38">
        <v>0</v>
      </c>
    </row>
    <row r="1418" spans="3:7">
      <c r="C1418" s="11" t="s">
        <v>465</v>
      </c>
      <c r="D1418" s="38">
        <v>0</v>
      </c>
      <c r="E1418" s="38">
        <v>0</v>
      </c>
      <c r="F1418" s="38">
        <v>0</v>
      </c>
      <c r="G1418" s="38">
        <v>0</v>
      </c>
    </row>
    <row r="1419" spans="3:7">
      <c r="C1419" s="11" t="s">
        <v>459</v>
      </c>
      <c r="D1419" s="38">
        <v>0</v>
      </c>
      <c r="E1419" s="38">
        <v>0</v>
      </c>
      <c r="F1419" s="38">
        <v>0</v>
      </c>
      <c r="G1419" s="38">
        <v>0</v>
      </c>
    </row>
    <row r="1420" spans="3:7">
      <c r="C1420" s="11" t="s">
        <v>463</v>
      </c>
      <c r="D1420" s="38">
        <v>0</v>
      </c>
      <c r="E1420" s="38">
        <v>0</v>
      </c>
      <c r="F1420" s="38">
        <v>0</v>
      </c>
      <c r="G1420" s="38">
        <v>0</v>
      </c>
    </row>
    <row r="1421" spans="3:7">
      <c r="C1421" s="11" t="s">
        <v>464</v>
      </c>
      <c r="D1421" s="38">
        <v>0</v>
      </c>
      <c r="E1421" s="38">
        <v>0</v>
      </c>
      <c r="F1421" s="38">
        <v>0</v>
      </c>
      <c r="G1421" s="38">
        <v>0</v>
      </c>
    </row>
    <row r="1422" spans="3:7">
      <c r="C1422" s="11" t="s">
        <v>459</v>
      </c>
      <c r="D1422" s="38">
        <v>0</v>
      </c>
      <c r="E1422" s="38">
        <v>0</v>
      </c>
      <c r="F1422" s="38">
        <v>0</v>
      </c>
      <c r="G1422" s="38">
        <v>0</v>
      </c>
    </row>
    <row r="1423" spans="3:7">
      <c r="C1423" s="11" t="s">
        <v>463</v>
      </c>
      <c r="D1423" s="38">
        <v>0</v>
      </c>
      <c r="E1423" s="38">
        <v>0</v>
      </c>
      <c r="F1423" s="38">
        <v>0</v>
      </c>
      <c r="G1423" s="38">
        <v>0</v>
      </c>
    </row>
    <row r="1424" spans="3:7">
      <c r="C1424" s="11" t="s">
        <v>462</v>
      </c>
      <c r="D1424" s="38">
        <v>0</v>
      </c>
      <c r="E1424" s="38">
        <v>0</v>
      </c>
      <c r="F1424" s="38">
        <v>0</v>
      </c>
      <c r="G1424" s="38">
        <v>0</v>
      </c>
    </row>
    <row r="1425" spans="3:7">
      <c r="C1425" s="11" t="s">
        <v>459</v>
      </c>
      <c r="D1425" s="38">
        <v>0</v>
      </c>
      <c r="E1425" s="38">
        <v>0</v>
      </c>
      <c r="F1425" s="38">
        <v>0</v>
      </c>
      <c r="G1425" s="38">
        <v>0</v>
      </c>
    </row>
    <row r="1426" spans="3:7">
      <c r="C1426" s="11" t="s">
        <v>458</v>
      </c>
      <c r="D1426" s="38">
        <v>0</v>
      </c>
      <c r="E1426" s="38">
        <v>0</v>
      </c>
      <c r="F1426" s="38">
        <v>0</v>
      </c>
      <c r="G1426" s="38">
        <v>0</v>
      </c>
    </row>
    <row r="1427" spans="3:7">
      <c r="C1427" s="11" t="s">
        <v>457</v>
      </c>
      <c r="D1427" s="38">
        <v>0</v>
      </c>
      <c r="E1427" s="38">
        <v>0</v>
      </c>
      <c r="F1427" s="38">
        <v>0</v>
      </c>
      <c r="G1427" s="38">
        <v>0</v>
      </c>
    </row>
    <row r="1428" spans="3:7">
      <c r="C1428" s="11" t="s">
        <v>456</v>
      </c>
      <c r="D1428" s="38">
        <v>0</v>
      </c>
      <c r="E1428" s="38">
        <v>0</v>
      </c>
      <c r="F1428" s="38">
        <v>0</v>
      </c>
      <c r="G1428" s="38">
        <v>0</v>
      </c>
    </row>
    <row r="1429" spans="3:7">
      <c r="C1429" s="11" t="s">
        <v>455</v>
      </c>
      <c r="D1429" s="38">
        <v>0</v>
      </c>
      <c r="E1429" s="38">
        <v>0</v>
      </c>
      <c r="F1429" s="38">
        <v>0</v>
      </c>
      <c r="G1429" s="38">
        <v>0</v>
      </c>
    </row>
    <row r="1430" spans="3:7">
      <c r="C1430" s="11" t="s">
        <v>461</v>
      </c>
      <c r="D1430" s="38">
        <v>110000000</v>
      </c>
      <c r="E1430" s="38">
        <v>12628844</v>
      </c>
      <c r="F1430" s="38">
        <v>50515375</v>
      </c>
      <c r="G1430" s="38">
        <v>0</v>
      </c>
    </row>
    <row r="1431" spans="3:7">
      <c r="C1431" s="11" t="s">
        <v>459</v>
      </c>
      <c r="D1431" s="38">
        <v>110000000</v>
      </c>
      <c r="E1431" s="38">
        <v>12628844</v>
      </c>
      <c r="F1431" s="38">
        <v>50515375</v>
      </c>
      <c r="G1431" s="38">
        <v>0</v>
      </c>
    </row>
    <row r="1432" spans="3:7">
      <c r="C1432" s="11" t="s">
        <v>458</v>
      </c>
      <c r="D1432" s="38">
        <v>0</v>
      </c>
      <c r="E1432" s="38">
        <v>0</v>
      </c>
      <c r="F1432" s="38">
        <v>0</v>
      </c>
      <c r="G1432" s="38">
        <v>0</v>
      </c>
    </row>
    <row r="1433" spans="3:7">
      <c r="C1433" s="11" t="s">
        <v>457</v>
      </c>
      <c r="D1433" s="38">
        <v>0</v>
      </c>
      <c r="E1433" s="38">
        <v>0</v>
      </c>
      <c r="F1433" s="38">
        <v>0</v>
      </c>
      <c r="G1433" s="38">
        <v>0</v>
      </c>
    </row>
    <row r="1434" spans="3:7">
      <c r="C1434" s="11" t="s">
        <v>456</v>
      </c>
      <c r="D1434" s="38">
        <v>0</v>
      </c>
      <c r="E1434" s="38">
        <v>0</v>
      </c>
      <c r="F1434" s="38">
        <v>0</v>
      </c>
      <c r="G1434" s="38">
        <v>0</v>
      </c>
    </row>
    <row r="1435" spans="3:7">
      <c r="C1435" s="11" t="s">
        <v>455</v>
      </c>
      <c r="D1435" s="38">
        <v>0</v>
      </c>
      <c r="E1435" s="38">
        <v>0</v>
      </c>
      <c r="F1435" s="38">
        <v>0</v>
      </c>
      <c r="G1435" s="38">
        <v>0</v>
      </c>
    </row>
    <row r="1436" spans="3:7">
      <c r="C1436" s="11" t="s">
        <v>460</v>
      </c>
      <c r="D1436" s="38">
        <v>0</v>
      </c>
      <c r="E1436" s="38">
        <v>0</v>
      </c>
      <c r="F1436" s="38">
        <v>0</v>
      </c>
      <c r="G1436" s="38">
        <v>0</v>
      </c>
    </row>
    <row r="1437" spans="3:7">
      <c r="C1437" s="11" t="s">
        <v>459</v>
      </c>
      <c r="D1437" s="38">
        <v>0</v>
      </c>
      <c r="E1437" s="38">
        <v>0</v>
      </c>
      <c r="F1437" s="38">
        <v>0</v>
      </c>
      <c r="G1437" s="38">
        <v>0</v>
      </c>
    </row>
    <row r="1438" spans="3:7">
      <c r="C1438" s="11" t="s">
        <v>458</v>
      </c>
      <c r="D1438" s="38">
        <v>0</v>
      </c>
      <c r="E1438" s="38">
        <v>0</v>
      </c>
      <c r="F1438" s="38">
        <v>0</v>
      </c>
      <c r="G1438" s="38">
        <v>0</v>
      </c>
    </row>
    <row r="1439" spans="3:7">
      <c r="C1439" s="11" t="s">
        <v>457</v>
      </c>
      <c r="D1439" s="38">
        <v>0</v>
      </c>
      <c r="E1439" s="38">
        <v>0</v>
      </c>
      <c r="F1439" s="38">
        <v>0</v>
      </c>
      <c r="G1439" s="38">
        <v>0</v>
      </c>
    </row>
    <row r="1440" spans="3:7">
      <c r="C1440" s="11" t="s">
        <v>456</v>
      </c>
      <c r="D1440" s="38">
        <v>0</v>
      </c>
      <c r="E1440" s="38">
        <v>0</v>
      </c>
      <c r="F1440" s="38">
        <v>0</v>
      </c>
      <c r="G1440" s="38">
        <v>0</v>
      </c>
    </row>
    <row r="1441" spans="3:7">
      <c r="C1441" s="11" t="s">
        <v>455</v>
      </c>
      <c r="D1441" s="38">
        <v>0</v>
      </c>
      <c r="E1441" s="38">
        <v>0</v>
      </c>
      <c r="F1441" s="38">
        <v>0</v>
      </c>
      <c r="G1441" s="38">
        <v>0</v>
      </c>
    </row>
    <row r="1442" spans="3:7">
      <c r="C1442" s="11" t="s">
        <v>454</v>
      </c>
      <c r="D1442" s="38">
        <v>0</v>
      </c>
      <c r="E1442" s="38">
        <v>0</v>
      </c>
      <c r="F1442" s="38">
        <v>0</v>
      </c>
      <c r="G1442" s="38">
        <v>0</v>
      </c>
    </row>
    <row r="1443" spans="3:7">
      <c r="C1443" s="11" t="s">
        <v>453</v>
      </c>
      <c r="D1443" s="38">
        <v>0</v>
      </c>
      <c r="E1443" s="38">
        <v>0</v>
      </c>
      <c r="F1443" s="38">
        <v>0</v>
      </c>
      <c r="G1443" s="38">
        <v>0</v>
      </c>
    </row>
    <row r="1444" spans="3:7">
      <c r="C1444" s="10" t="s">
        <v>165</v>
      </c>
      <c r="D1444" s="38">
        <v>110000000</v>
      </c>
      <c r="E1444" s="38">
        <v>12628844</v>
      </c>
      <c r="F1444" s="38">
        <v>50515375</v>
      </c>
      <c r="G1444" s="38">
        <v>0</v>
      </c>
    </row>
    <row r="1445" spans="3:7">
      <c r="C1445" s="14" t="s">
        <v>484</v>
      </c>
      <c r="D1445" s="825" t="s">
        <v>1915</v>
      </c>
      <c r="E1445" s="826"/>
      <c r="F1445" s="826"/>
      <c r="G1445" s="826"/>
    </row>
    <row r="1446" spans="3:7">
      <c r="C1446" s="35" t="s">
        <v>482</v>
      </c>
      <c r="D1446" s="821" t="s">
        <v>1916</v>
      </c>
      <c r="E1446" s="822"/>
      <c r="F1446" s="822"/>
      <c r="G1446" s="822"/>
    </row>
    <row r="1447" spans="3:7">
      <c r="C1447" s="35" t="s">
        <v>15</v>
      </c>
      <c r="D1447" s="821" t="s">
        <v>1876</v>
      </c>
      <c r="E1447" s="822"/>
      <c r="F1447" s="822"/>
      <c r="G1447" s="822"/>
    </row>
    <row r="1448" spans="3:7">
      <c r="C1448" s="13"/>
      <c r="D1448" s="41">
        <v>2021</v>
      </c>
      <c r="E1448" s="41">
        <v>2022</v>
      </c>
      <c r="F1448" s="41">
        <v>2023</v>
      </c>
      <c r="G1448" s="41">
        <v>2024</v>
      </c>
    </row>
    <row r="1449" spans="3:7">
      <c r="C1449" s="12"/>
      <c r="D1449" s="42" t="s">
        <v>7</v>
      </c>
      <c r="E1449" s="42" t="s">
        <v>8</v>
      </c>
      <c r="F1449" s="42" t="s">
        <v>8</v>
      </c>
      <c r="G1449" s="42" t="s">
        <v>8</v>
      </c>
    </row>
    <row r="1450" spans="3:7">
      <c r="C1450" s="7" t="s">
        <v>16</v>
      </c>
      <c r="D1450" s="43" t="s">
        <v>474</v>
      </c>
      <c r="E1450" s="43" t="s">
        <v>531</v>
      </c>
      <c r="F1450" s="43" t="s">
        <v>474</v>
      </c>
      <c r="G1450" s="43" t="s">
        <v>474</v>
      </c>
    </row>
    <row r="1451" spans="3:7">
      <c r="C1451" s="7" t="s">
        <v>680</v>
      </c>
      <c r="D1451" s="43" t="s">
        <v>1906</v>
      </c>
      <c r="E1451" s="43" t="s">
        <v>1917</v>
      </c>
      <c r="F1451" s="43" t="s">
        <v>474</v>
      </c>
      <c r="G1451" s="43" t="s">
        <v>474</v>
      </c>
    </row>
    <row r="1452" spans="3:7">
      <c r="C1452" s="7" t="s">
        <v>676</v>
      </c>
      <c r="D1452" s="43" t="s">
        <v>474</v>
      </c>
      <c r="E1452" s="43" t="s">
        <v>1917</v>
      </c>
      <c r="F1452" s="43" t="s">
        <v>474</v>
      </c>
      <c r="G1452" s="43" t="s">
        <v>474</v>
      </c>
    </row>
    <row r="1453" spans="3:7">
      <c r="C1453" s="7" t="s">
        <v>477</v>
      </c>
      <c r="D1453" s="43" t="s">
        <v>450</v>
      </c>
      <c r="E1453" s="43" t="s">
        <v>450</v>
      </c>
      <c r="F1453" s="43" t="s">
        <v>583</v>
      </c>
      <c r="G1453" s="43" t="s">
        <v>450</v>
      </c>
    </row>
    <row r="1454" spans="3:7">
      <c r="C1454" s="7" t="s">
        <v>476</v>
      </c>
      <c r="D1454" s="43" t="s">
        <v>450</v>
      </c>
      <c r="E1454" s="43" t="s">
        <v>1918</v>
      </c>
      <c r="F1454" s="43" t="s">
        <v>583</v>
      </c>
      <c r="G1454" s="43" t="s">
        <v>450</v>
      </c>
    </row>
    <row r="1455" spans="3:7">
      <c r="C1455" s="7" t="s">
        <v>22</v>
      </c>
      <c r="D1455" s="43" t="s">
        <v>450</v>
      </c>
      <c r="E1455" s="43" t="s">
        <v>450</v>
      </c>
      <c r="F1455" s="43" t="s">
        <v>583</v>
      </c>
      <c r="G1455" s="43" t="s">
        <v>450</v>
      </c>
    </row>
    <row r="1456" spans="3:7">
      <c r="C1456" s="823" t="s">
        <v>473</v>
      </c>
      <c r="D1456" s="824"/>
      <c r="E1456" s="824"/>
      <c r="F1456" s="824"/>
      <c r="G1456" s="824"/>
    </row>
    <row r="1457" spans="3:7">
      <c r="C1457" s="13"/>
      <c r="D1457" s="41">
        <v>2021</v>
      </c>
      <c r="E1457" s="41">
        <v>2022</v>
      </c>
      <c r="F1457" s="41">
        <v>2023</v>
      </c>
      <c r="G1457" s="41">
        <v>2024</v>
      </c>
    </row>
    <row r="1458" spans="3:7">
      <c r="C1458" s="12"/>
      <c r="D1458" s="42" t="s">
        <v>7</v>
      </c>
      <c r="E1458" s="42" t="s">
        <v>8</v>
      </c>
      <c r="F1458" s="42" t="s">
        <v>8</v>
      </c>
      <c r="G1458" s="42" t="s">
        <v>8</v>
      </c>
    </row>
    <row r="1459" spans="3:7">
      <c r="C1459" s="11" t="s">
        <v>470</v>
      </c>
      <c r="D1459" s="38">
        <v>0</v>
      </c>
      <c r="E1459" s="38">
        <v>0</v>
      </c>
      <c r="F1459" s="38">
        <v>0</v>
      </c>
      <c r="G1459" s="38">
        <v>0</v>
      </c>
    </row>
    <row r="1460" spans="3:7">
      <c r="C1460" s="11" t="s">
        <v>459</v>
      </c>
      <c r="D1460" s="38">
        <v>0</v>
      </c>
      <c r="E1460" s="38">
        <v>0</v>
      </c>
      <c r="F1460" s="38">
        <v>0</v>
      </c>
      <c r="G1460" s="38">
        <v>0</v>
      </c>
    </row>
    <row r="1461" spans="3:7">
      <c r="C1461" s="11" t="s">
        <v>463</v>
      </c>
      <c r="D1461" s="38">
        <v>0</v>
      </c>
      <c r="E1461" s="38">
        <v>0</v>
      </c>
      <c r="F1461" s="38">
        <v>0</v>
      </c>
      <c r="G1461" s="38">
        <v>0</v>
      </c>
    </row>
    <row r="1462" spans="3:7">
      <c r="C1462" s="11" t="s">
        <v>469</v>
      </c>
      <c r="D1462" s="38">
        <v>0</v>
      </c>
      <c r="E1462" s="38">
        <v>0</v>
      </c>
      <c r="F1462" s="38">
        <v>0</v>
      </c>
      <c r="G1462" s="38">
        <v>0</v>
      </c>
    </row>
    <row r="1463" spans="3:7">
      <c r="C1463" s="11" t="s">
        <v>459</v>
      </c>
      <c r="D1463" s="38">
        <v>0</v>
      </c>
      <c r="E1463" s="38">
        <v>0</v>
      </c>
      <c r="F1463" s="38">
        <v>0</v>
      </c>
      <c r="G1463" s="38">
        <v>0</v>
      </c>
    </row>
    <row r="1464" spans="3:7">
      <c r="C1464" s="11" t="s">
        <v>463</v>
      </c>
      <c r="D1464" s="38">
        <v>0</v>
      </c>
      <c r="E1464" s="38">
        <v>0</v>
      </c>
      <c r="F1464" s="38">
        <v>0</v>
      </c>
      <c r="G1464" s="38">
        <v>0</v>
      </c>
    </row>
    <row r="1465" spans="3:7">
      <c r="C1465" s="11" t="s">
        <v>468</v>
      </c>
      <c r="D1465" s="38">
        <v>0</v>
      </c>
      <c r="E1465" s="38">
        <v>0</v>
      </c>
      <c r="F1465" s="38">
        <v>0</v>
      </c>
      <c r="G1465" s="38">
        <v>0</v>
      </c>
    </row>
    <row r="1466" spans="3:7">
      <c r="C1466" s="11" t="s">
        <v>459</v>
      </c>
      <c r="D1466" s="38">
        <v>0</v>
      </c>
      <c r="E1466" s="38">
        <v>0</v>
      </c>
      <c r="F1466" s="38">
        <v>0</v>
      </c>
      <c r="G1466" s="38">
        <v>0</v>
      </c>
    </row>
    <row r="1467" spans="3:7">
      <c r="C1467" s="11" t="s">
        <v>463</v>
      </c>
      <c r="D1467" s="38">
        <v>0</v>
      </c>
      <c r="E1467" s="38">
        <v>0</v>
      </c>
      <c r="F1467" s="38">
        <v>0</v>
      </c>
      <c r="G1467" s="38">
        <v>0</v>
      </c>
    </row>
    <row r="1468" spans="3:7">
      <c r="C1468" s="11" t="s">
        <v>467</v>
      </c>
      <c r="D1468" s="38">
        <v>0</v>
      </c>
      <c r="E1468" s="38">
        <v>0</v>
      </c>
      <c r="F1468" s="38">
        <v>0</v>
      </c>
      <c r="G1468" s="38">
        <v>0</v>
      </c>
    </row>
    <row r="1469" spans="3:7">
      <c r="C1469" s="11" t="s">
        <v>459</v>
      </c>
      <c r="D1469" s="38">
        <v>0</v>
      </c>
      <c r="E1469" s="38">
        <v>0</v>
      </c>
      <c r="F1469" s="38">
        <v>0</v>
      </c>
      <c r="G1469" s="38">
        <v>0</v>
      </c>
    </row>
    <row r="1470" spans="3:7">
      <c r="C1470" s="11" t="s">
        <v>463</v>
      </c>
      <c r="D1470" s="38">
        <v>0</v>
      </c>
      <c r="E1470" s="38">
        <v>0</v>
      </c>
      <c r="F1470" s="38">
        <v>0</v>
      </c>
      <c r="G1470" s="38">
        <v>0</v>
      </c>
    </row>
    <row r="1471" spans="3:7">
      <c r="C1471" s="11" t="s">
        <v>472</v>
      </c>
      <c r="D1471" s="38">
        <v>0</v>
      </c>
      <c r="E1471" s="38">
        <v>0</v>
      </c>
      <c r="F1471" s="38">
        <v>0</v>
      </c>
      <c r="G1471" s="38">
        <v>0</v>
      </c>
    </row>
    <row r="1472" spans="3:7">
      <c r="C1472" s="11" t="s">
        <v>459</v>
      </c>
      <c r="D1472" s="38">
        <v>0</v>
      </c>
      <c r="E1472" s="38">
        <v>0</v>
      </c>
      <c r="F1472" s="38">
        <v>0</v>
      </c>
      <c r="G1472" s="38">
        <v>0</v>
      </c>
    </row>
    <row r="1473" spans="3:7">
      <c r="C1473" s="11" t="s">
        <v>463</v>
      </c>
      <c r="D1473" s="38">
        <v>0</v>
      </c>
      <c r="E1473" s="38">
        <v>0</v>
      </c>
      <c r="F1473" s="38">
        <v>0</v>
      </c>
      <c r="G1473" s="38">
        <v>0</v>
      </c>
    </row>
    <row r="1474" spans="3:7">
      <c r="C1474" s="11" t="s">
        <v>465</v>
      </c>
      <c r="D1474" s="38">
        <v>0</v>
      </c>
      <c r="E1474" s="38">
        <v>0</v>
      </c>
      <c r="F1474" s="38">
        <v>0</v>
      </c>
      <c r="G1474" s="38">
        <v>0</v>
      </c>
    </row>
    <row r="1475" spans="3:7">
      <c r="C1475" s="11" t="s">
        <v>459</v>
      </c>
      <c r="D1475" s="38">
        <v>0</v>
      </c>
      <c r="E1475" s="38">
        <v>0</v>
      </c>
      <c r="F1475" s="38">
        <v>0</v>
      </c>
      <c r="G1475" s="38">
        <v>0</v>
      </c>
    </row>
    <row r="1476" spans="3:7">
      <c r="C1476" s="11" t="s">
        <v>463</v>
      </c>
      <c r="D1476" s="38">
        <v>0</v>
      </c>
      <c r="E1476" s="38">
        <v>0</v>
      </c>
      <c r="F1476" s="38">
        <v>0</v>
      </c>
      <c r="G1476" s="38">
        <v>0</v>
      </c>
    </row>
    <row r="1477" spans="3:7">
      <c r="C1477" s="11" t="s">
        <v>464</v>
      </c>
      <c r="D1477" s="38">
        <v>0</v>
      </c>
      <c r="E1477" s="38">
        <v>0</v>
      </c>
      <c r="F1477" s="38">
        <v>0</v>
      </c>
      <c r="G1477" s="38">
        <v>0</v>
      </c>
    </row>
    <row r="1478" spans="3:7">
      <c r="C1478" s="11" t="s">
        <v>459</v>
      </c>
      <c r="D1478" s="38">
        <v>0</v>
      </c>
      <c r="E1478" s="38">
        <v>0</v>
      </c>
      <c r="F1478" s="38">
        <v>0</v>
      </c>
      <c r="G1478" s="38">
        <v>0</v>
      </c>
    </row>
    <row r="1479" spans="3:7">
      <c r="C1479" s="11" t="s">
        <v>463</v>
      </c>
      <c r="D1479" s="38">
        <v>0</v>
      </c>
      <c r="E1479" s="38">
        <v>0</v>
      </c>
      <c r="F1479" s="38">
        <v>0</v>
      </c>
      <c r="G1479" s="38">
        <v>0</v>
      </c>
    </row>
    <row r="1480" spans="3:7">
      <c r="C1480" s="11" t="s">
        <v>462</v>
      </c>
      <c r="D1480" s="38">
        <v>0</v>
      </c>
      <c r="E1480" s="38">
        <v>0</v>
      </c>
      <c r="F1480" s="38">
        <v>0</v>
      </c>
      <c r="G1480" s="38">
        <v>0</v>
      </c>
    </row>
    <row r="1481" spans="3:7">
      <c r="C1481" s="11" t="s">
        <v>459</v>
      </c>
      <c r="D1481" s="38">
        <v>0</v>
      </c>
      <c r="E1481" s="38">
        <v>0</v>
      </c>
      <c r="F1481" s="38">
        <v>0</v>
      </c>
      <c r="G1481" s="38">
        <v>0</v>
      </c>
    </row>
    <row r="1482" spans="3:7">
      <c r="C1482" s="11" t="s">
        <v>458</v>
      </c>
      <c r="D1482" s="38">
        <v>0</v>
      </c>
      <c r="E1482" s="38">
        <v>0</v>
      </c>
      <c r="F1482" s="38">
        <v>0</v>
      </c>
      <c r="G1482" s="38">
        <v>0</v>
      </c>
    </row>
    <row r="1483" spans="3:7">
      <c r="C1483" s="11" t="s">
        <v>457</v>
      </c>
      <c r="D1483" s="38">
        <v>0</v>
      </c>
      <c r="E1483" s="38">
        <v>0</v>
      </c>
      <c r="F1483" s="38">
        <v>0</v>
      </c>
      <c r="G1483" s="38">
        <v>0</v>
      </c>
    </row>
    <row r="1484" spans="3:7">
      <c r="C1484" s="11" t="s">
        <v>456</v>
      </c>
      <c r="D1484" s="38">
        <v>0</v>
      </c>
      <c r="E1484" s="38">
        <v>0</v>
      </c>
      <c r="F1484" s="38">
        <v>0</v>
      </c>
      <c r="G1484" s="38">
        <v>0</v>
      </c>
    </row>
    <row r="1485" spans="3:7">
      <c r="C1485" s="11" t="s">
        <v>455</v>
      </c>
      <c r="D1485" s="38">
        <v>0</v>
      </c>
      <c r="E1485" s="38">
        <v>0</v>
      </c>
      <c r="F1485" s="38">
        <v>0</v>
      </c>
      <c r="G1485" s="38">
        <v>0</v>
      </c>
    </row>
    <row r="1486" spans="3:7">
      <c r="C1486" s="11" t="s">
        <v>461</v>
      </c>
      <c r="D1486" s="38">
        <v>180000000</v>
      </c>
      <c r="E1486" s="38">
        <v>57738952</v>
      </c>
      <c r="F1486" s="38">
        <v>0</v>
      </c>
      <c r="G1486" s="38">
        <v>0</v>
      </c>
    </row>
    <row r="1487" spans="3:7">
      <c r="C1487" s="11" t="s">
        <v>459</v>
      </c>
      <c r="D1487" s="38">
        <v>180000000</v>
      </c>
      <c r="E1487" s="38">
        <v>57738952</v>
      </c>
      <c r="F1487" s="38">
        <v>0</v>
      </c>
      <c r="G1487" s="38">
        <v>0</v>
      </c>
    </row>
    <row r="1488" spans="3:7">
      <c r="C1488" s="11" t="s">
        <v>458</v>
      </c>
      <c r="D1488" s="38">
        <v>0</v>
      </c>
      <c r="E1488" s="38">
        <v>0</v>
      </c>
      <c r="F1488" s="38">
        <v>0</v>
      </c>
      <c r="G1488" s="38">
        <v>0</v>
      </c>
    </row>
    <row r="1489" spans="3:7">
      <c r="C1489" s="11" t="s">
        <v>457</v>
      </c>
      <c r="D1489" s="38">
        <v>0</v>
      </c>
      <c r="E1489" s="38">
        <v>0</v>
      </c>
      <c r="F1489" s="38">
        <v>0</v>
      </c>
      <c r="G1489" s="38">
        <v>0</v>
      </c>
    </row>
    <row r="1490" spans="3:7">
      <c r="C1490" s="11" t="s">
        <v>456</v>
      </c>
      <c r="D1490" s="38">
        <v>0</v>
      </c>
      <c r="E1490" s="38">
        <v>0</v>
      </c>
      <c r="F1490" s="38">
        <v>0</v>
      </c>
      <c r="G1490" s="38">
        <v>0</v>
      </c>
    </row>
    <row r="1491" spans="3:7">
      <c r="C1491" s="11" t="s">
        <v>455</v>
      </c>
      <c r="D1491" s="38">
        <v>0</v>
      </c>
      <c r="E1491" s="38">
        <v>0</v>
      </c>
      <c r="F1491" s="38">
        <v>0</v>
      </c>
      <c r="G1491" s="38">
        <v>0</v>
      </c>
    </row>
    <row r="1492" spans="3:7">
      <c r="C1492" s="11" t="s">
        <v>460</v>
      </c>
      <c r="D1492" s="38">
        <v>0</v>
      </c>
      <c r="E1492" s="38">
        <v>0</v>
      </c>
      <c r="F1492" s="38">
        <v>0</v>
      </c>
      <c r="G1492" s="38">
        <v>0</v>
      </c>
    </row>
    <row r="1493" spans="3:7">
      <c r="C1493" s="11" t="s">
        <v>459</v>
      </c>
      <c r="D1493" s="38">
        <v>0</v>
      </c>
      <c r="E1493" s="38">
        <v>0</v>
      </c>
      <c r="F1493" s="38">
        <v>0</v>
      </c>
      <c r="G1493" s="38">
        <v>0</v>
      </c>
    </row>
    <row r="1494" spans="3:7">
      <c r="C1494" s="11" t="s">
        <v>458</v>
      </c>
      <c r="D1494" s="38">
        <v>0</v>
      </c>
      <c r="E1494" s="38">
        <v>0</v>
      </c>
      <c r="F1494" s="38">
        <v>0</v>
      </c>
      <c r="G1494" s="38">
        <v>0</v>
      </c>
    </row>
    <row r="1495" spans="3:7">
      <c r="C1495" s="11" t="s">
        <v>457</v>
      </c>
      <c r="D1495" s="38">
        <v>0</v>
      </c>
      <c r="E1495" s="38">
        <v>0</v>
      </c>
      <c r="F1495" s="38">
        <v>0</v>
      </c>
      <c r="G1495" s="38">
        <v>0</v>
      </c>
    </row>
    <row r="1496" spans="3:7">
      <c r="C1496" s="11" t="s">
        <v>456</v>
      </c>
      <c r="D1496" s="38">
        <v>0</v>
      </c>
      <c r="E1496" s="38">
        <v>0</v>
      </c>
      <c r="F1496" s="38">
        <v>0</v>
      </c>
      <c r="G1496" s="38">
        <v>0</v>
      </c>
    </row>
    <row r="1497" spans="3:7">
      <c r="C1497" s="11" t="s">
        <v>455</v>
      </c>
      <c r="D1497" s="38">
        <v>0</v>
      </c>
      <c r="E1497" s="38">
        <v>0</v>
      </c>
      <c r="F1497" s="38">
        <v>0</v>
      </c>
      <c r="G1497" s="38">
        <v>0</v>
      </c>
    </row>
    <row r="1498" spans="3:7">
      <c r="C1498" s="11" t="s">
        <v>454</v>
      </c>
      <c r="D1498" s="38">
        <v>0</v>
      </c>
      <c r="E1498" s="38">
        <v>0</v>
      </c>
      <c r="F1498" s="38">
        <v>0</v>
      </c>
      <c r="G1498" s="38">
        <v>0</v>
      </c>
    </row>
    <row r="1499" spans="3:7">
      <c r="C1499" s="11" t="s">
        <v>453</v>
      </c>
      <c r="D1499" s="38">
        <v>0</v>
      </c>
      <c r="E1499" s="38">
        <v>0</v>
      </c>
      <c r="F1499" s="38">
        <v>0</v>
      </c>
      <c r="G1499" s="38">
        <v>0</v>
      </c>
    </row>
    <row r="1500" spans="3:7">
      <c r="C1500" s="10" t="s">
        <v>165</v>
      </c>
      <c r="D1500" s="38">
        <v>180000000</v>
      </c>
      <c r="E1500" s="38">
        <v>57738952</v>
      </c>
      <c r="F1500" s="38">
        <v>0</v>
      </c>
      <c r="G1500" s="38">
        <v>0</v>
      </c>
    </row>
    <row r="1501" spans="3:7">
      <c r="C1501" s="14" t="s">
        <v>484</v>
      </c>
      <c r="D1501" s="825" t="s">
        <v>1919</v>
      </c>
      <c r="E1501" s="826"/>
      <c r="F1501" s="826"/>
      <c r="G1501" s="826"/>
    </row>
    <row r="1502" spans="3:7">
      <c r="C1502" s="35" t="s">
        <v>482</v>
      </c>
      <c r="D1502" s="821" t="s">
        <v>1920</v>
      </c>
      <c r="E1502" s="822"/>
      <c r="F1502" s="822"/>
      <c r="G1502" s="822"/>
    </row>
    <row r="1503" spans="3:7">
      <c r="C1503" s="35" t="s">
        <v>15</v>
      </c>
      <c r="D1503" s="821" t="s">
        <v>1876</v>
      </c>
      <c r="E1503" s="822"/>
      <c r="F1503" s="822"/>
      <c r="G1503" s="822"/>
    </row>
    <row r="1504" spans="3:7">
      <c r="C1504" s="13"/>
      <c r="D1504" s="41">
        <v>2021</v>
      </c>
      <c r="E1504" s="41">
        <v>2022</v>
      </c>
      <c r="F1504" s="41">
        <v>2023</v>
      </c>
      <c r="G1504" s="41">
        <v>2024</v>
      </c>
    </row>
    <row r="1505" spans="3:7">
      <c r="C1505" s="12"/>
      <c r="D1505" s="42" t="s">
        <v>7</v>
      </c>
      <c r="E1505" s="42" t="s">
        <v>8</v>
      </c>
      <c r="F1505" s="42" t="s">
        <v>8</v>
      </c>
      <c r="G1505" s="42" t="s">
        <v>8</v>
      </c>
    </row>
    <row r="1506" spans="3:7">
      <c r="C1506" s="7" t="s">
        <v>16</v>
      </c>
      <c r="D1506" s="43" t="s">
        <v>474</v>
      </c>
      <c r="E1506" s="43" t="s">
        <v>531</v>
      </c>
      <c r="F1506" s="43" t="s">
        <v>531</v>
      </c>
      <c r="G1506" s="43" t="s">
        <v>474</v>
      </c>
    </row>
    <row r="1507" spans="3:7">
      <c r="C1507" s="7" t="s">
        <v>680</v>
      </c>
      <c r="D1507" s="43" t="s">
        <v>1921</v>
      </c>
      <c r="E1507" s="43" t="s">
        <v>1922</v>
      </c>
      <c r="F1507" s="43" t="s">
        <v>1923</v>
      </c>
      <c r="G1507" s="43" t="s">
        <v>474</v>
      </c>
    </row>
    <row r="1508" spans="3:7">
      <c r="C1508" s="7" t="s">
        <v>676</v>
      </c>
      <c r="D1508" s="43" t="s">
        <v>474</v>
      </c>
      <c r="E1508" s="43" t="s">
        <v>1922</v>
      </c>
      <c r="F1508" s="43" t="s">
        <v>1923</v>
      </c>
      <c r="G1508" s="43" t="s">
        <v>474</v>
      </c>
    </row>
    <row r="1509" spans="3:7">
      <c r="C1509" s="7" t="s">
        <v>477</v>
      </c>
      <c r="D1509" s="43" t="s">
        <v>450</v>
      </c>
      <c r="E1509" s="43" t="s">
        <v>450</v>
      </c>
      <c r="F1509" s="43" t="s">
        <v>474</v>
      </c>
      <c r="G1509" s="43" t="s">
        <v>583</v>
      </c>
    </row>
    <row r="1510" spans="3:7">
      <c r="C1510" s="7" t="s">
        <v>476</v>
      </c>
      <c r="D1510" s="43" t="s">
        <v>450</v>
      </c>
      <c r="E1510" s="43" t="s">
        <v>1924</v>
      </c>
      <c r="F1510" s="43" t="s">
        <v>492</v>
      </c>
      <c r="G1510" s="43" t="s">
        <v>583</v>
      </c>
    </row>
    <row r="1511" spans="3:7">
      <c r="C1511" s="7" t="s">
        <v>22</v>
      </c>
      <c r="D1511" s="43" t="s">
        <v>450</v>
      </c>
      <c r="E1511" s="43" t="s">
        <v>450</v>
      </c>
      <c r="F1511" s="43" t="s">
        <v>492</v>
      </c>
      <c r="G1511" s="43" t="s">
        <v>583</v>
      </c>
    </row>
    <row r="1512" spans="3:7">
      <c r="C1512" s="823" t="s">
        <v>473</v>
      </c>
      <c r="D1512" s="824"/>
      <c r="E1512" s="824"/>
      <c r="F1512" s="824"/>
      <c r="G1512" s="824"/>
    </row>
    <row r="1513" spans="3:7">
      <c r="C1513" s="13"/>
      <c r="D1513" s="41">
        <v>2021</v>
      </c>
      <c r="E1513" s="41">
        <v>2022</v>
      </c>
      <c r="F1513" s="41">
        <v>2023</v>
      </c>
      <c r="G1513" s="41">
        <v>2024</v>
      </c>
    </row>
    <row r="1514" spans="3:7">
      <c r="C1514" s="12"/>
      <c r="D1514" s="42" t="s">
        <v>7</v>
      </c>
      <c r="E1514" s="42" t="s">
        <v>8</v>
      </c>
      <c r="F1514" s="42" t="s">
        <v>8</v>
      </c>
      <c r="G1514" s="42" t="s">
        <v>8</v>
      </c>
    </row>
    <row r="1515" spans="3:7">
      <c r="C1515" s="11" t="s">
        <v>470</v>
      </c>
      <c r="D1515" s="38">
        <v>0</v>
      </c>
      <c r="E1515" s="38">
        <v>0</v>
      </c>
      <c r="F1515" s="38">
        <v>0</v>
      </c>
      <c r="G1515" s="38">
        <v>0</v>
      </c>
    </row>
    <row r="1516" spans="3:7">
      <c r="C1516" s="11" t="s">
        <v>459</v>
      </c>
      <c r="D1516" s="38">
        <v>0</v>
      </c>
      <c r="E1516" s="38">
        <v>0</v>
      </c>
      <c r="F1516" s="38">
        <v>0</v>
      </c>
      <c r="G1516" s="38">
        <v>0</v>
      </c>
    </row>
    <row r="1517" spans="3:7">
      <c r="C1517" s="11" t="s">
        <v>463</v>
      </c>
      <c r="D1517" s="38">
        <v>0</v>
      </c>
      <c r="E1517" s="38">
        <v>0</v>
      </c>
      <c r="F1517" s="38">
        <v>0</v>
      </c>
      <c r="G1517" s="38">
        <v>0</v>
      </c>
    </row>
    <row r="1518" spans="3:7">
      <c r="C1518" s="11" t="s">
        <v>469</v>
      </c>
      <c r="D1518" s="38">
        <v>0</v>
      </c>
      <c r="E1518" s="38">
        <v>0</v>
      </c>
      <c r="F1518" s="38">
        <v>0</v>
      </c>
      <c r="G1518" s="38">
        <v>0</v>
      </c>
    </row>
    <row r="1519" spans="3:7">
      <c r="C1519" s="11" t="s">
        <v>459</v>
      </c>
      <c r="D1519" s="38">
        <v>0</v>
      </c>
      <c r="E1519" s="38">
        <v>0</v>
      </c>
      <c r="F1519" s="38">
        <v>0</v>
      </c>
      <c r="G1519" s="38">
        <v>0</v>
      </c>
    </row>
    <row r="1520" spans="3:7">
      <c r="C1520" s="11" t="s">
        <v>463</v>
      </c>
      <c r="D1520" s="38">
        <v>0</v>
      </c>
      <c r="E1520" s="38">
        <v>0</v>
      </c>
      <c r="F1520" s="38">
        <v>0</v>
      </c>
      <c r="G1520" s="38">
        <v>0</v>
      </c>
    </row>
    <row r="1521" spans="3:7">
      <c r="C1521" s="11" t="s">
        <v>468</v>
      </c>
      <c r="D1521" s="38">
        <v>0</v>
      </c>
      <c r="E1521" s="38">
        <v>0</v>
      </c>
      <c r="F1521" s="38">
        <v>0</v>
      </c>
      <c r="G1521" s="38">
        <v>0</v>
      </c>
    </row>
    <row r="1522" spans="3:7">
      <c r="C1522" s="11" t="s">
        <v>459</v>
      </c>
      <c r="D1522" s="38">
        <v>0</v>
      </c>
      <c r="E1522" s="38">
        <v>0</v>
      </c>
      <c r="F1522" s="38">
        <v>0</v>
      </c>
      <c r="G1522" s="38">
        <v>0</v>
      </c>
    </row>
    <row r="1523" spans="3:7">
      <c r="C1523" s="11" t="s">
        <v>463</v>
      </c>
      <c r="D1523" s="38">
        <v>0</v>
      </c>
      <c r="E1523" s="38">
        <v>0</v>
      </c>
      <c r="F1523" s="38">
        <v>0</v>
      </c>
      <c r="G1523" s="38">
        <v>0</v>
      </c>
    </row>
    <row r="1524" spans="3:7">
      <c r="C1524" s="11" t="s">
        <v>467</v>
      </c>
      <c r="D1524" s="38">
        <v>0</v>
      </c>
      <c r="E1524" s="38">
        <v>0</v>
      </c>
      <c r="F1524" s="38">
        <v>0</v>
      </c>
      <c r="G1524" s="38">
        <v>0</v>
      </c>
    </row>
    <row r="1525" spans="3:7">
      <c r="C1525" s="11" t="s">
        <v>459</v>
      </c>
      <c r="D1525" s="38">
        <v>0</v>
      </c>
      <c r="E1525" s="38">
        <v>0</v>
      </c>
      <c r="F1525" s="38">
        <v>0</v>
      </c>
      <c r="G1525" s="38">
        <v>0</v>
      </c>
    </row>
    <row r="1526" spans="3:7">
      <c r="C1526" s="11" t="s">
        <v>463</v>
      </c>
      <c r="D1526" s="38">
        <v>0</v>
      </c>
      <c r="E1526" s="38">
        <v>0</v>
      </c>
      <c r="F1526" s="38">
        <v>0</v>
      </c>
      <c r="G1526" s="38">
        <v>0</v>
      </c>
    </row>
    <row r="1527" spans="3:7">
      <c r="C1527" s="11" t="s">
        <v>472</v>
      </c>
      <c r="D1527" s="38">
        <v>0</v>
      </c>
      <c r="E1527" s="38">
        <v>0</v>
      </c>
      <c r="F1527" s="38">
        <v>0</v>
      </c>
      <c r="G1527" s="38">
        <v>0</v>
      </c>
    </row>
    <row r="1528" spans="3:7">
      <c r="C1528" s="11" t="s">
        <v>459</v>
      </c>
      <c r="D1528" s="38">
        <v>0</v>
      </c>
      <c r="E1528" s="38">
        <v>0</v>
      </c>
      <c r="F1528" s="38">
        <v>0</v>
      </c>
      <c r="G1528" s="38">
        <v>0</v>
      </c>
    </row>
    <row r="1529" spans="3:7">
      <c r="C1529" s="11" t="s">
        <v>463</v>
      </c>
      <c r="D1529" s="38">
        <v>0</v>
      </c>
      <c r="E1529" s="38">
        <v>0</v>
      </c>
      <c r="F1529" s="38">
        <v>0</v>
      </c>
      <c r="G1529" s="38">
        <v>0</v>
      </c>
    </row>
    <row r="1530" spans="3:7">
      <c r="C1530" s="11" t="s">
        <v>465</v>
      </c>
      <c r="D1530" s="38">
        <v>0</v>
      </c>
      <c r="E1530" s="38">
        <v>0</v>
      </c>
      <c r="F1530" s="38">
        <v>0</v>
      </c>
      <c r="G1530" s="38">
        <v>0</v>
      </c>
    </row>
    <row r="1531" spans="3:7">
      <c r="C1531" s="11" t="s">
        <v>459</v>
      </c>
      <c r="D1531" s="38">
        <v>0</v>
      </c>
      <c r="E1531" s="38">
        <v>0</v>
      </c>
      <c r="F1531" s="38">
        <v>0</v>
      </c>
      <c r="G1531" s="38">
        <v>0</v>
      </c>
    </row>
    <row r="1532" spans="3:7">
      <c r="C1532" s="11" t="s">
        <v>463</v>
      </c>
      <c r="D1532" s="38">
        <v>0</v>
      </c>
      <c r="E1532" s="38">
        <v>0</v>
      </c>
      <c r="F1532" s="38">
        <v>0</v>
      </c>
      <c r="G1532" s="38">
        <v>0</v>
      </c>
    </row>
    <row r="1533" spans="3:7">
      <c r="C1533" s="11" t="s">
        <v>464</v>
      </c>
      <c r="D1533" s="38">
        <v>0</v>
      </c>
      <c r="E1533" s="38">
        <v>0</v>
      </c>
      <c r="F1533" s="38">
        <v>0</v>
      </c>
      <c r="G1533" s="38">
        <v>0</v>
      </c>
    </row>
    <row r="1534" spans="3:7">
      <c r="C1534" s="11" t="s">
        <v>459</v>
      </c>
      <c r="D1534" s="38">
        <v>0</v>
      </c>
      <c r="E1534" s="38">
        <v>0</v>
      </c>
      <c r="F1534" s="38">
        <v>0</v>
      </c>
      <c r="G1534" s="38">
        <v>0</v>
      </c>
    </row>
    <row r="1535" spans="3:7">
      <c r="C1535" s="11" t="s">
        <v>463</v>
      </c>
      <c r="D1535" s="38">
        <v>0</v>
      </c>
      <c r="E1535" s="38">
        <v>0</v>
      </c>
      <c r="F1535" s="38">
        <v>0</v>
      </c>
      <c r="G1535" s="38">
        <v>0</v>
      </c>
    </row>
    <row r="1536" spans="3:7">
      <c r="C1536" s="11" t="s">
        <v>462</v>
      </c>
      <c r="D1536" s="38">
        <v>0</v>
      </c>
      <c r="E1536" s="38">
        <v>0</v>
      </c>
      <c r="F1536" s="38">
        <v>0</v>
      </c>
      <c r="G1536" s="38">
        <v>0</v>
      </c>
    </row>
    <row r="1537" spans="3:7">
      <c r="C1537" s="11" t="s">
        <v>459</v>
      </c>
      <c r="D1537" s="38">
        <v>0</v>
      </c>
      <c r="E1537" s="38">
        <v>0</v>
      </c>
      <c r="F1537" s="38">
        <v>0</v>
      </c>
      <c r="G1537" s="38">
        <v>0</v>
      </c>
    </row>
    <row r="1538" spans="3:7">
      <c r="C1538" s="11" t="s">
        <v>458</v>
      </c>
      <c r="D1538" s="38">
        <v>0</v>
      </c>
      <c r="E1538" s="38">
        <v>0</v>
      </c>
      <c r="F1538" s="38">
        <v>0</v>
      </c>
      <c r="G1538" s="38">
        <v>0</v>
      </c>
    </row>
    <row r="1539" spans="3:7">
      <c r="C1539" s="11" t="s">
        <v>457</v>
      </c>
      <c r="D1539" s="38">
        <v>0</v>
      </c>
      <c r="E1539" s="38">
        <v>0</v>
      </c>
      <c r="F1539" s="38">
        <v>0</v>
      </c>
      <c r="G1539" s="38">
        <v>0</v>
      </c>
    </row>
    <row r="1540" spans="3:7">
      <c r="C1540" s="11" t="s">
        <v>456</v>
      </c>
      <c r="D1540" s="38">
        <v>0</v>
      </c>
      <c r="E1540" s="38">
        <v>0</v>
      </c>
      <c r="F1540" s="38">
        <v>0</v>
      </c>
      <c r="G1540" s="38">
        <v>0</v>
      </c>
    </row>
    <row r="1541" spans="3:7">
      <c r="C1541" s="11" t="s">
        <v>455</v>
      </c>
      <c r="D1541" s="38">
        <v>0</v>
      </c>
      <c r="E1541" s="38">
        <v>0</v>
      </c>
      <c r="F1541" s="38">
        <v>0</v>
      </c>
      <c r="G1541" s="38">
        <v>0</v>
      </c>
    </row>
    <row r="1542" spans="3:7">
      <c r="C1542" s="11" t="s">
        <v>461</v>
      </c>
      <c r="D1542" s="38">
        <v>445000000</v>
      </c>
      <c r="E1542" s="38">
        <v>41355089</v>
      </c>
      <c r="F1542" s="38">
        <v>165420355</v>
      </c>
      <c r="G1542" s="38">
        <v>0</v>
      </c>
    </row>
    <row r="1543" spans="3:7">
      <c r="C1543" s="11" t="s">
        <v>459</v>
      </c>
      <c r="D1543" s="38">
        <v>445000000</v>
      </c>
      <c r="E1543" s="38">
        <v>41355089</v>
      </c>
      <c r="F1543" s="38">
        <v>165420355</v>
      </c>
      <c r="G1543" s="38">
        <v>0</v>
      </c>
    </row>
    <row r="1544" spans="3:7">
      <c r="C1544" s="11" t="s">
        <v>458</v>
      </c>
      <c r="D1544" s="38">
        <v>0</v>
      </c>
      <c r="E1544" s="38">
        <v>0</v>
      </c>
      <c r="F1544" s="38">
        <v>0</v>
      </c>
      <c r="G1544" s="38">
        <v>0</v>
      </c>
    </row>
    <row r="1545" spans="3:7">
      <c r="C1545" s="11" t="s">
        <v>457</v>
      </c>
      <c r="D1545" s="38">
        <v>0</v>
      </c>
      <c r="E1545" s="38">
        <v>0</v>
      </c>
      <c r="F1545" s="38">
        <v>0</v>
      </c>
      <c r="G1545" s="38">
        <v>0</v>
      </c>
    </row>
    <row r="1546" spans="3:7">
      <c r="C1546" s="11" t="s">
        <v>456</v>
      </c>
      <c r="D1546" s="38">
        <v>0</v>
      </c>
      <c r="E1546" s="38">
        <v>0</v>
      </c>
      <c r="F1546" s="38">
        <v>0</v>
      </c>
      <c r="G1546" s="38">
        <v>0</v>
      </c>
    </row>
    <row r="1547" spans="3:7">
      <c r="C1547" s="11" t="s">
        <v>455</v>
      </c>
      <c r="D1547" s="38">
        <v>0</v>
      </c>
      <c r="E1547" s="38">
        <v>0</v>
      </c>
      <c r="F1547" s="38">
        <v>0</v>
      </c>
      <c r="G1547" s="38">
        <v>0</v>
      </c>
    </row>
    <row r="1548" spans="3:7">
      <c r="C1548" s="11" t="s">
        <v>460</v>
      </c>
      <c r="D1548" s="38">
        <v>0</v>
      </c>
      <c r="E1548" s="38">
        <v>0</v>
      </c>
      <c r="F1548" s="38">
        <v>0</v>
      </c>
      <c r="G1548" s="38">
        <v>0</v>
      </c>
    </row>
    <row r="1549" spans="3:7">
      <c r="C1549" s="11" t="s">
        <v>459</v>
      </c>
      <c r="D1549" s="38">
        <v>0</v>
      </c>
      <c r="E1549" s="38">
        <v>0</v>
      </c>
      <c r="F1549" s="38">
        <v>0</v>
      </c>
      <c r="G1549" s="38">
        <v>0</v>
      </c>
    </row>
    <row r="1550" spans="3:7">
      <c r="C1550" s="11" t="s">
        <v>458</v>
      </c>
      <c r="D1550" s="38">
        <v>0</v>
      </c>
      <c r="E1550" s="38">
        <v>0</v>
      </c>
      <c r="F1550" s="38">
        <v>0</v>
      </c>
      <c r="G1550" s="38">
        <v>0</v>
      </c>
    </row>
    <row r="1551" spans="3:7">
      <c r="C1551" s="11" t="s">
        <v>457</v>
      </c>
      <c r="D1551" s="38">
        <v>0</v>
      </c>
      <c r="E1551" s="38">
        <v>0</v>
      </c>
      <c r="F1551" s="38">
        <v>0</v>
      </c>
      <c r="G1551" s="38">
        <v>0</v>
      </c>
    </row>
    <row r="1552" spans="3:7">
      <c r="C1552" s="11" t="s">
        <v>456</v>
      </c>
      <c r="D1552" s="38">
        <v>0</v>
      </c>
      <c r="E1552" s="38">
        <v>0</v>
      </c>
      <c r="F1552" s="38">
        <v>0</v>
      </c>
      <c r="G1552" s="38">
        <v>0</v>
      </c>
    </row>
    <row r="1553" spans="3:7">
      <c r="C1553" s="11" t="s">
        <v>455</v>
      </c>
      <c r="D1553" s="38">
        <v>0</v>
      </c>
      <c r="E1553" s="38">
        <v>0</v>
      </c>
      <c r="F1553" s="38">
        <v>0</v>
      </c>
      <c r="G1553" s="38">
        <v>0</v>
      </c>
    </row>
    <row r="1554" spans="3:7">
      <c r="C1554" s="11" t="s">
        <v>454</v>
      </c>
      <c r="D1554" s="38">
        <v>0</v>
      </c>
      <c r="E1554" s="38">
        <v>0</v>
      </c>
      <c r="F1554" s="38">
        <v>0</v>
      </c>
      <c r="G1554" s="38">
        <v>0</v>
      </c>
    </row>
    <row r="1555" spans="3:7">
      <c r="C1555" s="11" t="s">
        <v>453</v>
      </c>
      <c r="D1555" s="38">
        <v>0</v>
      </c>
      <c r="E1555" s="38">
        <v>0</v>
      </c>
      <c r="F1555" s="38">
        <v>0</v>
      </c>
      <c r="G1555" s="38">
        <v>0</v>
      </c>
    </row>
    <row r="1556" spans="3:7">
      <c r="C1556" s="10" t="s">
        <v>165</v>
      </c>
      <c r="D1556" s="38">
        <v>445000000</v>
      </c>
      <c r="E1556" s="38">
        <v>41355089</v>
      </c>
      <c r="F1556" s="38">
        <v>165420355</v>
      </c>
      <c r="G1556" s="38">
        <v>0</v>
      </c>
    </row>
    <row r="1557" spans="3:7">
      <c r="C1557" s="14" t="s">
        <v>484</v>
      </c>
      <c r="D1557" s="825" t="s">
        <v>1925</v>
      </c>
      <c r="E1557" s="826"/>
      <c r="F1557" s="826"/>
      <c r="G1557" s="826"/>
    </row>
    <row r="1558" spans="3:7">
      <c r="C1558" s="35" t="s">
        <v>482</v>
      </c>
      <c r="D1558" s="821" t="s">
        <v>1926</v>
      </c>
      <c r="E1558" s="822"/>
      <c r="F1558" s="822"/>
      <c r="G1558" s="822"/>
    </row>
    <row r="1559" spans="3:7">
      <c r="C1559" s="35" t="s">
        <v>15</v>
      </c>
      <c r="D1559" s="821" t="s">
        <v>1876</v>
      </c>
      <c r="E1559" s="822"/>
      <c r="F1559" s="822"/>
      <c r="G1559" s="822"/>
    </row>
    <row r="1560" spans="3:7">
      <c r="C1560" s="13"/>
      <c r="D1560" s="41">
        <v>2021</v>
      </c>
      <c r="E1560" s="41">
        <v>2022</v>
      </c>
      <c r="F1560" s="41">
        <v>2023</v>
      </c>
      <c r="G1560" s="41">
        <v>2024</v>
      </c>
    </row>
    <row r="1561" spans="3:7">
      <c r="C1561" s="12"/>
      <c r="D1561" s="42" t="s">
        <v>7</v>
      </c>
      <c r="E1561" s="42" t="s">
        <v>8</v>
      </c>
      <c r="F1561" s="42" t="s">
        <v>8</v>
      </c>
      <c r="G1561" s="42" t="s">
        <v>8</v>
      </c>
    </row>
    <row r="1562" spans="3:7">
      <c r="C1562" s="7" t="s">
        <v>16</v>
      </c>
      <c r="D1562" s="43" t="s">
        <v>474</v>
      </c>
      <c r="E1562" s="43" t="s">
        <v>531</v>
      </c>
      <c r="F1562" s="43" t="s">
        <v>531</v>
      </c>
      <c r="G1562" s="43" t="s">
        <v>474</v>
      </c>
    </row>
    <row r="1563" spans="3:7">
      <c r="C1563" s="7" t="s">
        <v>680</v>
      </c>
      <c r="D1563" s="43" t="s">
        <v>1927</v>
      </c>
      <c r="E1563" s="43" t="s">
        <v>1928</v>
      </c>
      <c r="F1563" s="43" t="s">
        <v>1929</v>
      </c>
      <c r="G1563" s="43" t="s">
        <v>474</v>
      </c>
    </row>
    <row r="1564" spans="3:7">
      <c r="C1564" s="7" t="s">
        <v>676</v>
      </c>
      <c r="D1564" s="43" t="s">
        <v>474</v>
      </c>
      <c r="E1564" s="43" t="s">
        <v>1928</v>
      </c>
      <c r="F1564" s="43" t="s">
        <v>1929</v>
      </c>
      <c r="G1564" s="43" t="s">
        <v>474</v>
      </c>
    </row>
    <row r="1565" spans="3:7">
      <c r="C1565" s="7" t="s">
        <v>477</v>
      </c>
      <c r="D1565" s="43" t="s">
        <v>450</v>
      </c>
      <c r="E1565" s="43" t="s">
        <v>450</v>
      </c>
      <c r="F1565" s="43" t="s">
        <v>474</v>
      </c>
      <c r="G1565" s="43" t="s">
        <v>583</v>
      </c>
    </row>
    <row r="1566" spans="3:7">
      <c r="C1566" s="7" t="s">
        <v>476</v>
      </c>
      <c r="D1566" s="43" t="s">
        <v>450</v>
      </c>
      <c r="E1566" s="43" t="s">
        <v>1930</v>
      </c>
      <c r="F1566" s="43" t="s">
        <v>492</v>
      </c>
      <c r="G1566" s="43" t="s">
        <v>583</v>
      </c>
    </row>
    <row r="1567" spans="3:7">
      <c r="C1567" s="7" t="s">
        <v>22</v>
      </c>
      <c r="D1567" s="43" t="s">
        <v>450</v>
      </c>
      <c r="E1567" s="43" t="s">
        <v>450</v>
      </c>
      <c r="F1567" s="43" t="s">
        <v>492</v>
      </c>
      <c r="G1567" s="43" t="s">
        <v>583</v>
      </c>
    </row>
    <row r="1568" spans="3:7">
      <c r="C1568" s="823" t="s">
        <v>473</v>
      </c>
      <c r="D1568" s="824"/>
      <c r="E1568" s="824"/>
      <c r="F1568" s="824"/>
      <c r="G1568" s="824"/>
    </row>
    <row r="1569" spans="3:7">
      <c r="C1569" s="13"/>
      <c r="D1569" s="41">
        <v>2021</v>
      </c>
      <c r="E1569" s="41">
        <v>2022</v>
      </c>
      <c r="F1569" s="41">
        <v>2023</v>
      </c>
      <c r="G1569" s="41">
        <v>2024</v>
      </c>
    </row>
    <row r="1570" spans="3:7">
      <c r="C1570" s="12"/>
      <c r="D1570" s="42" t="s">
        <v>7</v>
      </c>
      <c r="E1570" s="42" t="s">
        <v>8</v>
      </c>
      <c r="F1570" s="42" t="s">
        <v>8</v>
      </c>
      <c r="G1570" s="42" t="s">
        <v>8</v>
      </c>
    </row>
    <row r="1571" spans="3:7">
      <c r="C1571" s="11" t="s">
        <v>470</v>
      </c>
      <c r="D1571" s="38">
        <v>0</v>
      </c>
      <c r="E1571" s="38">
        <v>0</v>
      </c>
      <c r="F1571" s="38">
        <v>0</v>
      </c>
      <c r="G1571" s="38">
        <v>0</v>
      </c>
    </row>
    <row r="1572" spans="3:7">
      <c r="C1572" s="11" t="s">
        <v>459</v>
      </c>
      <c r="D1572" s="38">
        <v>0</v>
      </c>
      <c r="E1572" s="38">
        <v>0</v>
      </c>
      <c r="F1572" s="38">
        <v>0</v>
      </c>
      <c r="G1572" s="38">
        <v>0</v>
      </c>
    </row>
    <row r="1573" spans="3:7">
      <c r="C1573" s="11" t="s">
        <v>463</v>
      </c>
      <c r="D1573" s="38">
        <v>0</v>
      </c>
      <c r="E1573" s="38">
        <v>0</v>
      </c>
      <c r="F1573" s="38">
        <v>0</v>
      </c>
      <c r="G1573" s="38">
        <v>0</v>
      </c>
    </row>
    <row r="1574" spans="3:7">
      <c r="C1574" s="11" t="s">
        <v>469</v>
      </c>
      <c r="D1574" s="38">
        <v>0</v>
      </c>
      <c r="E1574" s="38">
        <v>0</v>
      </c>
      <c r="F1574" s="38">
        <v>0</v>
      </c>
      <c r="G1574" s="38">
        <v>0</v>
      </c>
    </row>
    <row r="1575" spans="3:7">
      <c r="C1575" s="11" t="s">
        <v>459</v>
      </c>
      <c r="D1575" s="38">
        <v>0</v>
      </c>
      <c r="E1575" s="38">
        <v>0</v>
      </c>
      <c r="F1575" s="38">
        <v>0</v>
      </c>
      <c r="G1575" s="38">
        <v>0</v>
      </c>
    </row>
    <row r="1576" spans="3:7">
      <c r="C1576" s="11" t="s">
        <v>463</v>
      </c>
      <c r="D1576" s="38">
        <v>0</v>
      </c>
      <c r="E1576" s="38">
        <v>0</v>
      </c>
      <c r="F1576" s="38">
        <v>0</v>
      </c>
      <c r="G1576" s="38">
        <v>0</v>
      </c>
    </row>
    <row r="1577" spans="3:7">
      <c r="C1577" s="11" t="s">
        <v>468</v>
      </c>
      <c r="D1577" s="38">
        <v>0</v>
      </c>
      <c r="E1577" s="38">
        <v>0</v>
      </c>
      <c r="F1577" s="38">
        <v>0</v>
      </c>
      <c r="G1577" s="38">
        <v>0</v>
      </c>
    </row>
    <row r="1578" spans="3:7">
      <c r="C1578" s="11" t="s">
        <v>459</v>
      </c>
      <c r="D1578" s="38">
        <v>0</v>
      </c>
      <c r="E1578" s="38">
        <v>0</v>
      </c>
      <c r="F1578" s="38">
        <v>0</v>
      </c>
      <c r="G1578" s="38">
        <v>0</v>
      </c>
    </row>
    <row r="1579" spans="3:7">
      <c r="C1579" s="11" t="s">
        <v>463</v>
      </c>
      <c r="D1579" s="38">
        <v>0</v>
      </c>
      <c r="E1579" s="38">
        <v>0</v>
      </c>
      <c r="F1579" s="38">
        <v>0</v>
      </c>
      <c r="G1579" s="38">
        <v>0</v>
      </c>
    </row>
    <row r="1580" spans="3:7">
      <c r="C1580" s="11" t="s">
        <v>467</v>
      </c>
      <c r="D1580" s="38">
        <v>0</v>
      </c>
      <c r="E1580" s="38">
        <v>0</v>
      </c>
      <c r="F1580" s="38">
        <v>0</v>
      </c>
      <c r="G1580" s="38">
        <v>0</v>
      </c>
    </row>
    <row r="1581" spans="3:7">
      <c r="C1581" s="11" t="s">
        <v>459</v>
      </c>
      <c r="D1581" s="38">
        <v>0</v>
      </c>
      <c r="E1581" s="38">
        <v>0</v>
      </c>
      <c r="F1581" s="38">
        <v>0</v>
      </c>
      <c r="G1581" s="38">
        <v>0</v>
      </c>
    </row>
    <row r="1582" spans="3:7">
      <c r="C1582" s="11" t="s">
        <v>463</v>
      </c>
      <c r="D1582" s="38">
        <v>0</v>
      </c>
      <c r="E1582" s="38">
        <v>0</v>
      </c>
      <c r="F1582" s="38">
        <v>0</v>
      </c>
      <c r="G1582" s="38">
        <v>0</v>
      </c>
    </row>
    <row r="1583" spans="3:7">
      <c r="C1583" s="11" t="s">
        <v>472</v>
      </c>
      <c r="D1583" s="38">
        <v>0</v>
      </c>
      <c r="E1583" s="38">
        <v>0</v>
      </c>
      <c r="F1583" s="38">
        <v>0</v>
      </c>
      <c r="G1583" s="38">
        <v>0</v>
      </c>
    </row>
    <row r="1584" spans="3:7">
      <c r="C1584" s="11" t="s">
        <v>459</v>
      </c>
      <c r="D1584" s="38">
        <v>0</v>
      </c>
      <c r="E1584" s="38">
        <v>0</v>
      </c>
      <c r="F1584" s="38">
        <v>0</v>
      </c>
      <c r="G1584" s="38">
        <v>0</v>
      </c>
    </row>
    <row r="1585" spans="3:7">
      <c r="C1585" s="11" t="s">
        <v>463</v>
      </c>
      <c r="D1585" s="38">
        <v>0</v>
      </c>
      <c r="E1585" s="38">
        <v>0</v>
      </c>
      <c r="F1585" s="38">
        <v>0</v>
      </c>
      <c r="G1585" s="38">
        <v>0</v>
      </c>
    </row>
    <row r="1586" spans="3:7">
      <c r="C1586" s="11" t="s">
        <v>465</v>
      </c>
      <c r="D1586" s="38">
        <v>0</v>
      </c>
      <c r="E1586" s="38">
        <v>0</v>
      </c>
      <c r="F1586" s="38">
        <v>0</v>
      </c>
      <c r="G1586" s="38">
        <v>0</v>
      </c>
    </row>
    <row r="1587" spans="3:7">
      <c r="C1587" s="11" t="s">
        <v>459</v>
      </c>
      <c r="D1587" s="38">
        <v>0</v>
      </c>
      <c r="E1587" s="38">
        <v>0</v>
      </c>
      <c r="F1587" s="38">
        <v>0</v>
      </c>
      <c r="G1587" s="38">
        <v>0</v>
      </c>
    </row>
    <row r="1588" spans="3:7">
      <c r="C1588" s="11" t="s">
        <v>463</v>
      </c>
      <c r="D1588" s="38">
        <v>0</v>
      </c>
      <c r="E1588" s="38">
        <v>0</v>
      </c>
      <c r="F1588" s="38">
        <v>0</v>
      </c>
      <c r="G1588" s="38">
        <v>0</v>
      </c>
    </row>
    <row r="1589" spans="3:7">
      <c r="C1589" s="11" t="s">
        <v>464</v>
      </c>
      <c r="D1589" s="38">
        <v>0</v>
      </c>
      <c r="E1589" s="38">
        <v>0</v>
      </c>
      <c r="F1589" s="38">
        <v>0</v>
      </c>
      <c r="G1589" s="38">
        <v>0</v>
      </c>
    </row>
    <row r="1590" spans="3:7">
      <c r="C1590" s="11" t="s">
        <v>459</v>
      </c>
      <c r="D1590" s="38">
        <v>0</v>
      </c>
      <c r="E1590" s="38">
        <v>0</v>
      </c>
      <c r="F1590" s="38">
        <v>0</v>
      </c>
      <c r="G1590" s="38">
        <v>0</v>
      </c>
    </row>
    <row r="1591" spans="3:7">
      <c r="C1591" s="11" t="s">
        <v>463</v>
      </c>
      <c r="D1591" s="38">
        <v>0</v>
      </c>
      <c r="E1591" s="38">
        <v>0</v>
      </c>
      <c r="F1591" s="38">
        <v>0</v>
      </c>
      <c r="G1591" s="38">
        <v>0</v>
      </c>
    </row>
    <row r="1592" spans="3:7">
      <c r="C1592" s="11" t="s">
        <v>462</v>
      </c>
      <c r="D1592" s="38">
        <v>0</v>
      </c>
      <c r="E1592" s="38">
        <v>0</v>
      </c>
      <c r="F1592" s="38">
        <v>0</v>
      </c>
      <c r="G1592" s="38">
        <v>0</v>
      </c>
    </row>
    <row r="1593" spans="3:7">
      <c r="C1593" s="11" t="s">
        <v>459</v>
      </c>
      <c r="D1593" s="38">
        <v>0</v>
      </c>
      <c r="E1593" s="38">
        <v>0</v>
      </c>
      <c r="F1593" s="38">
        <v>0</v>
      </c>
      <c r="G1593" s="38">
        <v>0</v>
      </c>
    </row>
    <row r="1594" spans="3:7">
      <c r="C1594" s="11" t="s">
        <v>458</v>
      </c>
      <c r="D1594" s="38">
        <v>0</v>
      </c>
      <c r="E1594" s="38">
        <v>0</v>
      </c>
      <c r="F1594" s="38">
        <v>0</v>
      </c>
      <c r="G1594" s="38">
        <v>0</v>
      </c>
    </row>
    <row r="1595" spans="3:7">
      <c r="C1595" s="11" t="s">
        <v>457</v>
      </c>
      <c r="D1595" s="38">
        <v>0</v>
      </c>
      <c r="E1595" s="38">
        <v>0</v>
      </c>
      <c r="F1595" s="38">
        <v>0</v>
      </c>
      <c r="G1595" s="38">
        <v>0</v>
      </c>
    </row>
    <row r="1596" spans="3:7">
      <c r="C1596" s="11" t="s">
        <v>456</v>
      </c>
      <c r="D1596" s="38">
        <v>0</v>
      </c>
      <c r="E1596" s="38">
        <v>0</v>
      </c>
      <c r="F1596" s="38">
        <v>0</v>
      </c>
      <c r="G1596" s="38">
        <v>0</v>
      </c>
    </row>
    <row r="1597" spans="3:7">
      <c r="C1597" s="11" t="s">
        <v>455</v>
      </c>
      <c r="D1597" s="38">
        <v>0</v>
      </c>
      <c r="E1597" s="38">
        <v>0</v>
      </c>
      <c r="F1597" s="38">
        <v>0</v>
      </c>
      <c r="G1597" s="38">
        <v>0</v>
      </c>
    </row>
    <row r="1598" spans="3:7">
      <c r="C1598" s="11" t="s">
        <v>461</v>
      </c>
      <c r="D1598" s="38">
        <v>434579286</v>
      </c>
      <c r="E1598" s="38">
        <v>30514966</v>
      </c>
      <c r="F1598" s="38">
        <v>122059862</v>
      </c>
      <c r="G1598" s="38">
        <v>0</v>
      </c>
    </row>
    <row r="1599" spans="3:7">
      <c r="C1599" s="11" t="s">
        <v>459</v>
      </c>
      <c r="D1599" s="38">
        <v>434579286</v>
      </c>
      <c r="E1599" s="38">
        <v>30514966</v>
      </c>
      <c r="F1599" s="38">
        <v>122059862</v>
      </c>
      <c r="G1599" s="38">
        <v>0</v>
      </c>
    </row>
    <row r="1600" spans="3:7">
      <c r="C1600" s="11" t="s">
        <v>458</v>
      </c>
      <c r="D1600" s="38">
        <v>0</v>
      </c>
      <c r="E1600" s="38">
        <v>0</v>
      </c>
      <c r="F1600" s="38">
        <v>0</v>
      </c>
      <c r="G1600" s="38">
        <v>0</v>
      </c>
    </row>
    <row r="1601" spans="3:7">
      <c r="C1601" s="11" t="s">
        <v>457</v>
      </c>
      <c r="D1601" s="38">
        <v>0</v>
      </c>
      <c r="E1601" s="38">
        <v>0</v>
      </c>
      <c r="F1601" s="38">
        <v>0</v>
      </c>
      <c r="G1601" s="38">
        <v>0</v>
      </c>
    </row>
    <row r="1602" spans="3:7">
      <c r="C1602" s="11" t="s">
        <v>456</v>
      </c>
      <c r="D1602" s="38">
        <v>0</v>
      </c>
      <c r="E1602" s="38">
        <v>0</v>
      </c>
      <c r="F1602" s="38">
        <v>0</v>
      </c>
      <c r="G1602" s="38">
        <v>0</v>
      </c>
    </row>
    <row r="1603" spans="3:7">
      <c r="C1603" s="11" t="s">
        <v>455</v>
      </c>
      <c r="D1603" s="38">
        <v>0</v>
      </c>
      <c r="E1603" s="38">
        <v>0</v>
      </c>
      <c r="F1603" s="38">
        <v>0</v>
      </c>
      <c r="G1603" s="38">
        <v>0</v>
      </c>
    </row>
    <row r="1604" spans="3:7">
      <c r="C1604" s="11" t="s">
        <v>460</v>
      </c>
      <c r="D1604" s="38">
        <v>0</v>
      </c>
      <c r="E1604" s="38">
        <v>0</v>
      </c>
      <c r="F1604" s="38">
        <v>0</v>
      </c>
      <c r="G1604" s="38">
        <v>0</v>
      </c>
    </row>
    <row r="1605" spans="3:7">
      <c r="C1605" s="11" t="s">
        <v>459</v>
      </c>
      <c r="D1605" s="38">
        <v>0</v>
      </c>
      <c r="E1605" s="38">
        <v>0</v>
      </c>
      <c r="F1605" s="38">
        <v>0</v>
      </c>
      <c r="G1605" s="38">
        <v>0</v>
      </c>
    </row>
    <row r="1606" spans="3:7">
      <c r="C1606" s="11" t="s">
        <v>458</v>
      </c>
      <c r="D1606" s="38">
        <v>0</v>
      </c>
      <c r="E1606" s="38">
        <v>0</v>
      </c>
      <c r="F1606" s="38">
        <v>0</v>
      </c>
      <c r="G1606" s="38">
        <v>0</v>
      </c>
    </row>
    <row r="1607" spans="3:7">
      <c r="C1607" s="11" t="s">
        <v>457</v>
      </c>
      <c r="D1607" s="38">
        <v>0</v>
      </c>
      <c r="E1607" s="38">
        <v>0</v>
      </c>
      <c r="F1607" s="38">
        <v>0</v>
      </c>
      <c r="G1607" s="38">
        <v>0</v>
      </c>
    </row>
    <row r="1608" spans="3:7">
      <c r="C1608" s="11" t="s">
        <v>456</v>
      </c>
      <c r="D1608" s="38">
        <v>0</v>
      </c>
      <c r="E1608" s="38">
        <v>0</v>
      </c>
      <c r="F1608" s="38">
        <v>0</v>
      </c>
      <c r="G1608" s="38">
        <v>0</v>
      </c>
    </row>
    <row r="1609" spans="3:7">
      <c r="C1609" s="11" t="s">
        <v>455</v>
      </c>
      <c r="D1609" s="38">
        <v>0</v>
      </c>
      <c r="E1609" s="38">
        <v>0</v>
      </c>
      <c r="F1609" s="38">
        <v>0</v>
      </c>
      <c r="G1609" s="38">
        <v>0</v>
      </c>
    </row>
    <row r="1610" spans="3:7">
      <c r="C1610" s="11" t="s">
        <v>454</v>
      </c>
      <c r="D1610" s="38">
        <v>0</v>
      </c>
      <c r="E1610" s="38">
        <v>0</v>
      </c>
      <c r="F1610" s="38">
        <v>0</v>
      </c>
      <c r="G1610" s="38">
        <v>0</v>
      </c>
    </row>
    <row r="1611" spans="3:7">
      <c r="C1611" s="11" t="s">
        <v>453</v>
      </c>
      <c r="D1611" s="38">
        <v>0</v>
      </c>
      <c r="E1611" s="38">
        <v>0</v>
      </c>
      <c r="F1611" s="38">
        <v>0</v>
      </c>
      <c r="G1611" s="38">
        <v>0</v>
      </c>
    </row>
    <row r="1612" spans="3:7">
      <c r="C1612" s="10" t="s">
        <v>165</v>
      </c>
      <c r="D1612" s="38">
        <v>434579286</v>
      </c>
      <c r="E1612" s="38">
        <v>30514966</v>
      </c>
      <c r="F1612" s="38">
        <v>122059862</v>
      </c>
      <c r="G1612" s="38">
        <v>0</v>
      </c>
    </row>
    <row r="1613" spans="3:7">
      <c r="C1613" s="14" t="s">
        <v>484</v>
      </c>
      <c r="D1613" s="825" t="s">
        <v>1931</v>
      </c>
      <c r="E1613" s="826"/>
      <c r="F1613" s="826"/>
      <c r="G1613" s="826"/>
    </row>
    <row r="1614" spans="3:7">
      <c r="C1614" s="35" t="s">
        <v>482</v>
      </c>
      <c r="D1614" s="821" t="s">
        <v>1932</v>
      </c>
      <c r="E1614" s="822"/>
      <c r="F1614" s="822"/>
      <c r="G1614" s="822"/>
    </row>
    <row r="1615" spans="3:7">
      <c r="C1615" s="35" t="s">
        <v>15</v>
      </c>
      <c r="D1615" s="821" t="s">
        <v>1876</v>
      </c>
      <c r="E1615" s="822"/>
      <c r="F1615" s="822"/>
      <c r="G1615" s="822"/>
    </row>
    <row r="1616" spans="3:7">
      <c r="C1616" s="13"/>
      <c r="D1616" s="41">
        <v>2021</v>
      </c>
      <c r="E1616" s="41">
        <v>2022</v>
      </c>
      <c r="F1616" s="41">
        <v>2023</v>
      </c>
      <c r="G1616" s="41">
        <v>2024</v>
      </c>
    </row>
    <row r="1617" spans="3:7">
      <c r="C1617" s="12"/>
      <c r="D1617" s="42" t="s">
        <v>7</v>
      </c>
      <c r="E1617" s="42" t="s">
        <v>8</v>
      </c>
      <c r="F1617" s="42" t="s">
        <v>8</v>
      </c>
      <c r="G1617" s="42" t="s">
        <v>8</v>
      </c>
    </row>
    <row r="1618" spans="3:7">
      <c r="C1618" s="7" t="s">
        <v>16</v>
      </c>
      <c r="D1618" s="43" t="s">
        <v>474</v>
      </c>
      <c r="E1618" s="43" t="s">
        <v>531</v>
      </c>
      <c r="F1618" s="43" t="s">
        <v>531</v>
      </c>
      <c r="G1618" s="43" t="s">
        <v>474</v>
      </c>
    </row>
    <row r="1619" spans="3:7">
      <c r="C1619" s="7" t="s">
        <v>680</v>
      </c>
      <c r="D1619" s="43" t="s">
        <v>1933</v>
      </c>
      <c r="E1619" s="43" t="s">
        <v>1934</v>
      </c>
      <c r="F1619" s="43" t="s">
        <v>1935</v>
      </c>
      <c r="G1619" s="43" t="s">
        <v>474</v>
      </c>
    </row>
    <row r="1620" spans="3:7">
      <c r="C1620" s="7" t="s">
        <v>676</v>
      </c>
      <c r="D1620" s="43" t="s">
        <v>474</v>
      </c>
      <c r="E1620" s="43" t="s">
        <v>1934</v>
      </c>
      <c r="F1620" s="43" t="s">
        <v>1935</v>
      </c>
      <c r="G1620" s="43" t="s">
        <v>474</v>
      </c>
    </row>
    <row r="1621" spans="3:7">
      <c r="C1621" s="7" t="s">
        <v>477</v>
      </c>
      <c r="D1621" s="43" t="s">
        <v>450</v>
      </c>
      <c r="E1621" s="43" t="s">
        <v>450</v>
      </c>
      <c r="F1621" s="43" t="s">
        <v>474</v>
      </c>
      <c r="G1621" s="43" t="s">
        <v>583</v>
      </c>
    </row>
    <row r="1622" spans="3:7">
      <c r="C1622" s="7" t="s">
        <v>476</v>
      </c>
      <c r="D1622" s="43" t="s">
        <v>450</v>
      </c>
      <c r="E1622" s="43" t="s">
        <v>1936</v>
      </c>
      <c r="F1622" s="43" t="s">
        <v>492</v>
      </c>
      <c r="G1622" s="43" t="s">
        <v>583</v>
      </c>
    </row>
    <row r="1623" spans="3:7">
      <c r="C1623" s="7" t="s">
        <v>22</v>
      </c>
      <c r="D1623" s="43" t="s">
        <v>450</v>
      </c>
      <c r="E1623" s="43" t="s">
        <v>450</v>
      </c>
      <c r="F1623" s="43" t="s">
        <v>492</v>
      </c>
      <c r="G1623" s="43" t="s">
        <v>583</v>
      </c>
    </row>
    <row r="1624" spans="3:7">
      <c r="C1624" s="823" t="s">
        <v>473</v>
      </c>
      <c r="D1624" s="824"/>
      <c r="E1624" s="824"/>
      <c r="F1624" s="824"/>
      <c r="G1624" s="824"/>
    </row>
    <row r="1625" spans="3:7">
      <c r="C1625" s="13"/>
      <c r="D1625" s="41">
        <v>2021</v>
      </c>
      <c r="E1625" s="41">
        <v>2022</v>
      </c>
      <c r="F1625" s="41">
        <v>2023</v>
      </c>
      <c r="G1625" s="41">
        <v>2024</v>
      </c>
    </row>
    <row r="1626" spans="3:7">
      <c r="C1626" s="12"/>
      <c r="D1626" s="42" t="s">
        <v>7</v>
      </c>
      <c r="E1626" s="42" t="s">
        <v>8</v>
      </c>
      <c r="F1626" s="42" t="s">
        <v>8</v>
      </c>
      <c r="G1626" s="42" t="s">
        <v>8</v>
      </c>
    </row>
    <row r="1627" spans="3:7">
      <c r="C1627" s="11" t="s">
        <v>470</v>
      </c>
      <c r="D1627" s="38">
        <v>0</v>
      </c>
      <c r="E1627" s="38">
        <v>0</v>
      </c>
      <c r="F1627" s="38">
        <v>0</v>
      </c>
      <c r="G1627" s="38">
        <v>0</v>
      </c>
    </row>
    <row r="1628" spans="3:7">
      <c r="C1628" s="11" t="s">
        <v>459</v>
      </c>
      <c r="D1628" s="38">
        <v>0</v>
      </c>
      <c r="E1628" s="38">
        <v>0</v>
      </c>
      <c r="F1628" s="38">
        <v>0</v>
      </c>
      <c r="G1628" s="38">
        <v>0</v>
      </c>
    </row>
    <row r="1629" spans="3:7">
      <c r="C1629" s="11" t="s">
        <v>463</v>
      </c>
      <c r="D1629" s="38">
        <v>0</v>
      </c>
      <c r="E1629" s="38">
        <v>0</v>
      </c>
      <c r="F1629" s="38">
        <v>0</v>
      </c>
      <c r="G1629" s="38">
        <v>0</v>
      </c>
    </row>
    <row r="1630" spans="3:7">
      <c r="C1630" s="11" t="s">
        <v>469</v>
      </c>
      <c r="D1630" s="38">
        <v>0</v>
      </c>
      <c r="E1630" s="38">
        <v>0</v>
      </c>
      <c r="F1630" s="38">
        <v>0</v>
      </c>
      <c r="G1630" s="38">
        <v>0</v>
      </c>
    </row>
    <row r="1631" spans="3:7">
      <c r="C1631" s="11" t="s">
        <v>459</v>
      </c>
      <c r="D1631" s="38">
        <v>0</v>
      </c>
      <c r="E1631" s="38">
        <v>0</v>
      </c>
      <c r="F1631" s="38">
        <v>0</v>
      </c>
      <c r="G1631" s="38">
        <v>0</v>
      </c>
    </row>
    <row r="1632" spans="3:7">
      <c r="C1632" s="11" t="s">
        <v>463</v>
      </c>
      <c r="D1632" s="38">
        <v>0</v>
      </c>
      <c r="E1632" s="38">
        <v>0</v>
      </c>
      <c r="F1632" s="38">
        <v>0</v>
      </c>
      <c r="G1632" s="38">
        <v>0</v>
      </c>
    </row>
    <row r="1633" spans="3:7">
      <c r="C1633" s="11" t="s">
        <v>468</v>
      </c>
      <c r="D1633" s="38">
        <v>0</v>
      </c>
      <c r="E1633" s="38">
        <v>0</v>
      </c>
      <c r="F1633" s="38">
        <v>0</v>
      </c>
      <c r="G1633" s="38">
        <v>0</v>
      </c>
    </row>
    <row r="1634" spans="3:7">
      <c r="C1634" s="11" t="s">
        <v>459</v>
      </c>
      <c r="D1634" s="38">
        <v>0</v>
      </c>
      <c r="E1634" s="38">
        <v>0</v>
      </c>
      <c r="F1634" s="38">
        <v>0</v>
      </c>
      <c r="G1634" s="38">
        <v>0</v>
      </c>
    </row>
    <row r="1635" spans="3:7">
      <c r="C1635" s="11" t="s">
        <v>463</v>
      </c>
      <c r="D1635" s="38">
        <v>0</v>
      </c>
      <c r="E1635" s="38">
        <v>0</v>
      </c>
      <c r="F1635" s="38">
        <v>0</v>
      </c>
      <c r="G1635" s="38">
        <v>0</v>
      </c>
    </row>
    <row r="1636" spans="3:7">
      <c r="C1636" s="11" t="s">
        <v>467</v>
      </c>
      <c r="D1636" s="38">
        <v>0</v>
      </c>
      <c r="E1636" s="38">
        <v>0</v>
      </c>
      <c r="F1636" s="38">
        <v>0</v>
      </c>
      <c r="G1636" s="38">
        <v>0</v>
      </c>
    </row>
    <row r="1637" spans="3:7">
      <c r="C1637" s="11" t="s">
        <v>459</v>
      </c>
      <c r="D1637" s="38">
        <v>0</v>
      </c>
      <c r="E1637" s="38">
        <v>0</v>
      </c>
      <c r="F1637" s="38">
        <v>0</v>
      </c>
      <c r="G1637" s="38">
        <v>0</v>
      </c>
    </row>
    <row r="1638" spans="3:7">
      <c r="C1638" s="11" t="s">
        <v>463</v>
      </c>
      <c r="D1638" s="38">
        <v>0</v>
      </c>
      <c r="E1638" s="38">
        <v>0</v>
      </c>
      <c r="F1638" s="38">
        <v>0</v>
      </c>
      <c r="G1638" s="38">
        <v>0</v>
      </c>
    </row>
    <row r="1639" spans="3:7">
      <c r="C1639" s="11" t="s">
        <v>472</v>
      </c>
      <c r="D1639" s="38">
        <v>0</v>
      </c>
      <c r="E1639" s="38">
        <v>0</v>
      </c>
      <c r="F1639" s="38">
        <v>0</v>
      </c>
      <c r="G1639" s="38">
        <v>0</v>
      </c>
    </row>
    <row r="1640" spans="3:7">
      <c r="C1640" s="11" t="s">
        <v>459</v>
      </c>
      <c r="D1640" s="38">
        <v>0</v>
      </c>
      <c r="E1640" s="38">
        <v>0</v>
      </c>
      <c r="F1640" s="38">
        <v>0</v>
      </c>
      <c r="G1640" s="38">
        <v>0</v>
      </c>
    </row>
    <row r="1641" spans="3:7">
      <c r="C1641" s="11" t="s">
        <v>463</v>
      </c>
      <c r="D1641" s="38">
        <v>0</v>
      </c>
      <c r="E1641" s="38">
        <v>0</v>
      </c>
      <c r="F1641" s="38">
        <v>0</v>
      </c>
      <c r="G1641" s="38">
        <v>0</v>
      </c>
    </row>
    <row r="1642" spans="3:7">
      <c r="C1642" s="11" t="s">
        <v>465</v>
      </c>
      <c r="D1642" s="38">
        <v>0</v>
      </c>
      <c r="E1642" s="38">
        <v>0</v>
      </c>
      <c r="F1642" s="38">
        <v>0</v>
      </c>
      <c r="G1642" s="38">
        <v>0</v>
      </c>
    </row>
    <row r="1643" spans="3:7">
      <c r="C1643" s="11" t="s">
        <v>459</v>
      </c>
      <c r="D1643" s="38">
        <v>0</v>
      </c>
      <c r="E1643" s="38">
        <v>0</v>
      </c>
      <c r="F1643" s="38">
        <v>0</v>
      </c>
      <c r="G1643" s="38">
        <v>0</v>
      </c>
    </row>
    <row r="1644" spans="3:7">
      <c r="C1644" s="11" t="s">
        <v>463</v>
      </c>
      <c r="D1644" s="38">
        <v>0</v>
      </c>
      <c r="E1644" s="38">
        <v>0</v>
      </c>
      <c r="F1644" s="38">
        <v>0</v>
      </c>
      <c r="G1644" s="38">
        <v>0</v>
      </c>
    </row>
    <row r="1645" spans="3:7">
      <c r="C1645" s="11" t="s">
        <v>464</v>
      </c>
      <c r="D1645" s="38">
        <v>0</v>
      </c>
      <c r="E1645" s="38">
        <v>0</v>
      </c>
      <c r="F1645" s="38">
        <v>0</v>
      </c>
      <c r="G1645" s="38">
        <v>0</v>
      </c>
    </row>
    <row r="1646" spans="3:7">
      <c r="C1646" s="11" t="s">
        <v>459</v>
      </c>
      <c r="D1646" s="38">
        <v>0</v>
      </c>
      <c r="E1646" s="38">
        <v>0</v>
      </c>
      <c r="F1646" s="38">
        <v>0</v>
      </c>
      <c r="G1646" s="38">
        <v>0</v>
      </c>
    </row>
    <row r="1647" spans="3:7">
      <c r="C1647" s="11" t="s">
        <v>463</v>
      </c>
      <c r="D1647" s="38">
        <v>0</v>
      </c>
      <c r="E1647" s="38">
        <v>0</v>
      </c>
      <c r="F1647" s="38">
        <v>0</v>
      </c>
      <c r="G1647" s="38">
        <v>0</v>
      </c>
    </row>
    <row r="1648" spans="3:7">
      <c r="C1648" s="11" t="s">
        <v>462</v>
      </c>
      <c r="D1648" s="38">
        <v>0</v>
      </c>
      <c r="E1648" s="38">
        <v>0</v>
      </c>
      <c r="F1648" s="38">
        <v>0</v>
      </c>
      <c r="G1648" s="38">
        <v>0</v>
      </c>
    </row>
    <row r="1649" spans="3:7">
      <c r="C1649" s="11" t="s">
        <v>459</v>
      </c>
      <c r="D1649" s="38">
        <v>0</v>
      </c>
      <c r="E1649" s="38">
        <v>0</v>
      </c>
      <c r="F1649" s="38">
        <v>0</v>
      </c>
      <c r="G1649" s="38">
        <v>0</v>
      </c>
    </row>
    <row r="1650" spans="3:7">
      <c r="C1650" s="11" t="s">
        <v>458</v>
      </c>
      <c r="D1650" s="38">
        <v>0</v>
      </c>
      <c r="E1650" s="38">
        <v>0</v>
      </c>
      <c r="F1650" s="38">
        <v>0</v>
      </c>
      <c r="G1650" s="38">
        <v>0</v>
      </c>
    </row>
    <row r="1651" spans="3:7">
      <c r="C1651" s="11" t="s">
        <v>457</v>
      </c>
      <c r="D1651" s="38">
        <v>0</v>
      </c>
      <c r="E1651" s="38">
        <v>0</v>
      </c>
      <c r="F1651" s="38">
        <v>0</v>
      </c>
      <c r="G1651" s="38">
        <v>0</v>
      </c>
    </row>
    <row r="1652" spans="3:7">
      <c r="C1652" s="11" t="s">
        <v>456</v>
      </c>
      <c r="D1652" s="38">
        <v>0</v>
      </c>
      <c r="E1652" s="38">
        <v>0</v>
      </c>
      <c r="F1652" s="38">
        <v>0</v>
      </c>
      <c r="G1652" s="38">
        <v>0</v>
      </c>
    </row>
    <row r="1653" spans="3:7">
      <c r="C1653" s="11" t="s">
        <v>455</v>
      </c>
      <c r="D1653" s="38">
        <v>0</v>
      </c>
      <c r="E1653" s="38">
        <v>0</v>
      </c>
      <c r="F1653" s="38">
        <v>0</v>
      </c>
      <c r="G1653" s="38">
        <v>0</v>
      </c>
    </row>
    <row r="1654" spans="3:7">
      <c r="C1654" s="11" t="s">
        <v>461</v>
      </c>
      <c r="D1654" s="38">
        <v>70000000</v>
      </c>
      <c r="E1654" s="38">
        <v>26000000</v>
      </c>
      <c r="F1654" s="38">
        <v>104000000</v>
      </c>
      <c r="G1654" s="38">
        <v>0</v>
      </c>
    </row>
    <row r="1655" spans="3:7">
      <c r="C1655" s="11" t="s">
        <v>459</v>
      </c>
      <c r="D1655" s="38">
        <v>70000000</v>
      </c>
      <c r="E1655" s="38">
        <v>26000000</v>
      </c>
      <c r="F1655" s="38">
        <v>104000000</v>
      </c>
      <c r="G1655" s="38">
        <v>0</v>
      </c>
    </row>
    <row r="1656" spans="3:7">
      <c r="C1656" s="11" t="s">
        <v>458</v>
      </c>
      <c r="D1656" s="38">
        <v>0</v>
      </c>
      <c r="E1656" s="38">
        <v>0</v>
      </c>
      <c r="F1656" s="38">
        <v>0</v>
      </c>
      <c r="G1656" s="38">
        <v>0</v>
      </c>
    </row>
    <row r="1657" spans="3:7">
      <c r="C1657" s="11" t="s">
        <v>457</v>
      </c>
      <c r="D1657" s="38">
        <v>0</v>
      </c>
      <c r="E1657" s="38">
        <v>0</v>
      </c>
      <c r="F1657" s="38">
        <v>0</v>
      </c>
      <c r="G1657" s="38">
        <v>0</v>
      </c>
    </row>
    <row r="1658" spans="3:7">
      <c r="C1658" s="11" t="s">
        <v>456</v>
      </c>
      <c r="D1658" s="38">
        <v>0</v>
      </c>
      <c r="E1658" s="38">
        <v>0</v>
      </c>
      <c r="F1658" s="38">
        <v>0</v>
      </c>
      <c r="G1658" s="38">
        <v>0</v>
      </c>
    </row>
    <row r="1659" spans="3:7">
      <c r="C1659" s="11" t="s">
        <v>455</v>
      </c>
      <c r="D1659" s="38">
        <v>0</v>
      </c>
      <c r="E1659" s="38">
        <v>0</v>
      </c>
      <c r="F1659" s="38">
        <v>0</v>
      </c>
      <c r="G1659" s="38">
        <v>0</v>
      </c>
    </row>
    <row r="1660" spans="3:7">
      <c r="C1660" s="11" t="s">
        <v>460</v>
      </c>
      <c r="D1660" s="38">
        <v>0</v>
      </c>
      <c r="E1660" s="38">
        <v>0</v>
      </c>
      <c r="F1660" s="38">
        <v>0</v>
      </c>
      <c r="G1660" s="38">
        <v>0</v>
      </c>
    </row>
    <row r="1661" spans="3:7">
      <c r="C1661" s="11" t="s">
        <v>459</v>
      </c>
      <c r="D1661" s="38">
        <v>0</v>
      </c>
      <c r="E1661" s="38">
        <v>0</v>
      </c>
      <c r="F1661" s="38">
        <v>0</v>
      </c>
      <c r="G1661" s="38">
        <v>0</v>
      </c>
    </row>
    <row r="1662" spans="3:7">
      <c r="C1662" s="11" t="s">
        <v>458</v>
      </c>
      <c r="D1662" s="38">
        <v>0</v>
      </c>
      <c r="E1662" s="38">
        <v>0</v>
      </c>
      <c r="F1662" s="38">
        <v>0</v>
      </c>
      <c r="G1662" s="38">
        <v>0</v>
      </c>
    </row>
    <row r="1663" spans="3:7">
      <c r="C1663" s="11" t="s">
        <v>457</v>
      </c>
      <c r="D1663" s="38">
        <v>0</v>
      </c>
      <c r="E1663" s="38">
        <v>0</v>
      </c>
      <c r="F1663" s="38">
        <v>0</v>
      </c>
      <c r="G1663" s="38">
        <v>0</v>
      </c>
    </row>
    <row r="1664" spans="3:7">
      <c r="C1664" s="11" t="s">
        <v>456</v>
      </c>
      <c r="D1664" s="38">
        <v>0</v>
      </c>
      <c r="E1664" s="38">
        <v>0</v>
      </c>
      <c r="F1664" s="38">
        <v>0</v>
      </c>
      <c r="G1664" s="38">
        <v>0</v>
      </c>
    </row>
    <row r="1665" spans="3:7">
      <c r="C1665" s="11" t="s">
        <v>455</v>
      </c>
      <c r="D1665" s="38">
        <v>0</v>
      </c>
      <c r="E1665" s="38">
        <v>0</v>
      </c>
      <c r="F1665" s="38">
        <v>0</v>
      </c>
      <c r="G1665" s="38">
        <v>0</v>
      </c>
    </row>
    <row r="1666" spans="3:7">
      <c r="C1666" s="11" t="s">
        <v>454</v>
      </c>
      <c r="D1666" s="38">
        <v>0</v>
      </c>
      <c r="E1666" s="38">
        <v>0</v>
      </c>
      <c r="F1666" s="38">
        <v>0</v>
      </c>
      <c r="G1666" s="38">
        <v>0</v>
      </c>
    </row>
    <row r="1667" spans="3:7">
      <c r="C1667" s="11" t="s">
        <v>453</v>
      </c>
      <c r="D1667" s="38">
        <v>0</v>
      </c>
      <c r="E1667" s="38">
        <v>0</v>
      </c>
      <c r="F1667" s="38">
        <v>0</v>
      </c>
      <c r="G1667" s="38">
        <v>0</v>
      </c>
    </row>
    <row r="1668" spans="3:7">
      <c r="C1668" s="10" t="s">
        <v>165</v>
      </c>
      <c r="D1668" s="38">
        <v>70000000</v>
      </c>
      <c r="E1668" s="38">
        <v>26000000</v>
      </c>
      <c r="F1668" s="38">
        <v>104000000</v>
      </c>
      <c r="G1668" s="38">
        <v>0</v>
      </c>
    </row>
    <row r="1669" spans="3:7">
      <c r="C1669" s="14" t="s">
        <v>484</v>
      </c>
      <c r="D1669" s="825" t="s">
        <v>1937</v>
      </c>
      <c r="E1669" s="826"/>
      <c r="F1669" s="826"/>
      <c r="G1669" s="826"/>
    </row>
    <row r="1670" spans="3:7">
      <c r="C1670" s="35" t="s">
        <v>482</v>
      </c>
      <c r="D1670" s="821" t="s">
        <v>1938</v>
      </c>
      <c r="E1670" s="822"/>
      <c r="F1670" s="822"/>
      <c r="G1670" s="822"/>
    </row>
    <row r="1671" spans="3:7">
      <c r="C1671" s="35" t="s">
        <v>15</v>
      </c>
      <c r="D1671" s="821" t="s">
        <v>1876</v>
      </c>
      <c r="E1671" s="822"/>
      <c r="F1671" s="822"/>
      <c r="G1671" s="822"/>
    </row>
    <row r="1672" spans="3:7">
      <c r="C1672" s="13"/>
      <c r="D1672" s="41">
        <v>2021</v>
      </c>
      <c r="E1672" s="41">
        <v>2022</v>
      </c>
      <c r="F1672" s="41">
        <v>2023</v>
      </c>
      <c r="G1672" s="41">
        <v>2024</v>
      </c>
    </row>
    <row r="1673" spans="3:7">
      <c r="C1673" s="12"/>
      <c r="D1673" s="42" t="s">
        <v>7</v>
      </c>
      <c r="E1673" s="42" t="s">
        <v>8</v>
      </c>
      <c r="F1673" s="42" t="s">
        <v>8</v>
      </c>
      <c r="G1673" s="42" t="s">
        <v>8</v>
      </c>
    </row>
    <row r="1674" spans="3:7">
      <c r="C1674" s="7" t="s">
        <v>16</v>
      </c>
      <c r="D1674" s="43" t="s">
        <v>474</v>
      </c>
      <c r="E1674" s="43" t="s">
        <v>531</v>
      </c>
      <c r="F1674" s="43" t="s">
        <v>474</v>
      </c>
      <c r="G1674" s="43" t="s">
        <v>474</v>
      </c>
    </row>
    <row r="1675" spans="3:7">
      <c r="C1675" s="7" t="s">
        <v>680</v>
      </c>
      <c r="D1675" s="43" t="s">
        <v>1467</v>
      </c>
      <c r="E1675" s="43" t="s">
        <v>1939</v>
      </c>
      <c r="F1675" s="43" t="s">
        <v>474</v>
      </c>
      <c r="G1675" s="43" t="s">
        <v>474</v>
      </c>
    </row>
    <row r="1676" spans="3:7">
      <c r="C1676" s="7" t="s">
        <v>676</v>
      </c>
      <c r="D1676" s="43" t="s">
        <v>474</v>
      </c>
      <c r="E1676" s="43" t="s">
        <v>1939</v>
      </c>
      <c r="F1676" s="43" t="s">
        <v>474</v>
      </c>
      <c r="G1676" s="43" t="s">
        <v>474</v>
      </c>
    </row>
    <row r="1677" spans="3:7">
      <c r="C1677" s="7" t="s">
        <v>477</v>
      </c>
      <c r="D1677" s="43" t="s">
        <v>450</v>
      </c>
      <c r="E1677" s="43" t="s">
        <v>450</v>
      </c>
      <c r="F1677" s="43" t="s">
        <v>583</v>
      </c>
      <c r="G1677" s="43" t="s">
        <v>450</v>
      </c>
    </row>
    <row r="1678" spans="3:7">
      <c r="C1678" s="7" t="s">
        <v>476</v>
      </c>
      <c r="D1678" s="43" t="s">
        <v>450</v>
      </c>
      <c r="E1678" s="43" t="s">
        <v>1940</v>
      </c>
      <c r="F1678" s="43" t="s">
        <v>583</v>
      </c>
      <c r="G1678" s="43" t="s">
        <v>450</v>
      </c>
    </row>
    <row r="1679" spans="3:7">
      <c r="C1679" s="7" t="s">
        <v>22</v>
      </c>
      <c r="D1679" s="43" t="s">
        <v>450</v>
      </c>
      <c r="E1679" s="43" t="s">
        <v>450</v>
      </c>
      <c r="F1679" s="43" t="s">
        <v>583</v>
      </c>
      <c r="G1679" s="43" t="s">
        <v>450</v>
      </c>
    </row>
    <row r="1680" spans="3:7">
      <c r="C1680" s="823" t="s">
        <v>473</v>
      </c>
      <c r="D1680" s="824"/>
      <c r="E1680" s="824"/>
      <c r="F1680" s="824"/>
      <c r="G1680" s="824"/>
    </row>
    <row r="1681" spans="3:7">
      <c r="C1681" s="13"/>
      <c r="D1681" s="41">
        <v>2021</v>
      </c>
      <c r="E1681" s="41">
        <v>2022</v>
      </c>
      <c r="F1681" s="41">
        <v>2023</v>
      </c>
      <c r="G1681" s="41">
        <v>2024</v>
      </c>
    </row>
    <row r="1682" spans="3:7">
      <c r="C1682" s="12"/>
      <c r="D1682" s="42" t="s">
        <v>7</v>
      </c>
      <c r="E1682" s="42" t="s">
        <v>8</v>
      </c>
      <c r="F1682" s="42" t="s">
        <v>8</v>
      </c>
      <c r="G1682" s="42" t="s">
        <v>8</v>
      </c>
    </row>
    <row r="1683" spans="3:7">
      <c r="C1683" s="11" t="s">
        <v>470</v>
      </c>
      <c r="D1683" s="38">
        <v>0</v>
      </c>
      <c r="E1683" s="38">
        <v>0</v>
      </c>
      <c r="F1683" s="38">
        <v>0</v>
      </c>
      <c r="G1683" s="38">
        <v>0</v>
      </c>
    </row>
    <row r="1684" spans="3:7">
      <c r="C1684" s="11" t="s">
        <v>459</v>
      </c>
      <c r="D1684" s="38">
        <v>0</v>
      </c>
      <c r="E1684" s="38">
        <v>0</v>
      </c>
      <c r="F1684" s="38">
        <v>0</v>
      </c>
      <c r="G1684" s="38">
        <v>0</v>
      </c>
    </row>
    <row r="1685" spans="3:7">
      <c r="C1685" s="11" t="s">
        <v>463</v>
      </c>
      <c r="D1685" s="38">
        <v>0</v>
      </c>
      <c r="E1685" s="38">
        <v>0</v>
      </c>
      <c r="F1685" s="38">
        <v>0</v>
      </c>
      <c r="G1685" s="38">
        <v>0</v>
      </c>
    </row>
    <row r="1686" spans="3:7">
      <c r="C1686" s="11" t="s">
        <v>469</v>
      </c>
      <c r="D1686" s="38">
        <v>0</v>
      </c>
      <c r="E1686" s="38">
        <v>0</v>
      </c>
      <c r="F1686" s="38">
        <v>0</v>
      </c>
      <c r="G1686" s="38">
        <v>0</v>
      </c>
    </row>
    <row r="1687" spans="3:7">
      <c r="C1687" s="11" t="s">
        <v>459</v>
      </c>
      <c r="D1687" s="38">
        <v>0</v>
      </c>
      <c r="E1687" s="38">
        <v>0</v>
      </c>
      <c r="F1687" s="38">
        <v>0</v>
      </c>
      <c r="G1687" s="38">
        <v>0</v>
      </c>
    </row>
    <row r="1688" spans="3:7">
      <c r="C1688" s="11" t="s">
        <v>463</v>
      </c>
      <c r="D1688" s="38">
        <v>0</v>
      </c>
      <c r="E1688" s="38">
        <v>0</v>
      </c>
      <c r="F1688" s="38">
        <v>0</v>
      </c>
      <c r="G1688" s="38">
        <v>0</v>
      </c>
    </row>
    <row r="1689" spans="3:7">
      <c r="C1689" s="11" t="s">
        <v>468</v>
      </c>
      <c r="D1689" s="38">
        <v>0</v>
      </c>
      <c r="E1689" s="38">
        <v>0</v>
      </c>
      <c r="F1689" s="38">
        <v>0</v>
      </c>
      <c r="G1689" s="38">
        <v>0</v>
      </c>
    </row>
    <row r="1690" spans="3:7">
      <c r="C1690" s="11" t="s">
        <v>459</v>
      </c>
      <c r="D1690" s="38">
        <v>0</v>
      </c>
      <c r="E1690" s="38">
        <v>0</v>
      </c>
      <c r="F1690" s="38">
        <v>0</v>
      </c>
      <c r="G1690" s="38">
        <v>0</v>
      </c>
    </row>
    <row r="1691" spans="3:7">
      <c r="C1691" s="11" t="s">
        <v>463</v>
      </c>
      <c r="D1691" s="38">
        <v>0</v>
      </c>
      <c r="E1691" s="38">
        <v>0</v>
      </c>
      <c r="F1691" s="38">
        <v>0</v>
      </c>
      <c r="G1691" s="38">
        <v>0</v>
      </c>
    </row>
    <row r="1692" spans="3:7">
      <c r="C1692" s="11" t="s">
        <v>467</v>
      </c>
      <c r="D1692" s="38">
        <v>0</v>
      </c>
      <c r="E1692" s="38">
        <v>0</v>
      </c>
      <c r="F1692" s="38">
        <v>0</v>
      </c>
      <c r="G1692" s="38">
        <v>0</v>
      </c>
    </row>
    <row r="1693" spans="3:7">
      <c r="C1693" s="11" t="s">
        <v>459</v>
      </c>
      <c r="D1693" s="38">
        <v>0</v>
      </c>
      <c r="E1693" s="38">
        <v>0</v>
      </c>
      <c r="F1693" s="38">
        <v>0</v>
      </c>
      <c r="G1693" s="38">
        <v>0</v>
      </c>
    </row>
    <row r="1694" spans="3:7">
      <c r="C1694" s="11" t="s">
        <v>463</v>
      </c>
      <c r="D1694" s="38">
        <v>0</v>
      </c>
      <c r="E1694" s="38">
        <v>0</v>
      </c>
      <c r="F1694" s="38">
        <v>0</v>
      </c>
      <c r="G1694" s="38">
        <v>0</v>
      </c>
    </row>
    <row r="1695" spans="3:7">
      <c r="C1695" s="11" t="s">
        <v>472</v>
      </c>
      <c r="D1695" s="38">
        <v>0</v>
      </c>
      <c r="E1695" s="38">
        <v>0</v>
      </c>
      <c r="F1695" s="38">
        <v>0</v>
      </c>
      <c r="G1695" s="38">
        <v>0</v>
      </c>
    </row>
    <row r="1696" spans="3:7">
      <c r="C1696" s="11" t="s">
        <v>459</v>
      </c>
      <c r="D1696" s="38">
        <v>0</v>
      </c>
      <c r="E1696" s="38">
        <v>0</v>
      </c>
      <c r="F1696" s="38">
        <v>0</v>
      </c>
      <c r="G1696" s="38">
        <v>0</v>
      </c>
    </row>
    <row r="1697" spans="3:7">
      <c r="C1697" s="11" t="s">
        <v>463</v>
      </c>
      <c r="D1697" s="38">
        <v>0</v>
      </c>
      <c r="E1697" s="38">
        <v>0</v>
      </c>
      <c r="F1697" s="38">
        <v>0</v>
      </c>
      <c r="G1697" s="38">
        <v>0</v>
      </c>
    </row>
    <row r="1698" spans="3:7">
      <c r="C1698" s="11" t="s">
        <v>465</v>
      </c>
      <c r="D1698" s="38">
        <v>0</v>
      </c>
      <c r="E1698" s="38">
        <v>0</v>
      </c>
      <c r="F1698" s="38">
        <v>0</v>
      </c>
      <c r="G1698" s="38">
        <v>0</v>
      </c>
    </row>
    <row r="1699" spans="3:7">
      <c r="C1699" s="11" t="s">
        <v>459</v>
      </c>
      <c r="D1699" s="38">
        <v>0</v>
      </c>
      <c r="E1699" s="38">
        <v>0</v>
      </c>
      <c r="F1699" s="38">
        <v>0</v>
      </c>
      <c r="G1699" s="38">
        <v>0</v>
      </c>
    </row>
    <row r="1700" spans="3:7">
      <c r="C1700" s="11" t="s">
        <v>463</v>
      </c>
      <c r="D1700" s="38">
        <v>0</v>
      </c>
      <c r="E1700" s="38">
        <v>0</v>
      </c>
      <c r="F1700" s="38">
        <v>0</v>
      </c>
      <c r="G1700" s="38">
        <v>0</v>
      </c>
    </row>
    <row r="1701" spans="3:7">
      <c r="C1701" s="11" t="s">
        <v>464</v>
      </c>
      <c r="D1701" s="38">
        <v>0</v>
      </c>
      <c r="E1701" s="38">
        <v>0</v>
      </c>
      <c r="F1701" s="38">
        <v>0</v>
      </c>
      <c r="G1701" s="38">
        <v>0</v>
      </c>
    </row>
    <row r="1702" spans="3:7">
      <c r="C1702" s="11" t="s">
        <v>459</v>
      </c>
      <c r="D1702" s="38">
        <v>0</v>
      </c>
      <c r="E1702" s="38">
        <v>0</v>
      </c>
      <c r="F1702" s="38">
        <v>0</v>
      </c>
      <c r="G1702" s="38">
        <v>0</v>
      </c>
    </row>
    <row r="1703" spans="3:7">
      <c r="C1703" s="11" t="s">
        <v>463</v>
      </c>
      <c r="D1703" s="38">
        <v>0</v>
      </c>
      <c r="E1703" s="38">
        <v>0</v>
      </c>
      <c r="F1703" s="38">
        <v>0</v>
      </c>
      <c r="G1703" s="38">
        <v>0</v>
      </c>
    </row>
    <row r="1704" spans="3:7">
      <c r="C1704" s="11" t="s">
        <v>462</v>
      </c>
      <c r="D1704" s="38">
        <v>0</v>
      </c>
      <c r="E1704" s="38">
        <v>0</v>
      </c>
      <c r="F1704" s="38">
        <v>0</v>
      </c>
      <c r="G1704" s="38">
        <v>0</v>
      </c>
    </row>
    <row r="1705" spans="3:7">
      <c r="C1705" s="11" t="s">
        <v>459</v>
      </c>
      <c r="D1705" s="38">
        <v>0</v>
      </c>
      <c r="E1705" s="38">
        <v>0</v>
      </c>
      <c r="F1705" s="38">
        <v>0</v>
      </c>
      <c r="G1705" s="38">
        <v>0</v>
      </c>
    </row>
    <row r="1706" spans="3:7">
      <c r="C1706" s="11" t="s">
        <v>458</v>
      </c>
      <c r="D1706" s="38">
        <v>0</v>
      </c>
      <c r="E1706" s="38">
        <v>0</v>
      </c>
      <c r="F1706" s="38">
        <v>0</v>
      </c>
      <c r="G1706" s="38">
        <v>0</v>
      </c>
    </row>
    <row r="1707" spans="3:7">
      <c r="C1707" s="11" t="s">
        <v>457</v>
      </c>
      <c r="D1707" s="38">
        <v>0</v>
      </c>
      <c r="E1707" s="38">
        <v>0</v>
      </c>
      <c r="F1707" s="38">
        <v>0</v>
      </c>
      <c r="G1707" s="38">
        <v>0</v>
      </c>
    </row>
    <row r="1708" spans="3:7">
      <c r="C1708" s="11" t="s">
        <v>456</v>
      </c>
      <c r="D1708" s="38">
        <v>0</v>
      </c>
      <c r="E1708" s="38">
        <v>0</v>
      </c>
      <c r="F1708" s="38">
        <v>0</v>
      </c>
      <c r="G1708" s="38">
        <v>0</v>
      </c>
    </row>
    <row r="1709" spans="3:7">
      <c r="C1709" s="11" t="s">
        <v>455</v>
      </c>
      <c r="D1709" s="38">
        <v>0</v>
      </c>
      <c r="E1709" s="38">
        <v>0</v>
      </c>
      <c r="F1709" s="38">
        <v>0</v>
      </c>
      <c r="G1709" s="38">
        <v>0</v>
      </c>
    </row>
    <row r="1710" spans="3:7">
      <c r="C1710" s="11" t="s">
        <v>461</v>
      </c>
      <c r="D1710" s="38">
        <v>100000000</v>
      </c>
      <c r="E1710" s="38">
        <v>21290612</v>
      </c>
      <c r="F1710" s="38">
        <v>0</v>
      </c>
      <c r="G1710" s="38">
        <v>0</v>
      </c>
    </row>
    <row r="1711" spans="3:7">
      <c r="C1711" s="11" t="s">
        <v>459</v>
      </c>
      <c r="D1711" s="38">
        <v>100000000</v>
      </c>
      <c r="E1711" s="38">
        <v>21290612</v>
      </c>
      <c r="F1711" s="38">
        <v>0</v>
      </c>
      <c r="G1711" s="38">
        <v>0</v>
      </c>
    </row>
    <row r="1712" spans="3:7">
      <c r="C1712" s="11" t="s">
        <v>458</v>
      </c>
      <c r="D1712" s="38">
        <v>0</v>
      </c>
      <c r="E1712" s="38">
        <v>0</v>
      </c>
      <c r="F1712" s="38">
        <v>0</v>
      </c>
      <c r="G1712" s="38">
        <v>0</v>
      </c>
    </row>
    <row r="1713" spans="3:7">
      <c r="C1713" s="11" t="s">
        <v>457</v>
      </c>
      <c r="D1713" s="38">
        <v>0</v>
      </c>
      <c r="E1713" s="38">
        <v>0</v>
      </c>
      <c r="F1713" s="38">
        <v>0</v>
      </c>
      <c r="G1713" s="38">
        <v>0</v>
      </c>
    </row>
    <row r="1714" spans="3:7">
      <c r="C1714" s="11" t="s">
        <v>456</v>
      </c>
      <c r="D1714" s="38">
        <v>0</v>
      </c>
      <c r="E1714" s="38">
        <v>0</v>
      </c>
      <c r="F1714" s="38">
        <v>0</v>
      </c>
      <c r="G1714" s="38">
        <v>0</v>
      </c>
    </row>
    <row r="1715" spans="3:7">
      <c r="C1715" s="11" t="s">
        <v>455</v>
      </c>
      <c r="D1715" s="38">
        <v>0</v>
      </c>
      <c r="E1715" s="38">
        <v>0</v>
      </c>
      <c r="F1715" s="38">
        <v>0</v>
      </c>
      <c r="G1715" s="38">
        <v>0</v>
      </c>
    </row>
    <row r="1716" spans="3:7">
      <c r="C1716" s="11" t="s">
        <v>460</v>
      </c>
      <c r="D1716" s="38">
        <v>0</v>
      </c>
      <c r="E1716" s="38">
        <v>0</v>
      </c>
      <c r="F1716" s="38">
        <v>0</v>
      </c>
      <c r="G1716" s="38">
        <v>0</v>
      </c>
    </row>
    <row r="1717" spans="3:7">
      <c r="C1717" s="11" t="s">
        <v>459</v>
      </c>
      <c r="D1717" s="38">
        <v>0</v>
      </c>
      <c r="E1717" s="38">
        <v>0</v>
      </c>
      <c r="F1717" s="38">
        <v>0</v>
      </c>
      <c r="G1717" s="38">
        <v>0</v>
      </c>
    </row>
    <row r="1718" spans="3:7">
      <c r="C1718" s="11" t="s">
        <v>458</v>
      </c>
      <c r="D1718" s="38">
        <v>0</v>
      </c>
      <c r="E1718" s="38">
        <v>0</v>
      </c>
      <c r="F1718" s="38">
        <v>0</v>
      </c>
      <c r="G1718" s="38">
        <v>0</v>
      </c>
    </row>
    <row r="1719" spans="3:7">
      <c r="C1719" s="11" t="s">
        <v>457</v>
      </c>
      <c r="D1719" s="38">
        <v>0</v>
      </c>
      <c r="E1719" s="38">
        <v>0</v>
      </c>
      <c r="F1719" s="38">
        <v>0</v>
      </c>
      <c r="G1719" s="38">
        <v>0</v>
      </c>
    </row>
    <row r="1720" spans="3:7">
      <c r="C1720" s="11" t="s">
        <v>456</v>
      </c>
      <c r="D1720" s="38">
        <v>0</v>
      </c>
      <c r="E1720" s="38">
        <v>0</v>
      </c>
      <c r="F1720" s="38">
        <v>0</v>
      </c>
      <c r="G1720" s="38">
        <v>0</v>
      </c>
    </row>
    <row r="1721" spans="3:7">
      <c r="C1721" s="11" t="s">
        <v>455</v>
      </c>
      <c r="D1721" s="38">
        <v>0</v>
      </c>
      <c r="E1721" s="38">
        <v>0</v>
      </c>
      <c r="F1721" s="38">
        <v>0</v>
      </c>
      <c r="G1721" s="38">
        <v>0</v>
      </c>
    </row>
    <row r="1722" spans="3:7">
      <c r="C1722" s="11" t="s">
        <v>454</v>
      </c>
      <c r="D1722" s="38">
        <v>0</v>
      </c>
      <c r="E1722" s="38">
        <v>0</v>
      </c>
      <c r="F1722" s="38">
        <v>0</v>
      </c>
      <c r="G1722" s="38">
        <v>0</v>
      </c>
    </row>
    <row r="1723" spans="3:7">
      <c r="C1723" s="11" t="s">
        <v>453</v>
      </c>
      <c r="D1723" s="38">
        <v>0</v>
      </c>
      <c r="E1723" s="38">
        <v>0</v>
      </c>
      <c r="F1723" s="38">
        <v>0</v>
      </c>
      <c r="G1723" s="38">
        <v>0</v>
      </c>
    </row>
    <row r="1724" spans="3:7">
      <c r="C1724" s="10" t="s">
        <v>165</v>
      </c>
      <c r="D1724" s="38">
        <v>100000000</v>
      </c>
      <c r="E1724" s="38">
        <v>21290612</v>
      </c>
      <c r="F1724" s="38">
        <v>0</v>
      </c>
      <c r="G1724" s="38">
        <v>0</v>
      </c>
    </row>
    <row r="1725" spans="3:7">
      <c r="C1725" s="14" t="s">
        <v>484</v>
      </c>
      <c r="D1725" s="825" t="s">
        <v>1941</v>
      </c>
      <c r="E1725" s="826"/>
      <c r="F1725" s="826"/>
      <c r="G1725" s="826"/>
    </row>
    <row r="1726" spans="3:7">
      <c r="C1726" s="35" t="s">
        <v>482</v>
      </c>
      <c r="D1726" s="821" t="s">
        <v>1942</v>
      </c>
      <c r="E1726" s="822"/>
      <c r="F1726" s="822"/>
      <c r="G1726" s="822"/>
    </row>
    <row r="1727" spans="3:7">
      <c r="C1727" s="35" t="s">
        <v>15</v>
      </c>
      <c r="D1727" s="821" t="s">
        <v>1876</v>
      </c>
      <c r="E1727" s="822"/>
      <c r="F1727" s="822"/>
      <c r="G1727" s="822"/>
    </row>
    <row r="1728" spans="3:7">
      <c r="C1728" s="13"/>
      <c r="D1728" s="41">
        <v>2021</v>
      </c>
      <c r="E1728" s="41">
        <v>2022</v>
      </c>
      <c r="F1728" s="41">
        <v>2023</v>
      </c>
      <c r="G1728" s="41">
        <v>2024</v>
      </c>
    </row>
    <row r="1729" spans="3:7">
      <c r="C1729" s="12"/>
      <c r="D1729" s="42" t="s">
        <v>7</v>
      </c>
      <c r="E1729" s="42" t="s">
        <v>8</v>
      </c>
      <c r="F1729" s="42" t="s">
        <v>8</v>
      </c>
      <c r="G1729" s="42" t="s">
        <v>8</v>
      </c>
    </row>
    <row r="1730" spans="3:7">
      <c r="C1730" s="7" t="s">
        <v>16</v>
      </c>
      <c r="D1730" s="43" t="s">
        <v>474</v>
      </c>
      <c r="E1730" s="43" t="s">
        <v>531</v>
      </c>
      <c r="F1730" s="43" t="s">
        <v>531</v>
      </c>
      <c r="G1730" s="43" t="s">
        <v>474</v>
      </c>
    </row>
    <row r="1731" spans="3:7">
      <c r="C1731" s="7" t="s">
        <v>680</v>
      </c>
      <c r="D1731" s="43" t="s">
        <v>1911</v>
      </c>
      <c r="E1731" s="43" t="s">
        <v>1943</v>
      </c>
      <c r="F1731" s="43" t="s">
        <v>1944</v>
      </c>
      <c r="G1731" s="43" t="s">
        <v>474</v>
      </c>
    </row>
    <row r="1732" spans="3:7">
      <c r="C1732" s="7" t="s">
        <v>676</v>
      </c>
      <c r="D1732" s="43" t="s">
        <v>474</v>
      </c>
      <c r="E1732" s="43" t="s">
        <v>1943</v>
      </c>
      <c r="F1732" s="43" t="s">
        <v>1944</v>
      </c>
      <c r="G1732" s="43" t="s">
        <v>474</v>
      </c>
    </row>
    <row r="1733" spans="3:7">
      <c r="C1733" s="7" t="s">
        <v>477</v>
      </c>
      <c r="D1733" s="43" t="s">
        <v>450</v>
      </c>
      <c r="E1733" s="43" t="s">
        <v>450</v>
      </c>
      <c r="F1733" s="43" t="s">
        <v>474</v>
      </c>
      <c r="G1733" s="43" t="s">
        <v>583</v>
      </c>
    </row>
    <row r="1734" spans="3:7">
      <c r="C1734" s="7" t="s">
        <v>476</v>
      </c>
      <c r="D1734" s="43" t="s">
        <v>450</v>
      </c>
      <c r="E1734" s="43" t="s">
        <v>1945</v>
      </c>
      <c r="F1734" s="43" t="s">
        <v>492</v>
      </c>
      <c r="G1734" s="43" t="s">
        <v>583</v>
      </c>
    </row>
    <row r="1735" spans="3:7">
      <c r="C1735" s="7" t="s">
        <v>22</v>
      </c>
      <c r="D1735" s="43" t="s">
        <v>450</v>
      </c>
      <c r="E1735" s="43" t="s">
        <v>450</v>
      </c>
      <c r="F1735" s="43" t="s">
        <v>492</v>
      </c>
      <c r="G1735" s="43" t="s">
        <v>583</v>
      </c>
    </row>
    <row r="1736" spans="3:7">
      <c r="C1736" s="823" t="s">
        <v>473</v>
      </c>
      <c r="D1736" s="824"/>
      <c r="E1736" s="824"/>
      <c r="F1736" s="824"/>
      <c r="G1736" s="824"/>
    </row>
    <row r="1737" spans="3:7">
      <c r="C1737" s="13"/>
      <c r="D1737" s="41">
        <v>2021</v>
      </c>
      <c r="E1737" s="41">
        <v>2022</v>
      </c>
      <c r="F1737" s="41">
        <v>2023</v>
      </c>
      <c r="G1737" s="41">
        <v>2024</v>
      </c>
    </row>
    <row r="1738" spans="3:7">
      <c r="C1738" s="12"/>
      <c r="D1738" s="42" t="s">
        <v>7</v>
      </c>
      <c r="E1738" s="42" t="s">
        <v>8</v>
      </c>
      <c r="F1738" s="42" t="s">
        <v>8</v>
      </c>
      <c r="G1738" s="42" t="s">
        <v>8</v>
      </c>
    </row>
    <row r="1739" spans="3:7">
      <c r="C1739" s="11" t="s">
        <v>470</v>
      </c>
      <c r="D1739" s="38">
        <v>0</v>
      </c>
      <c r="E1739" s="38">
        <v>0</v>
      </c>
      <c r="F1739" s="38">
        <v>0</v>
      </c>
      <c r="G1739" s="38">
        <v>0</v>
      </c>
    </row>
    <row r="1740" spans="3:7">
      <c r="C1740" s="11" t="s">
        <v>459</v>
      </c>
      <c r="D1740" s="38">
        <v>0</v>
      </c>
      <c r="E1740" s="38">
        <v>0</v>
      </c>
      <c r="F1740" s="38">
        <v>0</v>
      </c>
      <c r="G1740" s="38">
        <v>0</v>
      </c>
    </row>
    <row r="1741" spans="3:7">
      <c r="C1741" s="11" t="s">
        <v>463</v>
      </c>
      <c r="D1741" s="38">
        <v>0</v>
      </c>
      <c r="E1741" s="38">
        <v>0</v>
      </c>
      <c r="F1741" s="38">
        <v>0</v>
      </c>
      <c r="G1741" s="38">
        <v>0</v>
      </c>
    </row>
    <row r="1742" spans="3:7">
      <c r="C1742" s="11" t="s">
        <v>469</v>
      </c>
      <c r="D1742" s="38">
        <v>0</v>
      </c>
      <c r="E1742" s="38">
        <v>0</v>
      </c>
      <c r="F1742" s="38">
        <v>0</v>
      </c>
      <c r="G1742" s="38">
        <v>0</v>
      </c>
    </row>
    <row r="1743" spans="3:7">
      <c r="C1743" s="11" t="s">
        <v>459</v>
      </c>
      <c r="D1743" s="38">
        <v>0</v>
      </c>
      <c r="E1743" s="38">
        <v>0</v>
      </c>
      <c r="F1743" s="38">
        <v>0</v>
      </c>
      <c r="G1743" s="38">
        <v>0</v>
      </c>
    </row>
    <row r="1744" spans="3:7">
      <c r="C1744" s="11" t="s">
        <v>463</v>
      </c>
      <c r="D1744" s="38">
        <v>0</v>
      </c>
      <c r="E1744" s="38">
        <v>0</v>
      </c>
      <c r="F1744" s="38">
        <v>0</v>
      </c>
      <c r="G1744" s="38">
        <v>0</v>
      </c>
    </row>
    <row r="1745" spans="3:7">
      <c r="C1745" s="11" t="s">
        <v>468</v>
      </c>
      <c r="D1745" s="38">
        <v>0</v>
      </c>
      <c r="E1745" s="38">
        <v>0</v>
      </c>
      <c r="F1745" s="38">
        <v>0</v>
      </c>
      <c r="G1745" s="38">
        <v>0</v>
      </c>
    </row>
    <row r="1746" spans="3:7">
      <c r="C1746" s="11" t="s">
        <v>459</v>
      </c>
      <c r="D1746" s="38">
        <v>0</v>
      </c>
      <c r="E1746" s="38">
        <v>0</v>
      </c>
      <c r="F1746" s="38">
        <v>0</v>
      </c>
      <c r="G1746" s="38">
        <v>0</v>
      </c>
    </row>
    <row r="1747" spans="3:7">
      <c r="C1747" s="11" t="s">
        <v>463</v>
      </c>
      <c r="D1747" s="38">
        <v>0</v>
      </c>
      <c r="E1747" s="38">
        <v>0</v>
      </c>
      <c r="F1747" s="38">
        <v>0</v>
      </c>
      <c r="G1747" s="38">
        <v>0</v>
      </c>
    </row>
    <row r="1748" spans="3:7">
      <c r="C1748" s="11" t="s">
        <v>467</v>
      </c>
      <c r="D1748" s="38">
        <v>0</v>
      </c>
      <c r="E1748" s="38">
        <v>0</v>
      </c>
      <c r="F1748" s="38">
        <v>0</v>
      </c>
      <c r="G1748" s="38">
        <v>0</v>
      </c>
    </row>
    <row r="1749" spans="3:7">
      <c r="C1749" s="11" t="s">
        <v>459</v>
      </c>
      <c r="D1749" s="38">
        <v>0</v>
      </c>
      <c r="E1749" s="38">
        <v>0</v>
      </c>
      <c r="F1749" s="38">
        <v>0</v>
      </c>
      <c r="G1749" s="38">
        <v>0</v>
      </c>
    </row>
    <row r="1750" spans="3:7">
      <c r="C1750" s="11" t="s">
        <v>463</v>
      </c>
      <c r="D1750" s="38">
        <v>0</v>
      </c>
      <c r="E1750" s="38">
        <v>0</v>
      </c>
      <c r="F1750" s="38">
        <v>0</v>
      </c>
      <c r="G1750" s="38">
        <v>0</v>
      </c>
    </row>
    <row r="1751" spans="3:7">
      <c r="C1751" s="11" t="s">
        <v>472</v>
      </c>
      <c r="D1751" s="38">
        <v>0</v>
      </c>
      <c r="E1751" s="38">
        <v>0</v>
      </c>
      <c r="F1751" s="38">
        <v>0</v>
      </c>
      <c r="G1751" s="38">
        <v>0</v>
      </c>
    </row>
    <row r="1752" spans="3:7">
      <c r="C1752" s="11" t="s">
        <v>459</v>
      </c>
      <c r="D1752" s="38">
        <v>0</v>
      </c>
      <c r="E1752" s="38">
        <v>0</v>
      </c>
      <c r="F1752" s="38">
        <v>0</v>
      </c>
      <c r="G1752" s="38">
        <v>0</v>
      </c>
    </row>
    <row r="1753" spans="3:7">
      <c r="C1753" s="11" t="s">
        <v>463</v>
      </c>
      <c r="D1753" s="38">
        <v>0</v>
      </c>
      <c r="E1753" s="38">
        <v>0</v>
      </c>
      <c r="F1753" s="38">
        <v>0</v>
      </c>
      <c r="G1753" s="38">
        <v>0</v>
      </c>
    </row>
    <row r="1754" spans="3:7">
      <c r="C1754" s="11" t="s">
        <v>465</v>
      </c>
      <c r="D1754" s="38">
        <v>0</v>
      </c>
      <c r="E1754" s="38">
        <v>0</v>
      </c>
      <c r="F1754" s="38">
        <v>0</v>
      </c>
      <c r="G1754" s="38">
        <v>0</v>
      </c>
    </row>
    <row r="1755" spans="3:7">
      <c r="C1755" s="11" t="s">
        <v>459</v>
      </c>
      <c r="D1755" s="38">
        <v>0</v>
      </c>
      <c r="E1755" s="38">
        <v>0</v>
      </c>
      <c r="F1755" s="38">
        <v>0</v>
      </c>
      <c r="G1755" s="38">
        <v>0</v>
      </c>
    </row>
    <row r="1756" spans="3:7">
      <c r="C1756" s="11" t="s">
        <v>463</v>
      </c>
      <c r="D1756" s="38">
        <v>0</v>
      </c>
      <c r="E1756" s="38">
        <v>0</v>
      </c>
      <c r="F1756" s="38">
        <v>0</v>
      </c>
      <c r="G1756" s="38">
        <v>0</v>
      </c>
    </row>
    <row r="1757" spans="3:7">
      <c r="C1757" s="11" t="s">
        <v>464</v>
      </c>
      <c r="D1757" s="38">
        <v>0</v>
      </c>
      <c r="E1757" s="38">
        <v>0</v>
      </c>
      <c r="F1757" s="38">
        <v>0</v>
      </c>
      <c r="G1757" s="38">
        <v>0</v>
      </c>
    </row>
    <row r="1758" spans="3:7">
      <c r="C1758" s="11" t="s">
        <v>459</v>
      </c>
      <c r="D1758" s="38">
        <v>0</v>
      </c>
      <c r="E1758" s="38">
        <v>0</v>
      </c>
      <c r="F1758" s="38">
        <v>0</v>
      </c>
      <c r="G1758" s="38">
        <v>0</v>
      </c>
    </row>
    <row r="1759" spans="3:7">
      <c r="C1759" s="11" t="s">
        <v>463</v>
      </c>
      <c r="D1759" s="38">
        <v>0</v>
      </c>
      <c r="E1759" s="38">
        <v>0</v>
      </c>
      <c r="F1759" s="38">
        <v>0</v>
      </c>
      <c r="G1759" s="38">
        <v>0</v>
      </c>
    </row>
    <row r="1760" spans="3:7">
      <c r="C1760" s="11" t="s">
        <v>462</v>
      </c>
      <c r="D1760" s="38">
        <v>0</v>
      </c>
      <c r="E1760" s="38">
        <v>0</v>
      </c>
      <c r="F1760" s="38">
        <v>0</v>
      </c>
      <c r="G1760" s="38">
        <v>0</v>
      </c>
    </row>
    <row r="1761" spans="3:7">
      <c r="C1761" s="11" t="s">
        <v>459</v>
      </c>
      <c r="D1761" s="38">
        <v>0</v>
      </c>
      <c r="E1761" s="38">
        <v>0</v>
      </c>
      <c r="F1761" s="38">
        <v>0</v>
      </c>
      <c r="G1761" s="38">
        <v>0</v>
      </c>
    </row>
    <row r="1762" spans="3:7">
      <c r="C1762" s="11" t="s">
        <v>458</v>
      </c>
      <c r="D1762" s="38">
        <v>0</v>
      </c>
      <c r="E1762" s="38">
        <v>0</v>
      </c>
      <c r="F1762" s="38">
        <v>0</v>
      </c>
      <c r="G1762" s="38">
        <v>0</v>
      </c>
    </row>
    <row r="1763" spans="3:7">
      <c r="C1763" s="11" t="s">
        <v>457</v>
      </c>
      <c r="D1763" s="38">
        <v>0</v>
      </c>
      <c r="E1763" s="38">
        <v>0</v>
      </c>
      <c r="F1763" s="38">
        <v>0</v>
      </c>
      <c r="G1763" s="38">
        <v>0</v>
      </c>
    </row>
    <row r="1764" spans="3:7">
      <c r="C1764" s="11" t="s">
        <v>456</v>
      </c>
      <c r="D1764" s="38">
        <v>0</v>
      </c>
      <c r="E1764" s="38">
        <v>0</v>
      </c>
      <c r="F1764" s="38">
        <v>0</v>
      </c>
      <c r="G1764" s="38">
        <v>0</v>
      </c>
    </row>
    <row r="1765" spans="3:7">
      <c r="C1765" s="11" t="s">
        <v>455</v>
      </c>
      <c r="D1765" s="38">
        <v>0</v>
      </c>
      <c r="E1765" s="38">
        <v>0</v>
      </c>
      <c r="F1765" s="38">
        <v>0</v>
      </c>
      <c r="G1765" s="38">
        <v>0</v>
      </c>
    </row>
    <row r="1766" spans="3:7">
      <c r="C1766" s="11" t="s">
        <v>461</v>
      </c>
      <c r="D1766" s="38">
        <v>110000000</v>
      </c>
      <c r="E1766" s="38">
        <v>34566254</v>
      </c>
      <c r="F1766" s="38">
        <v>138265014</v>
      </c>
      <c r="G1766" s="38">
        <v>0</v>
      </c>
    </row>
    <row r="1767" spans="3:7">
      <c r="C1767" s="11" t="s">
        <v>459</v>
      </c>
      <c r="D1767" s="38">
        <v>110000000</v>
      </c>
      <c r="E1767" s="38">
        <v>34566254</v>
      </c>
      <c r="F1767" s="38">
        <v>138265014</v>
      </c>
      <c r="G1767" s="38">
        <v>0</v>
      </c>
    </row>
    <row r="1768" spans="3:7">
      <c r="C1768" s="11" t="s">
        <v>458</v>
      </c>
      <c r="D1768" s="38">
        <v>0</v>
      </c>
      <c r="E1768" s="38">
        <v>0</v>
      </c>
      <c r="F1768" s="38">
        <v>0</v>
      </c>
      <c r="G1768" s="38">
        <v>0</v>
      </c>
    </row>
    <row r="1769" spans="3:7">
      <c r="C1769" s="11" t="s">
        <v>457</v>
      </c>
      <c r="D1769" s="38">
        <v>0</v>
      </c>
      <c r="E1769" s="38">
        <v>0</v>
      </c>
      <c r="F1769" s="38">
        <v>0</v>
      </c>
      <c r="G1769" s="38">
        <v>0</v>
      </c>
    </row>
    <row r="1770" spans="3:7">
      <c r="C1770" s="11" t="s">
        <v>456</v>
      </c>
      <c r="D1770" s="38">
        <v>0</v>
      </c>
      <c r="E1770" s="38">
        <v>0</v>
      </c>
      <c r="F1770" s="38">
        <v>0</v>
      </c>
      <c r="G1770" s="38">
        <v>0</v>
      </c>
    </row>
    <row r="1771" spans="3:7">
      <c r="C1771" s="11" t="s">
        <v>455</v>
      </c>
      <c r="D1771" s="38">
        <v>0</v>
      </c>
      <c r="E1771" s="38">
        <v>0</v>
      </c>
      <c r="F1771" s="38">
        <v>0</v>
      </c>
      <c r="G1771" s="38">
        <v>0</v>
      </c>
    </row>
    <row r="1772" spans="3:7">
      <c r="C1772" s="11" t="s">
        <v>460</v>
      </c>
      <c r="D1772" s="38">
        <v>0</v>
      </c>
      <c r="E1772" s="38">
        <v>0</v>
      </c>
      <c r="F1772" s="38">
        <v>0</v>
      </c>
      <c r="G1772" s="38">
        <v>0</v>
      </c>
    </row>
    <row r="1773" spans="3:7">
      <c r="C1773" s="11" t="s">
        <v>459</v>
      </c>
      <c r="D1773" s="38">
        <v>0</v>
      </c>
      <c r="E1773" s="38">
        <v>0</v>
      </c>
      <c r="F1773" s="38">
        <v>0</v>
      </c>
      <c r="G1773" s="38">
        <v>0</v>
      </c>
    </row>
    <row r="1774" spans="3:7">
      <c r="C1774" s="11" t="s">
        <v>458</v>
      </c>
      <c r="D1774" s="38">
        <v>0</v>
      </c>
      <c r="E1774" s="38">
        <v>0</v>
      </c>
      <c r="F1774" s="38">
        <v>0</v>
      </c>
      <c r="G1774" s="38">
        <v>0</v>
      </c>
    </row>
    <row r="1775" spans="3:7">
      <c r="C1775" s="11" t="s">
        <v>457</v>
      </c>
      <c r="D1775" s="38">
        <v>0</v>
      </c>
      <c r="E1775" s="38">
        <v>0</v>
      </c>
      <c r="F1775" s="38">
        <v>0</v>
      </c>
      <c r="G1775" s="38">
        <v>0</v>
      </c>
    </row>
    <row r="1776" spans="3:7">
      <c r="C1776" s="11" t="s">
        <v>456</v>
      </c>
      <c r="D1776" s="38">
        <v>0</v>
      </c>
      <c r="E1776" s="38">
        <v>0</v>
      </c>
      <c r="F1776" s="38">
        <v>0</v>
      </c>
      <c r="G1776" s="38">
        <v>0</v>
      </c>
    </row>
    <row r="1777" spans="3:7">
      <c r="C1777" s="11" t="s">
        <v>455</v>
      </c>
      <c r="D1777" s="38">
        <v>0</v>
      </c>
      <c r="E1777" s="38">
        <v>0</v>
      </c>
      <c r="F1777" s="38">
        <v>0</v>
      </c>
      <c r="G1777" s="38">
        <v>0</v>
      </c>
    </row>
    <row r="1778" spans="3:7">
      <c r="C1778" s="11" t="s">
        <v>454</v>
      </c>
      <c r="D1778" s="38">
        <v>0</v>
      </c>
      <c r="E1778" s="38">
        <v>0</v>
      </c>
      <c r="F1778" s="38">
        <v>0</v>
      </c>
      <c r="G1778" s="38">
        <v>0</v>
      </c>
    </row>
    <row r="1779" spans="3:7">
      <c r="C1779" s="11" t="s">
        <v>453</v>
      </c>
      <c r="D1779" s="38">
        <v>0</v>
      </c>
      <c r="E1779" s="38">
        <v>0</v>
      </c>
      <c r="F1779" s="38">
        <v>0</v>
      </c>
      <c r="G1779" s="38">
        <v>0</v>
      </c>
    </row>
    <row r="1780" spans="3:7">
      <c r="C1780" s="10" t="s">
        <v>165</v>
      </c>
      <c r="D1780" s="38">
        <v>110000000</v>
      </c>
      <c r="E1780" s="38">
        <v>34566254</v>
      </c>
      <c r="F1780" s="38">
        <v>138265014</v>
      </c>
      <c r="G1780" s="38">
        <v>0</v>
      </c>
    </row>
    <row r="1781" spans="3:7">
      <c r="C1781" s="14" t="s">
        <v>484</v>
      </c>
      <c r="D1781" s="825" t="s">
        <v>1946</v>
      </c>
      <c r="E1781" s="826"/>
      <c r="F1781" s="826"/>
      <c r="G1781" s="826"/>
    </row>
    <row r="1782" spans="3:7">
      <c r="C1782" s="35" t="s">
        <v>482</v>
      </c>
      <c r="D1782" s="821" t="s">
        <v>1947</v>
      </c>
      <c r="E1782" s="822"/>
      <c r="F1782" s="822"/>
      <c r="G1782" s="822"/>
    </row>
    <row r="1783" spans="3:7">
      <c r="C1783" s="35" t="s">
        <v>15</v>
      </c>
      <c r="D1783" s="821" t="s">
        <v>1876</v>
      </c>
      <c r="E1783" s="822"/>
      <c r="F1783" s="822"/>
      <c r="G1783" s="822"/>
    </row>
    <row r="1784" spans="3:7">
      <c r="C1784" s="13"/>
      <c r="D1784" s="41">
        <v>2021</v>
      </c>
      <c r="E1784" s="41">
        <v>2022</v>
      </c>
      <c r="F1784" s="41">
        <v>2023</v>
      </c>
      <c r="G1784" s="41">
        <v>2024</v>
      </c>
    </row>
    <row r="1785" spans="3:7">
      <c r="C1785" s="12"/>
      <c r="D1785" s="42" t="s">
        <v>7</v>
      </c>
      <c r="E1785" s="42" t="s">
        <v>8</v>
      </c>
      <c r="F1785" s="42" t="s">
        <v>8</v>
      </c>
      <c r="G1785" s="42" t="s">
        <v>8</v>
      </c>
    </row>
    <row r="1786" spans="3:7">
      <c r="C1786" s="7" t="s">
        <v>16</v>
      </c>
      <c r="D1786" s="43" t="s">
        <v>474</v>
      </c>
      <c r="E1786" s="43" t="s">
        <v>531</v>
      </c>
      <c r="F1786" s="43" t="s">
        <v>531</v>
      </c>
      <c r="G1786" s="43" t="s">
        <v>474</v>
      </c>
    </row>
    <row r="1787" spans="3:7">
      <c r="C1787" s="7" t="s">
        <v>680</v>
      </c>
      <c r="D1787" s="43" t="s">
        <v>1069</v>
      </c>
      <c r="E1787" s="43" t="s">
        <v>1948</v>
      </c>
      <c r="F1787" s="43" t="s">
        <v>1949</v>
      </c>
      <c r="G1787" s="43" t="s">
        <v>474</v>
      </c>
    </row>
    <row r="1788" spans="3:7">
      <c r="C1788" s="7" t="s">
        <v>676</v>
      </c>
      <c r="D1788" s="43" t="s">
        <v>474</v>
      </c>
      <c r="E1788" s="43" t="s">
        <v>1948</v>
      </c>
      <c r="F1788" s="43" t="s">
        <v>1949</v>
      </c>
      <c r="G1788" s="43" t="s">
        <v>474</v>
      </c>
    </row>
    <row r="1789" spans="3:7">
      <c r="C1789" s="7" t="s">
        <v>477</v>
      </c>
      <c r="D1789" s="43" t="s">
        <v>450</v>
      </c>
      <c r="E1789" s="43" t="s">
        <v>450</v>
      </c>
      <c r="F1789" s="43" t="s">
        <v>474</v>
      </c>
      <c r="G1789" s="43" t="s">
        <v>583</v>
      </c>
    </row>
    <row r="1790" spans="3:7">
      <c r="C1790" s="7" t="s">
        <v>476</v>
      </c>
      <c r="D1790" s="43" t="s">
        <v>450</v>
      </c>
      <c r="E1790" s="43" t="s">
        <v>1950</v>
      </c>
      <c r="F1790" s="43" t="s">
        <v>1951</v>
      </c>
      <c r="G1790" s="43" t="s">
        <v>583</v>
      </c>
    </row>
    <row r="1791" spans="3:7">
      <c r="C1791" s="7" t="s">
        <v>22</v>
      </c>
      <c r="D1791" s="43" t="s">
        <v>450</v>
      </c>
      <c r="E1791" s="43" t="s">
        <v>450</v>
      </c>
      <c r="F1791" s="43" t="s">
        <v>1951</v>
      </c>
      <c r="G1791" s="43" t="s">
        <v>583</v>
      </c>
    </row>
    <row r="1792" spans="3:7">
      <c r="C1792" s="823" t="s">
        <v>473</v>
      </c>
      <c r="D1792" s="824"/>
      <c r="E1792" s="824"/>
      <c r="F1792" s="824"/>
      <c r="G1792" s="824"/>
    </row>
    <row r="1793" spans="3:7">
      <c r="C1793" s="13"/>
      <c r="D1793" s="41">
        <v>2021</v>
      </c>
      <c r="E1793" s="41">
        <v>2022</v>
      </c>
      <c r="F1793" s="41">
        <v>2023</v>
      </c>
      <c r="G1793" s="41">
        <v>2024</v>
      </c>
    </row>
    <row r="1794" spans="3:7">
      <c r="C1794" s="12"/>
      <c r="D1794" s="42" t="s">
        <v>7</v>
      </c>
      <c r="E1794" s="42" t="s">
        <v>8</v>
      </c>
      <c r="F1794" s="42" t="s">
        <v>8</v>
      </c>
      <c r="G1794" s="42" t="s">
        <v>8</v>
      </c>
    </row>
    <row r="1795" spans="3:7">
      <c r="C1795" s="11" t="s">
        <v>470</v>
      </c>
      <c r="D1795" s="38">
        <v>0</v>
      </c>
      <c r="E1795" s="38">
        <v>0</v>
      </c>
      <c r="F1795" s="38">
        <v>0</v>
      </c>
      <c r="G1795" s="38">
        <v>0</v>
      </c>
    </row>
    <row r="1796" spans="3:7">
      <c r="C1796" s="11" t="s">
        <v>459</v>
      </c>
      <c r="D1796" s="38">
        <v>0</v>
      </c>
      <c r="E1796" s="38">
        <v>0</v>
      </c>
      <c r="F1796" s="38">
        <v>0</v>
      </c>
      <c r="G1796" s="38">
        <v>0</v>
      </c>
    </row>
    <row r="1797" spans="3:7">
      <c r="C1797" s="11" t="s">
        <v>463</v>
      </c>
      <c r="D1797" s="38">
        <v>0</v>
      </c>
      <c r="E1797" s="38">
        <v>0</v>
      </c>
      <c r="F1797" s="38">
        <v>0</v>
      </c>
      <c r="G1797" s="38">
        <v>0</v>
      </c>
    </row>
    <row r="1798" spans="3:7">
      <c r="C1798" s="11" t="s">
        <v>469</v>
      </c>
      <c r="D1798" s="38">
        <v>0</v>
      </c>
      <c r="E1798" s="38">
        <v>0</v>
      </c>
      <c r="F1798" s="38">
        <v>0</v>
      </c>
      <c r="G1798" s="38">
        <v>0</v>
      </c>
    </row>
    <row r="1799" spans="3:7">
      <c r="C1799" s="11" t="s">
        <v>459</v>
      </c>
      <c r="D1799" s="38">
        <v>0</v>
      </c>
      <c r="E1799" s="38">
        <v>0</v>
      </c>
      <c r="F1799" s="38">
        <v>0</v>
      </c>
      <c r="G1799" s="38">
        <v>0</v>
      </c>
    </row>
    <row r="1800" spans="3:7">
      <c r="C1800" s="11" t="s">
        <v>463</v>
      </c>
      <c r="D1800" s="38">
        <v>0</v>
      </c>
      <c r="E1800" s="38">
        <v>0</v>
      </c>
      <c r="F1800" s="38">
        <v>0</v>
      </c>
      <c r="G1800" s="38">
        <v>0</v>
      </c>
    </row>
    <row r="1801" spans="3:7">
      <c r="C1801" s="11" t="s">
        <v>468</v>
      </c>
      <c r="D1801" s="38">
        <v>0</v>
      </c>
      <c r="E1801" s="38">
        <v>0</v>
      </c>
      <c r="F1801" s="38">
        <v>0</v>
      </c>
      <c r="G1801" s="38">
        <v>0</v>
      </c>
    </row>
    <row r="1802" spans="3:7">
      <c r="C1802" s="11" t="s">
        <v>459</v>
      </c>
      <c r="D1802" s="38">
        <v>0</v>
      </c>
      <c r="E1802" s="38">
        <v>0</v>
      </c>
      <c r="F1802" s="38">
        <v>0</v>
      </c>
      <c r="G1802" s="38">
        <v>0</v>
      </c>
    </row>
    <row r="1803" spans="3:7">
      <c r="C1803" s="11" t="s">
        <v>463</v>
      </c>
      <c r="D1803" s="38">
        <v>0</v>
      </c>
      <c r="E1803" s="38">
        <v>0</v>
      </c>
      <c r="F1803" s="38">
        <v>0</v>
      </c>
      <c r="G1803" s="38">
        <v>0</v>
      </c>
    </row>
    <row r="1804" spans="3:7">
      <c r="C1804" s="11" t="s">
        <v>467</v>
      </c>
      <c r="D1804" s="38">
        <v>0</v>
      </c>
      <c r="E1804" s="38">
        <v>0</v>
      </c>
      <c r="F1804" s="38">
        <v>0</v>
      </c>
      <c r="G1804" s="38">
        <v>0</v>
      </c>
    </row>
    <row r="1805" spans="3:7">
      <c r="C1805" s="11" t="s">
        <v>459</v>
      </c>
      <c r="D1805" s="38">
        <v>0</v>
      </c>
      <c r="E1805" s="38">
        <v>0</v>
      </c>
      <c r="F1805" s="38">
        <v>0</v>
      </c>
      <c r="G1805" s="38">
        <v>0</v>
      </c>
    </row>
    <row r="1806" spans="3:7">
      <c r="C1806" s="11" t="s">
        <v>463</v>
      </c>
      <c r="D1806" s="38">
        <v>0</v>
      </c>
      <c r="E1806" s="38">
        <v>0</v>
      </c>
      <c r="F1806" s="38">
        <v>0</v>
      </c>
      <c r="G1806" s="38">
        <v>0</v>
      </c>
    </row>
    <row r="1807" spans="3:7">
      <c r="C1807" s="11" t="s">
        <v>472</v>
      </c>
      <c r="D1807" s="38">
        <v>0</v>
      </c>
      <c r="E1807" s="38">
        <v>0</v>
      </c>
      <c r="F1807" s="38">
        <v>0</v>
      </c>
      <c r="G1807" s="38">
        <v>0</v>
      </c>
    </row>
    <row r="1808" spans="3:7">
      <c r="C1808" s="11" t="s">
        <v>459</v>
      </c>
      <c r="D1808" s="38">
        <v>0</v>
      </c>
      <c r="E1808" s="38">
        <v>0</v>
      </c>
      <c r="F1808" s="38">
        <v>0</v>
      </c>
      <c r="G1808" s="38">
        <v>0</v>
      </c>
    </row>
    <row r="1809" spans="3:7">
      <c r="C1809" s="11" t="s">
        <v>463</v>
      </c>
      <c r="D1809" s="38">
        <v>0</v>
      </c>
      <c r="E1809" s="38">
        <v>0</v>
      </c>
      <c r="F1809" s="38">
        <v>0</v>
      </c>
      <c r="G1809" s="38">
        <v>0</v>
      </c>
    </row>
    <row r="1810" spans="3:7">
      <c r="C1810" s="11" t="s">
        <v>465</v>
      </c>
      <c r="D1810" s="38">
        <v>0</v>
      </c>
      <c r="E1810" s="38">
        <v>0</v>
      </c>
      <c r="F1810" s="38">
        <v>0</v>
      </c>
      <c r="G1810" s="38">
        <v>0</v>
      </c>
    </row>
    <row r="1811" spans="3:7">
      <c r="C1811" s="11" t="s">
        <v>459</v>
      </c>
      <c r="D1811" s="38">
        <v>0</v>
      </c>
      <c r="E1811" s="38">
        <v>0</v>
      </c>
      <c r="F1811" s="38">
        <v>0</v>
      </c>
      <c r="G1811" s="38">
        <v>0</v>
      </c>
    </row>
    <row r="1812" spans="3:7">
      <c r="C1812" s="11" t="s">
        <v>463</v>
      </c>
      <c r="D1812" s="38">
        <v>0</v>
      </c>
      <c r="E1812" s="38">
        <v>0</v>
      </c>
      <c r="F1812" s="38">
        <v>0</v>
      </c>
      <c r="G1812" s="38">
        <v>0</v>
      </c>
    </row>
    <row r="1813" spans="3:7">
      <c r="C1813" s="11" t="s">
        <v>464</v>
      </c>
      <c r="D1813" s="38">
        <v>0</v>
      </c>
      <c r="E1813" s="38">
        <v>0</v>
      </c>
      <c r="F1813" s="38">
        <v>0</v>
      </c>
      <c r="G1813" s="38">
        <v>0</v>
      </c>
    </row>
    <row r="1814" spans="3:7">
      <c r="C1814" s="11" t="s">
        <v>459</v>
      </c>
      <c r="D1814" s="38">
        <v>0</v>
      </c>
      <c r="E1814" s="38">
        <v>0</v>
      </c>
      <c r="F1814" s="38">
        <v>0</v>
      </c>
      <c r="G1814" s="38">
        <v>0</v>
      </c>
    </row>
    <row r="1815" spans="3:7">
      <c r="C1815" s="11" t="s">
        <v>463</v>
      </c>
      <c r="D1815" s="38">
        <v>0</v>
      </c>
      <c r="E1815" s="38">
        <v>0</v>
      </c>
      <c r="F1815" s="38">
        <v>0</v>
      </c>
      <c r="G1815" s="38">
        <v>0</v>
      </c>
    </row>
    <row r="1816" spans="3:7">
      <c r="C1816" s="11" t="s">
        <v>462</v>
      </c>
      <c r="D1816" s="38">
        <v>0</v>
      </c>
      <c r="E1816" s="38">
        <v>0</v>
      </c>
      <c r="F1816" s="38">
        <v>0</v>
      </c>
      <c r="G1816" s="38">
        <v>0</v>
      </c>
    </row>
    <row r="1817" spans="3:7">
      <c r="C1817" s="11" t="s">
        <v>459</v>
      </c>
      <c r="D1817" s="38">
        <v>0</v>
      </c>
      <c r="E1817" s="38">
        <v>0</v>
      </c>
      <c r="F1817" s="38">
        <v>0</v>
      </c>
      <c r="G1817" s="38">
        <v>0</v>
      </c>
    </row>
    <row r="1818" spans="3:7">
      <c r="C1818" s="11" t="s">
        <v>458</v>
      </c>
      <c r="D1818" s="38">
        <v>0</v>
      </c>
      <c r="E1818" s="38">
        <v>0</v>
      </c>
      <c r="F1818" s="38">
        <v>0</v>
      </c>
      <c r="G1818" s="38">
        <v>0</v>
      </c>
    </row>
    <row r="1819" spans="3:7">
      <c r="C1819" s="11" t="s">
        <v>457</v>
      </c>
      <c r="D1819" s="38">
        <v>0</v>
      </c>
      <c r="E1819" s="38">
        <v>0</v>
      </c>
      <c r="F1819" s="38">
        <v>0</v>
      </c>
      <c r="G1819" s="38">
        <v>0</v>
      </c>
    </row>
    <row r="1820" spans="3:7">
      <c r="C1820" s="11" t="s">
        <v>456</v>
      </c>
      <c r="D1820" s="38">
        <v>0</v>
      </c>
      <c r="E1820" s="38">
        <v>0</v>
      </c>
      <c r="F1820" s="38">
        <v>0</v>
      </c>
      <c r="G1820" s="38">
        <v>0</v>
      </c>
    </row>
    <row r="1821" spans="3:7">
      <c r="C1821" s="11" t="s">
        <v>455</v>
      </c>
      <c r="D1821" s="38">
        <v>0</v>
      </c>
      <c r="E1821" s="38">
        <v>0</v>
      </c>
      <c r="F1821" s="38">
        <v>0</v>
      </c>
      <c r="G1821" s="38">
        <v>0</v>
      </c>
    </row>
    <row r="1822" spans="3:7">
      <c r="C1822" s="11" t="s">
        <v>461</v>
      </c>
      <c r="D1822" s="38">
        <v>30000000</v>
      </c>
      <c r="E1822" s="38">
        <v>14446368</v>
      </c>
      <c r="F1822" s="38">
        <v>49017873</v>
      </c>
      <c r="G1822" s="38">
        <v>0</v>
      </c>
    </row>
    <row r="1823" spans="3:7">
      <c r="C1823" s="11" t="s">
        <v>459</v>
      </c>
      <c r="D1823" s="38">
        <v>30000000</v>
      </c>
      <c r="E1823" s="38">
        <v>14446368</v>
      </c>
      <c r="F1823" s="38">
        <v>49017873</v>
      </c>
      <c r="G1823" s="38">
        <v>0</v>
      </c>
    </row>
    <row r="1824" spans="3:7">
      <c r="C1824" s="11" t="s">
        <v>458</v>
      </c>
      <c r="D1824" s="38">
        <v>0</v>
      </c>
      <c r="E1824" s="38">
        <v>0</v>
      </c>
      <c r="F1824" s="38">
        <v>0</v>
      </c>
      <c r="G1824" s="38">
        <v>0</v>
      </c>
    </row>
    <row r="1825" spans="3:7">
      <c r="C1825" s="11" t="s">
        <v>457</v>
      </c>
      <c r="D1825" s="38">
        <v>0</v>
      </c>
      <c r="E1825" s="38">
        <v>0</v>
      </c>
      <c r="F1825" s="38">
        <v>0</v>
      </c>
      <c r="G1825" s="38">
        <v>0</v>
      </c>
    </row>
    <row r="1826" spans="3:7">
      <c r="C1826" s="11" t="s">
        <v>456</v>
      </c>
      <c r="D1826" s="38">
        <v>0</v>
      </c>
      <c r="E1826" s="38">
        <v>0</v>
      </c>
      <c r="F1826" s="38">
        <v>0</v>
      </c>
      <c r="G1826" s="38">
        <v>0</v>
      </c>
    </row>
    <row r="1827" spans="3:7">
      <c r="C1827" s="11" t="s">
        <v>455</v>
      </c>
      <c r="D1827" s="38">
        <v>0</v>
      </c>
      <c r="E1827" s="38">
        <v>0</v>
      </c>
      <c r="F1827" s="38">
        <v>0</v>
      </c>
      <c r="G1827" s="38">
        <v>0</v>
      </c>
    </row>
    <row r="1828" spans="3:7">
      <c r="C1828" s="11" t="s">
        <v>460</v>
      </c>
      <c r="D1828" s="38">
        <v>0</v>
      </c>
      <c r="E1828" s="38">
        <v>0</v>
      </c>
      <c r="F1828" s="38">
        <v>0</v>
      </c>
      <c r="G1828" s="38">
        <v>0</v>
      </c>
    </row>
    <row r="1829" spans="3:7">
      <c r="C1829" s="11" t="s">
        <v>459</v>
      </c>
      <c r="D1829" s="38">
        <v>0</v>
      </c>
      <c r="E1829" s="38">
        <v>0</v>
      </c>
      <c r="F1829" s="38">
        <v>0</v>
      </c>
      <c r="G1829" s="38">
        <v>0</v>
      </c>
    </row>
    <row r="1830" spans="3:7">
      <c r="C1830" s="11" t="s">
        <v>458</v>
      </c>
      <c r="D1830" s="38">
        <v>0</v>
      </c>
      <c r="E1830" s="38">
        <v>0</v>
      </c>
      <c r="F1830" s="38">
        <v>0</v>
      </c>
      <c r="G1830" s="38">
        <v>0</v>
      </c>
    </row>
    <row r="1831" spans="3:7">
      <c r="C1831" s="11" t="s">
        <v>457</v>
      </c>
      <c r="D1831" s="38">
        <v>0</v>
      </c>
      <c r="E1831" s="38">
        <v>0</v>
      </c>
      <c r="F1831" s="38">
        <v>0</v>
      </c>
      <c r="G1831" s="38">
        <v>0</v>
      </c>
    </row>
    <row r="1832" spans="3:7">
      <c r="C1832" s="11" t="s">
        <v>456</v>
      </c>
      <c r="D1832" s="38">
        <v>0</v>
      </c>
      <c r="E1832" s="38">
        <v>0</v>
      </c>
      <c r="F1832" s="38">
        <v>0</v>
      </c>
      <c r="G1832" s="38">
        <v>0</v>
      </c>
    </row>
    <row r="1833" spans="3:7">
      <c r="C1833" s="11" t="s">
        <v>455</v>
      </c>
      <c r="D1833" s="38">
        <v>0</v>
      </c>
      <c r="E1833" s="38">
        <v>0</v>
      </c>
      <c r="F1833" s="38">
        <v>0</v>
      </c>
      <c r="G1833" s="38">
        <v>0</v>
      </c>
    </row>
    <row r="1834" spans="3:7">
      <c r="C1834" s="11" t="s">
        <v>454</v>
      </c>
      <c r="D1834" s="38">
        <v>0</v>
      </c>
      <c r="E1834" s="38">
        <v>0</v>
      </c>
      <c r="F1834" s="38">
        <v>0</v>
      </c>
      <c r="G1834" s="38">
        <v>0</v>
      </c>
    </row>
    <row r="1835" spans="3:7">
      <c r="C1835" s="11" t="s">
        <v>453</v>
      </c>
      <c r="D1835" s="38">
        <v>0</v>
      </c>
      <c r="E1835" s="38">
        <v>0</v>
      </c>
      <c r="F1835" s="38">
        <v>0</v>
      </c>
      <c r="G1835" s="38">
        <v>0</v>
      </c>
    </row>
    <row r="1836" spans="3:7">
      <c r="C1836" s="10" t="s">
        <v>165</v>
      </c>
      <c r="D1836" s="38">
        <v>30000000</v>
      </c>
      <c r="E1836" s="38">
        <v>14446368</v>
      </c>
      <c r="F1836" s="38">
        <v>49017873</v>
      </c>
      <c r="G1836" s="38">
        <v>0</v>
      </c>
    </row>
    <row r="1837" spans="3:7">
      <c r="C1837" s="14" t="s">
        <v>484</v>
      </c>
      <c r="D1837" s="825" t="s">
        <v>1952</v>
      </c>
      <c r="E1837" s="826"/>
      <c r="F1837" s="826"/>
      <c r="G1837" s="826"/>
    </row>
    <row r="1838" spans="3:7">
      <c r="C1838" s="35" t="s">
        <v>482</v>
      </c>
      <c r="D1838" s="821" t="s">
        <v>1953</v>
      </c>
      <c r="E1838" s="822"/>
      <c r="F1838" s="822"/>
      <c r="G1838" s="822"/>
    </row>
    <row r="1839" spans="3:7">
      <c r="C1839" s="35" t="s">
        <v>15</v>
      </c>
      <c r="D1839" s="821" t="s">
        <v>1954</v>
      </c>
      <c r="E1839" s="822"/>
      <c r="F1839" s="822"/>
      <c r="G1839" s="822"/>
    </row>
    <row r="1840" spans="3:7">
      <c r="C1840" s="13"/>
      <c r="D1840" s="41">
        <v>2021</v>
      </c>
      <c r="E1840" s="41">
        <v>2022</v>
      </c>
      <c r="F1840" s="41">
        <v>2023</v>
      </c>
      <c r="G1840" s="41">
        <v>2024</v>
      </c>
    </row>
    <row r="1841" spans="3:7">
      <c r="C1841" s="12"/>
      <c r="D1841" s="42" t="s">
        <v>7</v>
      </c>
      <c r="E1841" s="42" t="s">
        <v>8</v>
      </c>
      <c r="F1841" s="42" t="s">
        <v>8</v>
      </c>
      <c r="G1841" s="42" t="s">
        <v>8</v>
      </c>
    </row>
    <row r="1842" spans="3:7">
      <c r="C1842" s="7" t="s">
        <v>16</v>
      </c>
      <c r="D1842" s="43" t="s">
        <v>531</v>
      </c>
      <c r="E1842" s="43" t="s">
        <v>531</v>
      </c>
      <c r="F1842" s="43" t="s">
        <v>531</v>
      </c>
      <c r="G1842" s="43" t="s">
        <v>474</v>
      </c>
    </row>
    <row r="1843" spans="3:7">
      <c r="C1843" s="7" t="s">
        <v>680</v>
      </c>
      <c r="D1843" s="43" t="s">
        <v>1687</v>
      </c>
      <c r="E1843" s="43" t="s">
        <v>1955</v>
      </c>
      <c r="F1843" s="43" t="s">
        <v>1956</v>
      </c>
      <c r="G1843" s="43" t="s">
        <v>474</v>
      </c>
    </row>
    <row r="1844" spans="3:7">
      <c r="C1844" s="7" t="s">
        <v>676</v>
      </c>
      <c r="D1844" s="43" t="s">
        <v>1687</v>
      </c>
      <c r="E1844" s="43" t="s">
        <v>1955</v>
      </c>
      <c r="F1844" s="43" t="s">
        <v>1956</v>
      </c>
      <c r="G1844" s="43" t="s">
        <v>474</v>
      </c>
    </row>
    <row r="1845" spans="3:7">
      <c r="C1845" s="7" t="s">
        <v>477</v>
      </c>
      <c r="D1845" s="43" t="s">
        <v>450</v>
      </c>
      <c r="E1845" s="43" t="s">
        <v>474</v>
      </c>
      <c r="F1845" s="43" t="s">
        <v>474</v>
      </c>
      <c r="G1845" s="43" t="s">
        <v>583</v>
      </c>
    </row>
    <row r="1846" spans="3:7">
      <c r="C1846" s="7" t="s">
        <v>476</v>
      </c>
      <c r="D1846" s="43" t="s">
        <v>450</v>
      </c>
      <c r="E1846" s="43" t="s">
        <v>1957</v>
      </c>
      <c r="F1846" s="43" t="s">
        <v>492</v>
      </c>
      <c r="G1846" s="43" t="s">
        <v>583</v>
      </c>
    </row>
    <row r="1847" spans="3:7">
      <c r="C1847" s="7" t="s">
        <v>22</v>
      </c>
      <c r="D1847" s="43" t="s">
        <v>450</v>
      </c>
      <c r="E1847" s="43" t="s">
        <v>1957</v>
      </c>
      <c r="F1847" s="43" t="s">
        <v>492</v>
      </c>
      <c r="G1847" s="43" t="s">
        <v>583</v>
      </c>
    </row>
    <row r="1848" spans="3:7">
      <c r="C1848" s="823" t="s">
        <v>473</v>
      </c>
      <c r="D1848" s="824"/>
      <c r="E1848" s="824"/>
      <c r="F1848" s="824"/>
      <c r="G1848" s="824"/>
    </row>
    <row r="1849" spans="3:7">
      <c r="C1849" s="13"/>
      <c r="D1849" s="41">
        <v>2021</v>
      </c>
      <c r="E1849" s="41">
        <v>2022</v>
      </c>
      <c r="F1849" s="41">
        <v>2023</v>
      </c>
      <c r="G1849" s="41">
        <v>2024</v>
      </c>
    </row>
    <row r="1850" spans="3:7">
      <c r="C1850" s="12"/>
      <c r="D1850" s="42" t="s">
        <v>7</v>
      </c>
      <c r="E1850" s="42" t="s">
        <v>8</v>
      </c>
      <c r="F1850" s="42" t="s">
        <v>8</v>
      </c>
      <c r="G1850" s="42" t="s">
        <v>8</v>
      </c>
    </row>
    <row r="1851" spans="3:7">
      <c r="C1851" s="11" t="s">
        <v>470</v>
      </c>
      <c r="D1851" s="38">
        <v>0</v>
      </c>
      <c r="E1851" s="38">
        <v>0</v>
      </c>
      <c r="F1851" s="38">
        <v>0</v>
      </c>
      <c r="G1851" s="38">
        <v>0</v>
      </c>
    </row>
    <row r="1852" spans="3:7">
      <c r="C1852" s="11" t="s">
        <v>459</v>
      </c>
      <c r="D1852" s="38">
        <v>0</v>
      </c>
      <c r="E1852" s="38">
        <v>0</v>
      </c>
      <c r="F1852" s="38">
        <v>0</v>
      </c>
      <c r="G1852" s="38">
        <v>0</v>
      </c>
    </row>
    <row r="1853" spans="3:7">
      <c r="C1853" s="11" t="s">
        <v>463</v>
      </c>
      <c r="D1853" s="38">
        <v>0</v>
      </c>
      <c r="E1853" s="38">
        <v>0</v>
      </c>
      <c r="F1853" s="38">
        <v>0</v>
      </c>
      <c r="G1853" s="38">
        <v>0</v>
      </c>
    </row>
    <row r="1854" spans="3:7">
      <c r="C1854" s="11" t="s">
        <v>469</v>
      </c>
      <c r="D1854" s="38">
        <v>0</v>
      </c>
      <c r="E1854" s="38">
        <v>0</v>
      </c>
      <c r="F1854" s="38">
        <v>0</v>
      </c>
      <c r="G1854" s="38">
        <v>0</v>
      </c>
    </row>
    <row r="1855" spans="3:7">
      <c r="C1855" s="11" t="s">
        <v>459</v>
      </c>
      <c r="D1855" s="38">
        <v>0</v>
      </c>
      <c r="E1855" s="38">
        <v>0</v>
      </c>
      <c r="F1855" s="38">
        <v>0</v>
      </c>
      <c r="G1855" s="38">
        <v>0</v>
      </c>
    </row>
    <row r="1856" spans="3:7">
      <c r="C1856" s="11" t="s">
        <v>463</v>
      </c>
      <c r="D1856" s="38">
        <v>0</v>
      </c>
      <c r="E1856" s="38">
        <v>0</v>
      </c>
      <c r="F1856" s="38">
        <v>0</v>
      </c>
      <c r="G1856" s="38">
        <v>0</v>
      </c>
    </row>
    <row r="1857" spans="3:7">
      <c r="C1857" s="11" t="s">
        <v>468</v>
      </c>
      <c r="D1857" s="38">
        <v>0</v>
      </c>
      <c r="E1857" s="38">
        <v>0</v>
      </c>
      <c r="F1857" s="38">
        <v>0</v>
      </c>
      <c r="G1857" s="38">
        <v>0</v>
      </c>
    </row>
    <row r="1858" spans="3:7">
      <c r="C1858" s="11" t="s">
        <v>459</v>
      </c>
      <c r="D1858" s="38">
        <v>0</v>
      </c>
      <c r="E1858" s="38">
        <v>0</v>
      </c>
      <c r="F1858" s="38">
        <v>0</v>
      </c>
      <c r="G1858" s="38">
        <v>0</v>
      </c>
    </row>
    <row r="1859" spans="3:7">
      <c r="C1859" s="11" t="s">
        <v>463</v>
      </c>
      <c r="D1859" s="38">
        <v>0</v>
      </c>
      <c r="E1859" s="38">
        <v>0</v>
      </c>
      <c r="F1859" s="38">
        <v>0</v>
      </c>
      <c r="G1859" s="38">
        <v>0</v>
      </c>
    </row>
    <row r="1860" spans="3:7">
      <c r="C1860" s="11" t="s">
        <v>467</v>
      </c>
      <c r="D1860" s="38">
        <v>0</v>
      </c>
      <c r="E1860" s="38">
        <v>0</v>
      </c>
      <c r="F1860" s="38">
        <v>0</v>
      </c>
      <c r="G1860" s="38">
        <v>0</v>
      </c>
    </row>
    <row r="1861" spans="3:7">
      <c r="C1861" s="11" t="s">
        <v>459</v>
      </c>
      <c r="D1861" s="38">
        <v>0</v>
      </c>
      <c r="E1861" s="38">
        <v>0</v>
      </c>
      <c r="F1861" s="38">
        <v>0</v>
      </c>
      <c r="G1861" s="38">
        <v>0</v>
      </c>
    </row>
    <row r="1862" spans="3:7">
      <c r="C1862" s="11" t="s">
        <v>463</v>
      </c>
      <c r="D1862" s="38">
        <v>0</v>
      </c>
      <c r="E1862" s="38">
        <v>0</v>
      </c>
      <c r="F1862" s="38">
        <v>0</v>
      </c>
      <c r="G1862" s="38">
        <v>0</v>
      </c>
    </row>
    <row r="1863" spans="3:7">
      <c r="C1863" s="11" t="s">
        <v>472</v>
      </c>
      <c r="D1863" s="38">
        <v>0</v>
      </c>
      <c r="E1863" s="38">
        <v>0</v>
      </c>
      <c r="F1863" s="38">
        <v>0</v>
      </c>
      <c r="G1863" s="38">
        <v>0</v>
      </c>
    </row>
    <row r="1864" spans="3:7">
      <c r="C1864" s="11" t="s">
        <v>459</v>
      </c>
      <c r="D1864" s="38">
        <v>0</v>
      </c>
      <c r="E1864" s="38">
        <v>0</v>
      </c>
      <c r="F1864" s="38">
        <v>0</v>
      </c>
      <c r="G1864" s="38">
        <v>0</v>
      </c>
    </row>
    <row r="1865" spans="3:7">
      <c r="C1865" s="11" t="s">
        <v>463</v>
      </c>
      <c r="D1865" s="38">
        <v>0</v>
      </c>
      <c r="E1865" s="38">
        <v>0</v>
      </c>
      <c r="F1865" s="38">
        <v>0</v>
      </c>
      <c r="G1865" s="38">
        <v>0</v>
      </c>
    </row>
    <row r="1866" spans="3:7">
      <c r="C1866" s="11" t="s">
        <v>465</v>
      </c>
      <c r="D1866" s="38">
        <v>0</v>
      </c>
      <c r="E1866" s="38">
        <v>0</v>
      </c>
      <c r="F1866" s="38">
        <v>0</v>
      </c>
      <c r="G1866" s="38">
        <v>0</v>
      </c>
    </row>
    <row r="1867" spans="3:7">
      <c r="C1867" s="11" t="s">
        <v>459</v>
      </c>
      <c r="D1867" s="38">
        <v>0</v>
      </c>
      <c r="E1867" s="38">
        <v>0</v>
      </c>
      <c r="F1867" s="38">
        <v>0</v>
      </c>
      <c r="G1867" s="38">
        <v>0</v>
      </c>
    </row>
    <row r="1868" spans="3:7">
      <c r="C1868" s="11" t="s">
        <v>463</v>
      </c>
      <c r="D1868" s="38">
        <v>0</v>
      </c>
      <c r="E1868" s="38">
        <v>0</v>
      </c>
      <c r="F1868" s="38">
        <v>0</v>
      </c>
      <c r="G1868" s="38">
        <v>0</v>
      </c>
    </row>
    <row r="1869" spans="3:7">
      <c r="C1869" s="11" t="s">
        <v>464</v>
      </c>
      <c r="D1869" s="38">
        <v>0</v>
      </c>
      <c r="E1869" s="38">
        <v>0</v>
      </c>
      <c r="F1869" s="38">
        <v>0</v>
      </c>
      <c r="G1869" s="38">
        <v>0</v>
      </c>
    </row>
    <row r="1870" spans="3:7">
      <c r="C1870" s="11" t="s">
        <v>459</v>
      </c>
      <c r="D1870" s="38">
        <v>0</v>
      </c>
      <c r="E1870" s="38">
        <v>0</v>
      </c>
      <c r="F1870" s="38">
        <v>0</v>
      </c>
      <c r="G1870" s="38">
        <v>0</v>
      </c>
    </row>
    <row r="1871" spans="3:7">
      <c r="C1871" s="11" t="s">
        <v>463</v>
      </c>
      <c r="D1871" s="38">
        <v>0</v>
      </c>
      <c r="E1871" s="38">
        <v>0</v>
      </c>
      <c r="F1871" s="38">
        <v>0</v>
      </c>
      <c r="G1871" s="38">
        <v>0</v>
      </c>
    </row>
    <row r="1872" spans="3:7">
      <c r="C1872" s="11" t="s">
        <v>462</v>
      </c>
      <c r="D1872" s="38">
        <v>0</v>
      </c>
      <c r="E1872" s="38">
        <v>0</v>
      </c>
      <c r="F1872" s="38">
        <v>0</v>
      </c>
      <c r="G1872" s="38">
        <v>0</v>
      </c>
    </row>
    <row r="1873" spans="3:7">
      <c r="C1873" s="11" t="s">
        <v>459</v>
      </c>
      <c r="D1873" s="38">
        <v>0</v>
      </c>
      <c r="E1873" s="38">
        <v>0</v>
      </c>
      <c r="F1873" s="38">
        <v>0</v>
      </c>
      <c r="G1873" s="38">
        <v>0</v>
      </c>
    </row>
    <row r="1874" spans="3:7">
      <c r="C1874" s="11" t="s">
        <v>458</v>
      </c>
      <c r="D1874" s="38">
        <v>0</v>
      </c>
      <c r="E1874" s="38">
        <v>0</v>
      </c>
      <c r="F1874" s="38">
        <v>0</v>
      </c>
      <c r="G1874" s="38">
        <v>0</v>
      </c>
    </row>
    <row r="1875" spans="3:7">
      <c r="C1875" s="11" t="s">
        <v>457</v>
      </c>
      <c r="D1875" s="38">
        <v>0</v>
      </c>
      <c r="E1875" s="38">
        <v>0</v>
      </c>
      <c r="F1875" s="38">
        <v>0</v>
      </c>
      <c r="G1875" s="38">
        <v>0</v>
      </c>
    </row>
    <row r="1876" spans="3:7">
      <c r="C1876" s="11" t="s">
        <v>456</v>
      </c>
      <c r="D1876" s="38">
        <v>0</v>
      </c>
      <c r="E1876" s="38">
        <v>0</v>
      </c>
      <c r="F1876" s="38">
        <v>0</v>
      </c>
      <c r="G1876" s="38">
        <v>0</v>
      </c>
    </row>
    <row r="1877" spans="3:7">
      <c r="C1877" s="11" t="s">
        <v>455</v>
      </c>
      <c r="D1877" s="38">
        <v>0</v>
      </c>
      <c r="E1877" s="38">
        <v>0</v>
      </c>
      <c r="F1877" s="38">
        <v>0</v>
      </c>
      <c r="G1877" s="38">
        <v>0</v>
      </c>
    </row>
    <row r="1878" spans="3:7">
      <c r="C1878" s="11" t="s">
        <v>461</v>
      </c>
      <c r="D1878" s="38">
        <v>140000000</v>
      </c>
      <c r="E1878" s="38">
        <v>44290026</v>
      </c>
      <c r="F1878" s="38">
        <v>177160106</v>
      </c>
      <c r="G1878" s="38">
        <v>0</v>
      </c>
    </row>
    <row r="1879" spans="3:7">
      <c r="C1879" s="11" t="s">
        <v>459</v>
      </c>
      <c r="D1879" s="38">
        <v>140000000</v>
      </c>
      <c r="E1879" s="38">
        <v>44290026</v>
      </c>
      <c r="F1879" s="38">
        <v>177160106</v>
      </c>
      <c r="G1879" s="38">
        <v>0</v>
      </c>
    </row>
    <row r="1880" spans="3:7">
      <c r="C1880" s="11" t="s">
        <v>458</v>
      </c>
      <c r="D1880" s="38">
        <v>0</v>
      </c>
      <c r="E1880" s="38">
        <v>0</v>
      </c>
      <c r="F1880" s="38">
        <v>0</v>
      </c>
      <c r="G1880" s="38">
        <v>0</v>
      </c>
    </row>
    <row r="1881" spans="3:7">
      <c r="C1881" s="11" t="s">
        <v>457</v>
      </c>
      <c r="D1881" s="38">
        <v>0</v>
      </c>
      <c r="E1881" s="38">
        <v>0</v>
      </c>
      <c r="F1881" s="38">
        <v>0</v>
      </c>
      <c r="G1881" s="38">
        <v>0</v>
      </c>
    </row>
    <row r="1882" spans="3:7">
      <c r="C1882" s="11" t="s">
        <v>456</v>
      </c>
      <c r="D1882" s="38">
        <v>0</v>
      </c>
      <c r="E1882" s="38">
        <v>0</v>
      </c>
      <c r="F1882" s="38">
        <v>0</v>
      </c>
      <c r="G1882" s="38">
        <v>0</v>
      </c>
    </row>
    <row r="1883" spans="3:7">
      <c r="C1883" s="11" t="s">
        <v>455</v>
      </c>
      <c r="D1883" s="38">
        <v>0</v>
      </c>
      <c r="E1883" s="38">
        <v>0</v>
      </c>
      <c r="F1883" s="38">
        <v>0</v>
      </c>
      <c r="G1883" s="38">
        <v>0</v>
      </c>
    </row>
    <row r="1884" spans="3:7">
      <c r="C1884" s="11" t="s">
        <v>460</v>
      </c>
      <c r="D1884" s="38">
        <v>0</v>
      </c>
      <c r="E1884" s="38">
        <v>0</v>
      </c>
      <c r="F1884" s="38">
        <v>0</v>
      </c>
      <c r="G1884" s="38">
        <v>0</v>
      </c>
    </row>
    <row r="1885" spans="3:7">
      <c r="C1885" s="11" t="s">
        <v>459</v>
      </c>
      <c r="D1885" s="38">
        <v>0</v>
      </c>
      <c r="E1885" s="38">
        <v>0</v>
      </c>
      <c r="F1885" s="38">
        <v>0</v>
      </c>
      <c r="G1885" s="38">
        <v>0</v>
      </c>
    </row>
    <row r="1886" spans="3:7">
      <c r="C1886" s="11" t="s">
        <v>458</v>
      </c>
      <c r="D1886" s="38">
        <v>0</v>
      </c>
      <c r="E1886" s="38">
        <v>0</v>
      </c>
      <c r="F1886" s="38">
        <v>0</v>
      </c>
      <c r="G1886" s="38">
        <v>0</v>
      </c>
    </row>
    <row r="1887" spans="3:7">
      <c r="C1887" s="11" t="s">
        <v>457</v>
      </c>
      <c r="D1887" s="38">
        <v>0</v>
      </c>
      <c r="E1887" s="38">
        <v>0</v>
      </c>
      <c r="F1887" s="38">
        <v>0</v>
      </c>
      <c r="G1887" s="38">
        <v>0</v>
      </c>
    </row>
    <row r="1888" spans="3:7">
      <c r="C1888" s="11" t="s">
        <v>456</v>
      </c>
      <c r="D1888" s="38">
        <v>0</v>
      </c>
      <c r="E1888" s="38">
        <v>0</v>
      </c>
      <c r="F1888" s="38">
        <v>0</v>
      </c>
      <c r="G1888" s="38">
        <v>0</v>
      </c>
    </row>
    <row r="1889" spans="3:7">
      <c r="C1889" s="11" t="s">
        <v>455</v>
      </c>
      <c r="D1889" s="38">
        <v>0</v>
      </c>
      <c r="E1889" s="38">
        <v>0</v>
      </c>
      <c r="F1889" s="38">
        <v>0</v>
      </c>
      <c r="G1889" s="38">
        <v>0</v>
      </c>
    </row>
    <row r="1890" spans="3:7">
      <c r="C1890" s="11" t="s">
        <v>454</v>
      </c>
      <c r="D1890" s="38">
        <v>0</v>
      </c>
      <c r="E1890" s="38">
        <v>0</v>
      </c>
      <c r="F1890" s="38">
        <v>0</v>
      </c>
      <c r="G1890" s="38">
        <v>0</v>
      </c>
    </row>
    <row r="1891" spans="3:7">
      <c r="C1891" s="11" t="s">
        <v>453</v>
      </c>
      <c r="D1891" s="38">
        <v>0</v>
      </c>
      <c r="E1891" s="38">
        <v>0</v>
      </c>
      <c r="F1891" s="38">
        <v>0</v>
      </c>
      <c r="G1891" s="38">
        <v>0</v>
      </c>
    </row>
    <row r="1892" spans="3:7">
      <c r="C1892" s="10" t="s">
        <v>165</v>
      </c>
      <c r="D1892" s="38">
        <v>140000000</v>
      </c>
      <c r="E1892" s="38">
        <v>44290026</v>
      </c>
      <c r="F1892" s="38">
        <v>177160106</v>
      </c>
      <c r="G1892" s="38">
        <v>0</v>
      </c>
    </row>
    <row r="1893" spans="3:7">
      <c r="C1893" s="14" t="s">
        <v>484</v>
      </c>
      <c r="D1893" s="825" t="s">
        <v>1958</v>
      </c>
      <c r="E1893" s="826"/>
      <c r="F1893" s="826"/>
      <c r="G1893" s="826"/>
    </row>
    <row r="1894" spans="3:7">
      <c r="C1894" s="35" t="s">
        <v>482</v>
      </c>
      <c r="D1894" s="821" t="s">
        <v>1959</v>
      </c>
      <c r="E1894" s="822"/>
      <c r="F1894" s="822"/>
      <c r="G1894" s="822"/>
    </row>
    <row r="1895" spans="3:7">
      <c r="C1895" s="35" t="s">
        <v>15</v>
      </c>
      <c r="D1895" s="821" t="s">
        <v>1954</v>
      </c>
      <c r="E1895" s="822"/>
      <c r="F1895" s="822"/>
      <c r="G1895" s="822"/>
    </row>
    <row r="1896" spans="3:7">
      <c r="C1896" s="13"/>
      <c r="D1896" s="41">
        <v>2021</v>
      </c>
      <c r="E1896" s="41">
        <v>2022</v>
      </c>
      <c r="F1896" s="41">
        <v>2023</v>
      </c>
      <c r="G1896" s="41">
        <v>2024</v>
      </c>
    </row>
    <row r="1897" spans="3:7">
      <c r="C1897" s="12"/>
      <c r="D1897" s="42" t="s">
        <v>7</v>
      </c>
      <c r="E1897" s="42" t="s">
        <v>8</v>
      </c>
      <c r="F1897" s="42" t="s">
        <v>8</v>
      </c>
      <c r="G1897" s="42" t="s">
        <v>8</v>
      </c>
    </row>
    <row r="1898" spans="3:7">
      <c r="C1898" s="7" t="s">
        <v>16</v>
      </c>
      <c r="D1898" s="43" t="s">
        <v>531</v>
      </c>
      <c r="E1898" s="43" t="s">
        <v>531</v>
      </c>
      <c r="F1898" s="43" t="s">
        <v>474</v>
      </c>
      <c r="G1898" s="43" t="s">
        <v>474</v>
      </c>
    </row>
    <row r="1899" spans="3:7">
      <c r="C1899" s="7" t="s">
        <v>680</v>
      </c>
      <c r="D1899" s="43" t="s">
        <v>1467</v>
      </c>
      <c r="E1899" s="43" t="s">
        <v>1960</v>
      </c>
      <c r="F1899" s="43" t="s">
        <v>474</v>
      </c>
      <c r="G1899" s="43" t="s">
        <v>474</v>
      </c>
    </row>
    <row r="1900" spans="3:7">
      <c r="C1900" s="7" t="s">
        <v>676</v>
      </c>
      <c r="D1900" s="43" t="s">
        <v>1467</v>
      </c>
      <c r="E1900" s="43" t="s">
        <v>1960</v>
      </c>
      <c r="F1900" s="43" t="s">
        <v>474</v>
      </c>
      <c r="G1900" s="43" t="s">
        <v>474</v>
      </c>
    </row>
    <row r="1901" spans="3:7">
      <c r="C1901" s="7" t="s">
        <v>477</v>
      </c>
      <c r="D1901" s="43" t="s">
        <v>450</v>
      </c>
      <c r="E1901" s="43" t="s">
        <v>474</v>
      </c>
      <c r="F1901" s="43" t="s">
        <v>583</v>
      </c>
      <c r="G1901" s="43" t="s">
        <v>450</v>
      </c>
    </row>
    <row r="1902" spans="3:7">
      <c r="C1902" s="7" t="s">
        <v>476</v>
      </c>
      <c r="D1902" s="43" t="s">
        <v>450</v>
      </c>
      <c r="E1902" s="43" t="s">
        <v>1961</v>
      </c>
      <c r="F1902" s="43" t="s">
        <v>583</v>
      </c>
      <c r="G1902" s="43" t="s">
        <v>450</v>
      </c>
    </row>
    <row r="1903" spans="3:7">
      <c r="C1903" s="7" t="s">
        <v>22</v>
      </c>
      <c r="D1903" s="43" t="s">
        <v>450</v>
      </c>
      <c r="E1903" s="43" t="s">
        <v>1961</v>
      </c>
      <c r="F1903" s="43" t="s">
        <v>583</v>
      </c>
      <c r="G1903" s="43" t="s">
        <v>450</v>
      </c>
    </row>
    <row r="1904" spans="3:7">
      <c r="C1904" s="823" t="s">
        <v>473</v>
      </c>
      <c r="D1904" s="824"/>
      <c r="E1904" s="824"/>
      <c r="F1904" s="824"/>
      <c r="G1904" s="824"/>
    </row>
    <row r="1905" spans="3:7">
      <c r="C1905" s="13"/>
      <c r="D1905" s="41">
        <v>2021</v>
      </c>
      <c r="E1905" s="41">
        <v>2022</v>
      </c>
      <c r="F1905" s="41">
        <v>2023</v>
      </c>
      <c r="G1905" s="41">
        <v>2024</v>
      </c>
    </row>
    <row r="1906" spans="3:7">
      <c r="C1906" s="12"/>
      <c r="D1906" s="42" t="s">
        <v>7</v>
      </c>
      <c r="E1906" s="42" t="s">
        <v>8</v>
      </c>
      <c r="F1906" s="42" t="s">
        <v>8</v>
      </c>
      <c r="G1906" s="42" t="s">
        <v>8</v>
      </c>
    </row>
    <row r="1907" spans="3:7">
      <c r="C1907" s="11" t="s">
        <v>470</v>
      </c>
      <c r="D1907" s="38">
        <v>0</v>
      </c>
      <c r="E1907" s="38">
        <v>0</v>
      </c>
      <c r="F1907" s="38">
        <v>0</v>
      </c>
      <c r="G1907" s="38">
        <v>0</v>
      </c>
    </row>
    <row r="1908" spans="3:7">
      <c r="C1908" s="11" t="s">
        <v>459</v>
      </c>
      <c r="D1908" s="38">
        <v>0</v>
      </c>
      <c r="E1908" s="38">
        <v>0</v>
      </c>
      <c r="F1908" s="38">
        <v>0</v>
      </c>
      <c r="G1908" s="38">
        <v>0</v>
      </c>
    </row>
    <row r="1909" spans="3:7">
      <c r="C1909" s="11" t="s">
        <v>463</v>
      </c>
      <c r="D1909" s="38">
        <v>0</v>
      </c>
      <c r="E1909" s="38">
        <v>0</v>
      </c>
      <c r="F1909" s="38">
        <v>0</v>
      </c>
      <c r="G1909" s="38">
        <v>0</v>
      </c>
    </row>
    <row r="1910" spans="3:7">
      <c r="C1910" s="11" t="s">
        <v>469</v>
      </c>
      <c r="D1910" s="38">
        <v>0</v>
      </c>
      <c r="E1910" s="38">
        <v>0</v>
      </c>
      <c r="F1910" s="38">
        <v>0</v>
      </c>
      <c r="G1910" s="38">
        <v>0</v>
      </c>
    </row>
    <row r="1911" spans="3:7">
      <c r="C1911" s="11" t="s">
        <v>459</v>
      </c>
      <c r="D1911" s="38">
        <v>0</v>
      </c>
      <c r="E1911" s="38">
        <v>0</v>
      </c>
      <c r="F1911" s="38">
        <v>0</v>
      </c>
      <c r="G1911" s="38">
        <v>0</v>
      </c>
    </row>
    <row r="1912" spans="3:7">
      <c r="C1912" s="11" t="s">
        <v>463</v>
      </c>
      <c r="D1912" s="38">
        <v>0</v>
      </c>
      <c r="E1912" s="38">
        <v>0</v>
      </c>
      <c r="F1912" s="38">
        <v>0</v>
      </c>
      <c r="G1912" s="38">
        <v>0</v>
      </c>
    </row>
    <row r="1913" spans="3:7">
      <c r="C1913" s="11" t="s">
        <v>468</v>
      </c>
      <c r="D1913" s="38">
        <v>0</v>
      </c>
      <c r="E1913" s="38">
        <v>0</v>
      </c>
      <c r="F1913" s="38">
        <v>0</v>
      </c>
      <c r="G1913" s="38">
        <v>0</v>
      </c>
    </row>
    <row r="1914" spans="3:7">
      <c r="C1914" s="11" t="s">
        <v>459</v>
      </c>
      <c r="D1914" s="38">
        <v>0</v>
      </c>
      <c r="E1914" s="38">
        <v>0</v>
      </c>
      <c r="F1914" s="38">
        <v>0</v>
      </c>
      <c r="G1914" s="38">
        <v>0</v>
      </c>
    </row>
    <row r="1915" spans="3:7">
      <c r="C1915" s="11" t="s">
        <v>463</v>
      </c>
      <c r="D1915" s="38">
        <v>0</v>
      </c>
      <c r="E1915" s="38">
        <v>0</v>
      </c>
      <c r="F1915" s="38">
        <v>0</v>
      </c>
      <c r="G1915" s="38">
        <v>0</v>
      </c>
    </row>
    <row r="1916" spans="3:7">
      <c r="C1916" s="11" t="s">
        <v>467</v>
      </c>
      <c r="D1916" s="38">
        <v>0</v>
      </c>
      <c r="E1916" s="38">
        <v>0</v>
      </c>
      <c r="F1916" s="38">
        <v>0</v>
      </c>
      <c r="G1916" s="38">
        <v>0</v>
      </c>
    </row>
    <row r="1917" spans="3:7">
      <c r="C1917" s="11" t="s">
        <v>459</v>
      </c>
      <c r="D1917" s="38">
        <v>0</v>
      </c>
      <c r="E1917" s="38">
        <v>0</v>
      </c>
      <c r="F1917" s="38">
        <v>0</v>
      </c>
      <c r="G1917" s="38">
        <v>0</v>
      </c>
    </row>
    <row r="1918" spans="3:7">
      <c r="C1918" s="11" t="s">
        <v>463</v>
      </c>
      <c r="D1918" s="38">
        <v>0</v>
      </c>
      <c r="E1918" s="38">
        <v>0</v>
      </c>
      <c r="F1918" s="38">
        <v>0</v>
      </c>
      <c r="G1918" s="38">
        <v>0</v>
      </c>
    </row>
    <row r="1919" spans="3:7">
      <c r="C1919" s="11" t="s">
        <v>472</v>
      </c>
      <c r="D1919" s="38">
        <v>0</v>
      </c>
      <c r="E1919" s="38">
        <v>0</v>
      </c>
      <c r="F1919" s="38">
        <v>0</v>
      </c>
      <c r="G1919" s="38">
        <v>0</v>
      </c>
    </row>
    <row r="1920" spans="3:7">
      <c r="C1920" s="11" t="s">
        <v>459</v>
      </c>
      <c r="D1920" s="38">
        <v>0</v>
      </c>
      <c r="E1920" s="38">
        <v>0</v>
      </c>
      <c r="F1920" s="38">
        <v>0</v>
      </c>
      <c r="G1920" s="38">
        <v>0</v>
      </c>
    </row>
    <row r="1921" spans="3:7">
      <c r="C1921" s="11" t="s">
        <v>463</v>
      </c>
      <c r="D1921" s="38">
        <v>0</v>
      </c>
      <c r="E1921" s="38">
        <v>0</v>
      </c>
      <c r="F1921" s="38">
        <v>0</v>
      </c>
      <c r="G1921" s="38">
        <v>0</v>
      </c>
    </row>
    <row r="1922" spans="3:7">
      <c r="C1922" s="11" t="s">
        <v>465</v>
      </c>
      <c r="D1922" s="38">
        <v>0</v>
      </c>
      <c r="E1922" s="38">
        <v>0</v>
      </c>
      <c r="F1922" s="38">
        <v>0</v>
      </c>
      <c r="G1922" s="38">
        <v>0</v>
      </c>
    </row>
    <row r="1923" spans="3:7">
      <c r="C1923" s="11" t="s">
        <v>459</v>
      </c>
      <c r="D1923" s="38">
        <v>0</v>
      </c>
      <c r="E1923" s="38">
        <v>0</v>
      </c>
      <c r="F1923" s="38">
        <v>0</v>
      </c>
      <c r="G1923" s="38">
        <v>0</v>
      </c>
    </row>
    <row r="1924" spans="3:7">
      <c r="C1924" s="11" t="s">
        <v>463</v>
      </c>
      <c r="D1924" s="38">
        <v>0</v>
      </c>
      <c r="E1924" s="38">
        <v>0</v>
      </c>
      <c r="F1924" s="38">
        <v>0</v>
      </c>
      <c r="G1924" s="38">
        <v>0</v>
      </c>
    </row>
    <row r="1925" spans="3:7">
      <c r="C1925" s="11" t="s">
        <v>464</v>
      </c>
      <c r="D1925" s="38">
        <v>0</v>
      </c>
      <c r="E1925" s="38">
        <v>0</v>
      </c>
      <c r="F1925" s="38">
        <v>0</v>
      </c>
      <c r="G1925" s="38">
        <v>0</v>
      </c>
    </row>
    <row r="1926" spans="3:7">
      <c r="C1926" s="11" t="s">
        <v>459</v>
      </c>
      <c r="D1926" s="38">
        <v>0</v>
      </c>
      <c r="E1926" s="38">
        <v>0</v>
      </c>
      <c r="F1926" s="38">
        <v>0</v>
      </c>
      <c r="G1926" s="38">
        <v>0</v>
      </c>
    </row>
    <row r="1927" spans="3:7">
      <c r="C1927" s="11" t="s">
        <v>463</v>
      </c>
      <c r="D1927" s="38">
        <v>0</v>
      </c>
      <c r="E1927" s="38">
        <v>0</v>
      </c>
      <c r="F1927" s="38">
        <v>0</v>
      </c>
      <c r="G1927" s="38">
        <v>0</v>
      </c>
    </row>
    <row r="1928" spans="3:7">
      <c r="C1928" s="11" t="s">
        <v>462</v>
      </c>
      <c r="D1928" s="38">
        <v>0</v>
      </c>
      <c r="E1928" s="38">
        <v>0</v>
      </c>
      <c r="F1928" s="38">
        <v>0</v>
      </c>
      <c r="G1928" s="38">
        <v>0</v>
      </c>
    </row>
    <row r="1929" spans="3:7">
      <c r="C1929" s="11" t="s">
        <v>459</v>
      </c>
      <c r="D1929" s="38">
        <v>0</v>
      </c>
      <c r="E1929" s="38">
        <v>0</v>
      </c>
      <c r="F1929" s="38">
        <v>0</v>
      </c>
      <c r="G1929" s="38">
        <v>0</v>
      </c>
    </row>
    <row r="1930" spans="3:7">
      <c r="C1930" s="11" t="s">
        <v>458</v>
      </c>
      <c r="D1930" s="38">
        <v>0</v>
      </c>
      <c r="E1930" s="38">
        <v>0</v>
      </c>
      <c r="F1930" s="38">
        <v>0</v>
      </c>
      <c r="G1930" s="38">
        <v>0</v>
      </c>
    </row>
    <row r="1931" spans="3:7">
      <c r="C1931" s="11" t="s">
        <v>457</v>
      </c>
      <c r="D1931" s="38">
        <v>0</v>
      </c>
      <c r="E1931" s="38">
        <v>0</v>
      </c>
      <c r="F1931" s="38">
        <v>0</v>
      </c>
      <c r="G1931" s="38">
        <v>0</v>
      </c>
    </row>
    <row r="1932" spans="3:7">
      <c r="C1932" s="11" t="s">
        <v>456</v>
      </c>
      <c r="D1932" s="38">
        <v>0</v>
      </c>
      <c r="E1932" s="38">
        <v>0</v>
      </c>
      <c r="F1932" s="38">
        <v>0</v>
      </c>
      <c r="G1932" s="38">
        <v>0</v>
      </c>
    </row>
    <row r="1933" spans="3:7">
      <c r="C1933" s="11" t="s">
        <v>455</v>
      </c>
      <c r="D1933" s="38">
        <v>0</v>
      </c>
      <c r="E1933" s="38">
        <v>0</v>
      </c>
      <c r="F1933" s="38">
        <v>0</v>
      </c>
      <c r="G1933" s="38">
        <v>0</v>
      </c>
    </row>
    <row r="1934" spans="3:7">
      <c r="C1934" s="11" t="s">
        <v>461</v>
      </c>
      <c r="D1934" s="38">
        <v>100000000</v>
      </c>
      <c r="E1934" s="38">
        <v>22135220</v>
      </c>
      <c r="F1934" s="38">
        <v>0</v>
      </c>
      <c r="G1934" s="38">
        <v>0</v>
      </c>
    </row>
    <row r="1935" spans="3:7">
      <c r="C1935" s="11" t="s">
        <v>459</v>
      </c>
      <c r="D1935" s="38">
        <v>100000000</v>
      </c>
      <c r="E1935" s="38">
        <v>22135220</v>
      </c>
      <c r="F1935" s="38">
        <v>0</v>
      </c>
      <c r="G1935" s="38">
        <v>0</v>
      </c>
    </row>
    <row r="1936" spans="3:7">
      <c r="C1936" s="11" t="s">
        <v>458</v>
      </c>
      <c r="D1936" s="38">
        <v>0</v>
      </c>
      <c r="E1936" s="38">
        <v>0</v>
      </c>
      <c r="F1936" s="38">
        <v>0</v>
      </c>
      <c r="G1936" s="38">
        <v>0</v>
      </c>
    </row>
    <row r="1937" spans="3:7">
      <c r="C1937" s="11" t="s">
        <v>457</v>
      </c>
      <c r="D1937" s="38">
        <v>0</v>
      </c>
      <c r="E1937" s="38">
        <v>0</v>
      </c>
      <c r="F1937" s="38">
        <v>0</v>
      </c>
      <c r="G1937" s="38">
        <v>0</v>
      </c>
    </row>
    <row r="1938" spans="3:7">
      <c r="C1938" s="11" t="s">
        <v>456</v>
      </c>
      <c r="D1938" s="38">
        <v>0</v>
      </c>
      <c r="E1938" s="38">
        <v>0</v>
      </c>
      <c r="F1938" s="38">
        <v>0</v>
      </c>
      <c r="G1938" s="38">
        <v>0</v>
      </c>
    </row>
    <row r="1939" spans="3:7">
      <c r="C1939" s="11" t="s">
        <v>455</v>
      </c>
      <c r="D1939" s="38">
        <v>0</v>
      </c>
      <c r="E1939" s="38">
        <v>0</v>
      </c>
      <c r="F1939" s="38">
        <v>0</v>
      </c>
      <c r="G1939" s="38">
        <v>0</v>
      </c>
    </row>
    <row r="1940" spans="3:7">
      <c r="C1940" s="11" t="s">
        <v>460</v>
      </c>
      <c r="D1940" s="38">
        <v>0</v>
      </c>
      <c r="E1940" s="38">
        <v>0</v>
      </c>
      <c r="F1940" s="38">
        <v>0</v>
      </c>
      <c r="G1940" s="38">
        <v>0</v>
      </c>
    </row>
    <row r="1941" spans="3:7">
      <c r="C1941" s="11" t="s">
        <v>459</v>
      </c>
      <c r="D1941" s="38">
        <v>0</v>
      </c>
      <c r="E1941" s="38">
        <v>0</v>
      </c>
      <c r="F1941" s="38">
        <v>0</v>
      </c>
      <c r="G1941" s="38">
        <v>0</v>
      </c>
    </row>
    <row r="1942" spans="3:7">
      <c r="C1942" s="11" t="s">
        <v>458</v>
      </c>
      <c r="D1942" s="38">
        <v>0</v>
      </c>
      <c r="E1942" s="38">
        <v>0</v>
      </c>
      <c r="F1942" s="38">
        <v>0</v>
      </c>
      <c r="G1942" s="38">
        <v>0</v>
      </c>
    </row>
    <row r="1943" spans="3:7">
      <c r="C1943" s="11" t="s">
        <v>457</v>
      </c>
      <c r="D1943" s="38">
        <v>0</v>
      </c>
      <c r="E1943" s="38">
        <v>0</v>
      </c>
      <c r="F1943" s="38">
        <v>0</v>
      </c>
      <c r="G1943" s="38">
        <v>0</v>
      </c>
    </row>
    <row r="1944" spans="3:7">
      <c r="C1944" s="11" t="s">
        <v>456</v>
      </c>
      <c r="D1944" s="38">
        <v>0</v>
      </c>
      <c r="E1944" s="38">
        <v>0</v>
      </c>
      <c r="F1944" s="38">
        <v>0</v>
      </c>
      <c r="G1944" s="38">
        <v>0</v>
      </c>
    </row>
    <row r="1945" spans="3:7">
      <c r="C1945" s="11" t="s">
        <v>455</v>
      </c>
      <c r="D1945" s="38">
        <v>0</v>
      </c>
      <c r="E1945" s="38">
        <v>0</v>
      </c>
      <c r="F1945" s="38">
        <v>0</v>
      </c>
      <c r="G1945" s="38">
        <v>0</v>
      </c>
    </row>
    <row r="1946" spans="3:7">
      <c r="C1946" s="11" t="s">
        <v>454</v>
      </c>
      <c r="D1946" s="38">
        <v>0</v>
      </c>
      <c r="E1946" s="38">
        <v>0</v>
      </c>
      <c r="F1946" s="38">
        <v>0</v>
      </c>
      <c r="G1946" s="38">
        <v>0</v>
      </c>
    </row>
    <row r="1947" spans="3:7">
      <c r="C1947" s="11" t="s">
        <v>453</v>
      </c>
      <c r="D1947" s="38">
        <v>0</v>
      </c>
      <c r="E1947" s="38">
        <v>0</v>
      </c>
      <c r="F1947" s="38">
        <v>0</v>
      </c>
      <c r="G1947" s="38">
        <v>0</v>
      </c>
    </row>
    <row r="1948" spans="3:7">
      <c r="C1948" s="10" t="s">
        <v>165</v>
      </c>
      <c r="D1948" s="38">
        <v>100000000</v>
      </c>
      <c r="E1948" s="38">
        <v>22135220</v>
      </c>
      <c r="F1948" s="38">
        <v>0</v>
      </c>
      <c r="G1948" s="38">
        <v>0</v>
      </c>
    </row>
    <row r="1949" spans="3:7">
      <c r="C1949" s="14" t="s">
        <v>484</v>
      </c>
      <c r="D1949" s="825" t="s">
        <v>1962</v>
      </c>
      <c r="E1949" s="826"/>
      <c r="F1949" s="826"/>
      <c r="G1949" s="826"/>
    </row>
    <row r="1950" spans="3:7">
      <c r="C1950" s="35" t="s">
        <v>482</v>
      </c>
      <c r="D1950" s="821" t="s">
        <v>1963</v>
      </c>
      <c r="E1950" s="822"/>
      <c r="F1950" s="822"/>
      <c r="G1950" s="822"/>
    </row>
    <row r="1951" spans="3:7">
      <c r="C1951" s="35" t="s">
        <v>15</v>
      </c>
      <c r="D1951" s="821" t="s">
        <v>1954</v>
      </c>
      <c r="E1951" s="822"/>
      <c r="F1951" s="822"/>
      <c r="G1951" s="822"/>
    </row>
    <row r="1952" spans="3:7">
      <c r="C1952" s="13"/>
      <c r="D1952" s="41">
        <v>2021</v>
      </c>
      <c r="E1952" s="41">
        <v>2022</v>
      </c>
      <c r="F1952" s="41">
        <v>2023</v>
      </c>
      <c r="G1952" s="41">
        <v>2024</v>
      </c>
    </row>
    <row r="1953" spans="3:7">
      <c r="C1953" s="12"/>
      <c r="D1953" s="42" t="s">
        <v>7</v>
      </c>
      <c r="E1953" s="42" t="s">
        <v>8</v>
      </c>
      <c r="F1953" s="42" t="s">
        <v>8</v>
      </c>
      <c r="G1953" s="42" t="s">
        <v>8</v>
      </c>
    </row>
    <row r="1954" spans="3:7">
      <c r="C1954" s="7" t="s">
        <v>16</v>
      </c>
      <c r="D1954" s="43" t="s">
        <v>531</v>
      </c>
      <c r="E1954" s="43" t="s">
        <v>531</v>
      </c>
      <c r="F1954" s="43" t="s">
        <v>474</v>
      </c>
      <c r="G1954" s="43" t="s">
        <v>474</v>
      </c>
    </row>
    <row r="1955" spans="3:7">
      <c r="C1955" s="7" t="s">
        <v>680</v>
      </c>
      <c r="D1955" s="43" t="s">
        <v>1964</v>
      </c>
      <c r="E1955" s="43" t="s">
        <v>1965</v>
      </c>
      <c r="F1955" s="43" t="s">
        <v>474</v>
      </c>
      <c r="G1955" s="43" t="s">
        <v>474</v>
      </c>
    </row>
    <row r="1956" spans="3:7">
      <c r="C1956" s="7" t="s">
        <v>676</v>
      </c>
      <c r="D1956" s="43" t="s">
        <v>1964</v>
      </c>
      <c r="E1956" s="43" t="s">
        <v>1965</v>
      </c>
      <c r="F1956" s="43" t="s">
        <v>474</v>
      </c>
      <c r="G1956" s="43" t="s">
        <v>474</v>
      </c>
    </row>
    <row r="1957" spans="3:7">
      <c r="C1957" s="7" t="s">
        <v>477</v>
      </c>
      <c r="D1957" s="43" t="s">
        <v>450</v>
      </c>
      <c r="E1957" s="43" t="s">
        <v>474</v>
      </c>
      <c r="F1957" s="43" t="s">
        <v>583</v>
      </c>
      <c r="G1957" s="43" t="s">
        <v>450</v>
      </c>
    </row>
    <row r="1958" spans="3:7">
      <c r="C1958" s="7" t="s">
        <v>476</v>
      </c>
      <c r="D1958" s="43" t="s">
        <v>450</v>
      </c>
      <c r="E1958" s="43" t="s">
        <v>1966</v>
      </c>
      <c r="F1958" s="43" t="s">
        <v>583</v>
      </c>
      <c r="G1958" s="43" t="s">
        <v>450</v>
      </c>
    </row>
    <row r="1959" spans="3:7">
      <c r="C1959" s="7" t="s">
        <v>22</v>
      </c>
      <c r="D1959" s="43" t="s">
        <v>450</v>
      </c>
      <c r="E1959" s="43" t="s">
        <v>1966</v>
      </c>
      <c r="F1959" s="43" t="s">
        <v>583</v>
      </c>
      <c r="G1959" s="43" t="s">
        <v>450</v>
      </c>
    </row>
    <row r="1960" spans="3:7">
      <c r="C1960" s="823" t="s">
        <v>473</v>
      </c>
      <c r="D1960" s="824"/>
      <c r="E1960" s="824"/>
      <c r="F1960" s="824"/>
      <c r="G1960" s="824"/>
    </row>
    <row r="1961" spans="3:7">
      <c r="C1961" s="13"/>
      <c r="D1961" s="41">
        <v>2021</v>
      </c>
      <c r="E1961" s="41">
        <v>2022</v>
      </c>
      <c r="F1961" s="41">
        <v>2023</v>
      </c>
      <c r="G1961" s="41">
        <v>2024</v>
      </c>
    </row>
    <row r="1962" spans="3:7">
      <c r="C1962" s="12"/>
      <c r="D1962" s="42" t="s">
        <v>7</v>
      </c>
      <c r="E1962" s="42" t="s">
        <v>8</v>
      </c>
      <c r="F1962" s="42" t="s">
        <v>8</v>
      </c>
      <c r="G1962" s="42" t="s">
        <v>8</v>
      </c>
    </row>
    <row r="1963" spans="3:7">
      <c r="C1963" s="11" t="s">
        <v>470</v>
      </c>
      <c r="D1963" s="38">
        <v>0</v>
      </c>
      <c r="E1963" s="38">
        <v>0</v>
      </c>
      <c r="F1963" s="38">
        <v>0</v>
      </c>
      <c r="G1963" s="38">
        <v>0</v>
      </c>
    </row>
    <row r="1964" spans="3:7">
      <c r="C1964" s="11" t="s">
        <v>459</v>
      </c>
      <c r="D1964" s="38">
        <v>0</v>
      </c>
      <c r="E1964" s="38">
        <v>0</v>
      </c>
      <c r="F1964" s="38">
        <v>0</v>
      </c>
      <c r="G1964" s="38">
        <v>0</v>
      </c>
    </row>
    <row r="1965" spans="3:7">
      <c r="C1965" s="11" t="s">
        <v>463</v>
      </c>
      <c r="D1965" s="38">
        <v>0</v>
      </c>
      <c r="E1965" s="38">
        <v>0</v>
      </c>
      <c r="F1965" s="38">
        <v>0</v>
      </c>
      <c r="G1965" s="38">
        <v>0</v>
      </c>
    </row>
    <row r="1966" spans="3:7">
      <c r="C1966" s="11" t="s">
        <v>469</v>
      </c>
      <c r="D1966" s="38">
        <v>0</v>
      </c>
      <c r="E1966" s="38">
        <v>0</v>
      </c>
      <c r="F1966" s="38">
        <v>0</v>
      </c>
      <c r="G1966" s="38">
        <v>0</v>
      </c>
    </row>
    <row r="1967" spans="3:7">
      <c r="C1967" s="11" t="s">
        <v>459</v>
      </c>
      <c r="D1967" s="38">
        <v>0</v>
      </c>
      <c r="E1967" s="38">
        <v>0</v>
      </c>
      <c r="F1967" s="38">
        <v>0</v>
      </c>
      <c r="G1967" s="38">
        <v>0</v>
      </c>
    </row>
    <row r="1968" spans="3:7">
      <c r="C1968" s="11" t="s">
        <v>463</v>
      </c>
      <c r="D1968" s="38">
        <v>0</v>
      </c>
      <c r="E1968" s="38">
        <v>0</v>
      </c>
      <c r="F1968" s="38">
        <v>0</v>
      </c>
      <c r="G1968" s="38">
        <v>0</v>
      </c>
    </row>
    <row r="1969" spans="3:7">
      <c r="C1969" s="11" t="s">
        <v>468</v>
      </c>
      <c r="D1969" s="38">
        <v>0</v>
      </c>
      <c r="E1969" s="38">
        <v>0</v>
      </c>
      <c r="F1969" s="38">
        <v>0</v>
      </c>
      <c r="G1969" s="38">
        <v>0</v>
      </c>
    </row>
    <row r="1970" spans="3:7">
      <c r="C1970" s="11" t="s">
        <v>459</v>
      </c>
      <c r="D1970" s="38">
        <v>0</v>
      </c>
      <c r="E1970" s="38">
        <v>0</v>
      </c>
      <c r="F1970" s="38">
        <v>0</v>
      </c>
      <c r="G1970" s="38">
        <v>0</v>
      </c>
    </row>
    <row r="1971" spans="3:7">
      <c r="C1971" s="11" t="s">
        <v>463</v>
      </c>
      <c r="D1971" s="38">
        <v>0</v>
      </c>
      <c r="E1971" s="38">
        <v>0</v>
      </c>
      <c r="F1971" s="38">
        <v>0</v>
      </c>
      <c r="G1971" s="38">
        <v>0</v>
      </c>
    </row>
    <row r="1972" spans="3:7">
      <c r="C1972" s="11" t="s">
        <v>467</v>
      </c>
      <c r="D1972" s="38">
        <v>0</v>
      </c>
      <c r="E1972" s="38">
        <v>0</v>
      </c>
      <c r="F1972" s="38">
        <v>0</v>
      </c>
      <c r="G1972" s="38">
        <v>0</v>
      </c>
    </row>
    <row r="1973" spans="3:7">
      <c r="C1973" s="11" t="s">
        <v>459</v>
      </c>
      <c r="D1973" s="38">
        <v>0</v>
      </c>
      <c r="E1973" s="38">
        <v>0</v>
      </c>
      <c r="F1973" s="38">
        <v>0</v>
      </c>
      <c r="G1973" s="38">
        <v>0</v>
      </c>
    </row>
    <row r="1974" spans="3:7">
      <c r="C1974" s="11" t="s">
        <v>463</v>
      </c>
      <c r="D1974" s="38">
        <v>0</v>
      </c>
      <c r="E1974" s="38">
        <v>0</v>
      </c>
      <c r="F1974" s="38">
        <v>0</v>
      </c>
      <c r="G1974" s="38">
        <v>0</v>
      </c>
    </row>
    <row r="1975" spans="3:7">
      <c r="C1975" s="11" t="s">
        <v>472</v>
      </c>
      <c r="D1975" s="38">
        <v>0</v>
      </c>
      <c r="E1975" s="38">
        <v>0</v>
      </c>
      <c r="F1975" s="38">
        <v>0</v>
      </c>
      <c r="G1975" s="38">
        <v>0</v>
      </c>
    </row>
    <row r="1976" spans="3:7">
      <c r="C1976" s="11" t="s">
        <v>459</v>
      </c>
      <c r="D1976" s="38">
        <v>0</v>
      </c>
      <c r="E1976" s="38">
        <v>0</v>
      </c>
      <c r="F1976" s="38">
        <v>0</v>
      </c>
      <c r="G1976" s="38">
        <v>0</v>
      </c>
    </row>
    <row r="1977" spans="3:7">
      <c r="C1977" s="11" t="s">
        <v>463</v>
      </c>
      <c r="D1977" s="38">
        <v>0</v>
      </c>
      <c r="E1977" s="38">
        <v>0</v>
      </c>
      <c r="F1977" s="38">
        <v>0</v>
      </c>
      <c r="G1977" s="38">
        <v>0</v>
      </c>
    </row>
    <row r="1978" spans="3:7">
      <c r="C1978" s="11" t="s">
        <v>465</v>
      </c>
      <c r="D1978" s="38">
        <v>0</v>
      </c>
      <c r="E1978" s="38">
        <v>0</v>
      </c>
      <c r="F1978" s="38">
        <v>0</v>
      </c>
      <c r="G1978" s="38">
        <v>0</v>
      </c>
    </row>
    <row r="1979" spans="3:7">
      <c r="C1979" s="11" t="s">
        <v>459</v>
      </c>
      <c r="D1979" s="38">
        <v>0</v>
      </c>
      <c r="E1979" s="38">
        <v>0</v>
      </c>
      <c r="F1979" s="38">
        <v>0</v>
      </c>
      <c r="G1979" s="38">
        <v>0</v>
      </c>
    </row>
    <row r="1980" spans="3:7">
      <c r="C1980" s="11" t="s">
        <v>463</v>
      </c>
      <c r="D1980" s="38">
        <v>0</v>
      </c>
      <c r="E1980" s="38">
        <v>0</v>
      </c>
      <c r="F1980" s="38">
        <v>0</v>
      </c>
      <c r="G1980" s="38">
        <v>0</v>
      </c>
    </row>
    <row r="1981" spans="3:7">
      <c r="C1981" s="11" t="s">
        <v>464</v>
      </c>
      <c r="D1981" s="38">
        <v>0</v>
      </c>
      <c r="E1981" s="38">
        <v>0</v>
      </c>
      <c r="F1981" s="38">
        <v>0</v>
      </c>
      <c r="G1981" s="38">
        <v>0</v>
      </c>
    </row>
    <row r="1982" spans="3:7">
      <c r="C1982" s="11" t="s">
        <v>459</v>
      </c>
      <c r="D1982" s="38">
        <v>0</v>
      </c>
      <c r="E1982" s="38">
        <v>0</v>
      </c>
      <c r="F1982" s="38">
        <v>0</v>
      </c>
      <c r="G1982" s="38">
        <v>0</v>
      </c>
    </row>
    <row r="1983" spans="3:7">
      <c r="C1983" s="11" t="s">
        <v>463</v>
      </c>
      <c r="D1983" s="38">
        <v>0</v>
      </c>
      <c r="E1983" s="38">
        <v>0</v>
      </c>
      <c r="F1983" s="38">
        <v>0</v>
      </c>
      <c r="G1983" s="38">
        <v>0</v>
      </c>
    </row>
    <row r="1984" spans="3:7">
      <c r="C1984" s="11" t="s">
        <v>462</v>
      </c>
      <c r="D1984" s="38">
        <v>0</v>
      </c>
      <c r="E1984" s="38">
        <v>0</v>
      </c>
      <c r="F1984" s="38">
        <v>0</v>
      </c>
      <c r="G1984" s="38">
        <v>0</v>
      </c>
    </row>
    <row r="1985" spans="3:7">
      <c r="C1985" s="11" t="s">
        <v>459</v>
      </c>
      <c r="D1985" s="38">
        <v>0</v>
      </c>
      <c r="E1985" s="38">
        <v>0</v>
      </c>
      <c r="F1985" s="38">
        <v>0</v>
      </c>
      <c r="G1985" s="38">
        <v>0</v>
      </c>
    </row>
    <row r="1986" spans="3:7">
      <c r="C1986" s="11" t="s">
        <v>458</v>
      </c>
      <c r="D1986" s="38">
        <v>0</v>
      </c>
      <c r="E1986" s="38">
        <v>0</v>
      </c>
      <c r="F1986" s="38">
        <v>0</v>
      </c>
      <c r="G1986" s="38">
        <v>0</v>
      </c>
    </row>
    <row r="1987" spans="3:7">
      <c r="C1987" s="11" t="s">
        <v>457</v>
      </c>
      <c r="D1987" s="38">
        <v>0</v>
      </c>
      <c r="E1987" s="38">
        <v>0</v>
      </c>
      <c r="F1987" s="38">
        <v>0</v>
      </c>
      <c r="G1987" s="38">
        <v>0</v>
      </c>
    </row>
    <row r="1988" spans="3:7">
      <c r="C1988" s="11" t="s">
        <v>456</v>
      </c>
      <c r="D1988" s="38">
        <v>0</v>
      </c>
      <c r="E1988" s="38">
        <v>0</v>
      </c>
      <c r="F1988" s="38">
        <v>0</v>
      </c>
      <c r="G1988" s="38">
        <v>0</v>
      </c>
    </row>
    <row r="1989" spans="3:7">
      <c r="C1989" s="11" t="s">
        <v>455</v>
      </c>
      <c r="D1989" s="38">
        <v>0</v>
      </c>
      <c r="E1989" s="38">
        <v>0</v>
      </c>
      <c r="F1989" s="38">
        <v>0</v>
      </c>
      <c r="G1989" s="38">
        <v>0</v>
      </c>
    </row>
    <row r="1990" spans="3:7">
      <c r="C1990" s="11" t="s">
        <v>461</v>
      </c>
      <c r="D1990" s="38">
        <v>206364655</v>
      </c>
      <c r="E1990" s="38">
        <v>31640607</v>
      </c>
      <c r="F1990" s="38">
        <v>0</v>
      </c>
      <c r="G1990" s="38">
        <v>0</v>
      </c>
    </row>
    <row r="1991" spans="3:7">
      <c r="C1991" s="11" t="s">
        <v>459</v>
      </c>
      <c r="D1991" s="38">
        <v>206364655</v>
      </c>
      <c r="E1991" s="38">
        <v>31640607</v>
      </c>
      <c r="F1991" s="38">
        <v>0</v>
      </c>
      <c r="G1991" s="38">
        <v>0</v>
      </c>
    </row>
    <row r="1992" spans="3:7">
      <c r="C1992" s="11" t="s">
        <v>458</v>
      </c>
      <c r="D1992" s="38">
        <v>0</v>
      </c>
      <c r="E1992" s="38">
        <v>0</v>
      </c>
      <c r="F1992" s="38">
        <v>0</v>
      </c>
      <c r="G1992" s="38">
        <v>0</v>
      </c>
    </row>
    <row r="1993" spans="3:7">
      <c r="C1993" s="11" t="s">
        <v>457</v>
      </c>
      <c r="D1993" s="38">
        <v>0</v>
      </c>
      <c r="E1993" s="38">
        <v>0</v>
      </c>
      <c r="F1993" s="38">
        <v>0</v>
      </c>
      <c r="G1993" s="38">
        <v>0</v>
      </c>
    </row>
    <row r="1994" spans="3:7">
      <c r="C1994" s="11" t="s">
        <v>456</v>
      </c>
      <c r="D1994" s="38">
        <v>0</v>
      </c>
      <c r="E1994" s="38">
        <v>0</v>
      </c>
      <c r="F1994" s="38">
        <v>0</v>
      </c>
      <c r="G1994" s="38">
        <v>0</v>
      </c>
    </row>
    <row r="1995" spans="3:7">
      <c r="C1995" s="11" t="s">
        <v>455</v>
      </c>
      <c r="D1995" s="38">
        <v>0</v>
      </c>
      <c r="E1995" s="38">
        <v>0</v>
      </c>
      <c r="F1995" s="38">
        <v>0</v>
      </c>
      <c r="G1995" s="38">
        <v>0</v>
      </c>
    </row>
    <row r="1996" spans="3:7">
      <c r="C1996" s="11" t="s">
        <v>460</v>
      </c>
      <c r="D1996" s="38">
        <v>0</v>
      </c>
      <c r="E1996" s="38">
        <v>0</v>
      </c>
      <c r="F1996" s="38">
        <v>0</v>
      </c>
      <c r="G1996" s="38">
        <v>0</v>
      </c>
    </row>
    <row r="1997" spans="3:7">
      <c r="C1997" s="11" t="s">
        <v>459</v>
      </c>
      <c r="D1997" s="38">
        <v>0</v>
      </c>
      <c r="E1997" s="38">
        <v>0</v>
      </c>
      <c r="F1997" s="38">
        <v>0</v>
      </c>
      <c r="G1997" s="38">
        <v>0</v>
      </c>
    </row>
    <row r="1998" spans="3:7">
      <c r="C1998" s="11" t="s">
        <v>458</v>
      </c>
      <c r="D1998" s="38">
        <v>0</v>
      </c>
      <c r="E1998" s="38">
        <v>0</v>
      </c>
      <c r="F1998" s="38">
        <v>0</v>
      </c>
      <c r="G1998" s="38">
        <v>0</v>
      </c>
    </row>
    <row r="1999" spans="3:7">
      <c r="C1999" s="11" t="s">
        <v>457</v>
      </c>
      <c r="D1999" s="38">
        <v>0</v>
      </c>
      <c r="E1999" s="38">
        <v>0</v>
      </c>
      <c r="F1999" s="38">
        <v>0</v>
      </c>
      <c r="G1999" s="38">
        <v>0</v>
      </c>
    </row>
    <row r="2000" spans="3:7">
      <c r="C2000" s="11" t="s">
        <v>456</v>
      </c>
      <c r="D2000" s="38">
        <v>0</v>
      </c>
      <c r="E2000" s="38">
        <v>0</v>
      </c>
      <c r="F2000" s="38">
        <v>0</v>
      </c>
      <c r="G2000" s="38">
        <v>0</v>
      </c>
    </row>
    <row r="2001" spans="3:7">
      <c r="C2001" s="11" t="s">
        <v>455</v>
      </c>
      <c r="D2001" s="38">
        <v>0</v>
      </c>
      <c r="E2001" s="38">
        <v>0</v>
      </c>
      <c r="F2001" s="38">
        <v>0</v>
      </c>
      <c r="G2001" s="38">
        <v>0</v>
      </c>
    </row>
    <row r="2002" spans="3:7">
      <c r="C2002" s="11" t="s">
        <v>454</v>
      </c>
      <c r="D2002" s="38">
        <v>0</v>
      </c>
      <c r="E2002" s="38">
        <v>0</v>
      </c>
      <c r="F2002" s="38">
        <v>0</v>
      </c>
      <c r="G2002" s="38">
        <v>0</v>
      </c>
    </row>
    <row r="2003" spans="3:7">
      <c r="C2003" s="11" t="s">
        <v>453</v>
      </c>
      <c r="D2003" s="38">
        <v>0</v>
      </c>
      <c r="E2003" s="38">
        <v>0</v>
      </c>
      <c r="F2003" s="38">
        <v>0</v>
      </c>
      <c r="G2003" s="38">
        <v>0</v>
      </c>
    </row>
    <row r="2004" spans="3:7">
      <c r="C2004" s="10" t="s">
        <v>165</v>
      </c>
      <c r="D2004" s="38">
        <v>206364655</v>
      </c>
      <c r="E2004" s="38">
        <v>31640607</v>
      </c>
      <c r="F2004" s="38">
        <v>0</v>
      </c>
      <c r="G2004" s="38">
        <v>0</v>
      </c>
    </row>
    <row r="2005" spans="3:7">
      <c r="C2005" s="14" t="s">
        <v>484</v>
      </c>
      <c r="D2005" s="825" t="s">
        <v>1967</v>
      </c>
      <c r="E2005" s="826"/>
      <c r="F2005" s="826"/>
      <c r="G2005" s="826"/>
    </row>
    <row r="2006" spans="3:7">
      <c r="C2006" s="35" t="s">
        <v>482</v>
      </c>
      <c r="D2006" s="821" t="s">
        <v>1968</v>
      </c>
      <c r="E2006" s="822"/>
      <c r="F2006" s="822"/>
      <c r="G2006" s="822"/>
    </row>
    <row r="2007" spans="3:7">
      <c r="C2007" s="35" t="s">
        <v>15</v>
      </c>
      <c r="D2007" s="821" t="s">
        <v>1876</v>
      </c>
      <c r="E2007" s="822"/>
      <c r="F2007" s="822"/>
      <c r="G2007" s="822"/>
    </row>
    <row r="2008" spans="3:7">
      <c r="C2008" s="13"/>
      <c r="D2008" s="41">
        <v>2021</v>
      </c>
      <c r="E2008" s="41">
        <v>2022</v>
      </c>
      <c r="F2008" s="41">
        <v>2023</v>
      </c>
      <c r="G2008" s="41">
        <v>2024</v>
      </c>
    </row>
    <row r="2009" spans="3:7">
      <c r="C2009" s="12"/>
      <c r="D2009" s="42" t="s">
        <v>7</v>
      </c>
      <c r="E2009" s="42" t="s">
        <v>8</v>
      </c>
      <c r="F2009" s="42" t="s">
        <v>8</v>
      </c>
      <c r="G2009" s="42" t="s">
        <v>8</v>
      </c>
    </row>
    <row r="2010" spans="3:7">
      <c r="C2010" s="7" t="s">
        <v>16</v>
      </c>
      <c r="D2010" s="43" t="s">
        <v>531</v>
      </c>
      <c r="E2010" s="43" t="s">
        <v>531</v>
      </c>
      <c r="F2010" s="43" t="s">
        <v>531</v>
      </c>
      <c r="G2010" s="43" t="s">
        <v>474</v>
      </c>
    </row>
    <row r="2011" spans="3:7">
      <c r="C2011" s="7" t="s">
        <v>680</v>
      </c>
      <c r="D2011" s="43" t="s">
        <v>1687</v>
      </c>
      <c r="E2011" s="43" t="s">
        <v>1969</v>
      </c>
      <c r="F2011" s="43" t="s">
        <v>1970</v>
      </c>
      <c r="G2011" s="43" t="s">
        <v>474</v>
      </c>
    </row>
    <row r="2012" spans="3:7">
      <c r="C2012" s="7" t="s">
        <v>676</v>
      </c>
      <c r="D2012" s="43" t="s">
        <v>1687</v>
      </c>
      <c r="E2012" s="43" t="s">
        <v>1969</v>
      </c>
      <c r="F2012" s="43" t="s">
        <v>1970</v>
      </c>
      <c r="G2012" s="43" t="s">
        <v>474</v>
      </c>
    </row>
    <row r="2013" spans="3:7">
      <c r="C2013" s="7" t="s">
        <v>477</v>
      </c>
      <c r="D2013" s="43" t="s">
        <v>450</v>
      </c>
      <c r="E2013" s="43" t="s">
        <v>474</v>
      </c>
      <c r="F2013" s="43" t="s">
        <v>474</v>
      </c>
      <c r="G2013" s="43" t="s">
        <v>583</v>
      </c>
    </row>
    <row r="2014" spans="3:7">
      <c r="C2014" s="7" t="s">
        <v>476</v>
      </c>
      <c r="D2014" s="43" t="s">
        <v>450</v>
      </c>
      <c r="E2014" s="43" t="s">
        <v>1971</v>
      </c>
      <c r="F2014" s="43" t="s">
        <v>492</v>
      </c>
      <c r="G2014" s="43" t="s">
        <v>583</v>
      </c>
    </row>
    <row r="2015" spans="3:7">
      <c r="C2015" s="7" t="s">
        <v>22</v>
      </c>
      <c r="D2015" s="43" t="s">
        <v>450</v>
      </c>
      <c r="E2015" s="43" t="s">
        <v>1971</v>
      </c>
      <c r="F2015" s="43" t="s">
        <v>492</v>
      </c>
      <c r="G2015" s="43" t="s">
        <v>583</v>
      </c>
    </row>
    <row r="2016" spans="3:7">
      <c r="C2016" s="823" t="s">
        <v>473</v>
      </c>
      <c r="D2016" s="824"/>
      <c r="E2016" s="824"/>
      <c r="F2016" s="824"/>
      <c r="G2016" s="824"/>
    </row>
    <row r="2017" spans="3:7">
      <c r="C2017" s="13"/>
      <c r="D2017" s="41">
        <v>2021</v>
      </c>
      <c r="E2017" s="41">
        <v>2022</v>
      </c>
      <c r="F2017" s="41">
        <v>2023</v>
      </c>
      <c r="G2017" s="41">
        <v>2024</v>
      </c>
    </row>
    <row r="2018" spans="3:7">
      <c r="C2018" s="12"/>
      <c r="D2018" s="42" t="s">
        <v>7</v>
      </c>
      <c r="E2018" s="42" t="s">
        <v>8</v>
      </c>
      <c r="F2018" s="42" t="s">
        <v>8</v>
      </c>
      <c r="G2018" s="42" t="s">
        <v>8</v>
      </c>
    </row>
    <row r="2019" spans="3:7">
      <c r="C2019" s="11" t="s">
        <v>470</v>
      </c>
      <c r="D2019" s="38">
        <v>0</v>
      </c>
      <c r="E2019" s="38">
        <v>0</v>
      </c>
      <c r="F2019" s="38">
        <v>0</v>
      </c>
      <c r="G2019" s="38">
        <v>0</v>
      </c>
    </row>
    <row r="2020" spans="3:7">
      <c r="C2020" s="11" t="s">
        <v>459</v>
      </c>
      <c r="D2020" s="38">
        <v>0</v>
      </c>
      <c r="E2020" s="38">
        <v>0</v>
      </c>
      <c r="F2020" s="38">
        <v>0</v>
      </c>
      <c r="G2020" s="38">
        <v>0</v>
      </c>
    </row>
    <row r="2021" spans="3:7">
      <c r="C2021" s="11" t="s">
        <v>463</v>
      </c>
      <c r="D2021" s="38">
        <v>0</v>
      </c>
      <c r="E2021" s="38">
        <v>0</v>
      </c>
      <c r="F2021" s="38">
        <v>0</v>
      </c>
      <c r="G2021" s="38">
        <v>0</v>
      </c>
    </row>
    <row r="2022" spans="3:7">
      <c r="C2022" s="11" t="s">
        <v>469</v>
      </c>
      <c r="D2022" s="38">
        <v>0</v>
      </c>
      <c r="E2022" s="38">
        <v>0</v>
      </c>
      <c r="F2022" s="38">
        <v>0</v>
      </c>
      <c r="G2022" s="38">
        <v>0</v>
      </c>
    </row>
    <row r="2023" spans="3:7">
      <c r="C2023" s="11" t="s">
        <v>459</v>
      </c>
      <c r="D2023" s="38">
        <v>0</v>
      </c>
      <c r="E2023" s="38">
        <v>0</v>
      </c>
      <c r="F2023" s="38">
        <v>0</v>
      </c>
      <c r="G2023" s="38">
        <v>0</v>
      </c>
    </row>
    <row r="2024" spans="3:7">
      <c r="C2024" s="11" t="s">
        <v>463</v>
      </c>
      <c r="D2024" s="38">
        <v>0</v>
      </c>
      <c r="E2024" s="38">
        <v>0</v>
      </c>
      <c r="F2024" s="38">
        <v>0</v>
      </c>
      <c r="G2024" s="38">
        <v>0</v>
      </c>
    </row>
    <row r="2025" spans="3:7">
      <c r="C2025" s="11" t="s">
        <v>468</v>
      </c>
      <c r="D2025" s="38">
        <v>0</v>
      </c>
      <c r="E2025" s="38">
        <v>0</v>
      </c>
      <c r="F2025" s="38">
        <v>0</v>
      </c>
      <c r="G2025" s="38">
        <v>0</v>
      </c>
    </row>
    <row r="2026" spans="3:7">
      <c r="C2026" s="11" t="s">
        <v>459</v>
      </c>
      <c r="D2026" s="38">
        <v>0</v>
      </c>
      <c r="E2026" s="38">
        <v>0</v>
      </c>
      <c r="F2026" s="38">
        <v>0</v>
      </c>
      <c r="G2026" s="38">
        <v>0</v>
      </c>
    </row>
    <row r="2027" spans="3:7">
      <c r="C2027" s="11" t="s">
        <v>463</v>
      </c>
      <c r="D2027" s="38">
        <v>0</v>
      </c>
      <c r="E2027" s="38">
        <v>0</v>
      </c>
      <c r="F2027" s="38">
        <v>0</v>
      </c>
      <c r="G2027" s="38">
        <v>0</v>
      </c>
    </row>
    <row r="2028" spans="3:7">
      <c r="C2028" s="11" t="s">
        <v>467</v>
      </c>
      <c r="D2028" s="38">
        <v>0</v>
      </c>
      <c r="E2028" s="38">
        <v>0</v>
      </c>
      <c r="F2028" s="38">
        <v>0</v>
      </c>
      <c r="G2028" s="38">
        <v>0</v>
      </c>
    </row>
    <row r="2029" spans="3:7">
      <c r="C2029" s="11" t="s">
        <v>459</v>
      </c>
      <c r="D2029" s="38">
        <v>0</v>
      </c>
      <c r="E2029" s="38">
        <v>0</v>
      </c>
      <c r="F2029" s="38">
        <v>0</v>
      </c>
      <c r="G2029" s="38">
        <v>0</v>
      </c>
    </row>
    <row r="2030" spans="3:7">
      <c r="C2030" s="11" t="s">
        <v>463</v>
      </c>
      <c r="D2030" s="38">
        <v>0</v>
      </c>
      <c r="E2030" s="38">
        <v>0</v>
      </c>
      <c r="F2030" s="38">
        <v>0</v>
      </c>
      <c r="G2030" s="38">
        <v>0</v>
      </c>
    </row>
    <row r="2031" spans="3:7">
      <c r="C2031" s="11" t="s">
        <v>472</v>
      </c>
      <c r="D2031" s="38">
        <v>0</v>
      </c>
      <c r="E2031" s="38">
        <v>0</v>
      </c>
      <c r="F2031" s="38">
        <v>0</v>
      </c>
      <c r="G2031" s="38">
        <v>0</v>
      </c>
    </row>
    <row r="2032" spans="3:7">
      <c r="C2032" s="11" t="s">
        <v>459</v>
      </c>
      <c r="D2032" s="38">
        <v>0</v>
      </c>
      <c r="E2032" s="38">
        <v>0</v>
      </c>
      <c r="F2032" s="38">
        <v>0</v>
      </c>
      <c r="G2032" s="38">
        <v>0</v>
      </c>
    </row>
    <row r="2033" spans="3:7">
      <c r="C2033" s="11" t="s">
        <v>463</v>
      </c>
      <c r="D2033" s="38">
        <v>0</v>
      </c>
      <c r="E2033" s="38">
        <v>0</v>
      </c>
      <c r="F2033" s="38">
        <v>0</v>
      </c>
      <c r="G2033" s="38">
        <v>0</v>
      </c>
    </row>
    <row r="2034" spans="3:7">
      <c r="C2034" s="11" t="s">
        <v>465</v>
      </c>
      <c r="D2034" s="38">
        <v>0</v>
      </c>
      <c r="E2034" s="38">
        <v>0</v>
      </c>
      <c r="F2034" s="38">
        <v>0</v>
      </c>
      <c r="G2034" s="38">
        <v>0</v>
      </c>
    </row>
    <row r="2035" spans="3:7">
      <c r="C2035" s="11" t="s">
        <v>459</v>
      </c>
      <c r="D2035" s="38">
        <v>0</v>
      </c>
      <c r="E2035" s="38">
        <v>0</v>
      </c>
      <c r="F2035" s="38">
        <v>0</v>
      </c>
      <c r="G2035" s="38">
        <v>0</v>
      </c>
    </row>
    <row r="2036" spans="3:7">
      <c r="C2036" s="11" t="s">
        <v>463</v>
      </c>
      <c r="D2036" s="38">
        <v>0</v>
      </c>
      <c r="E2036" s="38">
        <v>0</v>
      </c>
      <c r="F2036" s="38">
        <v>0</v>
      </c>
      <c r="G2036" s="38">
        <v>0</v>
      </c>
    </row>
    <row r="2037" spans="3:7">
      <c r="C2037" s="11" t="s">
        <v>464</v>
      </c>
      <c r="D2037" s="38">
        <v>0</v>
      </c>
      <c r="E2037" s="38">
        <v>0</v>
      </c>
      <c r="F2037" s="38">
        <v>0</v>
      </c>
      <c r="G2037" s="38">
        <v>0</v>
      </c>
    </row>
    <row r="2038" spans="3:7">
      <c r="C2038" s="11" t="s">
        <v>459</v>
      </c>
      <c r="D2038" s="38">
        <v>0</v>
      </c>
      <c r="E2038" s="38">
        <v>0</v>
      </c>
      <c r="F2038" s="38">
        <v>0</v>
      </c>
      <c r="G2038" s="38">
        <v>0</v>
      </c>
    </row>
    <row r="2039" spans="3:7">
      <c r="C2039" s="11" t="s">
        <v>463</v>
      </c>
      <c r="D2039" s="38">
        <v>0</v>
      </c>
      <c r="E2039" s="38">
        <v>0</v>
      </c>
      <c r="F2039" s="38">
        <v>0</v>
      </c>
      <c r="G2039" s="38">
        <v>0</v>
      </c>
    </row>
    <row r="2040" spans="3:7">
      <c r="C2040" s="11" t="s">
        <v>462</v>
      </c>
      <c r="D2040" s="38">
        <v>0</v>
      </c>
      <c r="E2040" s="38">
        <v>0</v>
      </c>
      <c r="F2040" s="38">
        <v>0</v>
      </c>
      <c r="G2040" s="38">
        <v>0</v>
      </c>
    </row>
    <row r="2041" spans="3:7">
      <c r="C2041" s="11" t="s">
        <v>459</v>
      </c>
      <c r="D2041" s="38">
        <v>0</v>
      </c>
      <c r="E2041" s="38">
        <v>0</v>
      </c>
      <c r="F2041" s="38">
        <v>0</v>
      </c>
      <c r="G2041" s="38">
        <v>0</v>
      </c>
    </row>
    <row r="2042" spans="3:7">
      <c r="C2042" s="11" t="s">
        <v>458</v>
      </c>
      <c r="D2042" s="38">
        <v>0</v>
      </c>
      <c r="E2042" s="38">
        <v>0</v>
      </c>
      <c r="F2042" s="38">
        <v>0</v>
      </c>
      <c r="G2042" s="38">
        <v>0</v>
      </c>
    </row>
    <row r="2043" spans="3:7">
      <c r="C2043" s="11" t="s">
        <v>457</v>
      </c>
      <c r="D2043" s="38">
        <v>0</v>
      </c>
      <c r="E2043" s="38">
        <v>0</v>
      </c>
      <c r="F2043" s="38">
        <v>0</v>
      </c>
      <c r="G2043" s="38">
        <v>0</v>
      </c>
    </row>
    <row r="2044" spans="3:7">
      <c r="C2044" s="11" t="s">
        <v>456</v>
      </c>
      <c r="D2044" s="38">
        <v>0</v>
      </c>
      <c r="E2044" s="38">
        <v>0</v>
      </c>
      <c r="F2044" s="38">
        <v>0</v>
      </c>
      <c r="G2044" s="38">
        <v>0</v>
      </c>
    </row>
    <row r="2045" spans="3:7">
      <c r="C2045" s="11" t="s">
        <v>455</v>
      </c>
      <c r="D2045" s="38">
        <v>0</v>
      </c>
      <c r="E2045" s="38">
        <v>0</v>
      </c>
      <c r="F2045" s="38">
        <v>0</v>
      </c>
      <c r="G2045" s="38">
        <v>0</v>
      </c>
    </row>
    <row r="2046" spans="3:7">
      <c r="C2046" s="11" t="s">
        <v>461</v>
      </c>
      <c r="D2046" s="38">
        <v>140000000</v>
      </c>
      <c r="E2046" s="38">
        <v>68508632</v>
      </c>
      <c r="F2046" s="38">
        <v>274034530</v>
      </c>
      <c r="G2046" s="38">
        <v>0</v>
      </c>
    </row>
    <row r="2047" spans="3:7">
      <c r="C2047" s="11" t="s">
        <v>459</v>
      </c>
      <c r="D2047" s="38">
        <v>140000000</v>
      </c>
      <c r="E2047" s="38">
        <v>68508632</v>
      </c>
      <c r="F2047" s="38">
        <v>274034530</v>
      </c>
      <c r="G2047" s="38">
        <v>0</v>
      </c>
    </row>
    <row r="2048" spans="3:7">
      <c r="C2048" s="11" t="s">
        <v>458</v>
      </c>
      <c r="D2048" s="38">
        <v>0</v>
      </c>
      <c r="E2048" s="38">
        <v>0</v>
      </c>
      <c r="F2048" s="38">
        <v>0</v>
      </c>
      <c r="G2048" s="38">
        <v>0</v>
      </c>
    </row>
    <row r="2049" spans="3:7">
      <c r="C2049" s="11" t="s">
        <v>457</v>
      </c>
      <c r="D2049" s="38">
        <v>0</v>
      </c>
      <c r="E2049" s="38">
        <v>0</v>
      </c>
      <c r="F2049" s="38">
        <v>0</v>
      </c>
      <c r="G2049" s="38">
        <v>0</v>
      </c>
    </row>
    <row r="2050" spans="3:7">
      <c r="C2050" s="11" t="s">
        <v>456</v>
      </c>
      <c r="D2050" s="38">
        <v>0</v>
      </c>
      <c r="E2050" s="38">
        <v>0</v>
      </c>
      <c r="F2050" s="38">
        <v>0</v>
      </c>
      <c r="G2050" s="38">
        <v>0</v>
      </c>
    </row>
    <row r="2051" spans="3:7">
      <c r="C2051" s="11" t="s">
        <v>455</v>
      </c>
      <c r="D2051" s="38">
        <v>0</v>
      </c>
      <c r="E2051" s="38">
        <v>0</v>
      </c>
      <c r="F2051" s="38">
        <v>0</v>
      </c>
      <c r="G2051" s="38">
        <v>0</v>
      </c>
    </row>
    <row r="2052" spans="3:7">
      <c r="C2052" s="11" t="s">
        <v>460</v>
      </c>
      <c r="D2052" s="38">
        <v>0</v>
      </c>
      <c r="E2052" s="38">
        <v>0</v>
      </c>
      <c r="F2052" s="38">
        <v>0</v>
      </c>
      <c r="G2052" s="38">
        <v>0</v>
      </c>
    </row>
    <row r="2053" spans="3:7">
      <c r="C2053" s="11" t="s">
        <v>459</v>
      </c>
      <c r="D2053" s="38">
        <v>0</v>
      </c>
      <c r="E2053" s="38">
        <v>0</v>
      </c>
      <c r="F2053" s="38">
        <v>0</v>
      </c>
      <c r="G2053" s="38">
        <v>0</v>
      </c>
    </row>
    <row r="2054" spans="3:7">
      <c r="C2054" s="11" t="s">
        <v>458</v>
      </c>
      <c r="D2054" s="38">
        <v>0</v>
      </c>
      <c r="E2054" s="38">
        <v>0</v>
      </c>
      <c r="F2054" s="38">
        <v>0</v>
      </c>
      <c r="G2054" s="38">
        <v>0</v>
      </c>
    </row>
    <row r="2055" spans="3:7">
      <c r="C2055" s="11" t="s">
        <v>457</v>
      </c>
      <c r="D2055" s="38">
        <v>0</v>
      </c>
      <c r="E2055" s="38">
        <v>0</v>
      </c>
      <c r="F2055" s="38">
        <v>0</v>
      </c>
      <c r="G2055" s="38">
        <v>0</v>
      </c>
    </row>
    <row r="2056" spans="3:7">
      <c r="C2056" s="11" t="s">
        <v>456</v>
      </c>
      <c r="D2056" s="38">
        <v>0</v>
      </c>
      <c r="E2056" s="38">
        <v>0</v>
      </c>
      <c r="F2056" s="38">
        <v>0</v>
      </c>
      <c r="G2056" s="38">
        <v>0</v>
      </c>
    </row>
    <row r="2057" spans="3:7">
      <c r="C2057" s="11" t="s">
        <v>455</v>
      </c>
      <c r="D2057" s="38">
        <v>0</v>
      </c>
      <c r="E2057" s="38">
        <v>0</v>
      </c>
      <c r="F2057" s="38">
        <v>0</v>
      </c>
      <c r="G2057" s="38">
        <v>0</v>
      </c>
    </row>
    <row r="2058" spans="3:7">
      <c r="C2058" s="11" t="s">
        <v>454</v>
      </c>
      <c r="D2058" s="38">
        <v>0</v>
      </c>
      <c r="E2058" s="38">
        <v>0</v>
      </c>
      <c r="F2058" s="38">
        <v>0</v>
      </c>
      <c r="G2058" s="38">
        <v>0</v>
      </c>
    </row>
    <row r="2059" spans="3:7">
      <c r="C2059" s="11" t="s">
        <v>453</v>
      </c>
      <c r="D2059" s="38">
        <v>0</v>
      </c>
      <c r="E2059" s="38">
        <v>0</v>
      </c>
      <c r="F2059" s="38">
        <v>0</v>
      </c>
      <c r="G2059" s="38">
        <v>0</v>
      </c>
    </row>
    <row r="2060" spans="3:7">
      <c r="C2060" s="10" t="s">
        <v>165</v>
      </c>
      <c r="D2060" s="38">
        <v>140000000</v>
      </c>
      <c r="E2060" s="38">
        <v>68508632</v>
      </c>
      <c r="F2060" s="38">
        <v>274034530</v>
      </c>
      <c r="G2060" s="38">
        <v>0</v>
      </c>
    </row>
    <row r="2061" spans="3:7">
      <c r="C2061" s="34" t="s">
        <v>1972</v>
      </c>
      <c r="D2061" s="827" t="s">
        <v>1973</v>
      </c>
      <c r="E2061" s="828"/>
      <c r="F2061" s="828"/>
      <c r="G2061" s="828"/>
    </row>
    <row r="2062" spans="3:7">
      <c r="C2062" s="14" t="s">
        <v>484</v>
      </c>
      <c r="D2062" s="825" t="s">
        <v>1974</v>
      </c>
      <c r="E2062" s="826"/>
      <c r="F2062" s="826"/>
      <c r="G2062" s="826"/>
    </row>
    <row r="2063" spans="3:7">
      <c r="C2063" s="35" t="s">
        <v>482</v>
      </c>
      <c r="D2063" s="821" t="s">
        <v>1975</v>
      </c>
      <c r="E2063" s="822"/>
      <c r="F2063" s="822"/>
      <c r="G2063" s="822"/>
    </row>
    <row r="2064" spans="3:7">
      <c r="C2064" s="35" t="s">
        <v>15</v>
      </c>
      <c r="D2064" s="821" t="s">
        <v>1852</v>
      </c>
      <c r="E2064" s="822"/>
      <c r="F2064" s="822"/>
      <c r="G2064" s="822"/>
    </row>
    <row r="2065" spans="3:7">
      <c r="C2065" s="13"/>
      <c r="D2065" s="41">
        <v>2021</v>
      </c>
      <c r="E2065" s="41">
        <v>2022</v>
      </c>
      <c r="F2065" s="41">
        <v>2023</v>
      </c>
      <c r="G2065" s="41">
        <v>2024</v>
      </c>
    </row>
    <row r="2066" spans="3:7">
      <c r="C2066" s="12"/>
      <c r="D2066" s="42" t="s">
        <v>7</v>
      </c>
      <c r="E2066" s="42" t="s">
        <v>8</v>
      </c>
      <c r="F2066" s="42" t="s">
        <v>8</v>
      </c>
      <c r="G2066" s="42" t="s">
        <v>8</v>
      </c>
    </row>
    <row r="2067" spans="3:7">
      <c r="C2067" s="7" t="s">
        <v>16</v>
      </c>
      <c r="D2067" s="43" t="s">
        <v>474</v>
      </c>
      <c r="E2067" s="43" t="s">
        <v>531</v>
      </c>
      <c r="F2067" s="43" t="s">
        <v>474</v>
      </c>
      <c r="G2067" s="43" t="s">
        <v>474</v>
      </c>
    </row>
    <row r="2068" spans="3:7">
      <c r="C2068" s="7" t="s">
        <v>680</v>
      </c>
      <c r="D2068" s="43" t="s">
        <v>1976</v>
      </c>
      <c r="E2068" s="43" t="s">
        <v>1051</v>
      </c>
      <c r="F2068" s="43" t="s">
        <v>474</v>
      </c>
      <c r="G2068" s="43" t="s">
        <v>474</v>
      </c>
    </row>
    <row r="2069" spans="3:7">
      <c r="C2069" s="7" t="s">
        <v>676</v>
      </c>
      <c r="D2069" s="43" t="s">
        <v>474</v>
      </c>
      <c r="E2069" s="43" t="s">
        <v>1051</v>
      </c>
      <c r="F2069" s="43" t="s">
        <v>474</v>
      </c>
      <c r="G2069" s="43" t="s">
        <v>474</v>
      </c>
    </row>
    <row r="2070" spans="3:7">
      <c r="C2070" s="7" t="s">
        <v>477</v>
      </c>
      <c r="D2070" s="43" t="s">
        <v>450</v>
      </c>
      <c r="E2070" s="43" t="s">
        <v>450</v>
      </c>
      <c r="F2070" s="43" t="s">
        <v>583</v>
      </c>
      <c r="G2070" s="43" t="s">
        <v>450</v>
      </c>
    </row>
    <row r="2071" spans="3:7">
      <c r="C2071" s="7" t="s">
        <v>476</v>
      </c>
      <c r="D2071" s="43" t="s">
        <v>450</v>
      </c>
      <c r="E2071" s="43" t="s">
        <v>1977</v>
      </c>
      <c r="F2071" s="43" t="s">
        <v>583</v>
      </c>
      <c r="G2071" s="43" t="s">
        <v>450</v>
      </c>
    </row>
    <row r="2072" spans="3:7">
      <c r="C2072" s="7" t="s">
        <v>22</v>
      </c>
      <c r="D2072" s="43" t="s">
        <v>450</v>
      </c>
      <c r="E2072" s="43" t="s">
        <v>450</v>
      </c>
      <c r="F2072" s="43" t="s">
        <v>583</v>
      </c>
      <c r="G2072" s="43" t="s">
        <v>450</v>
      </c>
    </row>
    <row r="2073" spans="3:7">
      <c r="C2073" s="823" t="s">
        <v>473</v>
      </c>
      <c r="D2073" s="824"/>
      <c r="E2073" s="824"/>
      <c r="F2073" s="824"/>
      <c r="G2073" s="824"/>
    </row>
    <row r="2074" spans="3:7">
      <c r="C2074" s="13"/>
      <c r="D2074" s="41">
        <v>2021</v>
      </c>
      <c r="E2074" s="41">
        <v>2022</v>
      </c>
      <c r="F2074" s="41">
        <v>2023</v>
      </c>
      <c r="G2074" s="41">
        <v>2024</v>
      </c>
    </row>
    <row r="2075" spans="3:7">
      <c r="C2075" s="12"/>
      <c r="D2075" s="42" t="s">
        <v>7</v>
      </c>
      <c r="E2075" s="42" t="s">
        <v>8</v>
      </c>
      <c r="F2075" s="42" t="s">
        <v>8</v>
      </c>
      <c r="G2075" s="42" t="s">
        <v>8</v>
      </c>
    </row>
    <row r="2076" spans="3:7">
      <c r="C2076" s="11" t="s">
        <v>470</v>
      </c>
      <c r="D2076" s="38">
        <v>0</v>
      </c>
      <c r="E2076" s="38">
        <v>0</v>
      </c>
      <c r="F2076" s="38">
        <v>0</v>
      </c>
      <c r="G2076" s="38">
        <v>0</v>
      </c>
    </row>
    <row r="2077" spans="3:7">
      <c r="C2077" s="11" t="s">
        <v>459</v>
      </c>
      <c r="D2077" s="38">
        <v>0</v>
      </c>
      <c r="E2077" s="38">
        <v>0</v>
      </c>
      <c r="F2077" s="38">
        <v>0</v>
      </c>
      <c r="G2077" s="38">
        <v>0</v>
      </c>
    </row>
    <row r="2078" spans="3:7">
      <c r="C2078" s="11" t="s">
        <v>463</v>
      </c>
      <c r="D2078" s="38">
        <v>0</v>
      </c>
      <c r="E2078" s="38">
        <v>0</v>
      </c>
      <c r="F2078" s="38">
        <v>0</v>
      </c>
      <c r="G2078" s="38">
        <v>0</v>
      </c>
    </row>
    <row r="2079" spans="3:7">
      <c r="C2079" s="11" t="s">
        <v>469</v>
      </c>
      <c r="D2079" s="38">
        <v>0</v>
      </c>
      <c r="E2079" s="38">
        <v>0</v>
      </c>
      <c r="F2079" s="38">
        <v>0</v>
      </c>
      <c r="G2079" s="38">
        <v>0</v>
      </c>
    </row>
    <row r="2080" spans="3:7">
      <c r="C2080" s="11" t="s">
        <v>459</v>
      </c>
      <c r="D2080" s="38">
        <v>0</v>
      </c>
      <c r="E2080" s="38">
        <v>0</v>
      </c>
      <c r="F2080" s="38">
        <v>0</v>
      </c>
      <c r="G2080" s="38">
        <v>0</v>
      </c>
    </row>
    <row r="2081" spans="3:7">
      <c r="C2081" s="11" t="s">
        <v>463</v>
      </c>
      <c r="D2081" s="38">
        <v>0</v>
      </c>
      <c r="E2081" s="38">
        <v>0</v>
      </c>
      <c r="F2081" s="38">
        <v>0</v>
      </c>
      <c r="G2081" s="38">
        <v>0</v>
      </c>
    </row>
    <row r="2082" spans="3:7">
      <c r="C2082" s="11" t="s">
        <v>468</v>
      </c>
      <c r="D2082" s="38">
        <v>0</v>
      </c>
      <c r="E2082" s="38">
        <v>0</v>
      </c>
      <c r="F2082" s="38">
        <v>0</v>
      </c>
      <c r="G2082" s="38">
        <v>0</v>
      </c>
    </row>
    <row r="2083" spans="3:7">
      <c r="C2083" s="11" t="s">
        <v>459</v>
      </c>
      <c r="D2083" s="38">
        <v>0</v>
      </c>
      <c r="E2083" s="38">
        <v>0</v>
      </c>
      <c r="F2083" s="38">
        <v>0</v>
      </c>
      <c r="G2083" s="38">
        <v>0</v>
      </c>
    </row>
    <row r="2084" spans="3:7">
      <c r="C2084" s="11" t="s">
        <v>463</v>
      </c>
      <c r="D2084" s="38">
        <v>0</v>
      </c>
      <c r="E2084" s="38">
        <v>0</v>
      </c>
      <c r="F2084" s="38">
        <v>0</v>
      </c>
      <c r="G2084" s="38">
        <v>0</v>
      </c>
    </row>
    <row r="2085" spans="3:7">
      <c r="C2085" s="11" t="s">
        <v>467</v>
      </c>
      <c r="D2085" s="38">
        <v>0</v>
      </c>
      <c r="E2085" s="38">
        <v>0</v>
      </c>
      <c r="F2085" s="38">
        <v>0</v>
      </c>
      <c r="G2085" s="38">
        <v>0</v>
      </c>
    </row>
    <row r="2086" spans="3:7">
      <c r="C2086" s="11" t="s">
        <v>459</v>
      </c>
      <c r="D2086" s="38">
        <v>0</v>
      </c>
      <c r="E2086" s="38">
        <v>0</v>
      </c>
      <c r="F2086" s="38">
        <v>0</v>
      </c>
      <c r="G2086" s="38">
        <v>0</v>
      </c>
    </row>
    <row r="2087" spans="3:7">
      <c r="C2087" s="11" t="s">
        <v>463</v>
      </c>
      <c r="D2087" s="38">
        <v>0</v>
      </c>
      <c r="E2087" s="38">
        <v>0</v>
      </c>
      <c r="F2087" s="38">
        <v>0</v>
      </c>
      <c r="G2087" s="38">
        <v>0</v>
      </c>
    </row>
    <row r="2088" spans="3:7">
      <c r="C2088" s="11" t="s">
        <v>472</v>
      </c>
      <c r="D2088" s="38">
        <v>0</v>
      </c>
      <c r="E2088" s="38">
        <v>0</v>
      </c>
      <c r="F2088" s="38">
        <v>0</v>
      </c>
      <c r="G2088" s="38">
        <v>0</v>
      </c>
    </row>
    <row r="2089" spans="3:7">
      <c r="C2089" s="11" t="s">
        <v>459</v>
      </c>
      <c r="D2089" s="38">
        <v>0</v>
      </c>
      <c r="E2089" s="38">
        <v>0</v>
      </c>
      <c r="F2089" s="38">
        <v>0</v>
      </c>
      <c r="G2089" s="38">
        <v>0</v>
      </c>
    </row>
    <row r="2090" spans="3:7">
      <c r="C2090" s="11" t="s">
        <v>463</v>
      </c>
      <c r="D2090" s="38">
        <v>0</v>
      </c>
      <c r="E2090" s="38">
        <v>0</v>
      </c>
      <c r="F2090" s="38">
        <v>0</v>
      </c>
      <c r="G2090" s="38">
        <v>0</v>
      </c>
    </row>
    <row r="2091" spans="3:7">
      <c r="C2091" s="11" t="s">
        <v>465</v>
      </c>
      <c r="D2091" s="38">
        <v>0</v>
      </c>
      <c r="E2091" s="38">
        <v>0</v>
      </c>
      <c r="F2091" s="38">
        <v>0</v>
      </c>
      <c r="G2091" s="38">
        <v>0</v>
      </c>
    </row>
    <row r="2092" spans="3:7">
      <c r="C2092" s="11" t="s">
        <v>459</v>
      </c>
      <c r="D2092" s="38">
        <v>0</v>
      </c>
      <c r="E2092" s="38">
        <v>0</v>
      </c>
      <c r="F2092" s="38">
        <v>0</v>
      </c>
      <c r="G2092" s="38">
        <v>0</v>
      </c>
    </row>
    <row r="2093" spans="3:7">
      <c r="C2093" s="11" t="s">
        <v>463</v>
      </c>
      <c r="D2093" s="38">
        <v>0</v>
      </c>
      <c r="E2093" s="38">
        <v>0</v>
      </c>
      <c r="F2093" s="38">
        <v>0</v>
      </c>
      <c r="G2093" s="38">
        <v>0</v>
      </c>
    </row>
    <row r="2094" spans="3:7">
      <c r="C2094" s="11" t="s">
        <v>464</v>
      </c>
      <c r="D2094" s="38">
        <v>0</v>
      </c>
      <c r="E2094" s="38">
        <v>0</v>
      </c>
      <c r="F2094" s="38">
        <v>0</v>
      </c>
      <c r="G2094" s="38">
        <v>0</v>
      </c>
    </row>
    <row r="2095" spans="3:7">
      <c r="C2095" s="11" t="s">
        <v>459</v>
      </c>
      <c r="D2095" s="38">
        <v>0</v>
      </c>
      <c r="E2095" s="38">
        <v>0</v>
      </c>
      <c r="F2095" s="38">
        <v>0</v>
      </c>
      <c r="G2095" s="38">
        <v>0</v>
      </c>
    </row>
    <row r="2096" spans="3:7">
      <c r="C2096" s="11" t="s">
        <v>463</v>
      </c>
      <c r="D2096" s="38">
        <v>0</v>
      </c>
      <c r="E2096" s="38">
        <v>0</v>
      </c>
      <c r="F2096" s="38">
        <v>0</v>
      </c>
      <c r="G2096" s="38">
        <v>0</v>
      </c>
    </row>
    <row r="2097" spans="3:7">
      <c r="C2097" s="11" t="s">
        <v>462</v>
      </c>
      <c r="D2097" s="38">
        <v>0</v>
      </c>
      <c r="E2097" s="38">
        <v>0</v>
      </c>
      <c r="F2097" s="38">
        <v>0</v>
      </c>
      <c r="G2097" s="38">
        <v>0</v>
      </c>
    </row>
    <row r="2098" spans="3:7">
      <c r="C2098" s="11" t="s">
        <v>459</v>
      </c>
      <c r="D2098" s="38">
        <v>0</v>
      </c>
      <c r="E2098" s="38">
        <v>0</v>
      </c>
      <c r="F2098" s="38">
        <v>0</v>
      </c>
      <c r="G2098" s="38">
        <v>0</v>
      </c>
    </row>
    <row r="2099" spans="3:7">
      <c r="C2099" s="11" t="s">
        <v>458</v>
      </c>
      <c r="D2099" s="38">
        <v>0</v>
      </c>
      <c r="E2099" s="38">
        <v>0</v>
      </c>
      <c r="F2099" s="38">
        <v>0</v>
      </c>
      <c r="G2099" s="38">
        <v>0</v>
      </c>
    </row>
    <row r="2100" spans="3:7">
      <c r="C2100" s="11" t="s">
        <v>457</v>
      </c>
      <c r="D2100" s="38">
        <v>0</v>
      </c>
      <c r="E2100" s="38">
        <v>0</v>
      </c>
      <c r="F2100" s="38">
        <v>0</v>
      </c>
      <c r="G2100" s="38">
        <v>0</v>
      </c>
    </row>
    <row r="2101" spans="3:7">
      <c r="C2101" s="11" t="s">
        <v>456</v>
      </c>
      <c r="D2101" s="38">
        <v>0</v>
      </c>
      <c r="E2101" s="38">
        <v>0</v>
      </c>
      <c r="F2101" s="38">
        <v>0</v>
      </c>
      <c r="G2101" s="38">
        <v>0</v>
      </c>
    </row>
    <row r="2102" spans="3:7">
      <c r="C2102" s="11" t="s">
        <v>455</v>
      </c>
      <c r="D2102" s="38">
        <v>0</v>
      </c>
      <c r="E2102" s="38">
        <v>0</v>
      </c>
      <c r="F2102" s="38">
        <v>0</v>
      </c>
      <c r="G2102" s="38">
        <v>0</v>
      </c>
    </row>
    <row r="2103" spans="3:7">
      <c r="C2103" s="11" t="s">
        <v>461</v>
      </c>
      <c r="D2103" s="38">
        <v>161687700</v>
      </c>
      <c r="E2103" s="38">
        <v>50000000</v>
      </c>
      <c r="F2103" s="38">
        <v>0</v>
      </c>
      <c r="G2103" s="38">
        <v>0</v>
      </c>
    </row>
    <row r="2104" spans="3:7">
      <c r="C2104" s="11" t="s">
        <v>459</v>
      </c>
      <c r="D2104" s="38">
        <v>161687700</v>
      </c>
      <c r="E2104" s="38">
        <v>50000000</v>
      </c>
      <c r="F2104" s="38">
        <v>0</v>
      </c>
      <c r="G2104" s="38">
        <v>0</v>
      </c>
    </row>
    <row r="2105" spans="3:7">
      <c r="C2105" s="11" t="s">
        <v>458</v>
      </c>
      <c r="D2105" s="38">
        <v>0</v>
      </c>
      <c r="E2105" s="38">
        <v>0</v>
      </c>
      <c r="F2105" s="38">
        <v>0</v>
      </c>
      <c r="G2105" s="38">
        <v>0</v>
      </c>
    </row>
    <row r="2106" spans="3:7">
      <c r="C2106" s="11" t="s">
        <v>457</v>
      </c>
      <c r="D2106" s="38">
        <v>0</v>
      </c>
      <c r="E2106" s="38">
        <v>0</v>
      </c>
      <c r="F2106" s="38">
        <v>0</v>
      </c>
      <c r="G2106" s="38">
        <v>0</v>
      </c>
    </row>
    <row r="2107" spans="3:7">
      <c r="C2107" s="11" t="s">
        <v>456</v>
      </c>
      <c r="D2107" s="38">
        <v>0</v>
      </c>
      <c r="E2107" s="38">
        <v>0</v>
      </c>
      <c r="F2107" s="38">
        <v>0</v>
      </c>
      <c r="G2107" s="38">
        <v>0</v>
      </c>
    </row>
    <row r="2108" spans="3:7">
      <c r="C2108" s="11" t="s">
        <v>455</v>
      </c>
      <c r="D2108" s="38">
        <v>0</v>
      </c>
      <c r="E2108" s="38">
        <v>0</v>
      </c>
      <c r="F2108" s="38">
        <v>0</v>
      </c>
      <c r="G2108" s="38">
        <v>0</v>
      </c>
    </row>
    <row r="2109" spans="3:7">
      <c r="C2109" s="11" t="s">
        <v>460</v>
      </c>
      <c r="D2109" s="38">
        <v>0</v>
      </c>
      <c r="E2109" s="38">
        <v>0</v>
      </c>
      <c r="F2109" s="38">
        <v>0</v>
      </c>
      <c r="G2109" s="38">
        <v>0</v>
      </c>
    </row>
    <row r="2110" spans="3:7">
      <c r="C2110" s="11" t="s">
        <v>459</v>
      </c>
      <c r="D2110" s="38">
        <v>0</v>
      </c>
      <c r="E2110" s="38">
        <v>0</v>
      </c>
      <c r="F2110" s="38">
        <v>0</v>
      </c>
      <c r="G2110" s="38">
        <v>0</v>
      </c>
    </row>
    <row r="2111" spans="3:7">
      <c r="C2111" s="11" t="s">
        <v>458</v>
      </c>
      <c r="D2111" s="38">
        <v>0</v>
      </c>
      <c r="E2111" s="38">
        <v>0</v>
      </c>
      <c r="F2111" s="38">
        <v>0</v>
      </c>
      <c r="G2111" s="38">
        <v>0</v>
      </c>
    </row>
    <row r="2112" spans="3:7">
      <c r="C2112" s="11" t="s">
        <v>457</v>
      </c>
      <c r="D2112" s="38">
        <v>0</v>
      </c>
      <c r="E2112" s="38">
        <v>0</v>
      </c>
      <c r="F2112" s="38">
        <v>0</v>
      </c>
      <c r="G2112" s="38">
        <v>0</v>
      </c>
    </row>
    <row r="2113" spans="3:7">
      <c r="C2113" s="11" t="s">
        <v>456</v>
      </c>
      <c r="D2113" s="38">
        <v>0</v>
      </c>
      <c r="E2113" s="38">
        <v>0</v>
      </c>
      <c r="F2113" s="38">
        <v>0</v>
      </c>
      <c r="G2113" s="38">
        <v>0</v>
      </c>
    </row>
    <row r="2114" spans="3:7">
      <c r="C2114" s="11" t="s">
        <v>455</v>
      </c>
      <c r="D2114" s="38">
        <v>0</v>
      </c>
      <c r="E2114" s="38">
        <v>0</v>
      </c>
      <c r="F2114" s="38">
        <v>0</v>
      </c>
      <c r="G2114" s="38">
        <v>0</v>
      </c>
    </row>
    <row r="2115" spans="3:7">
      <c r="C2115" s="11" t="s">
        <v>454</v>
      </c>
      <c r="D2115" s="38">
        <v>0</v>
      </c>
      <c r="E2115" s="38">
        <v>0</v>
      </c>
      <c r="F2115" s="38">
        <v>0</v>
      </c>
      <c r="G2115" s="38">
        <v>0</v>
      </c>
    </row>
    <row r="2116" spans="3:7">
      <c r="C2116" s="11" t="s">
        <v>453</v>
      </c>
      <c r="D2116" s="38">
        <v>0</v>
      </c>
      <c r="E2116" s="38">
        <v>0</v>
      </c>
      <c r="F2116" s="38">
        <v>0</v>
      </c>
      <c r="G2116" s="38">
        <v>0</v>
      </c>
    </row>
    <row r="2117" spans="3:7">
      <c r="C2117" s="10" t="s">
        <v>165</v>
      </c>
      <c r="D2117" s="38">
        <v>161687700</v>
      </c>
      <c r="E2117" s="38">
        <v>50000000</v>
      </c>
      <c r="F2117" s="38">
        <v>0</v>
      </c>
      <c r="G2117" s="38">
        <v>0</v>
      </c>
    </row>
    <row r="2118" spans="3:7">
      <c r="C2118" s="14" t="s">
        <v>484</v>
      </c>
      <c r="D2118" s="825" t="s">
        <v>1978</v>
      </c>
      <c r="E2118" s="826"/>
      <c r="F2118" s="826"/>
      <c r="G2118" s="826"/>
    </row>
    <row r="2119" spans="3:7">
      <c r="C2119" s="35" t="s">
        <v>482</v>
      </c>
      <c r="D2119" s="821" t="s">
        <v>1979</v>
      </c>
      <c r="E2119" s="822"/>
      <c r="F2119" s="822"/>
      <c r="G2119" s="822"/>
    </row>
    <row r="2120" spans="3:7">
      <c r="C2120" s="35" t="s">
        <v>15</v>
      </c>
      <c r="D2120" s="821" t="s">
        <v>1852</v>
      </c>
      <c r="E2120" s="822"/>
      <c r="F2120" s="822"/>
      <c r="G2120" s="822"/>
    </row>
    <row r="2121" spans="3:7">
      <c r="C2121" s="13"/>
      <c r="D2121" s="41">
        <v>2021</v>
      </c>
      <c r="E2121" s="41">
        <v>2022</v>
      </c>
      <c r="F2121" s="41">
        <v>2023</v>
      </c>
      <c r="G2121" s="41">
        <v>2024</v>
      </c>
    </row>
    <row r="2122" spans="3:7">
      <c r="C2122" s="12"/>
      <c r="D2122" s="42" t="s">
        <v>7</v>
      </c>
      <c r="E2122" s="42" t="s">
        <v>8</v>
      </c>
      <c r="F2122" s="42" t="s">
        <v>8</v>
      </c>
      <c r="G2122" s="42" t="s">
        <v>8</v>
      </c>
    </row>
    <row r="2123" spans="3:7">
      <c r="C2123" s="7" t="s">
        <v>16</v>
      </c>
      <c r="D2123" s="43" t="s">
        <v>474</v>
      </c>
      <c r="E2123" s="43" t="s">
        <v>531</v>
      </c>
      <c r="F2123" s="43" t="s">
        <v>474</v>
      </c>
      <c r="G2123" s="43" t="s">
        <v>474</v>
      </c>
    </row>
    <row r="2124" spans="3:7">
      <c r="C2124" s="7" t="s">
        <v>680</v>
      </c>
      <c r="D2124" s="43" t="s">
        <v>1296</v>
      </c>
      <c r="E2124" s="43" t="s">
        <v>1980</v>
      </c>
      <c r="F2124" s="43" t="s">
        <v>474</v>
      </c>
      <c r="G2124" s="43" t="s">
        <v>474</v>
      </c>
    </row>
    <row r="2125" spans="3:7">
      <c r="C2125" s="7" t="s">
        <v>676</v>
      </c>
      <c r="D2125" s="43" t="s">
        <v>474</v>
      </c>
      <c r="E2125" s="43" t="s">
        <v>1980</v>
      </c>
      <c r="F2125" s="43" t="s">
        <v>474</v>
      </c>
      <c r="G2125" s="43" t="s">
        <v>474</v>
      </c>
    </row>
    <row r="2126" spans="3:7">
      <c r="C2126" s="7" t="s">
        <v>477</v>
      </c>
      <c r="D2126" s="43" t="s">
        <v>450</v>
      </c>
      <c r="E2126" s="43" t="s">
        <v>450</v>
      </c>
      <c r="F2126" s="43" t="s">
        <v>583</v>
      </c>
      <c r="G2126" s="43" t="s">
        <v>450</v>
      </c>
    </row>
    <row r="2127" spans="3:7">
      <c r="C2127" s="7" t="s">
        <v>476</v>
      </c>
      <c r="D2127" s="43" t="s">
        <v>450</v>
      </c>
      <c r="E2127" s="43" t="s">
        <v>1981</v>
      </c>
      <c r="F2127" s="43" t="s">
        <v>583</v>
      </c>
      <c r="G2127" s="43" t="s">
        <v>450</v>
      </c>
    </row>
    <row r="2128" spans="3:7">
      <c r="C2128" s="7" t="s">
        <v>22</v>
      </c>
      <c r="D2128" s="43" t="s">
        <v>450</v>
      </c>
      <c r="E2128" s="43" t="s">
        <v>450</v>
      </c>
      <c r="F2128" s="43" t="s">
        <v>583</v>
      </c>
      <c r="G2128" s="43" t="s">
        <v>450</v>
      </c>
    </row>
    <row r="2129" spans="3:7">
      <c r="C2129" s="823" t="s">
        <v>473</v>
      </c>
      <c r="D2129" s="824"/>
      <c r="E2129" s="824"/>
      <c r="F2129" s="824"/>
      <c r="G2129" s="824"/>
    </row>
    <row r="2130" spans="3:7">
      <c r="C2130" s="13"/>
      <c r="D2130" s="41">
        <v>2021</v>
      </c>
      <c r="E2130" s="41">
        <v>2022</v>
      </c>
      <c r="F2130" s="41">
        <v>2023</v>
      </c>
      <c r="G2130" s="41">
        <v>2024</v>
      </c>
    </row>
    <row r="2131" spans="3:7">
      <c r="C2131" s="12"/>
      <c r="D2131" s="42" t="s">
        <v>7</v>
      </c>
      <c r="E2131" s="42" t="s">
        <v>8</v>
      </c>
      <c r="F2131" s="42" t="s">
        <v>8</v>
      </c>
      <c r="G2131" s="42" t="s">
        <v>8</v>
      </c>
    </row>
    <row r="2132" spans="3:7">
      <c r="C2132" s="11" t="s">
        <v>470</v>
      </c>
      <c r="D2132" s="38">
        <v>0</v>
      </c>
      <c r="E2132" s="38">
        <v>0</v>
      </c>
      <c r="F2132" s="38">
        <v>0</v>
      </c>
      <c r="G2132" s="38">
        <v>0</v>
      </c>
    </row>
    <row r="2133" spans="3:7">
      <c r="C2133" s="11" t="s">
        <v>459</v>
      </c>
      <c r="D2133" s="38">
        <v>0</v>
      </c>
      <c r="E2133" s="38">
        <v>0</v>
      </c>
      <c r="F2133" s="38">
        <v>0</v>
      </c>
      <c r="G2133" s="38">
        <v>0</v>
      </c>
    </row>
    <row r="2134" spans="3:7">
      <c r="C2134" s="11" t="s">
        <v>463</v>
      </c>
      <c r="D2134" s="38">
        <v>0</v>
      </c>
      <c r="E2134" s="38">
        <v>0</v>
      </c>
      <c r="F2134" s="38">
        <v>0</v>
      </c>
      <c r="G2134" s="38">
        <v>0</v>
      </c>
    </row>
    <row r="2135" spans="3:7">
      <c r="C2135" s="11" t="s">
        <v>469</v>
      </c>
      <c r="D2135" s="38">
        <v>0</v>
      </c>
      <c r="E2135" s="38">
        <v>0</v>
      </c>
      <c r="F2135" s="38">
        <v>0</v>
      </c>
      <c r="G2135" s="38">
        <v>0</v>
      </c>
    </row>
    <row r="2136" spans="3:7">
      <c r="C2136" s="11" t="s">
        <v>459</v>
      </c>
      <c r="D2136" s="38">
        <v>0</v>
      </c>
      <c r="E2136" s="38">
        <v>0</v>
      </c>
      <c r="F2136" s="38">
        <v>0</v>
      </c>
      <c r="G2136" s="38">
        <v>0</v>
      </c>
    </row>
    <row r="2137" spans="3:7">
      <c r="C2137" s="11" t="s">
        <v>463</v>
      </c>
      <c r="D2137" s="38">
        <v>0</v>
      </c>
      <c r="E2137" s="38">
        <v>0</v>
      </c>
      <c r="F2137" s="38">
        <v>0</v>
      </c>
      <c r="G2137" s="38">
        <v>0</v>
      </c>
    </row>
    <row r="2138" spans="3:7">
      <c r="C2138" s="11" t="s">
        <v>468</v>
      </c>
      <c r="D2138" s="38">
        <v>0</v>
      </c>
      <c r="E2138" s="38">
        <v>0</v>
      </c>
      <c r="F2138" s="38">
        <v>0</v>
      </c>
      <c r="G2138" s="38">
        <v>0</v>
      </c>
    </row>
    <row r="2139" spans="3:7">
      <c r="C2139" s="11" t="s">
        <v>459</v>
      </c>
      <c r="D2139" s="38">
        <v>0</v>
      </c>
      <c r="E2139" s="38">
        <v>0</v>
      </c>
      <c r="F2139" s="38">
        <v>0</v>
      </c>
      <c r="G2139" s="38">
        <v>0</v>
      </c>
    </row>
    <row r="2140" spans="3:7">
      <c r="C2140" s="11" t="s">
        <v>463</v>
      </c>
      <c r="D2140" s="38">
        <v>0</v>
      </c>
      <c r="E2140" s="38">
        <v>0</v>
      </c>
      <c r="F2140" s="38">
        <v>0</v>
      </c>
      <c r="G2140" s="38">
        <v>0</v>
      </c>
    </row>
    <row r="2141" spans="3:7">
      <c r="C2141" s="11" t="s">
        <v>467</v>
      </c>
      <c r="D2141" s="38">
        <v>0</v>
      </c>
      <c r="E2141" s="38">
        <v>0</v>
      </c>
      <c r="F2141" s="38">
        <v>0</v>
      </c>
      <c r="G2141" s="38">
        <v>0</v>
      </c>
    </row>
    <row r="2142" spans="3:7">
      <c r="C2142" s="11" t="s">
        <v>459</v>
      </c>
      <c r="D2142" s="38">
        <v>0</v>
      </c>
      <c r="E2142" s="38">
        <v>0</v>
      </c>
      <c r="F2142" s="38">
        <v>0</v>
      </c>
      <c r="G2142" s="38">
        <v>0</v>
      </c>
    </row>
    <row r="2143" spans="3:7">
      <c r="C2143" s="11" t="s">
        <v>463</v>
      </c>
      <c r="D2143" s="38">
        <v>0</v>
      </c>
      <c r="E2143" s="38">
        <v>0</v>
      </c>
      <c r="F2143" s="38">
        <v>0</v>
      </c>
      <c r="G2143" s="38">
        <v>0</v>
      </c>
    </row>
    <row r="2144" spans="3:7">
      <c r="C2144" s="11" t="s">
        <v>472</v>
      </c>
      <c r="D2144" s="38">
        <v>0</v>
      </c>
      <c r="E2144" s="38">
        <v>0</v>
      </c>
      <c r="F2144" s="38">
        <v>0</v>
      </c>
      <c r="G2144" s="38">
        <v>0</v>
      </c>
    </row>
    <row r="2145" spans="3:7">
      <c r="C2145" s="11" t="s">
        <v>459</v>
      </c>
      <c r="D2145" s="38">
        <v>0</v>
      </c>
      <c r="E2145" s="38">
        <v>0</v>
      </c>
      <c r="F2145" s="38">
        <v>0</v>
      </c>
      <c r="G2145" s="38">
        <v>0</v>
      </c>
    </row>
    <row r="2146" spans="3:7">
      <c r="C2146" s="11" t="s">
        <v>463</v>
      </c>
      <c r="D2146" s="38">
        <v>0</v>
      </c>
      <c r="E2146" s="38">
        <v>0</v>
      </c>
      <c r="F2146" s="38">
        <v>0</v>
      </c>
      <c r="G2146" s="38">
        <v>0</v>
      </c>
    </row>
    <row r="2147" spans="3:7">
      <c r="C2147" s="11" t="s">
        <v>465</v>
      </c>
      <c r="D2147" s="38">
        <v>0</v>
      </c>
      <c r="E2147" s="38">
        <v>0</v>
      </c>
      <c r="F2147" s="38">
        <v>0</v>
      </c>
      <c r="G2147" s="38">
        <v>0</v>
      </c>
    </row>
    <row r="2148" spans="3:7">
      <c r="C2148" s="11" t="s">
        <v>459</v>
      </c>
      <c r="D2148" s="38">
        <v>0</v>
      </c>
      <c r="E2148" s="38">
        <v>0</v>
      </c>
      <c r="F2148" s="38">
        <v>0</v>
      </c>
      <c r="G2148" s="38">
        <v>0</v>
      </c>
    </row>
    <row r="2149" spans="3:7">
      <c r="C2149" s="11" t="s">
        <v>463</v>
      </c>
      <c r="D2149" s="38">
        <v>0</v>
      </c>
      <c r="E2149" s="38">
        <v>0</v>
      </c>
      <c r="F2149" s="38">
        <v>0</v>
      </c>
      <c r="G2149" s="38">
        <v>0</v>
      </c>
    </row>
    <row r="2150" spans="3:7">
      <c r="C2150" s="11" t="s">
        <v>464</v>
      </c>
      <c r="D2150" s="38">
        <v>0</v>
      </c>
      <c r="E2150" s="38">
        <v>0</v>
      </c>
      <c r="F2150" s="38">
        <v>0</v>
      </c>
      <c r="G2150" s="38">
        <v>0</v>
      </c>
    </row>
    <row r="2151" spans="3:7">
      <c r="C2151" s="11" t="s">
        <v>459</v>
      </c>
      <c r="D2151" s="38">
        <v>0</v>
      </c>
      <c r="E2151" s="38">
        <v>0</v>
      </c>
      <c r="F2151" s="38">
        <v>0</v>
      </c>
      <c r="G2151" s="38">
        <v>0</v>
      </c>
    </row>
    <row r="2152" spans="3:7">
      <c r="C2152" s="11" t="s">
        <v>463</v>
      </c>
      <c r="D2152" s="38">
        <v>0</v>
      </c>
      <c r="E2152" s="38">
        <v>0</v>
      </c>
      <c r="F2152" s="38">
        <v>0</v>
      </c>
      <c r="G2152" s="38">
        <v>0</v>
      </c>
    </row>
    <row r="2153" spans="3:7">
      <c r="C2153" s="11" t="s">
        <v>462</v>
      </c>
      <c r="D2153" s="38">
        <v>0</v>
      </c>
      <c r="E2153" s="38">
        <v>0</v>
      </c>
      <c r="F2153" s="38">
        <v>0</v>
      </c>
      <c r="G2153" s="38">
        <v>0</v>
      </c>
    </row>
    <row r="2154" spans="3:7">
      <c r="C2154" s="11" t="s">
        <v>459</v>
      </c>
      <c r="D2154" s="38">
        <v>0</v>
      </c>
      <c r="E2154" s="38">
        <v>0</v>
      </c>
      <c r="F2154" s="38">
        <v>0</v>
      </c>
      <c r="G2154" s="38">
        <v>0</v>
      </c>
    </row>
    <row r="2155" spans="3:7">
      <c r="C2155" s="11" t="s">
        <v>458</v>
      </c>
      <c r="D2155" s="38">
        <v>0</v>
      </c>
      <c r="E2155" s="38">
        <v>0</v>
      </c>
      <c r="F2155" s="38">
        <v>0</v>
      </c>
      <c r="G2155" s="38">
        <v>0</v>
      </c>
    </row>
    <row r="2156" spans="3:7">
      <c r="C2156" s="11" t="s">
        <v>457</v>
      </c>
      <c r="D2156" s="38">
        <v>0</v>
      </c>
      <c r="E2156" s="38">
        <v>0</v>
      </c>
      <c r="F2156" s="38">
        <v>0</v>
      </c>
      <c r="G2156" s="38">
        <v>0</v>
      </c>
    </row>
    <row r="2157" spans="3:7">
      <c r="C2157" s="11" t="s">
        <v>456</v>
      </c>
      <c r="D2157" s="38">
        <v>0</v>
      </c>
      <c r="E2157" s="38">
        <v>0</v>
      </c>
      <c r="F2157" s="38">
        <v>0</v>
      </c>
      <c r="G2157" s="38">
        <v>0</v>
      </c>
    </row>
    <row r="2158" spans="3:7">
      <c r="C2158" s="11" t="s">
        <v>455</v>
      </c>
      <c r="D2158" s="38">
        <v>0</v>
      </c>
      <c r="E2158" s="38">
        <v>0</v>
      </c>
      <c r="F2158" s="38">
        <v>0</v>
      </c>
      <c r="G2158" s="38">
        <v>0</v>
      </c>
    </row>
    <row r="2159" spans="3:7">
      <c r="C2159" s="11" t="s">
        <v>461</v>
      </c>
      <c r="D2159" s="38">
        <v>40000000</v>
      </c>
      <c r="E2159" s="38">
        <v>28857468</v>
      </c>
      <c r="F2159" s="38">
        <v>0</v>
      </c>
      <c r="G2159" s="38">
        <v>0</v>
      </c>
    </row>
    <row r="2160" spans="3:7">
      <c r="C2160" s="11" t="s">
        <v>459</v>
      </c>
      <c r="D2160" s="38">
        <v>40000000</v>
      </c>
      <c r="E2160" s="38">
        <v>28857468</v>
      </c>
      <c r="F2160" s="38">
        <v>0</v>
      </c>
      <c r="G2160" s="38">
        <v>0</v>
      </c>
    </row>
    <row r="2161" spans="3:7">
      <c r="C2161" s="11" t="s">
        <v>458</v>
      </c>
      <c r="D2161" s="38">
        <v>0</v>
      </c>
      <c r="E2161" s="38">
        <v>0</v>
      </c>
      <c r="F2161" s="38">
        <v>0</v>
      </c>
      <c r="G2161" s="38">
        <v>0</v>
      </c>
    </row>
    <row r="2162" spans="3:7">
      <c r="C2162" s="11" t="s">
        <v>457</v>
      </c>
      <c r="D2162" s="38">
        <v>0</v>
      </c>
      <c r="E2162" s="38">
        <v>0</v>
      </c>
      <c r="F2162" s="38">
        <v>0</v>
      </c>
      <c r="G2162" s="38">
        <v>0</v>
      </c>
    </row>
    <row r="2163" spans="3:7">
      <c r="C2163" s="11" t="s">
        <v>456</v>
      </c>
      <c r="D2163" s="38">
        <v>0</v>
      </c>
      <c r="E2163" s="38">
        <v>0</v>
      </c>
      <c r="F2163" s="38">
        <v>0</v>
      </c>
      <c r="G2163" s="38">
        <v>0</v>
      </c>
    </row>
    <row r="2164" spans="3:7">
      <c r="C2164" s="11" t="s">
        <v>455</v>
      </c>
      <c r="D2164" s="38">
        <v>0</v>
      </c>
      <c r="E2164" s="38">
        <v>0</v>
      </c>
      <c r="F2164" s="38">
        <v>0</v>
      </c>
      <c r="G2164" s="38">
        <v>0</v>
      </c>
    </row>
    <row r="2165" spans="3:7">
      <c r="C2165" s="11" t="s">
        <v>460</v>
      </c>
      <c r="D2165" s="38">
        <v>0</v>
      </c>
      <c r="E2165" s="38">
        <v>0</v>
      </c>
      <c r="F2165" s="38">
        <v>0</v>
      </c>
      <c r="G2165" s="38">
        <v>0</v>
      </c>
    </row>
    <row r="2166" spans="3:7">
      <c r="C2166" s="11" t="s">
        <v>459</v>
      </c>
      <c r="D2166" s="38">
        <v>0</v>
      </c>
      <c r="E2166" s="38">
        <v>0</v>
      </c>
      <c r="F2166" s="38">
        <v>0</v>
      </c>
      <c r="G2166" s="38">
        <v>0</v>
      </c>
    </row>
    <row r="2167" spans="3:7">
      <c r="C2167" s="11" t="s">
        <v>458</v>
      </c>
      <c r="D2167" s="38">
        <v>0</v>
      </c>
      <c r="E2167" s="38">
        <v>0</v>
      </c>
      <c r="F2167" s="38">
        <v>0</v>
      </c>
      <c r="G2167" s="38">
        <v>0</v>
      </c>
    </row>
    <row r="2168" spans="3:7">
      <c r="C2168" s="11" t="s">
        <v>457</v>
      </c>
      <c r="D2168" s="38">
        <v>0</v>
      </c>
      <c r="E2168" s="38">
        <v>0</v>
      </c>
      <c r="F2168" s="38">
        <v>0</v>
      </c>
      <c r="G2168" s="38">
        <v>0</v>
      </c>
    </row>
    <row r="2169" spans="3:7">
      <c r="C2169" s="11" t="s">
        <v>456</v>
      </c>
      <c r="D2169" s="38">
        <v>0</v>
      </c>
      <c r="E2169" s="38">
        <v>0</v>
      </c>
      <c r="F2169" s="38">
        <v>0</v>
      </c>
      <c r="G2169" s="38">
        <v>0</v>
      </c>
    </row>
    <row r="2170" spans="3:7">
      <c r="C2170" s="11" t="s">
        <v>455</v>
      </c>
      <c r="D2170" s="38">
        <v>0</v>
      </c>
      <c r="E2170" s="38">
        <v>0</v>
      </c>
      <c r="F2170" s="38">
        <v>0</v>
      </c>
      <c r="G2170" s="38">
        <v>0</v>
      </c>
    </row>
    <row r="2171" spans="3:7">
      <c r="C2171" s="11" t="s">
        <v>454</v>
      </c>
      <c r="D2171" s="38">
        <v>0</v>
      </c>
      <c r="E2171" s="38">
        <v>0</v>
      </c>
      <c r="F2171" s="38">
        <v>0</v>
      </c>
      <c r="G2171" s="38">
        <v>0</v>
      </c>
    </row>
    <row r="2172" spans="3:7">
      <c r="C2172" s="11" t="s">
        <v>453</v>
      </c>
      <c r="D2172" s="38">
        <v>0</v>
      </c>
      <c r="E2172" s="38">
        <v>0</v>
      </c>
      <c r="F2172" s="38">
        <v>0</v>
      </c>
      <c r="G2172" s="38">
        <v>0</v>
      </c>
    </row>
    <row r="2173" spans="3:7">
      <c r="C2173" s="10" t="s">
        <v>165</v>
      </c>
      <c r="D2173" s="38">
        <v>40000000</v>
      </c>
      <c r="E2173" s="38">
        <v>28857468</v>
      </c>
      <c r="F2173" s="38">
        <v>0</v>
      </c>
      <c r="G2173" s="38">
        <v>0</v>
      </c>
    </row>
    <row r="2174" spans="3:7">
      <c r="C2174" s="14" t="s">
        <v>484</v>
      </c>
      <c r="D2174" s="825" t="s">
        <v>1982</v>
      </c>
      <c r="E2174" s="826"/>
      <c r="F2174" s="826"/>
      <c r="G2174" s="826"/>
    </row>
    <row r="2175" spans="3:7">
      <c r="C2175" s="35" t="s">
        <v>482</v>
      </c>
      <c r="D2175" s="821" t="s">
        <v>1983</v>
      </c>
      <c r="E2175" s="822"/>
      <c r="F2175" s="822"/>
      <c r="G2175" s="822"/>
    </row>
    <row r="2176" spans="3:7">
      <c r="C2176" s="35" t="s">
        <v>15</v>
      </c>
      <c r="D2176" s="821" t="s">
        <v>1852</v>
      </c>
      <c r="E2176" s="822"/>
      <c r="F2176" s="822"/>
      <c r="G2176" s="822"/>
    </row>
    <row r="2177" spans="3:7">
      <c r="C2177" s="13"/>
      <c r="D2177" s="41">
        <v>2021</v>
      </c>
      <c r="E2177" s="41">
        <v>2022</v>
      </c>
      <c r="F2177" s="41">
        <v>2023</v>
      </c>
      <c r="G2177" s="41">
        <v>2024</v>
      </c>
    </row>
    <row r="2178" spans="3:7">
      <c r="C2178" s="12"/>
      <c r="D2178" s="42" t="s">
        <v>7</v>
      </c>
      <c r="E2178" s="42" t="s">
        <v>8</v>
      </c>
      <c r="F2178" s="42" t="s">
        <v>8</v>
      </c>
      <c r="G2178" s="42" t="s">
        <v>8</v>
      </c>
    </row>
    <row r="2179" spans="3:7">
      <c r="C2179" s="7" t="s">
        <v>16</v>
      </c>
      <c r="D2179" s="43" t="s">
        <v>474</v>
      </c>
      <c r="E2179" s="43" t="s">
        <v>474</v>
      </c>
      <c r="F2179" s="43" t="s">
        <v>531</v>
      </c>
      <c r="G2179" s="43" t="s">
        <v>474</v>
      </c>
    </row>
    <row r="2180" spans="3:7">
      <c r="C2180" s="7" t="s">
        <v>680</v>
      </c>
      <c r="D2180" s="43" t="s">
        <v>1984</v>
      </c>
      <c r="E2180" s="43" t="s">
        <v>474</v>
      </c>
      <c r="F2180" s="43" t="s">
        <v>1985</v>
      </c>
      <c r="G2180" s="43" t="s">
        <v>474</v>
      </c>
    </row>
    <row r="2181" spans="3:7">
      <c r="C2181" s="7" t="s">
        <v>676</v>
      </c>
      <c r="D2181" s="43" t="s">
        <v>474</v>
      </c>
      <c r="E2181" s="43" t="s">
        <v>474</v>
      </c>
      <c r="F2181" s="43" t="s">
        <v>1985</v>
      </c>
      <c r="G2181" s="43" t="s">
        <v>474</v>
      </c>
    </row>
    <row r="2182" spans="3:7">
      <c r="C2182" s="7" t="s">
        <v>477</v>
      </c>
      <c r="D2182" s="43" t="s">
        <v>450</v>
      </c>
      <c r="E2182" s="43" t="s">
        <v>450</v>
      </c>
      <c r="F2182" s="43" t="s">
        <v>450</v>
      </c>
      <c r="G2182" s="43" t="s">
        <v>583</v>
      </c>
    </row>
    <row r="2183" spans="3:7">
      <c r="C2183" s="7" t="s">
        <v>476</v>
      </c>
      <c r="D2183" s="43" t="s">
        <v>450</v>
      </c>
      <c r="E2183" s="43" t="s">
        <v>583</v>
      </c>
      <c r="F2183" s="43" t="s">
        <v>450</v>
      </c>
      <c r="G2183" s="43" t="s">
        <v>583</v>
      </c>
    </row>
    <row r="2184" spans="3:7">
      <c r="C2184" s="7" t="s">
        <v>22</v>
      </c>
      <c r="D2184" s="43" t="s">
        <v>450</v>
      </c>
      <c r="E2184" s="43" t="s">
        <v>450</v>
      </c>
      <c r="F2184" s="43" t="s">
        <v>450</v>
      </c>
      <c r="G2184" s="43" t="s">
        <v>583</v>
      </c>
    </row>
    <row r="2185" spans="3:7">
      <c r="C2185" s="823" t="s">
        <v>473</v>
      </c>
      <c r="D2185" s="824"/>
      <c r="E2185" s="824"/>
      <c r="F2185" s="824"/>
      <c r="G2185" s="824"/>
    </row>
    <row r="2186" spans="3:7">
      <c r="C2186" s="13"/>
      <c r="D2186" s="41">
        <v>2021</v>
      </c>
      <c r="E2186" s="41">
        <v>2022</v>
      </c>
      <c r="F2186" s="41">
        <v>2023</v>
      </c>
      <c r="G2186" s="41">
        <v>2024</v>
      </c>
    </row>
    <row r="2187" spans="3:7">
      <c r="C2187" s="12"/>
      <c r="D2187" s="42" t="s">
        <v>7</v>
      </c>
      <c r="E2187" s="42" t="s">
        <v>8</v>
      </c>
      <c r="F2187" s="42" t="s">
        <v>8</v>
      </c>
      <c r="G2187" s="42" t="s">
        <v>8</v>
      </c>
    </row>
    <row r="2188" spans="3:7">
      <c r="C2188" s="11" t="s">
        <v>470</v>
      </c>
      <c r="D2188" s="38">
        <v>0</v>
      </c>
      <c r="E2188" s="38">
        <v>0</v>
      </c>
      <c r="F2188" s="38">
        <v>0</v>
      </c>
      <c r="G2188" s="38">
        <v>0</v>
      </c>
    </row>
    <row r="2189" spans="3:7">
      <c r="C2189" s="11" t="s">
        <v>459</v>
      </c>
      <c r="D2189" s="38">
        <v>0</v>
      </c>
      <c r="E2189" s="38">
        <v>0</v>
      </c>
      <c r="F2189" s="38">
        <v>0</v>
      </c>
      <c r="G2189" s="38">
        <v>0</v>
      </c>
    </row>
    <row r="2190" spans="3:7">
      <c r="C2190" s="11" t="s">
        <v>463</v>
      </c>
      <c r="D2190" s="38">
        <v>0</v>
      </c>
      <c r="E2190" s="38">
        <v>0</v>
      </c>
      <c r="F2190" s="38">
        <v>0</v>
      </c>
      <c r="G2190" s="38">
        <v>0</v>
      </c>
    </row>
    <row r="2191" spans="3:7">
      <c r="C2191" s="11" t="s">
        <v>469</v>
      </c>
      <c r="D2191" s="38">
        <v>0</v>
      </c>
      <c r="E2191" s="38">
        <v>0</v>
      </c>
      <c r="F2191" s="38">
        <v>0</v>
      </c>
      <c r="G2191" s="38">
        <v>0</v>
      </c>
    </row>
    <row r="2192" spans="3:7">
      <c r="C2192" s="11" t="s">
        <v>459</v>
      </c>
      <c r="D2192" s="38">
        <v>0</v>
      </c>
      <c r="E2192" s="38">
        <v>0</v>
      </c>
      <c r="F2192" s="38">
        <v>0</v>
      </c>
      <c r="G2192" s="38">
        <v>0</v>
      </c>
    </row>
    <row r="2193" spans="3:7">
      <c r="C2193" s="11" t="s">
        <v>463</v>
      </c>
      <c r="D2193" s="38">
        <v>0</v>
      </c>
      <c r="E2193" s="38">
        <v>0</v>
      </c>
      <c r="F2193" s="38">
        <v>0</v>
      </c>
      <c r="G2193" s="38">
        <v>0</v>
      </c>
    </row>
    <row r="2194" spans="3:7">
      <c r="C2194" s="11" t="s">
        <v>468</v>
      </c>
      <c r="D2194" s="38">
        <v>0</v>
      </c>
      <c r="E2194" s="38">
        <v>0</v>
      </c>
      <c r="F2194" s="38">
        <v>0</v>
      </c>
      <c r="G2194" s="38">
        <v>0</v>
      </c>
    </row>
    <row r="2195" spans="3:7">
      <c r="C2195" s="11" t="s">
        <v>459</v>
      </c>
      <c r="D2195" s="38">
        <v>0</v>
      </c>
      <c r="E2195" s="38">
        <v>0</v>
      </c>
      <c r="F2195" s="38">
        <v>0</v>
      </c>
      <c r="G2195" s="38">
        <v>0</v>
      </c>
    </row>
    <row r="2196" spans="3:7">
      <c r="C2196" s="11" t="s">
        <v>463</v>
      </c>
      <c r="D2196" s="38">
        <v>0</v>
      </c>
      <c r="E2196" s="38">
        <v>0</v>
      </c>
      <c r="F2196" s="38">
        <v>0</v>
      </c>
      <c r="G2196" s="38">
        <v>0</v>
      </c>
    </row>
    <row r="2197" spans="3:7">
      <c r="C2197" s="11" t="s">
        <v>467</v>
      </c>
      <c r="D2197" s="38">
        <v>0</v>
      </c>
      <c r="E2197" s="38">
        <v>0</v>
      </c>
      <c r="F2197" s="38">
        <v>0</v>
      </c>
      <c r="G2197" s="38">
        <v>0</v>
      </c>
    </row>
    <row r="2198" spans="3:7">
      <c r="C2198" s="11" t="s">
        <v>459</v>
      </c>
      <c r="D2198" s="38">
        <v>0</v>
      </c>
      <c r="E2198" s="38">
        <v>0</v>
      </c>
      <c r="F2198" s="38">
        <v>0</v>
      </c>
      <c r="G2198" s="38">
        <v>0</v>
      </c>
    </row>
    <row r="2199" spans="3:7">
      <c r="C2199" s="11" t="s">
        <v>463</v>
      </c>
      <c r="D2199" s="38">
        <v>0</v>
      </c>
      <c r="E2199" s="38">
        <v>0</v>
      </c>
      <c r="F2199" s="38">
        <v>0</v>
      </c>
      <c r="G2199" s="38">
        <v>0</v>
      </c>
    </row>
    <row r="2200" spans="3:7">
      <c r="C2200" s="11" t="s">
        <v>472</v>
      </c>
      <c r="D2200" s="38">
        <v>0</v>
      </c>
      <c r="E2200" s="38">
        <v>0</v>
      </c>
      <c r="F2200" s="38">
        <v>0</v>
      </c>
      <c r="G2200" s="38">
        <v>0</v>
      </c>
    </row>
    <row r="2201" spans="3:7">
      <c r="C2201" s="11" t="s">
        <v>459</v>
      </c>
      <c r="D2201" s="38">
        <v>0</v>
      </c>
      <c r="E2201" s="38">
        <v>0</v>
      </c>
      <c r="F2201" s="38">
        <v>0</v>
      </c>
      <c r="G2201" s="38">
        <v>0</v>
      </c>
    </row>
    <row r="2202" spans="3:7">
      <c r="C2202" s="11" t="s">
        <v>463</v>
      </c>
      <c r="D2202" s="38">
        <v>0</v>
      </c>
      <c r="E2202" s="38">
        <v>0</v>
      </c>
      <c r="F2202" s="38">
        <v>0</v>
      </c>
      <c r="G2202" s="38">
        <v>0</v>
      </c>
    </row>
    <row r="2203" spans="3:7">
      <c r="C2203" s="11" t="s">
        <v>465</v>
      </c>
      <c r="D2203" s="38">
        <v>0</v>
      </c>
      <c r="E2203" s="38">
        <v>0</v>
      </c>
      <c r="F2203" s="38">
        <v>0</v>
      </c>
      <c r="G2203" s="38">
        <v>0</v>
      </c>
    </row>
    <row r="2204" spans="3:7">
      <c r="C2204" s="11" t="s">
        <v>459</v>
      </c>
      <c r="D2204" s="38">
        <v>0</v>
      </c>
      <c r="E2204" s="38">
        <v>0</v>
      </c>
      <c r="F2204" s="38">
        <v>0</v>
      </c>
      <c r="G2204" s="38">
        <v>0</v>
      </c>
    </row>
    <row r="2205" spans="3:7">
      <c r="C2205" s="11" t="s">
        <v>463</v>
      </c>
      <c r="D2205" s="38">
        <v>0</v>
      </c>
      <c r="E2205" s="38">
        <v>0</v>
      </c>
      <c r="F2205" s="38">
        <v>0</v>
      </c>
      <c r="G2205" s="38">
        <v>0</v>
      </c>
    </row>
    <row r="2206" spans="3:7">
      <c r="C2206" s="11" t="s">
        <v>464</v>
      </c>
      <c r="D2206" s="38">
        <v>0</v>
      </c>
      <c r="E2206" s="38">
        <v>0</v>
      </c>
      <c r="F2206" s="38">
        <v>0</v>
      </c>
      <c r="G2206" s="38">
        <v>0</v>
      </c>
    </row>
    <row r="2207" spans="3:7">
      <c r="C2207" s="11" t="s">
        <v>459</v>
      </c>
      <c r="D2207" s="38">
        <v>0</v>
      </c>
      <c r="E2207" s="38">
        <v>0</v>
      </c>
      <c r="F2207" s="38">
        <v>0</v>
      </c>
      <c r="G2207" s="38">
        <v>0</v>
      </c>
    </row>
    <row r="2208" spans="3:7">
      <c r="C2208" s="11" t="s">
        <v>463</v>
      </c>
      <c r="D2208" s="38">
        <v>0</v>
      </c>
      <c r="E2208" s="38">
        <v>0</v>
      </c>
      <c r="F2208" s="38">
        <v>0</v>
      </c>
      <c r="G2208" s="38">
        <v>0</v>
      </c>
    </row>
    <row r="2209" spans="3:7">
      <c r="C2209" s="11" t="s">
        <v>462</v>
      </c>
      <c r="D2209" s="38">
        <v>0</v>
      </c>
      <c r="E2209" s="38">
        <v>0</v>
      </c>
      <c r="F2209" s="38">
        <v>0</v>
      </c>
      <c r="G2209" s="38">
        <v>0</v>
      </c>
    </row>
    <row r="2210" spans="3:7">
      <c r="C2210" s="11" t="s">
        <v>459</v>
      </c>
      <c r="D2210" s="38">
        <v>0</v>
      </c>
      <c r="E2210" s="38">
        <v>0</v>
      </c>
      <c r="F2210" s="38">
        <v>0</v>
      </c>
      <c r="G2210" s="38">
        <v>0</v>
      </c>
    </row>
    <row r="2211" spans="3:7">
      <c r="C2211" s="11" t="s">
        <v>458</v>
      </c>
      <c r="D2211" s="38">
        <v>0</v>
      </c>
      <c r="E2211" s="38">
        <v>0</v>
      </c>
      <c r="F2211" s="38">
        <v>0</v>
      </c>
      <c r="G2211" s="38">
        <v>0</v>
      </c>
    </row>
    <row r="2212" spans="3:7">
      <c r="C2212" s="11" t="s">
        <v>457</v>
      </c>
      <c r="D2212" s="38">
        <v>0</v>
      </c>
      <c r="E2212" s="38">
        <v>0</v>
      </c>
      <c r="F2212" s="38">
        <v>0</v>
      </c>
      <c r="G2212" s="38">
        <v>0</v>
      </c>
    </row>
    <row r="2213" spans="3:7">
      <c r="C2213" s="11" t="s">
        <v>456</v>
      </c>
      <c r="D2213" s="38">
        <v>0</v>
      </c>
      <c r="E2213" s="38">
        <v>0</v>
      </c>
      <c r="F2213" s="38">
        <v>0</v>
      </c>
      <c r="G2213" s="38">
        <v>0</v>
      </c>
    </row>
    <row r="2214" spans="3:7">
      <c r="C2214" s="11" t="s">
        <v>455</v>
      </c>
      <c r="D2214" s="38">
        <v>0</v>
      </c>
      <c r="E2214" s="38">
        <v>0</v>
      </c>
      <c r="F2214" s="38">
        <v>0</v>
      </c>
      <c r="G2214" s="38">
        <v>0</v>
      </c>
    </row>
    <row r="2215" spans="3:7">
      <c r="C2215" s="11" t="s">
        <v>461</v>
      </c>
      <c r="D2215" s="38">
        <v>306877</v>
      </c>
      <c r="E2215" s="38">
        <v>0</v>
      </c>
      <c r="F2215" s="38">
        <v>3736</v>
      </c>
      <c r="G2215" s="38">
        <v>0</v>
      </c>
    </row>
    <row r="2216" spans="3:7">
      <c r="C2216" s="11" t="s">
        <v>459</v>
      </c>
      <c r="D2216" s="38">
        <v>306877</v>
      </c>
      <c r="E2216" s="38">
        <v>0</v>
      </c>
      <c r="F2216" s="38">
        <v>3736</v>
      </c>
      <c r="G2216" s="38">
        <v>0</v>
      </c>
    </row>
    <row r="2217" spans="3:7">
      <c r="C2217" s="11" t="s">
        <v>458</v>
      </c>
      <c r="D2217" s="38">
        <v>0</v>
      </c>
      <c r="E2217" s="38">
        <v>0</v>
      </c>
      <c r="F2217" s="38">
        <v>0</v>
      </c>
      <c r="G2217" s="38">
        <v>0</v>
      </c>
    </row>
    <row r="2218" spans="3:7">
      <c r="C2218" s="11" t="s">
        <v>457</v>
      </c>
      <c r="D2218" s="38">
        <v>0</v>
      </c>
      <c r="E2218" s="38">
        <v>0</v>
      </c>
      <c r="F2218" s="38">
        <v>0</v>
      </c>
      <c r="G2218" s="38">
        <v>0</v>
      </c>
    </row>
    <row r="2219" spans="3:7">
      <c r="C2219" s="11" t="s">
        <v>456</v>
      </c>
      <c r="D2219" s="38">
        <v>0</v>
      </c>
      <c r="E2219" s="38">
        <v>0</v>
      </c>
      <c r="F2219" s="38">
        <v>0</v>
      </c>
      <c r="G2219" s="38">
        <v>0</v>
      </c>
    </row>
    <row r="2220" spans="3:7">
      <c r="C2220" s="11" t="s">
        <v>455</v>
      </c>
      <c r="D2220" s="38">
        <v>0</v>
      </c>
      <c r="E2220" s="38">
        <v>0</v>
      </c>
      <c r="F2220" s="38">
        <v>0</v>
      </c>
      <c r="G2220" s="38">
        <v>0</v>
      </c>
    </row>
    <row r="2221" spans="3:7">
      <c r="C2221" s="11" t="s">
        <v>460</v>
      </c>
      <c r="D2221" s="38">
        <v>0</v>
      </c>
      <c r="E2221" s="38">
        <v>0</v>
      </c>
      <c r="F2221" s="38">
        <v>0</v>
      </c>
      <c r="G2221" s="38">
        <v>0</v>
      </c>
    </row>
    <row r="2222" spans="3:7">
      <c r="C2222" s="11" t="s">
        <v>459</v>
      </c>
      <c r="D2222" s="38">
        <v>0</v>
      </c>
      <c r="E2222" s="38">
        <v>0</v>
      </c>
      <c r="F2222" s="38">
        <v>0</v>
      </c>
      <c r="G2222" s="38">
        <v>0</v>
      </c>
    </row>
    <row r="2223" spans="3:7">
      <c r="C2223" s="11" t="s">
        <v>458</v>
      </c>
      <c r="D2223" s="38">
        <v>0</v>
      </c>
      <c r="E2223" s="38">
        <v>0</v>
      </c>
      <c r="F2223" s="38">
        <v>0</v>
      </c>
      <c r="G2223" s="38">
        <v>0</v>
      </c>
    </row>
    <row r="2224" spans="3:7">
      <c r="C2224" s="11" t="s">
        <v>457</v>
      </c>
      <c r="D2224" s="38">
        <v>0</v>
      </c>
      <c r="E2224" s="38">
        <v>0</v>
      </c>
      <c r="F2224" s="38">
        <v>0</v>
      </c>
      <c r="G2224" s="38">
        <v>0</v>
      </c>
    </row>
    <row r="2225" spans="3:7">
      <c r="C2225" s="11" t="s">
        <v>456</v>
      </c>
      <c r="D2225" s="38">
        <v>0</v>
      </c>
      <c r="E2225" s="38">
        <v>0</v>
      </c>
      <c r="F2225" s="38">
        <v>0</v>
      </c>
      <c r="G2225" s="38">
        <v>0</v>
      </c>
    </row>
    <row r="2226" spans="3:7">
      <c r="C2226" s="11" t="s">
        <v>455</v>
      </c>
      <c r="D2226" s="38">
        <v>0</v>
      </c>
      <c r="E2226" s="38">
        <v>0</v>
      </c>
      <c r="F2226" s="38">
        <v>0</v>
      </c>
      <c r="G2226" s="38">
        <v>0</v>
      </c>
    </row>
    <row r="2227" spans="3:7">
      <c r="C2227" s="11" t="s">
        <v>454</v>
      </c>
      <c r="D2227" s="38">
        <v>0</v>
      </c>
      <c r="E2227" s="38">
        <v>0</v>
      </c>
      <c r="F2227" s="38">
        <v>0</v>
      </c>
      <c r="G2227" s="38">
        <v>0</v>
      </c>
    </row>
    <row r="2228" spans="3:7">
      <c r="C2228" s="11" t="s">
        <v>453</v>
      </c>
      <c r="D2228" s="38">
        <v>0</v>
      </c>
      <c r="E2228" s="38">
        <v>0</v>
      </c>
      <c r="F2228" s="38">
        <v>0</v>
      </c>
      <c r="G2228" s="38">
        <v>0</v>
      </c>
    </row>
    <row r="2229" spans="3:7">
      <c r="C2229" s="10" t="s">
        <v>165</v>
      </c>
      <c r="D2229" s="38">
        <v>306877</v>
      </c>
      <c r="E2229" s="38">
        <v>0</v>
      </c>
      <c r="F2229" s="38">
        <v>3736</v>
      </c>
      <c r="G2229" s="38">
        <v>0</v>
      </c>
    </row>
    <row r="2230" spans="3:7">
      <c r="C2230" s="14" t="s">
        <v>484</v>
      </c>
      <c r="D2230" s="825" t="s">
        <v>1986</v>
      </c>
      <c r="E2230" s="826"/>
      <c r="F2230" s="826"/>
      <c r="G2230" s="826"/>
    </row>
    <row r="2231" spans="3:7">
      <c r="C2231" s="35" t="s">
        <v>482</v>
      </c>
      <c r="D2231" s="821" t="s">
        <v>1987</v>
      </c>
      <c r="E2231" s="822"/>
      <c r="F2231" s="822"/>
      <c r="G2231" s="822"/>
    </row>
    <row r="2232" spans="3:7">
      <c r="C2232" s="35" t="s">
        <v>15</v>
      </c>
      <c r="D2232" s="821" t="s">
        <v>1852</v>
      </c>
      <c r="E2232" s="822"/>
      <c r="F2232" s="822"/>
      <c r="G2232" s="822"/>
    </row>
    <row r="2233" spans="3:7">
      <c r="C2233" s="13"/>
      <c r="D2233" s="41">
        <v>2021</v>
      </c>
      <c r="E2233" s="41">
        <v>2022</v>
      </c>
      <c r="F2233" s="41">
        <v>2023</v>
      </c>
      <c r="G2233" s="41">
        <v>2024</v>
      </c>
    </row>
    <row r="2234" spans="3:7">
      <c r="C2234" s="12"/>
      <c r="D2234" s="42" t="s">
        <v>7</v>
      </c>
      <c r="E2234" s="42" t="s">
        <v>8</v>
      </c>
      <c r="F2234" s="42" t="s">
        <v>8</v>
      </c>
      <c r="G2234" s="42" t="s">
        <v>8</v>
      </c>
    </row>
    <row r="2235" spans="3:7">
      <c r="C2235" s="7" t="s">
        <v>16</v>
      </c>
      <c r="D2235" s="43" t="s">
        <v>531</v>
      </c>
      <c r="E2235" s="43" t="s">
        <v>474</v>
      </c>
      <c r="F2235" s="43" t="s">
        <v>531</v>
      </c>
      <c r="G2235" s="43" t="s">
        <v>474</v>
      </c>
    </row>
    <row r="2236" spans="3:7">
      <c r="C2236" s="7" t="s">
        <v>680</v>
      </c>
      <c r="D2236" s="43" t="s">
        <v>1988</v>
      </c>
      <c r="E2236" s="43" t="s">
        <v>474</v>
      </c>
      <c r="F2236" s="43" t="s">
        <v>1989</v>
      </c>
      <c r="G2236" s="43" t="s">
        <v>474</v>
      </c>
    </row>
    <row r="2237" spans="3:7">
      <c r="C2237" s="7" t="s">
        <v>676</v>
      </c>
      <c r="D2237" s="43" t="s">
        <v>1988</v>
      </c>
      <c r="E2237" s="43" t="s">
        <v>474</v>
      </c>
      <c r="F2237" s="43" t="s">
        <v>1989</v>
      </c>
      <c r="G2237" s="43" t="s">
        <v>474</v>
      </c>
    </row>
    <row r="2238" spans="3:7">
      <c r="C2238" s="7" t="s">
        <v>477</v>
      </c>
      <c r="D2238" s="43" t="s">
        <v>450</v>
      </c>
      <c r="E2238" s="43" t="s">
        <v>583</v>
      </c>
      <c r="F2238" s="43" t="s">
        <v>450</v>
      </c>
      <c r="G2238" s="43" t="s">
        <v>583</v>
      </c>
    </row>
    <row r="2239" spans="3:7">
      <c r="C2239" s="7" t="s">
        <v>476</v>
      </c>
      <c r="D2239" s="43" t="s">
        <v>450</v>
      </c>
      <c r="E2239" s="43" t="s">
        <v>583</v>
      </c>
      <c r="F2239" s="43" t="s">
        <v>450</v>
      </c>
      <c r="G2239" s="43" t="s">
        <v>583</v>
      </c>
    </row>
    <row r="2240" spans="3:7">
      <c r="C2240" s="7" t="s">
        <v>22</v>
      </c>
      <c r="D2240" s="43" t="s">
        <v>450</v>
      </c>
      <c r="E2240" s="43" t="s">
        <v>583</v>
      </c>
      <c r="F2240" s="43" t="s">
        <v>450</v>
      </c>
      <c r="G2240" s="43" t="s">
        <v>583</v>
      </c>
    </row>
    <row r="2241" spans="3:7">
      <c r="C2241" s="823" t="s">
        <v>473</v>
      </c>
      <c r="D2241" s="824"/>
      <c r="E2241" s="824"/>
      <c r="F2241" s="824"/>
      <c r="G2241" s="824"/>
    </row>
    <row r="2242" spans="3:7">
      <c r="C2242" s="13"/>
      <c r="D2242" s="41">
        <v>2021</v>
      </c>
      <c r="E2242" s="41">
        <v>2022</v>
      </c>
      <c r="F2242" s="41">
        <v>2023</v>
      </c>
      <c r="G2242" s="41">
        <v>2024</v>
      </c>
    </row>
    <row r="2243" spans="3:7">
      <c r="C2243" s="12"/>
      <c r="D2243" s="42" t="s">
        <v>7</v>
      </c>
      <c r="E2243" s="42" t="s">
        <v>8</v>
      </c>
      <c r="F2243" s="42" t="s">
        <v>8</v>
      </c>
      <c r="G2243" s="42" t="s">
        <v>8</v>
      </c>
    </row>
    <row r="2244" spans="3:7">
      <c r="C2244" s="11" t="s">
        <v>470</v>
      </c>
      <c r="D2244" s="38">
        <v>0</v>
      </c>
      <c r="E2244" s="38">
        <v>0</v>
      </c>
      <c r="F2244" s="38">
        <v>0</v>
      </c>
      <c r="G2244" s="38">
        <v>0</v>
      </c>
    </row>
    <row r="2245" spans="3:7">
      <c r="C2245" s="11" t="s">
        <v>459</v>
      </c>
      <c r="D2245" s="38">
        <v>0</v>
      </c>
      <c r="E2245" s="38">
        <v>0</v>
      </c>
      <c r="F2245" s="38">
        <v>0</v>
      </c>
      <c r="G2245" s="38">
        <v>0</v>
      </c>
    </row>
    <row r="2246" spans="3:7">
      <c r="C2246" s="11" t="s">
        <v>463</v>
      </c>
      <c r="D2246" s="38">
        <v>0</v>
      </c>
      <c r="E2246" s="38">
        <v>0</v>
      </c>
      <c r="F2246" s="38">
        <v>0</v>
      </c>
      <c r="G2246" s="38">
        <v>0</v>
      </c>
    </row>
    <row r="2247" spans="3:7">
      <c r="C2247" s="11" t="s">
        <v>469</v>
      </c>
      <c r="D2247" s="38">
        <v>0</v>
      </c>
      <c r="E2247" s="38">
        <v>0</v>
      </c>
      <c r="F2247" s="38">
        <v>0</v>
      </c>
      <c r="G2247" s="38">
        <v>0</v>
      </c>
    </row>
    <row r="2248" spans="3:7">
      <c r="C2248" s="11" t="s">
        <v>459</v>
      </c>
      <c r="D2248" s="38">
        <v>0</v>
      </c>
      <c r="E2248" s="38">
        <v>0</v>
      </c>
      <c r="F2248" s="38">
        <v>0</v>
      </c>
      <c r="G2248" s="38">
        <v>0</v>
      </c>
    </row>
    <row r="2249" spans="3:7">
      <c r="C2249" s="11" t="s">
        <v>463</v>
      </c>
      <c r="D2249" s="38">
        <v>0</v>
      </c>
      <c r="E2249" s="38">
        <v>0</v>
      </c>
      <c r="F2249" s="38">
        <v>0</v>
      </c>
      <c r="G2249" s="38">
        <v>0</v>
      </c>
    </row>
    <row r="2250" spans="3:7">
      <c r="C2250" s="11" t="s">
        <v>468</v>
      </c>
      <c r="D2250" s="38">
        <v>0</v>
      </c>
      <c r="E2250" s="38">
        <v>0</v>
      </c>
      <c r="F2250" s="38">
        <v>0</v>
      </c>
      <c r="G2250" s="38">
        <v>0</v>
      </c>
    </row>
    <row r="2251" spans="3:7">
      <c r="C2251" s="11" t="s">
        <v>459</v>
      </c>
      <c r="D2251" s="38">
        <v>0</v>
      </c>
      <c r="E2251" s="38">
        <v>0</v>
      </c>
      <c r="F2251" s="38">
        <v>0</v>
      </c>
      <c r="G2251" s="38">
        <v>0</v>
      </c>
    </row>
    <row r="2252" spans="3:7">
      <c r="C2252" s="11" t="s">
        <v>463</v>
      </c>
      <c r="D2252" s="38">
        <v>0</v>
      </c>
      <c r="E2252" s="38">
        <v>0</v>
      </c>
      <c r="F2252" s="38">
        <v>0</v>
      </c>
      <c r="G2252" s="38">
        <v>0</v>
      </c>
    </row>
    <row r="2253" spans="3:7">
      <c r="C2253" s="11" t="s">
        <v>467</v>
      </c>
      <c r="D2253" s="38">
        <v>0</v>
      </c>
      <c r="E2253" s="38">
        <v>0</v>
      </c>
      <c r="F2253" s="38">
        <v>0</v>
      </c>
      <c r="G2253" s="38">
        <v>0</v>
      </c>
    </row>
    <row r="2254" spans="3:7">
      <c r="C2254" s="11" t="s">
        <v>459</v>
      </c>
      <c r="D2254" s="38">
        <v>0</v>
      </c>
      <c r="E2254" s="38">
        <v>0</v>
      </c>
      <c r="F2254" s="38">
        <v>0</v>
      </c>
      <c r="G2254" s="38">
        <v>0</v>
      </c>
    </row>
    <row r="2255" spans="3:7">
      <c r="C2255" s="11" t="s">
        <v>463</v>
      </c>
      <c r="D2255" s="38">
        <v>0</v>
      </c>
      <c r="E2255" s="38">
        <v>0</v>
      </c>
      <c r="F2255" s="38">
        <v>0</v>
      </c>
      <c r="G2255" s="38">
        <v>0</v>
      </c>
    </row>
    <row r="2256" spans="3:7">
      <c r="C2256" s="11" t="s">
        <v>472</v>
      </c>
      <c r="D2256" s="38">
        <v>0</v>
      </c>
      <c r="E2256" s="38">
        <v>0</v>
      </c>
      <c r="F2256" s="38">
        <v>0</v>
      </c>
      <c r="G2256" s="38">
        <v>0</v>
      </c>
    </row>
    <row r="2257" spans="3:7">
      <c r="C2257" s="11" t="s">
        <v>459</v>
      </c>
      <c r="D2257" s="38">
        <v>0</v>
      </c>
      <c r="E2257" s="38">
        <v>0</v>
      </c>
      <c r="F2257" s="38">
        <v>0</v>
      </c>
      <c r="G2257" s="38">
        <v>0</v>
      </c>
    </row>
    <row r="2258" spans="3:7">
      <c r="C2258" s="11" t="s">
        <v>463</v>
      </c>
      <c r="D2258" s="38">
        <v>0</v>
      </c>
      <c r="E2258" s="38">
        <v>0</v>
      </c>
      <c r="F2258" s="38">
        <v>0</v>
      </c>
      <c r="G2258" s="38">
        <v>0</v>
      </c>
    </row>
    <row r="2259" spans="3:7">
      <c r="C2259" s="11" t="s">
        <v>465</v>
      </c>
      <c r="D2259" s="38">
        <v>0</v>
      </c>
      <c r="E2259" s="38">
        <v>0</v>
      </c>
      <c r="F2259" s="38">
        <v>0</v>
      </c>
      <c r="G2259" s="38">
        <v>0</v>
      </c>
    </row>
    <row r="2260" spans="3:7">
      <c r="C2260" s="11" t="s">
        <v>459</v>
      </c>
      <c r="D2260" s="38">
        <v>0</v>
      </c>
      <c r="E2260" s="38">
        <v>0</v>
      </c>
      <c r="F2260" s="38">
        <v>0</v>
      </c>
      <c r="G2260" s="38">
        <v>0</v>
      </c>
    </row>
    <row r="2261" spans="3:7">
      <c r="C2261" s="11" t="s">
        <v>463</v>
      </c>
      <c r="D2261" s="38">
        <v>0</v>
      </c>
      <c r="E2261" s="38">
        <v>0</v>
      </c>
      <c r="F2261" s="38">
        <v>0</v>
      </c>
      <c r="G2261" s="38">
        <v>0</v>
      </c>
    </row>
    <row r="2262" spans="3:7">
      <c r="C2262" s="11" t="s">
        <v>464</v>
      </c>
      <c r="D2262" s="38">
        <v>0</v>
      </c>
      <c r="E2262" s="38">
        <v>0</v>
      </c>
      <c r="F2262" s="38">
        <v>0</v>
      </c>
      <c r="G2262" s="38">
        <v>0</v>
      </c>
    </row>
    <row r="2263" spans="3:7">
      <c r="C2263" s="11" t="s">
        <v>459</v>
      </c>
      <c r="D2263" s="38">
        <v>0</v>
      </c>
      <c r="E2263" s="38">
        <v>0</v>
      </c>
      <c r="F2263" s="38">
        <v>0</v>
      </c>
      <c r="G2263" s="38">
        <v>0</v>
      </c>
    </row>
    <row r="2264" spans="3:7">
      <c r="C2264" s="11" t="s">
        <v>463</v>
      </c>
      <c r="D2264" s="38">
        <v>0</v>
      </c>
      <c r="E2264" s="38">
        <v>0</v>
      </c>
      <c r="F2264" s="38">
        <v>0</v>
      </c>
      <c r="G2264" s="38">
        <v>0</v>
      </c>
    </row>
    <row r="2265" spans="3:7">
      <c r="C2265" s="11" t="s">
        <v>462</v>
      </c>
      <c r="D2265" s="38">
        <v>0</v>
      </c>
      <c r="E2265" s="38">
        <v>0</v>
      </c>
      <c r="F2265" s="38">
        <v>0</v>
      </c>
      <c r="G2265" s="38">
        <v>0</v>
      </c>
    </row>
    <row r="2266" spans="3:7">
      <c r="C2266" s="11" t="s">
        <v>459</v>
      </c>
      <c r="D2266" s="38">
        <v>0</v>
      </c>
      <c r="E2266" s="38">
        <v>0</v>
      </c>
      <c r="F2266" s="38">
        <v>0</v>
      </c>
      <c r="G2266" s="38">
        <v>0</v>
      </c>
    </row>
    <row r="2267" spans="3:7">
      <c r="C2267" s="11" t="s">
        <v>458</v>
      </c>
      <c r="D2267" s="38">
        <v>0</v>
      </c>
      <c r="E2267" s="38">
        <v>0</v>
      </c>
      <c r="F2267" s="38">
        <v>0</v>
      </c>
      <c r="G2267" s="38">
        <v>0</v>
      </c>
    </row>
    <row r="2268" spans="3:7">
      <c r="C2268" s="11" t="s">
        <v>457</v>
      </c>
      <c r="D2268" s="38">
        <v>0</v>
      </c>
      <c r="E2268" s="38">
        <v>0</v>
      </c>
      <c r="F2268" s="38">
        <v>0</v>
      </c>
      <c r="G2268" s="38">
        <v>0</v>
      </c>
    </row>
    <row r="2269" spans="3:7">
      <c r="C2269" s="11" t="s">
        <v>456</v>
      </c>
      <c r="D2269" s="38">
        <v>0</v>
      </c>
      <c r="E2269" s="38">
        <v>0</v>
      </c>
      <c r="F2269" s="38">
        <v>0</v>
      </c>
      <c r="G2269" s="38">
        <v>0</v>
      </c>
    </row>
    <row r="2270" spans="3:7">
      <c r="C2270" s="11" t="s">
        <v>455</v>
      </c>
      <c r="D2270" s="38">
        <v>0</v>
      </c>
      <c r="E2270" s="38">
        <v>0</v>
      </c>
      <c r="F2270" s="38">
        <v>0</v>
      </c>
      <c r="G2270" s="38">
        <v>0</v>
      </c>
    </row>
    <row r="2271" spans="3:7">
      <c r="C2271" s="11" t="s">
        <v>461</v>
      </c>
      <c r="D2271" s="38">
        <v>6142633</v>
      </c>
      <c r="E2271" s="38">
        <v>0</v>
      </c>
      <c r="F2271" s="38">
        <v>9243</v>
      </c>
      <c r="G2271" s="38">
        <v>0</v>
      </c>
    </row>
    <row r="2272" spans="3:7">
      <c r="C2272" s="11" t="s">
        <v>459</v>
      </c>
      <c r="D2272" s="38">
        <v>6142633</v>
      </c>
      <c r="E2272" s="38">
        <v>0</v>
      </c>
      <c r="F2272" s="38">
        <v>9243</v>
      </c>
      <c r="G2272" s="38">
        <v>0</v>
      </c>
    </row>
    <row r="2273" spans="3:7">
      <c r="C2273" s="11" t="s">
        <v>458</v>
      </c>
      <c r="D2273" s="38">
        <v>0</v>
      </c>
      <c r="E2273" s="38">
        <v>0</v>
      </c>
      <c r="F2273" s="38">
        <v>0</v>
      </c>
      <c r="G2273" s="38">
        <v>0</v>
      </c>
    </row>
    <row r="2274" spans="3:7">
      <c r="C2274" s="11" t="s">
        <v>457</v>
      </c>
      <c r="D2274" s="38">
        <v>0</v>
      </c>
      <c r="E2274" s="38">
        <v>0</v>
      </c>
      <c r="F2274" s="38">
        <v>0</v>
      </c>
      <c r="G2274" s="38">
        <v>0</v>
      </c>
    </row>
    <row r="2275" spans="3:7">
      <c r="C2275" s="11" t="s">
        <v>456</v>
      </c>
      <c r="D2275" s="38">
        <v>0</v>
      </c>
      <c r="E2275" s="38">
        <v>0</v>
      </c>
      <c r="F2275" s="38">
        <v>0</v>
      </c>
      <c r="G2275" s="38">
        <v>0</v>
      </c>
    </row>
    <row r="2276" spans="3:7">
      <c r="C2276" s="11" t="s">
        <v>455</v>
      </c>
      <c r="D2276" s="38">
        <v>0</v>
      </c>
      <c r="E2276" s="38">
        <v>0</v>
      </c>
      <c r="F2276" s="38">
        <v>0</v>
      </c>
      <c r="G2276" s="38">
        <v>0</v>
      </c>
    </row>
    <row r="2277" spans="3:7">
      <c r="C2277" s="11" t="s">
        <v>460</v>
      </c>
      <c r="D2277" s="38">
        <v>0</v>
      </c>
      <c r="E2277" s="38">
        <v>0</v>
      </c>
      <c r="F2277" s="38">
        <v>0</v>
      </c>
      <c r="G2277" s="38">
        <v>0</v>
      </c>
    </row>
    <row r="2278" spans="3:7">
      <c r="C2278" s="11" t="s">
        <v>459</v>
      </c>
      <c r="D2278" s="38">
        <v>0</v>
      </c>
      <c r="E2278" s="38">
        <v>0</v>
      </c>
      <c r="F2278" s="38">
        <v>0</v>
      </c>
      <c r="G2278" s="38">
        <v>0</v>
      </c>
    </row>
    <row r="2279" spans="3:7">
      <c r="C2279" s="11" t="s">
        <v>458</v>
      </c>
      <c r="D2279" s="38">
        <v>0</v>
      </c>
      <c r="E2279" s="38">
        <v>0</v>
      </c>
      <c r="F2279" s="38">
        <v>0</v>
      </c>
      <c r="G2279" s="38">
        <v>0</v>
      </c>
    </row>
    <row r="2280" spans="3:7">
      <c r="C2280" s="11" t="s">
        <v>457</v>
      </c>
      <c r="D2280" s="38">
        <v>0</v>
      </c>
      <c r="E2280" s="38">
        <v>0</v>
      </c>
      <c r="F2280" s="38">
        <v>0</v>
      </c>
      <c r="G2280" s="38">
        <v>0</v>
      </c>
    </row>
    <row r="2281" spans="3:7">
      <c r="C2281" s="11" t="s">
        <v>456</v>
      </c>
      <c r="D2281" s="38">
        <v>0</v>
      </c>
      <c r="E2281" s="38">
        <v>0</v>
      </c>
      <c r="F2281" s="38">
        <v>0</v>
      </c>
      <c r="G2281" s="38">
        <v>0</v>
      </c>
    </row>
    <row r="2282" spans="3:7">
      <c r="C2282" s="11" t="s">
        <v>455</v>
      </c>
      <c r="D2282" s="38">
        <v>0</v>
      </c>
      <c r="E2282" s="38">
        <v>0</v>
      </c>
      <c r="F2282" s="38">
        <v>0</v>
      </c>
      <c r="G2282" s="38">
        <v>0</v>
      </c>
    </row>
    <row r="2283" spans="3:7">
      <c r="C2283" s="11" t="s">
        <v>454</v>
      </c>
      <c r="D2283" s="38">
        <v>0</v>
      </c>
      <c r="E2283" s="38">
        <v>0</v>
      </c>
      <c r="F2283" s="38">
        <v>0</v>
      </c>
      <c r="G2283" s="38">
        <v>0</v>
      </c>
    </row>
    <row r="2284" spans="3:7">
      <c r="C2284" s="11" t="s">
        <v>453</v>
      </c>
      <c r="D2284" s="38">
        <v>0</v>
      </c>
      <c r="E2284" s="38">
        <v>0</v>
      </c>
      <c r="F2284" s="38">
        <v>0</v>
      </c>
      <c r="G2284" s="38">
        <v>0</v>
      </c>
    </row>
    <row r="2285" spans="3:7">
      <c r="C2285" s="10" t="s">
        <v>165</v>
      </c>
      <c r="D2285" s="38">
        <v>6142633</v>
      </c>
      <c r="E2285" s="38">
        <v>0</v>
      </c>
      <c r="F2285" s="38">
        <v>9243</v>
      </c>
      <c r="G2285" s="38">
        <v>0</v>
      </c>
    </row>
    <row r="2286" spans="3:7">
      <c r="C2286" s="14" t="s">
        <v>484</v>
      </c>
      <c r="D2286" s="825" t="s">
        <v>1990</v>
      </c>
      <c r="E2286" s="826"/>
      <c r="F2286" s="826"/>
      <c r="G2286" s="826"/>
    </row>
    <row r="2287" spans="3:7">
      <c r="C2287" s="35" t="s">
        <v>482</v>
      </c>
      <c r="D2287" s="821" t="s">
        <v>1991</v>
      </c>
      <c r="E2287" s="822"/>
      <c r="F2287" s="822"/>
      <c r="G2287" s="822"/>
    </row>
    <row r="2288" spans="3:7">
      <c r="C2288" s="35" t="s">
        <v>15</v>
      </c>
      <c r="D2288" s="821" t="s">
        <v>1852</v>
      </c>
      <c r="E2288" s="822"/>
      <c r="F2288" s="822"/>
      <c r="G2288" s="822"/>
    </row>
    <row r="2289" spans="3:7">
      <c r="C2289" s="13"/>
      <c r="D2289" s="41">
        <v>2021</v>
      </c>
      <c r="E2289" s="41">
        <v>2022</v>
      </c>
      <c r="F2289" s="41">
        <v>2023</v>
      </c>
      <c r="G2289" s="41">
        <v>2024</v>
      </c>
    </row>
    <row r="2290" spans="3:7">
      <c r="C2290" s="12"/>
      <c r="D2290" s="42" t="s">
        <v>7</v>
      </c>
      <c r="E2290" s="42" t="s">
        <v>8</v>
      </c>
      <c r="F2290" s="42" t="s">
        <v>8</v>
      </c>
      <c r="G2290" s="42" t="s">
        <v>8</v>
      </c>
    </row>
    <row r="2291" spans="3:7">
      <c r="C2291" s="7" t="s">
        <v>16</v>
      </c>
      <c r="D2291" s="43" t="s">
        <v>474</v>
      </c>
      <c r="E2291" s="43" t="s">
        <v>531</v>
      </c>
      <c r="F2291" s="43" t="s">
        <v>531</v>
      </c>
      <c r="G2291" s="43" t="s">
        <v>474</v>
      </c>
    </row>
    <row r="2292" spans="3:7">
      <c r="C2292" s="7" t="s">
        <v>680</v>
      </c>
      <c r="D2292" s="43" t="s">
        <v>1069</v>
      </c>
      <c r="E2292" s="43" t="s">
        <v>1069</v>
      </c>
      <c r="F2292" s="43" t="s">
        <v>1992</v>
      </c>
      <c r="G2292" s="43" t="s">
        <v>474</v>
      </c>
    </row>
    <row r="2293" spans="3:7">
      <c r="C2293" s="7" t="s">
        <v>676</v>
      </c>
      <c r="D2293" s="43" t="s">
        <v>474</v>
      </c>
      <c r="E2293" s="43" t="s">
        <v>1069</v>
      </c>
      <c r="F2293" s="43" t="s">
        <v>1992</v>
      </c>
      <c r="G2293" s="43" t="s">
        <v>474</v>
      </c>
    </row>
    <row r="2294" spans="3:7">
      <c r="C2294" s="7" t="s">
        <v>477</v>
      </c>
      <c r="D2294" s="43" t="s">
        <v>450</v>
      </c>
      <c r="E2294" s="43" t="s">
        <v>450</v>
      </c>
      <c r="F2294" s="43" t="s">
        <v>474</v>
      </c>
      <c r="G2294" s="43" t="s">
        <v>583</v>
      </c>
    </row>
    <row r="2295" spans="3:7">
      <c r="C2295" s="7" t="s">
        <v>476</v>
      </c>
      <c r="D2295" s="43" t="s">
        <v>450</v>
      </c>
      <c r="E2295" s="43" t="s">
        <v>474</v>
      </c>
      <c r="F2295" s="43" t="s">
        <v>1993</v>
      </c>
      <c r="G2295" s="43" t="s">
        <v>583</v>
      </c>
    </row>
    <row r="2296" spans="3:7">
      <c r="C2296" s="7" t="s">
        <v>22</v>
      </c>
      <c r="D2296" s="43" t="s">
        <v>450</v>
      </c>
      <c r="E2296" s="43" t="s">
        <v>450</v>
      </c>
      <c r="F2296" s="43" t="s">
        <v>1993</v>
      </c>
      <c r="G2296" s="43" t="s">
        <v>583</v>
      </c>
    </row>
    <row r="2297" spans="3:7">
      <c r="C2297" s="823" t="s">
        <v>473</v>
      </c>
      <c r="D2297" s="824"/>
      <c r="E2297" s="824"/>
      <c r="F2297" s="824"/>
      <c r="G2297" s="824"/>
    </row>
    <row r="2298" spans="3:7">
      <c r="C2298" s="13"/>
      <c r="D2298" s="41">
        <v>2021</v>
      </c>
      <c r="E2298" s="41">
        <v>2022</v>
      </c>
      <c r="F2298" s="41">
        <v>2023</v>
      </c>
      <c r="G2298" s="41">
        <v>2024</v>
      </c>
    </row>
    <row r="2299" spans="3:7">
      <c r="C2299" s="12"/>
      <c r="D2299" s="42" t="s">
        <v>7</v>
      </c>
      <c r="E2299" s="42" t="s">
        <v>8</v>
      </c>
      <c r="F2299" s="42" t="s">
        <v>8</v>
      </c>
      <c r="G2299" s="42" t="s">
        <v>8</v>
      </c>
    </row>
    <row r="2300" spans="3:7">
      <c r="C2300" s="11" t="s">
        <v>470</v>
      </c>
      <c r="D2300" s="38">
        <v>0</v>
      </c>
      <c r="E2300" s="38">
        <v>0</v>
      </c>
      <c r="F2300" s="38">
        <v>0</v>
      </c>
      <c r="G2300" s="38">
        <v>0</v>
      </c>
    </row>
    <row r="2301" spans="3:7">
      <c r="C2301" s="11" t="s">
        <v>459</v>
      </c>
      <c r="D2301" s="38">
        <v>0</v>
      </c>
      <c r="E2301" s="38">
        <v>0</v>
      </c>
      <c r="F2301" s="38">
        <v>0</v>
      </c>
      <c r="G2301" s="38">
        <v>0</v>
      </c>
    </row>
    <row r="2302" spans="3:7">
      <c r="C2302" s="11" t="s">
        <v>463</v>
      </c>
      <c r="D2302" s="38">
        <v>0</v>
      </c>
      <c r="E2302" s="38">
        <v>0</v>
      </c>
      <c r="F2302" s="38">
        <v>0</v>
      </c>
      <c r="G2302" s="38">
        <v>0</v>
      </c>
    </row>
    <row r="2303" spans="3:7">
      <c r="C2303" s="11" t="s">
        <v>469</v>
      </c>
      <c r="D2303" s="38">
        <v>0</v>
      </c>
      <c r="E2303" s="38">
        <v>0</v>
      </c>
      <c r="F2303" s="38">
        <v>0</v>
      </c>
      <c r="G2303" s="38">
        <v>0</v>
      </c>
    </row>
    <row r="2304" spans="3:7">
      <c r="C2304" s="11" t="s">
        <v>459</v>
      </c>
      <c r="D2304" s="38">
        <v>0</v>
      </c>
      <c r="E2304" s="38">
        <v>0</v>
      </c>
      <c r="F2304" s="38">
        <v>0</v>
      </c>
      <c r="G2304" s="38">
        <v>0</v>
      </c>
    </row>
    <row r="2305" spans="3:7">
      <c r="C2305" s="11" t="s">
        <v>463</v>
      </c>
      <c r="D2305" s="38">
        <v>0</v>
      </c>
      <c r="E2305" s="38">
        <v>0</v>
      </c>
      <c r="F2305" s="38">
        <v>0</v>
      </c>
      <c r="G2305" s="38">
        <v>0</v>
      </c>
    </row>
    <row r="2306" spans="3:7">
      <c r="C2306" s="11" t="s">
        <v>468</v>
      </c>
      <c r="D2306" s="38">
        <v>0</v>
      </c>
      <c r="E2306" s="38">
        <v>0</v>
      </c>
      <c r="F2306" s="38">
        <v>0</v>
      </c>
      <c r="G2306" s="38">
        <v>0</v>
      </c>
    </row>
    <row r="2307" spans="3:7">
      <c r="C2307" s="11" t="s">
        <v>459</v>
      </c>
      <c r="D2307" s="38">
        <v>0</v>
      </c>
      <c r="E2307" s="38">
        <v>0</v>
      </c>
      <c r="F2307" s="38">
        <v>0</v>
      </c>
      <c r="G2307" s="38">
        <v>0</v>
      </c>
    </row>
    <row r="2308" spans="3:7">
      <c r="C2308" s="11" t="s">
        <v>463</v>
      </c>
      <c r="D2308" s="38">
        <v>0</v>
      </c>
      <c r="E2308" s="38">
        <v>0</v>
      </c>
      <c r="F2308" s="38">
        <v>0</v>
      </c>
      <c r="G2308" s="38">
        <v>0</v>
      </c>
    </row>
    <row r="2309" spans="3:7">
      <c r="C2309" s="11" t="s">
        <v>467</v>
      </c>
      <c r="D2309" s="38">
        <v>0</v>
      </c>
      <c r="E2309" s="38">
        <v>0</v>
      </c>
      <c r="F2309" s="38">
        <v>0</v>
      </c>
      <c r="G2309" s="38">
        <v>0</v>
      </c>
    </row>
    <row r="2310" spans="3:7">
      <c r="C2310" s="11" t="s">
        <v>459</v>
      </c>
      <c r="D2310" s="38">
        <v>0</v>
      </c>
      <c r="E2310" s="38">
        <v>0</v>
      </c>
      <c r="F2310" s="38">
        <v>0</v>
      </c>
      <c r="G2310" s="38">
        <v>0</v>
      </c>
    </row>
    <row r="2311" spans="3:7">
      <c r="C2311" s="11" t="s">
        <v>463</v>
      </c>
      <c r="D2311" s="38">
        <v>0</v>
      </c>
      <c r="E2311" s="38">
        <v>0</v>
      </c>
      <c r="F2311" s="38">
        <v>0</v>
      </c>
      <c r="G2311" s="38">
        <v>0</v>
      </c>
    </row>
    <row r="2312" spans="3:7">
      <c r="C2312" s="11" t="s">
        <v>472</v>
      </c>
      <c r="D2312" s="38">
        <v>0</v>
      </c>
      <c r="E2312" s="38">
        <v>0</v>
      </c>
      <c r="F2312" s="38">
        <v>0</v>
      </c>
      <c r="G2312" s="38">
        <v>0</v>
      </c>
    </row>
    <row r="2313" spans="3:7">
      <c r="C2313" s="11" t="s">
        <v>459</v>
      </c>
      <c r="D2313" s="38">
        <v>0</v>
      </c>
      <c r="E2313" s="38">
        <v>0</v>
      </c>
      <c r="F2313" s="38">
        <v>0</v>
      </c>
      <c r="G2313" s="38">
        <v>0</v>
      </c>
    </row>
    <row r="2314" spans="3:7">
      <c r="C2314" s="11" t="s">
        <v>463</v>
      </c>
      <c r="D2314" s="38">
        <v>0</v>
      </c>
      <c r="E2314" s="38">
        <v>0</v>
      </c>
      <c r="F2314" s="38">
        <v>0</v>
      </c>
      <c r="G2314" s="38">
        <v>0</v>
      </c>
    </row>
    <row r="2315" spans="3:7">
      <c r="C2315" s="11" t="s">
        <v>465</v>
      </c>
      <c r="D2315" s="38">
        <v>0</v>
      </c>
      <c r="E2315" s="38">
        <v>0</v>
      </c>
      <c r="F2315" s="38">
        <v>0</v>
      </c>
      <c r="G2315" s="38">
        <v>0</v>
      </c>
    </row>
    <row r="2316" spans="3:7">
      <c r="C2316" s="11" t="s">
        <v>459</v>
      </c>
      <c r="D2316" s="38">
        <v>0</v>
      </c>
      <c r="E2316" s="38">
        <v>0</v>
      </c>
      <c r="F2316" s="38">
        <v>0</v>
      </c>
      <c r="G2316" s="38">
        <v>0</v>
      </c>
    </row>
    <row r="2317" spans="3:7">
      <c r="C2317" s="11" t="s">
        <v>463</v>
      </c>
      <c r="D2317" s="38">
        <v>0</v>
      </c>
      <c r="E2317" s="38">
        <v>0</v>
      </c>
      <c r="F2317" s="38">
        <v>0</v>
      </c>
      <c r="G2317" s="38">
        <v>0</v>
      </c>
    </row>
    <row r="2318" spans="3:7">
      <c r="C2318" s="11" t="s">
        <v>464</v>
      </c>
      <c r="D2318" s="38">
        <v>0</v>
      </c>
      <c r="E2318" s="38">
        <v>0</v>
      </c>
      <c r="F2318" s="38">
        <v>0</v>
      </c>
      <c r="G2318" s="38">
        <v>0</v>
      </c>
    </row>
    <row r="2319" spans="3:7">
      <c r="C2319" s="11" t="s">
        <v>459</v>
      </c>
      <c r="D2319" s="38">
        <v>0</v>
      </c>
      <c r="E2319" s="38">
        <v>0</v>
      </c>
      <c r="F2319" s="38">
        <v>0</v>
      </c>
      <c r="G2319" s="38">
        <v>0</v>
      </c>
    </row>
    <row r="2320" spans="3:7">
      <c r="C2320" s="11" t="s">
        <v>463</v>
      </c>
      <c r="D2320" s="38">
        <v>0</v>
      </c>
      <c r="E2320" s="38">
        <v>0</v>
      </c>
      <c r="F2320" s="38">
        <v>0</v>
      </c>
      <c r="G2320" s="38">
        <v>0</v>
      </c>
    </row>
    <row r="2321" spans="3:7">
      <c r="C2321" s="11" t="s">
        <v>462</v>
      </c>
      <c r="D2321" s="38">
        <v>0</v>
      </c>
      <c r="E2321" s="38">
        <v>0</v>
      </c>
      <c r="F2321" s="38">
        <v>0</v>
      </c>
      <c r="G2321" s="38">
        <v>0</v>
      </c>
    </row>
    <row r="2322" spans="3:7">
      <c r="C2322" s="11" t="s">
        <v>459</v>
      </c>
      <c r="D2322" s="38">
        <v>0</v>
      </c>
      <c r="E2322" s="38">
        <v>0</v>
      </c>
      <c r="F2322" s="38">
        <v>0</v>
      </c>
      <c r="G2322" s="38">
        <v>0</v>
      </c>
    </row>
    <row r="2323" spans="3:7">
      <c r="C2323" s="11" t="s">
        <v>458</v>
      </c>
      <c r="D2323" s="38">
        <v>0</v>
      </c>
      <c r="E2323" s="38">
        <v>0</v>
      </c>
      <c r="F2323" s="38">
        <v>0</v>
      </c>
      <c r="G2323" s="38">
        <v>0</v>
      </c>
    </row>
    <row r="2324" spans="3:7">
      <c r="C2324" s="11" t="s">
        <v>457</v>
      </c>
      <c r="D2324" s="38">
        <v>0</v>
      </c>
      <c r="E2324" s="38">
        <v>0</v>
      </c>
      <c r="F2324" s="38">
        <v>0</v>
      </c>
      <c r="G2324" s="38">
        <v>0</v>
      </c>
    </row>
    <row r="2325" spans="3:7">
      <c r="C2325" s="11" t="s">
        <v>456</v>
      </c>
      <c r="D2325" s="38">
        <v>0</v>
      </c>
      <c r="E2325" s="38">
        <v>0</v>
      </c>
      <c r="F2325" s="38">
        <v>0</v>
      </c>
      <c r="G2325" s="38">
        <v>0</v>
      </c>
    </row>
    <row r="2326" spans="3:7">
      <c r="C2326" s="11" t="s">
        <v>455</v>
      </c>
      <c r="D2326" s="38">
        <v>0</v>
      </c>
      <c r="E2326" s="38">
        <v>0</v>
      </c>
      <c r="F2326" s="38">
        <v>0</v>
      </c>
      <c r="G2326" s="38">
        <v>0</v>
      </c>
    </row>
    <row r="2327" spans="3:7">
      <c r="C2327" s="11" t="s">
        <v>461</v>
      </c>
      <c r="D2327" s="38">
        <v>30000000</v>
      </c>
      <c r="E2327" s="38">
        <v>30000000</v>
      </c>
      <c r="F2327" s="38">
        <v>84783515</v>
      </c>
      <c r="G2327" s="38">
        <v>0</v>
      </c>
    </row>
    <row r="2328" spans="3:7">
      <c r="C2328" s="11" t="s">
        <v>459</v>
      </c>
      <c r="D2328" s="38">
        <v>30000000</v>
      </c>
      <c r="E2328" s="38">
        <v>30000000</v>
      </c>
      <c r="F2328" s="38">
        <v>84783515</v>
      </c>
      <c r="G2328" s="38">
        <v>0</v>
      </c>
    </row>
    <row r="2329" spans="3:7">
      <c r="C2329" s="11" t="s">
        <v>458</v>
      </c>
      <c r="D2329" s="38">
        <v>0</v>
      </c>
      <c r="E2329" s="38">
        <v>0</v>
      </c>
      <c r="F2329" s="38">
        <v>0</v>
      </c>
      <c r="G2329" s="38">
        <v>0</v>
      </c>
    </row>
    <row r="2330" spans="3:7">
      <c r="C2330" s="11" t="s">
        <v>457</v>
      </c>
      <c r="D2330" s="38">
        <v>0</v>
      </c>
      <c r="E2330" s="38">
        <v>0</v>
      </c>
      <c r="F2330" s="38">
        <v>0</v>
      </c>
      <c r="G2330" s="38">
        <v>0</v>
      </c>
    </row>
    <row r="2331" spans="3:7">
      <c r="C2331" s="11" t="s">
        <v>456</v>
      </c>
      <c r="D2331" s="38">
        <v>0</v>
      </c>
      <c r="E2331" s="38">
        <v>0</v>
      </c>
      <c r="F2331" s="38">
        <v>0</v>
      </c>
      <c r="G2331" s="38">
        <v>0</v>
      </c>
    </row>
    <row r="2332" spans="3:7">
      <c r="C2332" s="11" t="s">
        <v>455</v>
      </c>
      <c r="D2332" s="38">
        <v>0</v>
      </c>
      <c r="E2332" s="38">
        <v>0</v>
      </c>
      <c r="F2332" s="38">
        <v>0</v>
      </c>
      <c r="G2332" s="38">
        <v>0</v>
      </c>
    </row>
    <row r="2333" spans="3:7">
      <c r="C2333" s="11" t="s">
        <v>460</v>
      </c>
      <c r="D2333" s="38">
        <v>0</v>
      </c>
      <c r="E2333" s="38">
        <v>0</v>
      </c>
      <c r="F2333" s="38">
        <v>0</v>
      </c>
      <c r="G2333" s="38">
        <v>0</v>
      </c>
    </row>
    <row r="2334" spans="3:7">
      <c r="C2334" s="11" t="s">
        <v>459</v>
      </c>
      <c r="D2334" s="38">
        <v>0</v>
      </c>
      <c r="E2334" s="38">
        <v>0</v>
      </c>
      <c r="F2334" s="38">
        <v>0</v>
      </c>
      <c r="G2334" s="38">
        <v>0</v>
      </c>
    </row>
    <row r="2335" spans="3:7">
      <c r="C2335" s="11" t="s">
        <v>458</v>
      </c>
      <c r="D2335" s="38">
        <v>0</v>
      </c>
      <c r="E2335" s="38">
        <v>0</v>
      </c>
      <c r="F2335" s="38">
        <v>0</v>
      </c>
      <c r="G2335" s="38">
        <v>0</v>
      </c>
    </row>
    <row r="2336" spans="3:7">
      <c r="C2336" s="11" t="s">
        <v>457</v>
      </c>
      <c r="D2336" s="38">
        <v>0</v>
      </c>
      <c r="E2336" s="38">
        <v>0</v>
      </c>
      <c r="F2336" s="38">
        <v>0</v>
      </c>
      <c r="G2336" s="38">
        <v>0</v>
      </c>
    </row>
    <row r="2337" spans="3:7">
      <c r="C2337" s="11" t="s">
        <v>456</v>
      </c>
      <c r="D2337" s="38">
        <v>0</v>
      </c>
      <c r="E2337" s="38">
        <v>0</v>
      </c>
      <c r="F2337" s="38">
        <v>0</v>
      </c>
      <c r="G2337" s="38">
        <v>0</v>
      </c>
    </row>
    <row r="2338" spans="3:7">
      <c r="C2338" s="11" t="s">
        <v>455</v>
      </c>
      <c r="D2338" s="38">
        <v>0</v>
      </c>
      <c r="E2338" s="38">
        <v>0</v>
      </c>
      <c r="F2338" s="38">
        <v>0</v>
      </c>
      <c r="G2338" s="38">
        <v>0</v>
      </c>
    </row>
    <row r="2339" spans="3:7">
      <c r="C2339" s="11" t="s">
        <v>454</v>
      </c>
      <c r="D2339" s="38">
        <v>0</v>
      </c>
      <c r="E2339" s="38">
        <v>0</v>
      </c>
      <c r="F2339" s="38">
        <v>0</v>
      </c>
      <c r="G2339" s="38">
        <v>0</v>
      </c>
    </row>
    <row r="2340" spans="3:7">
      <c r="C2340" s="11" t="s">
        <v>453</v>
      </c>
      <c r="D2340" s="38">
        <v>0</v>
      </c>
      <c r="E2340" s="38">
        <v>0</v>
      </c>
      <c r="F2340" s="38">
        <v>0</v>
      </c>
      <c r="G2340" s="38">
        <v>0</v>
      </c>
    </row>
    <row r="2341" spans="3:7">
      <c r="C2341" s="10" t="s">
        <v>165</v>
      </c>
      <c r="D2341" s="38">
        <v>30000000</v>
      </c>
      <c r="E2341" s="38">
        <v>30000000</v>
      </c>
      <c r="F2341" s="38">
        <v>84783515</v>
      </c>
      <c r="G2341" s="38">
        <v>0</v>
      </c>
    </row>
    <row r="2342" spans="3:7">
      <c r="C2342" s="14" t="s">
        <v>484</v>
      </c>
      <c r="D2342" s="825" t="s">
        <v>1994</v>
      </c>
      <c r="E2342" s="826"/>
      <c r="F2342" s="826"/>
      <c r="G2342" s="826"/>
    </row>
    <row r="2343" spans="3:7">
      <c r="C2343" s="35" t="s">
        <v>482</v>
      </c>
      <c r="D2343" s="821" t="s">
        <v>1995</v>
      </c>
      <c r="E2343" s="822"/>
      <c r="F2343" s="822"/>
      <c r="G2343" s="822"/>
    </row>
    <row r="2344" spans="3:7">
      <c r="C2344" s="35" t="s">
        <v>15</v>
      </c>
      <c r="D2344" s="821" t="s">
        <v>1876</v>
      </c>
      <c r="E2344" s="822"/>
      <c r="F2344" s="822"/>
      <c r="G2344" s="822"/>
    </row>
    <row r="2345" spans="3:7">
      <c r="C2345" s="13"/>
      <c r="D2345" s="41">
        <v>2021</v>
      </c>
      <c r="E2345" s="41">
        <v>2022</v>
      </c>
      <c r="F2345" s="41">
        <v>2023</v>
      </c>
      <c r="G2345" s="41">
        <v>2024</v>
      </c>
    </row>
    <row r="2346" spans="3:7">
      <c r="C2346" s="12"/>
      <c r="D2346" s="42" t="s">
        <v>7</v>
      </c>
      <c r="E2346" s="42" t="s">
        <v>8</v>
      </c>
      <c r="F2346" s="42" t="s">
        <v>8</v>
      </c>
      <c r="G2346" s="42" t="s">
        <v>8</v>
      </c>
    </row>
    <row r="2347" spans="3:7">
      <c r="C2347" s="7" t="s">
        <v>16</v>
      </c>
      <c r="D2347" s="43" t="s">
        <v>474</v>
      </c>
      <c r="E2347" s="43" t="s">
        <v>531</v>
      </c>
      <c r="F2347" s="43" t="s">
        <v>474</v>
      </c>
      <c r="G2347" s="43" t="s">
        <v>474</v>
      </c>
    </row>
    <row r="2348" spans="3:7">
      <c r="C2348" s="7" t="s">
        <v>680</v>
      </c>
      <c r="D2348" s="43" t="s">
        <v>1834</v>
      </c>
      <c r="E2348" s="43" t="s">
        <v>1996</v>
      </c>
      <c r="F2348" s="43" t="s">
        <v>474</v>
      </c>
      <c r="G2348" s="43" t="s">
        <v>474</v>
      </c>
    </row>
    <row r="2349" spans="3:7">
      <c r="C2349" s="7" t="s">
        <v>676</v>
      </c>
      <c r="D2349" s="43" t="s">
        <v>474</v>
      </c>
      <c r="E2349" s="43" t="s">
        <v>1996</v>
      </c>
      <c r="F2349" s="43" t="s">
        <v>474</v>
      </c>
      <c r="G2349" s="43" t="s">
        <v>474</v>
      </c>
    </row>
    <row r="2350" spans="3:7">
      <c r="C2350" s="7" t="s">
        <v>477</v>
      </c>
      <c r="D2350" s="43" t="s">
        <v>450</v>
      </c>
      <c r="E2350" s="43" t="s">
        <v>450</v>
      </c>
      <c r="F2350" s="43" t="s">
        <v>583</v>
      </c>
      <c r="G2350" s="43" t="s">
        <v>450</v>
      </c>
    </row>
    <row r="2351" spans="3:7">
      <c r="C2351" s="7" t="s">
        <v>476</v>
      </c>
      <c r="D2351" s="43" t="s">
        <v>450</v>
      </c>
      <c r="E2351" s="43" t="s">
        <v>1997</v>
      </c>
      <c r="F2351" s="43" t="s">
        <v>583</v>
      </c>
      <c r="G2351" s="43" t="s">
        <v>450</v>
      </c>
    </row>
    <row r="2352" spans="3:7">
      <c r="C2352" s="7" t="s">
        <v>22</v>
      </c>
      <c r="D2352" s="43" t="s">
        <v>450</v>
      </c>
      <c r="E2352" s="43" t="s">
        <v>450</v>
      </c>
      <c r="F2352" s="43" t="s">
        <v>583</v>
      </c>
      <c r="G2352" s="43" t="s">
        <v>450</v>
      </c>
    </row>
    <row r="2353" spans="3:7">
      <c r="C2353" s="823" t="s">
        <v>473</v>
      </c>
      <c r="D2353" s="824"/>
      <c r="E2353" s="824"/>
      <c r="F2353" s="824"/>
      <c r="G2353" s="824"/>
    </row>
    <row r="2354" spans="3:7">
      <c r="C2354" s="13"/>
      <c r="D2354" s="41">
        <v>2021</v>
      </c>
      <c r="E2354" s="41">
        <v>2022</v>
      </c>
      <c r="F2354" s="41">
        <v>2023</v>
      </c>
      <c r="G2354" s="41">
        <v>2024</v>
      </c>
    </row>
    <row r="2355" spans="3:7">
      <c r="C2355" s="12"/>
      <c r="D2355" s="42" t="s">
        <v>7</v>
      </c>
      <c r="E2355" s="42" t="s">
        <v>8</v>
      </c>
      <c r="F2355" s="42" t="s">
        <v>8</v>
      </c>
      <c r="G2355" s="42" t="s">
        <v>8</v>
      </c>
    </row>
    <row r="2356" spans="3:7">
      <c r="C2356" s="11" t="s">
        <v>470</v>
      </c>
      <c r="D2356" s="38">
        <v>0</v>
      </c>
      <c r="E2356" s="38">
        <v>0</v>
      </c>
      <c r="F2356" s="38">
        <v>0</v>
      </c>
      <c r="G2356" s="38">
        <v>0</v>
      </c>
    </row>
    <row r="2357" spans="3:7">
      <c r="C2357" s="11" t="s">
        <v>459</v>
      </c>
      <c r="D2357" s="38">
        <v>0</v>
      </c>
      <c r="E2357" s="38">
        <v>0</v>
      </c>
      <c r="F2357" s="38">
        <v>0</v>
      </c>
      <c r="G2357" s="38">
        <v>0</v>
      </c>
    </row>
    <row r="2358" spans="3:7">
      <c r="C2358" s="11" t="s">
        <v>463</v>
      </c>
      <c r="D2358" s="38">
        <v>0</v>
      </c>
      <c r="E2358" s="38">
        <v>0</v>
      </c>
      <c r="F2358" s="38">
        <v>0</v>
      </c>
      <c r="G2358" s="38">
        <v>0</v>
      </c>
    </row>
    <row r="2359" spans="3:7">
      <c r="C2359" s="11" t="s">
        <v>469</v>
      </c>
      <c r="D2359" s="38">
        <v>0</v>
      </c>
      <c r="E2359" s="38">
        <v>0</v>
      </c>
      <c r="F2359" s="38">
        <v>0</v>
      </c>
      <c r="G2359" s="38">
        <v>0</v>
      </c>
    </row>
    <row r="2360" spans="3:7">
      <c r="C2360" s="11" t="s">
        <v>459</v>
      </c>
      <c r="D2360" s="38">
        <v>0</v>
      </c>
      <c r="E2360" s="38">
        <v>0</v>
      </c>
      <c r="F2360" s="38">
        <v>0</v>
      </c>
      <c r="G2360" s="38">
        <v>0</v>
      </c>
    </row>
    <row r="2361" spans="3:7">
      <c r="C2361" s="11" t="s">
        <v>463</v>
      </c>
      <c r="D2361" s="38">
        <v>0</v>
      </c>
      <c r="E2361" s="38">
        <v>0</v>
      </c>
      <c r="F2361" s="38">
        <v>0</v>
      </c>
      <c r="G2361" s="38">
        <v>0</v>
      </c>
    </row>
    <row r="2362" spans="3:7">
      <c r="C2362" s="11" t="s">
        <v>468</v>
      </c>
      <c r="D2362" s="38">
        <v>0</v>
      </c>
      <c r="E2362" s="38">
        <v>0</v>
      </c>
      <c r="F2362" s="38">
        <v>0</v>
      </c>
      <c r="G2362" s="38">
        <v>0</v>
      </c>
    </row>
    <row r="2363" spans="3:7">
      <c r="C2363" s="11" t="s">
        <v>459</v>
      </c>
      <c r="D2363" s="38">
        <v>0</v>
      </c>
      <c r="E2363" s="38">
        <v>0</v>
      </c>
      <c r="F2363" s="38">
        <v>0</v>
      </c>
      <c r="G2363" s="38">
        <v>0</v>
      </c>
    </row>
    <row r="2364" spans="3:7">
      <c r="C2364" s="11" t="s">
        <v>463</v>
      </c>
      <c r="D2364" s="38">
        <v>0</v>
      </c>
      <c r="E2364" s="38">
        <v>0</v>
      </c>
      <c r="F2364" s="38">
        <v>0</v>
      </c>
      <c r="G2364" s="38">
        <v>0</v>
      </c>
    </row>
    <row r="2365" spans="3:7">
      <c r="C2365" s="11" t="s">
        <v>467</v>
      </c>
      <c r="D2365" s="38">
        <v>0</v>
      </c>
      <c r="E2365" s="38">
        <v>0</v>
      </c>
      <c r="F2365" s="38">
        <v>0</v>
      </c>
      <c r="G2365" s="38">
        <v>0</v>
      </c>
    </row>
    <row r="2366" spans="3:7">
      <c r="C2366" s="11" t="s">
        <v>459</v>
      </c>
      <c r="D2366" s="38">
        <v>0</v>
      </c>
      <c r="E2366" s="38">
        <v>0</v>
      </c>
      <c r="F2366" s="38">
        <v>0</v>
      </c>
      <c r="G2366" s="38">
        <v>0</v>
      </c>
    </row>
    <row r="2367" spans="3:7">
      <c r="C2367" s="11" t="s">
        <v>463</v>
      </c>
      <c r="D2367" s="38">
        <v>0</v>
      </c>
      <c r="E2367" s="38">
        <v>0</v>
      </c>
      <c r="F2367" s="38">
        <v>0</v>
      </c>
      <c r="G2367" s="38">
        <v>0</v>
      </c>
    </row>
    <row r="2368" spans="3:7">
      <c r="C2368" s="11" t="s">
        <v>472</v>
      </c>
      <c r="D2368" s="38">
        <v>0</v>
      </c>
      <c r="E2368" s="38">
        <v>0</v>
      </c>
      <c r="F2368" s="38">
        <v>0</v>
      </c>
      <c r="G2368" s="38">
        <v>0</v>
      </c>
    </row>
    <row r="2369" spans="3:7">
      <c r="C2369" s="11" t="s">
        <v>459</v>
      </c>
      <c r="D2369" s="38">
        <v>0</v>
      </c>
      <c r="E2369" s="38">
        <v>0</v>
      </c>
      <c r="F2369" s="38">
        <v>0</v>
      </c>
      <c r="G2369" s="38">
        <v>0</v>
      </c>
    </row>
    <row r="2370" spans="3:7">
      <c r="C2370" s="11" t="s">
        <v>463</v>
      </c>
      <c r="D2370" s="38">
        <v>0</v>
      </c>
      <c r="E2370" s="38">
        <v>0</v>
      </c>
      <c r="F2370" s="38">
        <v>0</v>
      </c>
      <c r="G2370" s="38">
        <v>0</v>
      </c>
    </row>
    <row r="2371" spans="3:7">
      <c r="C2371" s="11" t="s">
        <v>465</v>
      </c>
      <c r="D2371" s="38">
        <v>0</v>
      </c>
      <c r="E2371" s="38">
        <v>0</v>
      </c>
      <c r="F2371" s="38">
        <v>0</v>
      </c>
      <c r="G2371" s="38">
        <v>0</v>
      </c>
    </row>
    <row r="2372" spans="3:7">
      <c r="C2372" s="11" t="s">
        <v>459</v>
      </c>
      <c r="D2372" s="38">
        <v>0</v>
      </c>
      <c r="E2372" s="38">
        <v>0</v>
      </c>
      <c r="F2372" s="38">
        <v>0</v>
      </c>
      <c r="G2372" s="38">
        <v>0</v>
      </c>
    </row>
    <row r="2373" spans="3:7">
      <c r="C2373" s="11" t="s">
        <v>463</v>
      </c>
      <c r="D2373" s="38">
        <v>0</v>
      </c>
      <c r="E2373" s="38">
        <v>0</v>
      </c>
      <c r="F2373" s="38">
        <v>0</v>
      </c>
      <c r="G2373" s="38">
        <v>0</v>
      </c>
    </row>
    <row r="2374" spans="3:7">
      <c r="C2374" s="11" t="s">
        <v>464</v>
      </c>
      <c r="D2374" s="38">
        <v>0</v>
      </c>
      <c r="E2374" s="38">
        <v>0</v>
      </c>
      <c r="F2374" s="38">
        <v>0</v>
      </c>
      <c r="G2374" s="38">
        <v>0</v>
      </c>
    </row>
    <row r="2375" spans="3:7">
      <c r="C2375" s="11" t="s">
        <v>459</v>
      </c>
      <c r="D2375" s="38">
        <v>0</v>
      </c>
      <c r="E2375" s="38">
        <v>0</v>
      </c>
      <c r="F2375" s="38">
        <v>0</v>
      </c>
      <c r="G2375" s="38">
        <v>0</v>
      </c>
    </row>
    <row r="2376" spans="3:7">
      <c r="C2376" s="11" t="s">
        <v>463</v>
      </c>
      <c r="D2376" s="38">
        <v>0</v>
      </c>
      <c r="E2376" s="38">
        <v>0</v>
      </c>
      <c r="F2376" s="38">
        <v>0</v>
      </c>
      <c r="G2376" s="38">
        <v>0</v>
      </c>
    </row>
    <row r="2377" spans="3:7">
      <c r="C2377" s="11" t="s">
        <v>462</v>
      </c>
      <c r="D2377" s="38">
        <v>0</v>
      </c>
      <c r="E2377" s="38">
        <v>0</v>
      </c>
      <c r="F2377" s="38">
        <v>0</v>
      </c>
      <c r="G2377" s="38">
        <v>0</v>
      </c>
    </row>
    <row r="2378" spans="3:7">
      <c r="C2378" s="11" t="s">
        <v>459</v>
      </c>
      <c r="D2378" s="38">
        <v>0</v>
      </c>
      <c r="E2378" s="38">
        <v>0</v>
      </c>
      <c r="F2378" s="38">
        <v>0</v>
      </c>
      <c r="G2378" s="38">
        <v>0</v>
      </c>
    </row>
    <row r="2379" spans="3:7">
      <c r="C2379" s="11" t="s">
        <v>458</v>
      </c>
      <c r="D2379" s="38">
        <v>0</v>
      </c>
      <c r="E2379" s="38">
        <v>0</v>
      </c>
      <c r="F2379" s="38">
        <v>0</v>
      </c>
      <c r="G2379" s="38">
        <v>0</v>
      </c>
    </row>
    <row r="2380" spans="3:7">
      <c r="C2380" s="11" t="s">
        <v>457</v>
      </c>
      <c r="D2380" s="38">
        <v>0</v>
      </c>
      <c r="E2380" s="38">
        <v>0</v>
      </c>
      <c r="F2380" s="38">
        <v>0</v>
      </c>
      <c r="G2380" s="38">
        <v>0</v>
      </c>
    </row>
    <row r="2381" spans="3:7">
      <c r="C2381" s="11" t="s">
        <v>456</v>
      </c>
      <c r="D2381" s="38">
        <v>0</v>
      </c>
      <c r="E2381" s="38">
        <v>0</v>
      </c>
      <c r="F2381" s="38">
        <v>0</v>
      </c>
      <c r="G2381" s="38">
        <v>0</v>
      </c>
    </row>
    <row r="2382" spans="3:7">
      <c r="C2382" s="11" t="s">
        <v>455</v>
      </c>
      <c r="D2382" s="38">
        <v>0</v>
      </c>
      <c r="E2382" s="38">
        <v>0</v>
      </c>
      <c r="F2382" s="38">
        <v>0</v>
      </c>
      <c r="G2382" s="38">
        <v>0</v>
      </c>
    </row>
    <row r="2383" spans="3:7">
      <c r="C2383" s="11" t="s">
        <v>461</v>
      </c>
      <c r="D2383" s="38">
        <v>200000000</v>
      </c>
      <c r="E2383" s="38">
        <v>24437790</v>
      </c>
      <c r="F2383" s="38">
        <v>0</v>
      </c>
      <c r="G2383" s="38">
        <v>0</v>
      </c>
    </row>
    <row r="2384" spans="3:7">
      <c r="C2384" s="11" t="s">
        <v>459</v>
      </c>
      <c r="D2384" s="38">
        <v>200000000</v>
      </c>
      <c r="E2384" s="38">
        <v>24437790</v>
      </c>
      <c r="F2384" s="38">
        <v>0</v>
      </c>
      <c r="G2384" s="38">
        <v>0</v>
      </c>
    </row>
    <row r="2385" spans="3:7">
      <c r="C2385" s="11" t="s">
        <v>458</v>
      </c>
      <c r="D2385" s="38">
        <v>0</v>
      </c>
      <c r="E2385" s="38">
        <v>0</v>
      </c>
      <c r="F2385" s="38">
        <v>0</v>
      </c>
      <c r="G2385" s="38">
        <v>0</v>
      </c>
    </row>
    <row r="2386" spans="3:7">
      <c r="C2386" s="11" t="s">
        <v>457</v>
      </c>
      <c r="D2386" s="38">
        <v>0</v>
      </c>
      <c r="E2386" s="38">
        <v>0</v>
      </c>
      <c r="F2386" s="38">
        <v>0</v>
      </c>
      <c r="G2386" s="38">
        <v>0</v>
      </c>
    </row>
    <row r="2387" spans="3:7">
      <c r="C2387" s="11" t="s">
        <v>456</v>
      </c>
      <c r="D2387" s="38">
        <v>0</v>
      </c>
      <c r="E2387" s="38">
        <v>0</v>
      </c>
      <c r="F2387" s="38">
        <v>0</v>
      </c>
      <c r="G2387" s="38">
        <v>0</v>
      </c>
    </row>
    <row r="2388" spans="3:7">
      <c r="C2388" s="11" t="s">
        <v>455</v>
      </c>
      <c r="D2388" s="38">
        <v>0</v>
      </c>
      <c r="E2388" s="38">
        <v>0</v>
      </c>
      <c r="F2388" s="38">
        <v>0</v>
      </c>
      <c r="G2388" s="38">
        <v>0</v>
      </c>
    </row>
    <row r="2389" spans="3:7">
      <c r="C2389" s="11" t="s">
        <v>460</v>
      </c>
      <c r="D2389" s="38">
        <v>0</v>
      </c>
      <c r="E2389" s="38">
        <v>0</v>
      </c>
      <c r="F2389" s="38">
        <v>0</v>
      </c>
      <c r="G2389" s="38">
        <v>0</v>
      </c>
    </row>
    <row r="2390" spans="3:7">
      <c r="C2390" s="11" t="s">
        <v>459</v>
      </c>
      <c r="D2390" s="38">
        <v>0</v>
      </c>
      <c r="E2390" s="38">
        <v>0</v>
      </c>
      <c r="F2390" s="38">
        <v>0</v>
      </c>
      <c r="G2390" s="38">
        <v>0</v>
      </c>
    </row>
    <row r="2391" spans="3:7">
      <c r="C2391" s="11" t="s">
        <v>458</v>
      </c>
      <c r="D2391" s="38">
        <v>0</v>
      </c>
      <c r="E2391" s="38">
        <v>0</v>
      </c>
      <c r="F2391" s="38">
        <v>0</v>
      </c>
      <c r="G2391" s="38">
        <v>0</v>
      </c>
    </row>
    <row r="2392" spans="3:7">
      <c r="C2392" s="11" t="s">
        <v>457</v>
      </c>
      <c r="D2392" s="38">
        <v>0</v>
      </c>
      <c r="E2392" s="38">
        <v>0</v>
      </c>
      <c r="F2392" s="38">
        <v>0</v>
      </c>
      <c r="G2392" s="38">
        <v>0</v>
      </c>
    </row>
    <row r="2393" spans="3:7">
      <c r="C2393" s="11" t="s">
        <v>456</v>
      </c>
      <c r="D2393" s="38">
        <v>0</v>
      </c>
      <c r="E2393" s="38">
        <v>0</v>
      </c>
      <c r="F2393" s="38">
        <v>0</v>
      </c>
      <c r="G2393" s="38">
        <v>0</v>
      </c>
    </row>
    <row r="2394" spans="3:7">
      <c r="C2394" s="11" t="s">
        <v>455</v>
      </c>
      <c r="D2394" s="38">
        <v>0</v>
      </c>
      <c r="E2394" s="38">
        <v>0</v>
      </c>
      <c r="F2394" s="38">
        <v>0</v>
      </c>
      <c r="G2394" s="38">
        <v>0</v>
      </c>
    </row>
    <row r="2395" spans="3:7">
      <c r="C2395" s="11" t="s">
        <v>454</v>
      </c>
      <c r="D2395" s="38">
        <v>0</v>
      </c>
      <c r="E2395" s="38">
        <v>0</v>
      </c>
      <c r="F2395" s="38">
        <v>0</v>
      </c>
      <c r="G2395" s="38">
        <v>0</v>
      </c>
    </row>
    <row r="2396" spans="3:7">
      <c r="C2396" s="11" t="s">
        <v>453</v>
      </c>
      <c r="D2396" s="38">
        <v>0</v>
      </c>
      <c r="E2396" s="38">
        <v>0</v>
      </c>
      <c r="F2396" s="38">
        <v>0</v>
      </c>
      <c r="G2396" s="38">
        <v>0</v>
      </c>
    </row>
    <row r="2397" spans="3:7">
      <c r="C2397" s="10" t="s">
        <v>165</v>
      </c>
      <c r="D2397" s="38">
        <v>200000000</v>
      </c>
      <c r="E2397" s="38">
        <v>24437790</v>
      </c>
      <c r="F2397" s="38">
        <v>0</v>
      </c>
      <c r="G2397" s="38">
        <v>0</v>
      </c>
    </row>
    <row r="2398" spans="3:7">
      <c r="C2398" s="14" t="s">
        <v>484</v>
      </c>
      <c r="D2398" s="825" t="s">
        <v>1998</v>
      </c>
      <c r="E2398" s="826"/>
      <c r="F2398" s="826"/>
      <c r="G2398" s="826"/>
    </row>
    <row r="2399" spans="3:7">
      <c r="C2399" s="35" t="s">
        <v>482</v>
      </c>
      <c r="D2399" s="821" t="s">
        <v>1999</v>
      </c>
      <c r="E2399" s="822"/>
      <c r="F2399" s="822"/>
      <c r="G2399" s="822"/>
    </row>
    <row r="2400" spans="3:7">
      <c r="C2400" s="35" t="s">
        <v>15</v>
      </c>
      <c r="D2400" s="821" t="s">
        <v>1876</v>
      </c>
      <c r="E2400" s="822"/>
      <c r="F2400" s="822"/>
      <c r="G2400" s="822"/>
    </row>
    <row r="2401" spans="3:7">
      <c r="C2401" s="13"/>
      <c r="D2401" s="41">
        <v>2021</v>
      </c>
      <c r="E2401" s="41">
        <v>2022</v>
      </c>
      <c r="F2401" s="41">
        <v>2023</v>
      </c>
      <c r="G2401" s="41">
        <v>2024</v>
      </c>
    </row>
    <row r="2402" spans="3:7">
      <c r="C2402" s="12"/>
      <c r="D2402" s="42" t="s">
        <v>7</v>
      </c>
      <c r="E2402" s="42" t="s">
        <v>8</v>
      </c>
      <c r="F2402" s="42" t="s">
        <v>8</v>
      </c>
      <c r="G2402" s="42" t="s">
        <v>8</v>
      </c>
    </row>
    <row r="2403" spans="3:7">
      <c r="C2403" s="7" t="s">
        <v>16</v>
      </c>
      <c r="D2403" s="43" t="s">
        <v>474</v>
      </c>
      <c r="E2403" s="43" t="s">
        <v>531</v>
      </c>
      <c r="F2403" s="43" t="s">
        <v>531</v>
      </c>
      <c r="G2403" s="43" t="s">
        <v>474</v>
      </c>
    </row>
    <row r="2404" spans="3:7">
      <c r="C2404" s="7" t="s">
        <v>680</v>
      </c>
      <c r="D2404" s="43" t="s">
        <v>1051</v>
      </c>
      <c r="E2404" s="43" t="s">
        <v>2000</v>
      </c>
      <c r="F2404" s="43" t="s">
        <v>2001</v>
      </c>
      <c r="G2404" s="43" t="s">
        <v>474</v>
      </c>
    </row>
    <row r="2405" spans="3:7">
      <c r="C2405" s="7" t="s">
        <v>676</v>
      </c>
      <c r="D2405" s="43" t="s">
        <v>474</v>
      </c>
      <c r="E2405" s="43" t="s">
        <v>2000</v>
      </c>
      <c r="F2405" s="43" t="s">
        <v>2001</v>
      </c>
      <c r="G2405" s="43" t="s">
        <v>474</v>
      </c>
    </row>
    <row r="2406" spans="3:7">
      <c r="C2406" s="7" t="s">
        <v>477</v>
      </c>
      <c r="D2406" s="43" t="s">
        <v>450</v>
      </c>
      <c r="E2406" s="43" t="s">
        <v>450</v>
      </c>
      <c r="F2406" s="43" t="s">
        <v>474</v>
      </c>
      <c r="G2406" s="43" t="s">
        <v>583</v>
      </c>
    </row>
    <row r="2407" spans="3:7">
      <c r="C2407" s="7" t="s">
        <v>476</v>
      </c>
      <c r="D2407" s="43" t="s">
        <v>450</v>
      </c>
      <c r="E2407" s="43" t="s">
        <v>2002</v>
      </c>
      <c r="F2407" s="43" t="s">
        <v>492</v>
      </c>
      <c r="G2407" s="43" t="s">
        <v>583</v>
      </c>
    </row>
    <row r="2408" spans="3:7">
      <c r="C2408" s="7" t="s">
        <v>22</v>
      </c>
      <c r="D2408" s="43" t="s">
        <v>450</v>
      </c>
      <c r="E2408" s="43" t="s">
        <v>450</v>
      </c>
      <c r="F2408" s="43" t="s">
        <v>492</v>
      </c>
      <c r="G2408" s="43" t="s">
        <v>583</v>
      </c>
    </row>
    <row r="2409" spans="3:7">
      <c r="C2409" s="823" t="s">
        <v>473</v>
      </c>
      <c r="D2409" s="824"/>
      <c r="E2409" s="824"/>
      <c r="F2409" s="824"/>
      <c r="G2409" s="824"/>
    </row>
    <row r="2410" spans="3:7">
      <c r="C2410" s="13"/>
      <c r="D2410" s="41">
        <v>2021</v>
      </c>
      <c r="E2410" s="41">
        <v>2022</v>
      </c>
      <c r="F2410" s="41">
        <v>2023</v>
      </c>
      <c r="G2410" s="41">
        <v>2024</v>
      </c>
    </row>
    <row r="2411" spans="3:7">
      <c r="C2411" s="12"/>
      <c r="D2411" s="42" t="s">
        <v>7</v>
      </c>
      <c r="E2411" s="42" t="s">
        <v>8</v>
      </c>
      <c r="F2411" s="42" t="s">
        <v>8</v>
      </c>
      <c r="G2411" s="42" t="s">
        <v>8</v>
      </c>
    </row>
    <row r="2412" spans="3:7">
      <c r="C2412" s="11" t="s">
        <v>470</v>
      </c>
      <c r="D2412" s="38">
        <v>0</v>
      </c>
      <c r="E2412" s="38">
        <v>0</v>
      </c>
      <c r="F2412" s="38">
        <v>0</v>
      </c>
      <c r="G2412" s="38">
        <v>0</v>
      </c>
    </row>
    <row r="2413" spans="3:7">
      <c r="C2413" s="11" t="s">
        <v>459</v>
      </c>
      <c r="D2413" s="38">
        <v>0</v>
      </c>
      <c r="E2413" s="38">
        <v>0</v>
      </c>
      <c r="F2413" s="38">
        <v>0</v>
      </c>
      <c r="G2413" s="38">
        <v>0</v>
      </c>
    </row>
    <row r="2414" spans="3:7">
      <c r="C2414" s="11" t="s">
        <v>463</v>
      </c>
      <c r="D2414" s="38">
        <v>0</v>
      </c>
      <c r="E2414" s="38">
        <v>0</v>
      </c>
      <c r="F2414" s="38">
        <v>0</v>
      </c>
      <c r="G2414" s="38">
        <v>0</v>
      </c>
    </row>
    <row r="2415" spans="3:7">
      <c r="C2415" s="11" t="s">
        <v>469</v>
      </c>
      <c r="D2415" s="38">
        <v>0</v>
      </c>
      <c r="E2415" s="38">
        <v>0</v>
      </c>
      <c r="F2415" s="38">
        <v>0</v>
      </c>
      <c r="G2415" s="38">
        <v>0</v>
      </c>
    </row>
    <row r="2416" spans="3:7">
      <c r="C2416" s="11" t="s">
        <v>459</v>
      </c>
      <c r="D2416" s="38">
        <v>0</v>
      </c>
      <c r="E2416" s="38">
        <v>0</v>
      </c>
      <c r="F2416" s="38">
        <v>0</v>
      </c>
      <c r="G2416" s="38">
        <v>0</v>
      </c>
    </row>
    <row r="2417" spans="3:7">
      <c r="C2417" s="11" t="s">
        <v>463</v>
      </c>
      <c r="D2417" s="38">
        <v>0</v>
      </c>
      <c r="E2417" s="38">
        <v>0</v>
      </c>
      <c r="F2417" s="38">
        <v>0</v>
      </c>
      <c r="G2417" s="38">
        <v>0</v>
      </c>
    </row>
    <row r="2418" spans="3:7">
      <c r="C2418" s="11" t="s">
        <v>468</v>
      </c>
      <c r="D2418" s="38">
        <v>0</v>
      </c>
      <c r="E2418" s="38">
        <v>0</v>
      </c>
      <c r="F2418" s="38">
        <v>0</v>
      </c>
      <c r="G2418" s="38">
        <v>0</v>
      </c>
    </row>
    <row r="2419" spans="3:7">
      <c r="C2419" s="11" t="s">
        <v>459</v>
      </c>
      <c r="D2419" s="38">
        <v>0</v>
      </c>
      <c r="E2419" s="38">
        <v>0</v>
      </c>
      <c r="F2419" s="38">
        <v>0</v>
      </c>
      <c r="G2419" s="38">
        <v>0</v>
      </c>
    </row>
    <row r="2420" spans="3:7">
      <c r="C2420" s="11" t="s">
        <v>463</v>
      </c>
      <c r="D2420" s="38">
        <v>0</v>
      </c>
      <c r="E2420" s="38">
        <v>0</v>
      </c>
      <c r="F2420" s="38">
        <v>0</v>
      </c>
      <c r="G2420" s="38">
        <v>0</v>
      </c>
    </row>
    <row r="2421" spans="3:7">
      <c r="C2421" s="11" t="s">
        <v>467</v>
      </c>
      <c r="D2421" s="38">
        <v>0</v>
      </c>
      <c r="E2421" s="38">
        <v>0</v>
      </c>
      <c r="F2421" s="38">
        <v>0</v>
      </c>
      <c r="G2421" s="38">
        <v>0</v>
      </c>
    </row>
    <row r="2422" spans="3:7">
      <c r="C2422" s="11" t="s">
        <v>459</v>
      </c>
      <c r="D2422" s="38">
        <v>0</v>
      </c>
      <c r="E2422" s="38">
        <v>0</v>
      </c>
      <c r="F2422" s="38">
        <v>0</v>
      </c>
      <c r="G2422" s="38">
        <v>0</v>
      </c>
    </row>
    <row r="2423" spans="3:7">
      <c r="C2423" s="11" t="s">
        <v>463</v>
      </c>
      <c r="D2423" s="38">
        <v>0</v>
      </c>
      <c r="E2423" s="38">
        <v>0</v>
      </c>
      <c r="F2423" s="38">
        <v>0</v>
      </c>
      <c r="G2423" s="38">
        <v>0</v>
      </c>
    </row>
    <row r="2424" spans="3:7">
      <c r="C2424" s="11" t="s">
        <v>472</v>
      </c>
      <c r="D2424" s="38">
        <v>0</v>
      </c>
      <c r="E2424" s="38">
        <v>0</v>
      </c>
      <c r="F2424" s="38">
        <v>0</v>
      </c>
      <c r="G2424" s="38">
        <v>0</v>
      </c>
    </row>
    <row r="2425" spans="3:7">
      <c r="C2425" s="11" t="s">
        <v>459</v>
      </c>
      <c r="D2425" s="38">
        <v>0</v>
      </c>
      <c r="E2425" s="38">
        <v>0</v>
      </c>
      <c r="F2425" s="38">
        <v>0</v>
      </c>
      <c r="G2425" s="38">
        <v>0</v>
      </c>
    </row>
    <row r="2426" spans="3:7">
      <c r="C2426" s="11" t="s">
        <v>463</v>
      </c>
      <c r="D2426" s="38">
        <v>0</v>
      </c>
      <c r="E2426" s="38">
        <v>0</v>
      </c>
      <c r="F2426" s="38">
        <v>0</v>
      </c>
      <c r="G2426" s="38">
        <v>0</v>
      </c>
    </row>
    <row r="2427" spans="3:7">
      <c r="C2427" s="11" t="s">
        <v>465</v>
      </c>
      <c r="D2427" s="38">
        <v>0</v>
      </c>
      <c r="E2427" s="38">
        <v>0</v>
      </c>
      <c r="F2427" s="38">
        <v>0</v>
      </c>
      <c r="G2427" s="38">
        <v>0</v>
      </c>
    </row>
    <row r="2428" spans="3:7">
      <c r="C2428" s="11" t="s">
        <v>459</v>
      </c>
      <c r="D2428" s="38">
        <v>0</v>
      </c>
      <c r="E2428" s="38">
        <v>0</v>
      </c>
      <c r="F2428" s="38">
        <v>0</v>
      </c>
      <c r="G2428" s="38">
        <v>0</v>
      </c>
    </row>
    <row r="2429" spans="3:7">
      <c r="C2429" s="11" t="s">
        <v>463</v>
      </c>
      <c r="D2429" s="38">
        <v>0</v>
      </c>
      <c r="E2429" s="38">
        <v>0</v>
      </c>
      <c r="F2429" s="38">
        <v>0</v>
      </c>
      <c r="G2429" s="38">
        <v>0</v>
      </c>
    </row>
    <row r="2430" spans="3:7">
      <c r="C2430" s="11" t="s">
        <v>464</v>
      </c>
      <c r="D2430" s="38">
        <v>0</v>
      </c>
      <c r="E2430" s="38">
        <v>0</v>
      </c>
      <c r="F2430" s="38">
        <v>0</v>
      </c>
      <c r="G2430" s="38">
        <v>0</v>
      </c>
    </row>
    <row r="2431" spans="3:7">
      <c r="C2431" s="11" t="s">
        <v>459</v>
      </c>
      <c r="D2431" s="38">
        <v>0</v>
      </c>
      <c r="E2431" s="38">
        <v>0</v>
      </c>
      <c r="F2431" s="38">
        <v>0</v>
      </c>
      <c r="G2431" s="38">
        <v>0</v>
      </c>
    </row>
    <row r="2432" spans="3:7">
      <c r="C2432" s="11" t="s">
        <v>463</v>
      </c>
      <c r="D2432" s="38">
        <v>0</v>
      </c>
      <c r="E2432" s="38">
        <v>0</v>
      </c>
      <c r="F2432" s="38">
        <v>0</v>
      </c>
      <c r="G2432" s="38">
        <v>0</v>
      </c>
    </row>
    <row r="2433" spans="3:7">
      <c r="C2433" s="11" t="s">
        <v>462</v>
      </c>
      <c r="D2433" s="38">
        <v>0</v>
      </c>
      <c r="E2433" s="38">
        <v>0</v>
      </c>
      <c r="F2433" s="38">
        <v>0</v>
      </c>
      <c r="G2433" s="38">
        <v>0</v>
      </c>
    </row>
    <row r="2434" spans="3:7">
      <c r="C2434" s="11" t="s">
        <v>459</v>
      </c>
      <c r="D2434" s="38">
        <v>0</v>
      </c>
      <c r="E2434" s="38">
        <v>0</v>
      </c>
      <c r="F2434" s="38">
        <v>0</v>
      </c>
      <c r="G2434" s="38">
        <v>0</v>
      </c>
    </row>
    <row r="2435" spans="3:7">
      <c r="C2435" s="11" t="s">
        <v>458</v>
      </c>
      <c r="D2435" s="38">
        <v>0</v>
      </c>
      <c r="E2435" s="38">
        <v>0</v>
      </c>
      <c r="F2435" s="38">
        <v>0</v>
      </c>
      <c r="G2435" s="38">
        <v>0</v>
      </c>
    </row>
    <row r="2436" spans="3:7">
      <c r="C2436" s="11" t="s">
        <v>457</v>
      </c>
      <c r="D2436" s="38">
        <v>0</v>
      </c>
      <c r="E2436" s="38">
        <v>0</v>
      </c>
      <c r="F2436" s="38">
        <v>0</v>
      </c>
      <c r="G2436" s="38">
        <v>0</v>
      </c>
    </row>
    <row r="2437" spans="3:7">
      <c r="C2437" s="11" t="s">
        <v>456</v>
      </c>
      <c r="D2437" s="38">
        <v>0</v>
      </c>
      <c r="E2437" s="38">
        <v>0</v>
      </c>
      <c r="F2437" s="38">
        <v>0</v>
      </c>
      <c r="G2437" s="38">
        <v>0</v>
      </c>
    </row>
    <row r="2438" spans="3:7">
      <c r="C2438" s="11" t="s">
        <v>455</v>
      </c>
      <c r="D2438" s="38">
        <v>0</v>
      </c>
      <c r="E2438" s="38">
        <v>0</v>
      </c>
      <c r="F2438" s="38">
        <v>0</v>
      </c>
      <c r="G2438" s="38">
        <v>0</v>
      </c>
    </row>
    <row r="2439" spans="3:7">
      <c r="C2439" s="11" t="s">
        <v>461</v>
      </c>
      <c r="D2439" s="38">
        <v>50000000</v>
      </c>
      <c r="E2439" s="38">
        <v>16055474</v>
      </c>
      <c r="F2439" s="38">
        <v>64221894</v>
      </c>
      <c r="G2439" s="38">
        <v>0</v>
      </c>
    </row>
    <row r="2440" spans="3:7">
      <c r="C2440" s="11" t="s">
        <v>459</v>
      </c>
      <c r="D2440" s="38">
        <v>50000000</v>
      </c>
      <c r="E2440" s="38">
        <v>16055474</v>
      </c>
      <c r="F2440" s="38">
        <v>64221894</v>
      </c>
      <c r="G2440" s="38">
        <v>0</v>
      </c>
    </row>
    <row r="2441" spans="3:7">
      <c r="C2441" s="11" t="s">
        <v>458</v>
      </c>
      <c r="D2441" s="38">
        <v>0</v>
      </c>
      <c r="E2441" s="38">
        <v>0</v>
      </c>
      <c r="F2441" s="38">
        <v>0</v>
      </c>
      <c r="G2441" s="38">
        <v>0</v>
      </c>
    </row>
    <row r="2442" spans="3:7">
      <c r="C2442" s="11" t="s">
        <v>457</v>
      </c>
      <c r="D2442" s="38">
        <v>0</v>
      </c>
      <c r="E2442" s="38">
        <v>0</v>
      </c>
      <c r="F2442" s="38">
        <v>0</v>
      </c>
      <c r="G2442" s="38">
        <v>0</v>
      </c>
    </row>
    <row r="2443" spans="3:7">
      <c r="C2443" s="11" t="s">
        <v>456</v>
      </c>
      <c r="D2443" s="38">
        <v>0</v>
      </c>
      <c r="E2443" s="38">
        <v>0</v>
      </c>
      <c r="F2443" s="38">
        <v>0</v>
      </c>
      <c r="G2443" s="38">
        <v>0</v>
      </c>
    </row>
    <row r="2444" spans="3:7">
      <c r="C2444" s="11" t="s">
        <v>455</v>
      </c>
      <c r="D2444" s="38">
        <v>0</v>
      </c>
      <c r="E2444" s="38">
        <v>0</v>
      </c>
      <c r="F2444" s="38">
        <v>0</v>
      </c>
      <c r="G2444" s="38">
        <v>0</v>
      </c>
    </row>
    <row r="2445" spans="3:7">
      <c r="C2445" s="11" t="s">
        <v>460</v>
      </c>
      <c r="D2445" s="38">
        <v>0</v>
      </c>
      <c r="E2445" s="38">
        <v>0</v>
      </c>
      <c r="F2445" s="38">
        <v>0</v>
      </c>
      <c r="G2445" s="38">
        <v>0</v>
      </c>
    </row>
    <row r="2446" spans="3:7">
      <c r="C2446" s="11" t="s">
        <v>459</v>
      </c>
      <c r="D2446" s="38">
        <v>0</v>
      </c>
      <c r="E2446" s="38">
        <v>0</v>
      </c>
      <c r="F2446" s="38">
        <v>0</v>
      </c>
      <c r="G2446" s="38">
        <v>0</v>
      </c>
    </row>
    <row r="2447" spans="3:7">
      <c r="C2447" s="11" t="s">
        <v>458</v>
      </c>
      <c r="D2447" s="38">
        <v>0</v>
      </c>
      <c r="E2447" s="38">
        <v>0</v>
      </c>
      <c r="F2447" s="38">
        <v>0</v>
      </c>
      <c r="G2447" s="38">
        <v>0</v>
      </c>
    </row>
    <row r="2448" spans="3:7">
      <c r="C2448" s="11" t="s">
        <v>457</v>
      </c>
      <c r="D2448" s="38">
        <v>0</v>
      </c>
      <c r="E2448" s="38">
        <v>0</v>
      </c>
      <c r="F2448" s="38">
        <v>0</v>
      </c>
      <c r="G2448" s="38">
        <v>0</v>
      </c>
    </row>
    <row r="2449" spans="3:7">
      <c r="C2449" s="11" t="s">
        <v>456</v>
      </c>
      <c r="D2449" s="38">
        <v>0</v>
      </c>
      <c r="E2449" s="38">
        <v>0</v>
      </c>
      <c r="F2449" s="38">
        <v>0</v>
      </c>
      <c r="G2449" s="38">
        <v>0</v>
      </c>
    </row>
    <row r="2450" spans="3:7">
      <c r="C2450" s="11" t="s">
        <v>455</v>
      </c>
      <c r="D2450" s="38">
        <v>0</v>
      </c>
      <c r="E2450" s="38">
        <v>0</v>
      </c>
      <c r="F2450" s="38">
        <v>0</v>
      </c>
      <c r="G2450" s="38">
        <v>0</v>
      </c>
    </row>
    <row r="2451" spans="3:7">
      <c r="C2451" s="11" t="s">
        <v>454</v>
      </c>
      <c r="D2451" s="38">
        <v>0</v>
      </c>
      <c r="E2451" s="38">
        <v>0</v>
      </c>
      <c r="F2451" s="38">
        <v>0</v>
      </c>
      <c r="G2451" s="38">
        <v>0</v>
      </c>
    </row>
    <row r="2452" spans="3:7">
      <c r="C2452" s="11" t="s">
        <v>453</v>
      </c>
      <c r="D2452" s="38">
        <v>0</v>
      </c>
      <c r="E2452" s="38">
        <v>0</v>
      </c>
      <c r="F2452" s="38">
        <v>0</v>
      </c>
      <c r="G2452" s="38">
        <v>0</v>
      </c>
    </row>
    <row r="2453" spans="3:7">
      <c r="C2453" s="10" t="s">
        <v>165</v>
      </c>
      <c r="D2453" s="38">
        <v>50000000</v>
      </c>
      <c r="E2453" s="38">
        <v>16055474</v>
      </c>
      <c r="F2453" s="38">
        <v>64221894</v>
      </c>
      <c r="G2453" s="38">
        <v>0</v>
      </c>
    </row>
    <row r="2454" spans="3:7">
      <c r="C2454" s="14" t="s">
        <v>484</v>
      </c>
      <c r="D2454" s="825" t="s">
        <v>2003</v>
      </c>
      <c r="E2454" s="826"/>
      <c r="F2454" s="826"/>
      <c r="G2454" s="826"/>
    </row>
    <row r="2455" spans="3:7">
      <c r="C2455" s="35" t="s">
        <v>482</v>
      </c>
      <c r="D2455" s="821" t="s">
        <v>2004</v>
      </c>
      <c r="E2455" s="822"/>
      <c r="F2455" s="822"/>
      <c r="G2455" s="822"/>
    </row>
    <row r="2456" spans="3:7">
      <c r="C2456" s="35" t="s">
        <v>15</v>
      </c>
      <c r="D2456" s="821" t="s">
        <v>1876</v>
      </c>
      <c r="E2456" s="822"/>
      <c r="F2456" s="822"/>
      <c r="G2456" s="822"/>
    </row>
    <row r="2457" spans="3:7">
      <c r="C2457" s="13"/>
      <c r="D2457" s="41">
        <v>2021</v>
      </c>
      <c r="E2457" s="41">
        <v>2022</v>
      </c>
      <c r="F2457" s="41">
        <v>2023</v>
      </c>
      <c r="G2457" s="41">
        <v>2024</v>
      </c>
    </row>
    <row r="2458" spans="3:7">
      <c r="C2458" s="12"/>
      <c r="D2458" s="42" t="s">
        <v>7</v>
      </c>
      <c r="E2458" s="42" t="s">
        <v>8</v>
      </c>
      <c r="F2458" s="42" t="s">
        <v>8</v>
      </c>
      <c r="G2458" s="42" t="s">
        <v>8</v>
      </c>
    </row>
    <row r="2459" spans="3:7">
      <c r="C2459" s="7" t="s">
        <v>16</v>
      </c>
      <c r="D2459" s="43" t="s">
        <v>474</v>
      </c>
      <c r="E2459" s="43" t="s">
        <v>531</v>
      </c>
      <c r="F2459" s="43" t="s">
        <v>531</v>
      </c>
      <c r="G2459" s="43" t="s">
        <v>474</v>
      </c>
    </row>
    <row r="2460" spans="3:7">
      <c r="C2460" s="7" t="s">
        <v>680</v>
      </c>
      <c r="D2460" s="43" t="s">
        <v>1933</v>
      </c>
      <c r="E2460" s="43" t="s">
        <v>2005</v>
      </c>
      <c r="F2460" s="43" t="s">
        <v>2006</v>
      </c>
      <c r="G2460" s="43" t="s">
        <v>474</v>
      </c>
    </row>
    <row r="2461" spans="3:7">
      <c r="C2461" s="7" t="s">
        <v>676</v>
      </c>
      <c r="D2461" s="43" t="s">
        <v>474</v>
      </c>
      <c r="E2461" s="43" t="s">
        <v>2005</v>
      </c>
      <c r="F2461" s="43" t="s">
        <v>2006</v>
      </c>
      <c r="G2461" s="43" t="s">
        <v>474</v>
      </c>
    </row>
    <row r="2462" spans="3:7">
      <c r="C2462" s="7" t="s">
        <v>477</v>
      </c>
      <c r="D2462" s="43" t="s">
        <v>450</v>
      </c>
      <c r="E2462" s="43" t="s">
        <v>450</v>
      </c>
      <c r="F2462" s="43" t="s">
        <v>474</v>
      </c>
      <c r="G2462" s="43" t="s">
        <v>583</v>
      </c>
    </row>
    <row r="2463" spans="3:7">
      <c r="C2463" s="7" t="s">
        <v>476</v>
      </c>
      <c r="D2463" s="43" t="s">
        <v>450</v>
      </c>
      <c r="E2463" s="43" t="s">
        <v>2007</v>
      </c>
      <c r="F2463" s="43" t="s">
        <v>492</v>
      </c>
      <c r="G2463" s="43" t="s">
        <v>583</v>
      </c>
    </row>
    <row r="2464" spans="3:7">
      <c r="C2464" s="7" t="s">
        <v>22</v>
      </c>
      <c r="D2464" s="43" t="s">
        <v>450</v>
      </c>
      <c r="E2464" s="43" t="s">
        <v>450</v>
      </c>
      <c r="F2464" s="43" t="s">
        <v>492</v>
      </c>
      <c r="G2464" s="43" t="s">
        <v>583</v>
      </c>
    </row>
    <row r="2465" spans="3:7">
      <c r="C2465" s="823" t="s">
        <v>473</v>
      </c>
      <c r="D2465" s="824"/>
      <c r="E2465" s="824"/>
      <c r="F2465" s="824"/>
      <c r="G2465" s="824"/>
    </row>
    <row r="2466" spans="3:7">
      <c r="C2466" s="13"/>
      <c r="D2466" s="41">
        <v>2021</v>
      </c>
      <c r="E2466" s="41">
        <v>2022</v>
      </c>
      <c r="F2466" s="41">
        <v>2023</v>
      </c>
      <c r="G2466" s="41">
        <v>2024</v>
      </c>
    </row>
    <row r="2467" spans="3:7">
      <c r="C2467" s="12"/>
      <c r="D2467" s="42" t="s">
        <v>7</v>
      </c>
      <c r="E2467" s="42" t="s">
        <v>8</v>
      </c>
      <c r="F2467" s="42" t="s">
        <v>8</v>
      </c>
      <c r="G2467" s="42" t="s">
        <v>8</v>
      </c>
    </row>
    <row r="2468" spans="3:7">
      <c r="C2468" s="11" t="s">
        <v>470</v>
      </c>
      <c r="D2468" s="38">
        <v>0</v>
      </c>
      <c r="E2468" s="38">
        <v>0</v>
      </c>
      <c r="F2468" s="38">
        <v>0</v>
      </c>
      <c r="G2468" s="38">
        <v>0</v>
      </c>
    </row>
    <row r="2469" spans="3:7">
      <c r="C2469" s="11" t="s">
        <v>459</v>
      </c>
      <c r="D2469" s="38">
        <v>0</v>
      </c>
      <c r="E2469" s="38">
        <v>0</v>
      </c>
      <c r="F2469" s="38">
        <v>0</v>
      </c>
      <c r="G2469" s="38">
        <v>0</v>
      </c>
    </row>
    <row r="2470" spans="3:7">
      <c r="C2470" s="11" t="s">
        <v>463</v>
      </c>
      <c r="D2470" s="38">
        <v>0</v>
      </c>
      <c r="E2470" s="38">
        <v>0</v>
      </c>
      <c r="F2470" s="38">
        <v>0</v>
      </c>
      <c r="G2470" s="38">
        <v>0</v>
      </c>
    </row>
    <row r="2471" spans="3:7">
      <c r="C2471" s="11" t="s">
        <v>469</v>
      </c>
      <c r="D2471" s="38">
        <v>0</v>
      </c>
      <c r="E2471" s="38">
        <v>0</v>
      </c>
      <c r="F2471" s="38">
        <v>0</v>
      </c>
      <c r="G2471" s="38">
        <v>0</v>
      </c>
    </row>
    <row r="2472" spans="3:7">
      <c r="C2472" s="11" t="s">
        <v>459</v>
      </c>
      <c r="D2472" s="38">
        <v>0</v>
      </c>
      <c r="E2472" s="38">
        <v>0</v>
      </c>
      <c r="F2472" s="38">
        <v>0</v>
      </c>
      <c r="G2472" s="38">
        <v>0</v>
      </c>
    </row>
    <row r="2473" spans="3:7">
      <c r="C2473" s="11" t="s">
        <v>463</v>
      </c>
      <c r="D2473" s="38">
        <v>0</v>
      </c>
      <c r="E2473" s="38">
        <v>0</v>
      </c>
      <c r="F2473" s="38">
        <v>0</v>
      </c>
      <c r="G2473" s="38">
        <v>0</v>
      </c>
    </row>
    <row r="2474" spans="3:7">
      <c r="C2474" s="11" t="s">
        <v>468</v>
      </c>
      <c r="D2474" s="38">
        <v>0</v>
      </c>
      <c r="E2474" s="38">
        <v>0</v>
      </c>
      <c r="F2474" s="38">
        <v>0</v>
      </c>
      <c r="G2474" s="38">
        <v>0</v>
      </c>
    </row>
    <row r="2475" spans="3:7">
      <c r="C2475" s="11" t="s">
        <v>459</v>
      </c>
      <c r="D2475" s="38">
        <v>0</v>
      </c>
      <c r="E2475" s="38">
        <v>0</v>
      </c>
      <c r="F2475" s="38">
        <v>0</v>
      </c>
      <c r="G2475" s="38">
        <v>0</v>
      </c>
    </row>
    <row r="2476" spans="3:7">
      <c r="C2476" s="11" t="s">
        <v>463</v>
      </c>
      <c r="D2476" s="38">
        <v>0</v>
      </c>
      <c r="E2476" s="38">
        <v>0</v>
      </c>
      <c r="F2476" s="38">
        <v>0</v>
      </c>
      <c r="G2476" s="38">
        <v>0</v>
      </c>
    </row>
    <row r="2477" spans="3:7">
      <c r="C2477" s="11" t="s">
        <v>467</v>
      </c>
      <c r="D2477" s="38">
        <v>0</v>
      </c>
      <c r="E2477" s="38">
        <v>0</v>
      </c>
      <c r="F2477" s="38">
        <v>0</v>
      </c>
      <c r="G2477" s="38">
        <v>0</v>
      </c>
    </row>
    <row r="2478" spans="3:7">
      <c r="C2478" s="11" t="s">
        <v>459</v>
      </c>
      <c r="D2478" s="38">
        <v>0</v>
      </c>
      <c r="E2478" s="38">
        <v>0</v>
      </c>
      <c r="F2478" s="38">
        <v>0</v>
      </c>
      <c r="G2478" s="38">
        <v>0</v>
      </c>
    </row>
    <row r="2479" spans="3:7">
      <c r="C2479" s="11" t="s">
        <v>463</v>
      </c>
      <c r="D2479" s="38">
        <v>0</v>
      </c>
      <c r="E2479" s="38">
        <v>0</v>
      </c>
      <c r="F2479" s="38">
        <v>0</v>
      </c>
      <c r="G2479" s="38">
        <v>0</v>
      </c>
    </row>
    <row r="2480" spans="3:7">
      <c r="C2480" s="11" t="s">
        <v>472</v>
      </c>
      <c r="D2480" s="38">
        <v>0</v>
      </c>
      <c r="E2480" s="38">
        <v>0</v>
      </c>
      <c r="F2480" s="38">
        <v>0</v>
      </c>
      <c r="G2480" s="38">
        <v>0</v>
      </c>
    </row>
    <row r="2481" spans="3:7">
      <c r="C2481" s="11" t="s">
        <v>459</v>
      </c>
      <c r="D2481" s="38">
        <v>0</v>
      </c>
      <c r="E2481" s="38">
        <v>0</v>
      </c>
      <c r="F2481" s="38">
        <v>0</v>
      </c>
      <c r="G2481" s="38">
        <v>0</v>
      </c>
    </row>
    <row r="2482" spans="3:7">
      <c r="C2482" s="11" t="s">
        <v>463</v>
      </c>
      <c r="D2482" s="38">
        <v>0</v>
      </c>
      <c r="E2482" s="38">
        <v>0</v>
      </c>
      <c r="F2482" s="38">
        <v>0</v>
      </c>
      <c r="G2482" s="38">
        <v>0</v>
      </c>
    </row>
    <row r="2483" spans="3:7">
      <c r="C2483" s="11" t="s">
        <v>465</v>
      </c>
      <c r="D2483" s="38">
        <v>0</v>
      </c>
      <c r="E2483" s="38">
        <v>0</v>
      </c>
      <c r="F2483" s="38">
        <v>0</v>
      </c>
      <c r="G2483" s="38">
        <v>0</v>
      </c>
    </row>
    <row r="2484" spans="3:7">
      <c r="C2484" s="11" t="s">
        <v>459</v>
      </c>
      <c r="D2484" s="38">
        <v>0</v>
      </c>
      <c r="E2484" s="38">
        <v>0</v>
      </c>
      <c r="F2484" s="38">
        <v>0</v>
      </c>
      <c r="G2484" s="38">
        <v>0</v>
      </c>
    </row>
    <row r="2485" spans="3:7">
      <c r="C2485" s="11" t="s">
        <v>463</v>
      </c>
      <c r="D2485" s="38">
        <v>0</v>
      </c>
      <c r="E2485" s="38">
        <v>0</v>
      </c>
      <c r="F2485" s="38">
        <v>0</v>
      </c>
      <c r="G2485" s="38">
        <v>0</v>
      </c>
    </row>
    <row r="2486" spans="3:7">
      <c r="C2486" s="11" t="s">
        <v>464</v>
      </c>
      <c r="D2486" s="38">
        <v>0</v>
      </c>
      <c r="E2486" s="38">
        <v>0</v>
      </c>
      <c r="F2486" s="38">
        <v>0</v>
      </c>
      <c r="G2486" s="38">
        <v>0</v>
      </c>
    </row>
    <row r="2487" spans="3:7">
      <c r="C2487" s="11" t="s">
        <v>459</v>
      </c>
      <c r="D2487" s="38">
        <v>0</v>
      </c>
      <c r="E2487" s="38">
        <v>0</v>
      </c>
      <c r="F2487" s="38">
        <v>0</v>
      </c>
      <c r="G2487" s="38">
        <v>0</v>
      </c>
    </row>
    <row r="2488" spans="3:7">
      <c r="C2488" s="11" t="s">
        <v>463</v>
      </c>
      <c r="D2488" s="38">
        <v>0</v>
      </c>
      <c r="E2488" s="38">
        <v>0</v>
      </c>
      <c r="F2488" s="38">
        <v>0</v>
      </c>
      <c r="G2488" s="38">
        <v>0</v>
      </c>
    </row>
    <row r="2489" spans="3:7">
      <c r="C2489" s="11" t="s">
        <v>462</v>
      </c>
      <c r="D2489" s="38">
        <v>0</v>
      </c>
      <c r="E2489" s="38">
        <v>0</v>
      </c>
      <c r="F2489" s="38">
        <v>0</v>
      </c>
      <c r="G2489" s="38">
        <v>0</v>
      </c>
    </row>
    <row r="2490" spans="3:7">
      <c r="C2490" s="11" t="s">
        <v>459</v>
      </c>
      <c r="D2490" s="38">
        <v>0</v>
      </c>
      <c r="E2490" s="38">
        <v>0</v>
      </c>
      <c r="F2490" s="38">
        <v>0</v>
      </c>
      <c r="G2490" s="38">
        <v>0</v>
      </c>
    </row>
    <row r="2491" spans="3:7">
      <c r="C2491" s="11" t="s">
        <v>458</v>
      </c>
      <c r="D2491" s="38">
        <v>0</v>
      </c>
      <c r="E2491" s="38">
        <v>0</v>
      </c>
      <c r="F2491" s="38">
        <v>0</v>
      </c>
      <c r="G2491" s="38">
        <v>0</v>
      </c>
    </row>
    <row r="2492" spans="3:7">
      <c r="C2492" s="11" t="s">
        <v>457</v>
      </c>
      <c r="D2492" s="38">
        <v>0</v>
      </c>
      <c r="E2492" s="38">
        <v>0</v>
      </c>
      <c r="F2492" s="38">
        <v>0</v>
      </c>
      <c r="G2492" s="38">
        <v>0</v>
      </c>
    </row>
    <row r="2493" spans="3:7">
      <c r="C2493" s="11" t="s">
        <v>456</v>
      </c>
      <c r="D2493" s="38">
        <v>0</v>
      </c>
      <c r="E2493" s="38">
        <v>0</v>
      </c>
      <c r="F2493" s="38">
        <v>0</v>
      </c>
      <c r="G2493" s="38">
        <v>0</v>
      </c>
    </row>
    <row r="2494" spans="3:7">
      <c r="C2494" s="11" t="s">
        <v>455</v>
      </c>
      <c r="D2494" s="38">
        <v>0</v>
      </c>
      <c r="E2494" s="38">
        <v>0</v>
      </c>
      <c r="F2494" s="38">
        <v>0</v>
      </c>
      <c r="G2494" s="38">
        <v>0</v>
      </c>
    </row>
    <row r="2495" spans="3:7">
      <c r="C2495" s="11" t="s">
        <v>461</v>
      </c>
      <c r="D2495" s="38">
        <v>70000000</v>
      </c>
      <c r="E2495" s="38">
        <v>21944326</v>
      </c>
      <c r="F2495" s="38">
        <v>87777302</v>
      </c>
      <c r="G2495" s="38">
        <v>0</v>
      </c>
    </row>
    <row r="2496" spans="3:7">
      <c r="C2496" s="11" t="s">
        <v>459</v>
      </c>
      <c r="D2496" s="38">
        <v>70000000</v>
      </c>
      <c r="E2496" s="38">
        <v>21944326</v>
      </c>
      <c r="F2496" s="38">
        <v>87777302</v>
      </c>
      <c r="G2496" s="38">
        <v>0</v>
      </c>
    </row>
    <row r="2497" spans="3:7">
      <c r="C2497" s="11" t="s">
        <v>458</v>
      </c>
      <c r="D2497" s="38">
        <v>0</v>
      </c>
      <c r="E2497" s="38">
        <v>0</v>
      </c>
      <c r="F2497" s="38">
        <v>0</v>
      </c>
      <c r="G2497" s="38">
        <v>0</v>
      </c>
    </row>
    <row r="2498" spans="3:7">
      <c r="C2498" s="11" t="s">
        <v>457</v>
      </c>
      <c r="D2498" s="38">
        <v>0</v>
      </c>
      <c r="E2498" s="38">
        <v>0</v>
      </c>
      <c r="F2498" s="38">
        <v>0</v>
      </c>
      <c r="G2498" s="38">
        <v>0</v>
      </c>
    </row>
    <row r="2499" spans="3:7">
      <c r="C2499" s="11" t="s">
        <v>456</v>
      </c>
      <c r="D2499" s="38">
        <v>0</v>
      </c>
      <c r="E2499" s="38">
        <v>0</v>
      </c>
      <c r="F2499" s="38">
        <v>0</v>
      </c>
      <c r="G2499" s="38">
        <v>0</v>
      </c>
    </row>
    <row r="2500" spans="3:7">
      <c r="C2500" s="11" t="s">
        <v>455</v>
      </c>
      <c r="D2500" s="38">
        <v>0</v>
      </c>
      <c r="E2500" s="38">
        <v>0</v>
      </c>
      <c r="F2500" s="38">
        <v>0</v>
      </c>
      <c r="G2500" s="38">
        <v>0</v>
      </c>
    </row>
    <row r="2501" spans="3:7">
      <c r="C2501" s="11" t="s">
        <v>460</v>
      </c>
      <c r="D2501" s="38">
        <v>0</v>
      </c>
      <c r="E2501" s="38">
        <v>0</v>
      </c>
      <c r="F2501" s="38">
        <v>0</v>
      </c>
      <c r="G2501" s="38">
        <v>0</v>
      </c>
    </row>
    <row r="2502" spans="3:7">
      <c r="C2502" s="11" t="s">
        <v>459</v>
      </c>
      <c r="D2502" s="38">
        <v>0</v>
      </c>
      <c r="E2502" s="38">
        <v>0</v>
      </c>
      <c r="F2502" s="38">
        <v>0</v>
      </c>
      <c r="G2502" s="38">
        <v>0</v>
      </c>
    </row>
    <row r="2503" spans="3:7">
      <c r="C2503" s="11" t="s">
        <v>458</v>
      </c>
      <c r="D2503" s="38">
        <v>0</v>
      </c>
      <c r="E2503" s="38">
        <v>0</v>
      </c>
      <c r="F2503" s="38">
        <v>0</v>
      </c>
      <c r="G2503" s="38">
        <v>0</v>
      </c>
    </row>
    <row r="2504" spans="3:7">
      <c r="C2504" s="11" t="s">
        <v>457</v>
      </c>
      <c r="D2504" s="38">
        <v>0</v>
      </c>
      <c r="E2504" s="38">
        <v>0</v>
      </c>
      <c r="F2504" s="38">
        <v>0</v>
      </c>
      <c r="G2504" s="38">
        <v>0</v>
      </c>
    </row>
    <row r="2505" spans="3:7">
      <c r="C2505" s="11" t="s">
        <v>456</v>
      </c>
      <c r="D2505" s="38">
        <v>0</v>
      </c>
      <c r="E2505" s="38">
        <v>0</v>
      </c>
      <c r="F2505" s="38">
        <v>0</v>
      </c>
      <c r="G2505" s="38">
        <v>0</v>
      </c>
    </row>
    <row r="2506" spans="3:7">
      <c r="C2506" s="11" t="s">
        <v>455</v>
      </c>
      <c r="D2506" s="38">
        <v>0</v>
      </c>
      <c r="E2506" s="38">
        <v>0</v>
      </c>
      <c r="F2506" s="38">
        <v>0</v>
      </c>
      <c r="G2506" s="38">
        <v>0</v>
      </c>
    </row>
    <row r="2507" spans="3:7">
      <c r="C2507" s="11" t="s">
        <v>454</v>
      </c>
      <c r="D2507" s="38">
        <v>0</v>
      </c>
      <c r="E2507" s="38">
        <v>0</v>
      </c>
      <c r="F2507" s="38">
        <v>0</v>
      </c>
      <c r="G2507" s="38">
        <v>0</v>
      </c>
    </row>
    <row r="2508" spans="3:7">
      <c r="C2508" s="11" t="s">
        <v>453</v>
      </c>
      <c r="D2508" s="38">
        <v>0</v>
      </c>
      <c r="E2508" s="38">
        <v>0</v>
      </c>
      <c r="F2508" s="38">
        <v>0</v>
      </c>
      <c r="G2508" s="38">
        <v>0</v>
      </c>
    </row>
    <row r="2509" spans="3:7">
      <c r="C2509" s="10" t="s">
        <v>165</v>
      </c>
      <c r="D2509" s="38">
        <v>70000000</v>
      </c>
      <c r="E2509" s="38">
        <v>21944326</v>
      </c>
      <c r="F2509" s="38">
        <v>87777302</v>
      </c>
      <c r="G2509" s="38">
        <v>0</v>
      </c>
    </row>
    <row r="2510" spans="3:7">
      <c r="C2510" s="14" t="s">
        <v>484</v>
      </c>
      <c r="D2510" s="825" t="s">
        <v>2008</v>
      </c>
      <c r="E2510" s="826"/>
      <c r="F2510" s="826"/>
      <c r="G2510" s="826"/>
    </row>
    <row r="2511" spans="3:7">
      <c r="C2511" s="35" t="s">
        <v>482</v>
      </c>
      <c r="D2511" s="821" t="s">
        <v>2009</v>
      </c>
      <c r="E2511" s="822"/>
      <c r="F2511" s="822"/>
      <c r="G2511" s="822"/>
    </row>
    <row r="2512" spans="3:7">
      <c r="C2512" s="35" t="s">
        <v>15</v>
      </c>
      <c r="D2512" s="821" t="s">
        <v>1876</v>
      </c>
      <c r="E2512" s="822"/>
      <c r="F2512" s="822"/>
      <c r="G2512" s="822"/>
    </row>
    <row r="2513" spans="3:7">
      <c r="C2513" s="13"/>
      <c r="D2513" s="41">
        <v>2021</v>
      </c>
      <c r="E2513" s="41">
        <v>2022</v>
      </c>
      <c r="F2513" s="41">
        <v>2023</v>
      </c>
      <c r="G2513" s="41">
        <v>2024</v>
      </c>
    </row>
    <row r="2514" spans="3:7">
      <c r="C2514" s="12"/>
      <c r="D2514" s="42" t="s">
        <v>7</v>
      </c>
      <c r="E2514" s="42" t="s">
        <v>8</v>
      </c>
      <c r="F2514" s="42" t="s">
        <v>8</v>
      </c>
      <c r="G2514" s="42" t="s">
        <v>8</v>
      </c>
    </row>
    <row r="2515" spans="3:7">
      <c r="C2515" s="7" t="s">
        <v>16</v>
      </c>
      <c r="D2515" s="43" t="s">
        <v>474</v>
      </c>
      <c r="E2515" s="43" t="s">
        <v>531</v>
      </c>
      <c r="F2515" s="43" t="s">
        <v>474</v>
      </c>
      <c r="G2515" s="43" t="s">
        <v>474</v>
      </c>
    </row>
    <row r="2516" spans="3:7">
      <c r="C2516" s="7" t="s">
        <v>680</v>
      </c>
      <c r="D2516" s="43" t="s">
        <v>1911</v>
      </c>
      <c r="E2516" s="43" t="s">
        <v>2010</v>
      </c>
      <c r="F2516" s="43" t="s">
        <v>474</v>
      </c>
      <c r="G2516" s="43" t="s">
        <v>474</v>
      </c>
    </row>
    <row r="2517" spans="3:7">
      <c r="C2517" s="7" t="s">
        <v>676</v>
      </c>
      <c r="D2517" s="43" t="s">
        <v>474</v>
      </c>
      <c r="E2517" s="43" t="s">
        <v>2010</v>
      </c>
      <c r="F2517" s="43" t="s">
        <v>474</v>
      </c>
      <c r="G2517" s="43" t="s">
        <v>474</v>
      </c>
    </row>
    <row r="2518" spans="3:7">
      <c r="C2518" s="7" t="s">
        <v>477</v>
      </c>
      <c r="D2518" s="43" t="s">
        <v>450</v>
      </c>
      <c r="E2518" s="43" t="s">
        <v>450</v>
      </c>
      <c r="F2518" s="43" t="s">
        <v>583</v>
      </c>
      <c r="G2518" s="43" t="s">
        <v>450</v>
      </c>
    </row>
    <row r="2519" spans="3:7">
      <c r="C2519" s="7" t="s">
        <v>476</v>
      </c>
      <c r="D2519" s="43" t="s">
        <v>450</v>
      </c>
      <c r="E2519" s="43" t="s">
        <v>2011</v>
      </c>
      <c r="F2519" s="43" t="s">
        <v>583</v>
      </c>
      <c r="G2519" s="43" t="s">
        <v>450</v>
      </c>
    </row>
    <row r="2520" spans="3:7">
      <c r="C2520" s="7" t="s">
        <v>22</v>
      </c>
      <c r="D2520" s="43" t="s">
        <v>450</v>
      </c>
      <c r="E2520" s="43" t="s">
        <v>450</v>
      </c>
      <c r="F2520" s="43" t="s">
        <v>583</v>
      </c>
      <c r="G2520" s="43" t="s">
        <v>450</v>
      </c>
    </row>
    <row r="2521" spans="3:7">
      <c r="C2521" s="823" t="s">
        <v>473</v>
      </c>
      <c r="D2521" s="824"/>
      <c r="E2521" s="824"/>
      <c r="F2521" s="824"/>
      <c r="G2521" s="824"/>
    </row>
    <row r="2522" spans="3:7">
      <c r="C2522" s="13"/>
      <c r="D2522" s="41">
        <v>2021</v>
      </c>
      <c r="E2522" s="41">
        <v>2022</v>
      </c>
      <c r="F2522" s="41">
        <v>2023</v>
      </c>
      <c r="G2522" s="41">
        <v>2024</v>
      </c>
    </row>
    <row r="2523" spans="3:7">
      <c r="C2523" s="12"/>
      <c r="D2523" s="42" t="s">
        <v>7</v>
      </c>
      <c r="E2523" s="42" t="s">
        <v>8</v>
      </c>
      <c r="F2523" s="42" t="s">
        <v>8</v>
      </c>
      <c r="G2523" s="42" t="s">
        <v>8</v>
      </c>
    </row>
    <row r="2524" spans="3:7">
      <c r="C2524" s="11" t="s">
        <v>470</v>
      </c>
      <c r="D2524" s="38">
        <v>0</v>
      </c>
      <c r="E2524" s="38">
        <v>0</v>
      </c>
      <c r="F2524" s="38">
        <v>0</v>
      </c>
      <c r="G2524" s="38">
        <v>0</v>
      </c>
    </row>
    <row r="2525" spans="3:7">
      <c r="C2525" s="11" t="s">
        <v>459</v>
      </c>
      <c r="D2525" s="38">
        <v>0</v>
      </c>
      <c r="E2525" s="38">
        <v>0</v>
      </c>
      <c r="F2525" s="38">
        <v>0</v>
      </c>
      <c r="G2525" s="38">
        <v>0</v>
      </c>
    </row>
    <row r="2526" spans="3:7">
      <c r="C2526" s="11" t="s">
        <v>463</v>
      </c>
      <c r="D2526" s="38">
        <v>0</v>
      </c>
      <c r="E2526" s="38">
        <v>0</v>
      </c>
      <c r="F2526" s="38">
        <v>0</v>
      </c>
      <c r="G2526" s="38">
        <v>0</v>
      </c>
    </row>
    <row r="2527" spans="3:7">
      <c r="C2527" s="11" t="s">
        <v>469</v>
      </c>
      <c r="D2527" s="38">
        <v>0</v>
      </c>
      <c r="E2527" s="38">
        <v>0</v>
      </c>
      <c r="F2527" s="38">
        <v>0</v>
      </c>
      <c r="G2527" s="38">
        <v>0</v>
      </c>
    </row>
    <row r="2528" spans="3:7">
      <c r="C2528" s="11" t="s">
        <v>459</v>
      </c>
      <c r="D2528" s="38">
        <v>0</v>
      </c>
      <c r="E2528" s="38">
        <v>0</v>
      </c>
      <c r="F2528" s="38">
        <v>0</v>
      </c>
      <c r="G2528" s="38">
        <v>0</v>
      </c>
    </row>
    <row r="2529" spans="3:7">
      <c r="C2529" s="11" t="s">
        <v>463</v>
      </c>
      <c r="D2529" s="38">
        <v>0</v>
      </c>
      <c r="E2529" s="38">
        <v>0</v>
      </c>
      <c r="F2529" s="38">
        <v>0</v>
      </c>
      <c r="G2529" s="38">
        <v>0</v>
      </c>
    </row>
    <row r="2530" spans="3:7">
      <c r="C2530" s="11" t="s">
        <v>468</v>
      </c>
      <c r="D2530" s="38">
        <v>0</v>
      </c>
      <c r="E2530" s="38">
        <v>0</v>
      </c>
      <c r="F2530" s="38">
        <v>0</v>
      </c>
      <c r="G2530" s="38">
        <v>0</v>
      </c>
    </row>
    <row r="2531" spans="3:7">
      <c r="C2531" s="11" t="s">
        <v>459</v>
      </c>
      <c r="D2531" s="38">
        <v>0</v>
      </c>
      <c r="E2531" s="38">
        <v>0</v>
      </c>
      <c r="F2531" s="38">
        <v>0</v>
      </c>
      <c r="G2531" s="38">
        <v>0</v>
      </c>
    </row>
    <row r="2532" spans="3:7">
      <c r="C2532" s="11" t="s">
        <v>463</v>
      </c>
      <c r="D2532" s="38">
        <v>0</v>
      </c>
      <c r="E2532" s="38">
        <v>0</v>
      </c>
      <c r="F2532" s="38">
        <v>0</v>
      </c>
      <c r="G2532" s="38">
        <v>0</v>
      </c>
    </row>
    <row r="2533" spans="3:7">
      <c r="C2533" s="11" t="s">
        <v>467</v>
      </c>
      <c r="D2533" s="38">
        <v>0</v>
      </c>
      <c r="E2533" s="38">
        <v>0</v>
      </c>
      <c r="F2533" s="38">
        <v>0</v>
      </c>
      <c r="G2533" s="38">
        <v>0</v>
      </c>
    </row>
    <row r="2534" spans="3:7">
      <c r="C2534" s="11" t="s">
        <v>459</v>
      </c>
      <c r="D2534" s="38">
        <v>0</v>
      </c>
      <c r="E2534" s="38">
        <v>0</v>
      </c>
      <c r="F2534" s="38">
        <v>0</v>
      </c>
      <c r="G2534" s="38">
        <v>0</v>
      </c>
    </row>
    <row r="2535" spans="3:7">
      <c r="C2535" s="11" t="s">
        <v>463</v>
      </c>
      <c r="D2535" s="38">
        <v>0</v>
      </c>
      <c r="E2535" s="38">
        <v>0</v>
      </c>
      <c r="F2535" s="38">
        <v>0</v>
      </c>
      <c r="G2535" s="38">
        <v>0</v>
      </c>
    </row>
    <row r="2536" spans="3:7">
      <c r="C2536" s="11" t="s">
        <v>472</v>
      </c>
      <c r="D2536" s="38">
        <v>0</v>
      </c>
      <c r="E2536" s="38">
        <v>0</v>
      </c>
      <c r="F2536" s="38">
        <v>0</v>
      </c>
      <c r="G2536" s="38">
        <v>0</v>
      </c>
    </row>
    <row r="2537" spans="3:7">
      <c r="C2537" s="11" t="s">
        <v>459</v>
      </c>
      <c r="D2537" s="38">
        <v>0</v>
      </c>
      <c r="E2537" s="38">
        <v>0</v>
      </c>
      <c r="F2537" s="38">
        <v>0</v>
      </c>
      <c r="G2537" s="38">
        <v>0</v>
      </c>
    </row>
    <row r="2538" spans="3:7">
      <c r="C2538" s="11" t="s">
        <v>463</v>
      </c>
      <c r="D2538" s="38">
        <v>0</v>
      </c>
      <c r="E2538" s="38">
        <v>0</v>
      </c>
      <c r="F2538" s="38">
        <v>0</v>
      </c>
      <c r="G2538" s="38">
        <v>0</v>
      </c>
    </row>
    <row r="2539" spans="3:7">
      <c r="C2539" s="11" t="s">
        <v>465</v>
      </c>
      <c r="D2539" s="38">
        <v>0</v>
      </c>
      <c r="E2539" s="38">
        <v>0</v>
      </c>
      <c r="F2539" s="38">
        <v>0</v>
      </c>
      <c r="G2539" s="38">
        <v>0</v>
      </c>
    </row>
    <row r="2540" spans="3:7">
      <c r="C2540" s="11" t="s">
        <v>459</v>
      </c>
      <c r="D2540" s="38">
        <v>0</v>
      </c>
      <c r="E2540" s="38">
        <v>0</v>
      </c>
      <c r="F2540" s="38">
        <v>0</v>
      </c>
      <c r="G2540" s="38">
        <v>0</v>
      </c>
    </row>
    <row r="2541" spans="3:7">
      <c r="C2541" s="11" t="s">
        <v>463</v>
      </c>
      <c r="D2541" s="38">
        <v>0</v>
      </c>
      <c r="E2541" s="38">
        <v>0</v>
      </c>
      <c r="F2541" s="38">
        <v>0</v>
      </c>
      <c r="G2541" s="38">
        <v>0</v>
      </c>
    </row>
    <row r="2542" spans="3:7">
      <c r="C2542" s="11" t="s">
        <v>464</v>
      </c>
      <c r="D2542" s="38">
        <v>0</v>
      </c>
      <c r="E2542" s="38">
        <v>0</v>
      </c>
      <c r="F2542" s="38">
        <v>0</v>
      </c>
      <c r="G2542" s="38">
        <v>0</v>
      </c>
    </row>
    <row r="2543" spans="3:7">
      <c r="C2543" s="11" t="s">
        <v>459</v>
      </c>
      <c r="D2543" s="38">
        <v>0</v>
      </c>
      <c r="E2543" s="38">
        <v>0</v>
      </c>
      <c r="F2543" s="38">
        <v>0</v>
      </c>
      <c r="G2543" s="38">
        <v>0</v>
      </c>
    </row>
    <row r="2544" spans="3:7">
      <c r="C2544" s="11" t="s">
        <v>463</v>
      </c>
      <c r="D2544" s="38">
        <v>0</v>
      </c>
      <c r="E2544" s="38">
        <v>0</v>
      </c>
      <c r="F2544" s="38">
        <v>0</v>
      </c>
      <c r="G2544" s="38">
        <v>0</v>
      </c>
    </row>
    <row r="2545" spans="3:7">
      <c r="C2545" s="11" t="s">
        <v>462</v>
      </c>
      <c r="D2545" s="38">
        <v>0</v>
      </c>
      <c r="E2545" s="38">
        <v>0</v>
      </c>
      <c r="F2545" s="38">
        <v>0</v>
      </c>
      <c r="G2545" s="38">
        <v>0</v>
      </c>
    </row>
    <row r="2546" spans="3:7">
      <c r="C2546" s="11" t="s">
        <v>459</v>
      </c>
      <c r="D2546" s="38">
        <v>0</v>
      </c>
      <c r="E2546" s="38">
        <v>0</v>
      </c>
      <c r="F2546" s="38">
        <v>0</v>
      </c>
      <c r="G2546" s="38">
        <v>0</v>
      </c>
    </row>
    <row r="2547" spans="3:7">
      <c r="C2547" s="11" t="s">
        <v>458</v>
      </c>
      <c r="D2547" s="38">
        <v>0</v>
      </c>
      <c r="E2547" s="38">
        <v>0</v>
      </c>
      <c r="F2547" s="38">
        <v>0</v>
      </c>
      <c r="G2547" s="38">
        <v>0</v>
      </c>
    </row>
    <row r="2548" spans="3:7">
      <c r="C2548" s="11" t="s">
        <v>457</v>
      </c>
      <c r="D2548" s="38">
        <v>0</v>
      </c>
      <c r="E2548" s="38">
        <v>0</v>
      </c>
      <c r="F2548" s="38">
        <v>0</v>
      </c>
      <c r="G2548" s="38">
        <v>0</v>
      </c>
    </row>
    <row r="2549" spans="3:7">
      <c r="C2549" s="11" t="s">
        <v>456</v>
      </c>
      <c r="D2549" s="38">
        <v>0</v>
      </c>
      <c r="E2549" s="38">
        <v>0</v>
      </c>
      <c r="F2549" s="38">
        <v>0</v>
      </c>
      <c r="G2549" s="38">
        <v>0</v>
      </c>
    </row>
    <row r="2550" spans="3:7">
      <c r="C2550" s="11" t="s">
        <v>455</v>
      </c>
      <c r="D2550" s="38">
        <v>0</v>
      </c>
      <c r="E2550" s="38">
        <v>0</v>
      </c>
      <c r="F2550" s="38">
        <v>0</v>
      </c>
      <c r="G2550" s="38">
        <v>0</v>
      </c>
    </row>
    <row r="2551" spans="3:7">
      <c r="C2551" s="11" t="s">
        <v>461</v>
      </c>
      <c r="D2551" s="38">
        <v>110000000</v>
      </c>
      <c r="E2551" s="38">
        <v>35737997</v>
      </c>
      <c r="F2551" s="38">
        <v>0</v>
      </c>
      <c r="G2551" s="38">
        <v>0</v>
      </c>
    </row>
    <row r="2552" spans="3:7">
      <c r="C2552" s="11" t="s">
        <v>459</v>
      </c>
      <c r="D2552" s="38">
        <v>110000000</v>
      </c>
      <c r="E2552" s="38">
        <v>35737997</v>
      </c>
      <c r="F2552" s="38">
        <v>0</v>
      </c>
      <c r="G2552" s="38">
        <v>0</v>
      </c>
    </row>
    <row r="2553" spans="3:7">
      <c r="C2553" s="11" t="s">
        <v>458</v>
      </c>
      <c r="D2553" s="38">
        <v>0</v>
      </c>
      <c r="E2553" s="38">
        <v>0</v>
      </c>
      <c r="F2553" s="38">
        <v>0</v>
      </c>
      <c r="G2553" s="38">
        <v>0</v>
      </c>
    </row>
    <row r="2554" spans="3:7">
      <c r="C2554" s="11" t="s">
        <v>457</v>
      </c>
      <c r="D2554" s="38">
        <v>0</v>
      </c>
      <c r="E2554" s="38">
        <v>0</v>
      </c>
      <c r="F2554" s="38">
        <v>0</v>
      </c>
      <c r="G2554" s="38">
        <v>0</v>
      </c>
    </row>
    <row r="2555" spans="3:7">
      <c r="C2555" s="11" t="s">
        <v>456</v>
      </c>
      <c r="D2555" s="38">
        <v>0</v>
      </c>
      <c r="E2555" s="38">
        <v>0</v>
      </c>
      <c r="F2555" s="38">
        <v>0</v>
      </c>
      <c r="G2555" s="38">
        <v>0</v>
      </c>
    </row>
    <row r="2556" spans="3:7">
      <c r="C2556" s="11" t="s">
        <v>455</v>
      </c>
      <c r="D2556" s="38">
        <v>0</v>
      </c>
      <c r="E2556" s="38">
        <v>0</v>
      </c>
      <c r="F2556" s="38">
        <v>0</v>
      </c>
      <c r="G2556" s="38">
        <v>0</v>
      </c>
    </row>
    <row r="2557" spans="3:7">
      <c r="C2557" s="11" t="s">
        <v>460</v>
      </c>
      <c r="D2557" s="38">
        <v>0</v>
      </c>
      <c r="E2557" s="38">
        <v>0</v>
      </c>
      <c r="F2557" s="38">
        <v>0</v>
      </c>
      <c r="G2557" s="38">
        <v>0</v>
      </c>
    </row>
    <row r="2558" spans="3:7">
      <c r="C2558" s="11" t="s">
        <v>459</v>
      </c>
      <c r="D2558" s="38">
        <v>0</v>
      </c>
      <c r="E2558" s="38">
        <v>0</v>
      </c>
      <c r="F2558" s="38">
        <v>0</v>
      </c>
      <c r="G2558" s="38">
        <v>0</v>
      </c>
    </row>
    <row r="2559" spans="3:7">
      <c r="C2559" s="11" t="s">
        <v>458</v>
      </c>
      <c r="D2559" s="38">
        <v>0</v>
      </c>
      <c r="E2559" s="38">
        <v>0</v>
      </c>
      <c r="F2559" s="38">
        <v>0</v>
      </c>
      <c r="G2559" s="38">
        <v>0</v>
      </c>
    </row>
    <row r="2560" spans="3:7">
      <c r="C2560" s="11" t="s">
        <v>457</v>
      </c>
      <c r="D2560" s="38">
        <v>0</v>
      </c>
      <c r="E2560" s="38">
        <v>0</v>
      </c>
      <c r="F2560" s="38">
        <v>0</v>
      </c>
      <c r="G2560" s="38">
        <v>0</v>
      </c>
    </row>
    <row r="2561" spans="3:7">
      <c r="C2561" s="11" t="s">
        <v>456</v>
      </c>
      <c r="D2561" s="38">
        <v>0</v>
      </c>
      <c r="E2561" s="38">
        <v>0</v>
      </c>
      <c r="F2561" s="38">
        <v>0</v>
      </c>
      <c r="G2561" s="38">
        <v>0</v>
      </c>
    </row>
    <row r="2562" spans="3:7">
      <c r="C2562" s="11" t="s">
        <v>455</v>
      </c>
      <c r="D2562" s="38">
        <v>0</v>
      </c>
      <c r="E2562" s="38">
        <v>0</v>
      </c>
      <c r="F2562" s="38">
        <v>0</v>
      </c>
      <c r="G2562" s="38">
        <v>0</v>
      </c>
    </row>
    <row r="2563" spans="3:7">
      <c r="C2563" s="11" t="s">
        <v>454</v>
      </c>
      <c r="D2563" s="38">
        <v>0</v>
      </c>
      <c r="E2563" s="38">
        <v>0</v>
      </c>
      <c r="F2563" s="38">
        <v>0</v>
      </c>
      <c r="G2563" s="38">
        <v>0</v>
      </c>
    </row>
    <row r="2564" spans="3:7">
      <c r="C2564" s="11" t="s">
        <v>453</v>
      </c>
      <c r="D2564" s="38">
        <v>0</v>
      </c>
      <c r="E2564" s="38">
        <v>0</v>
      </c>
      <c r="F2564" s="38">
        <v>0</v>
      </c>
      <c r="G2564" s="38">
        <v>0</v>
      </c>
    </row>
    <row r="2565" spans="3:7">
      <c r="C2565" s="10" t="s">
        <v>165</v>
      </c>
      <c r="D2565" s="38">
        <v>110000000</v>
      </c>
      <c r="E2565" s="38">
        <v>35737997</v>
      </c>
      <c r="F2565" s="38">
        <v>0</v>
      </c>
      <c r="G2565" s="38">
        <v>0</v>
      </c>
    </row>
    <row r="2566" spans="3:7">
      <c r="C2566" s="14" t="s">
        <v>484</v>
      </c>
      <c r="D2566" s="825" t="s">
        <v>2012</v>
      </c>
      <c r="E2566" s="826"/>
      <c r="F2566" s="826"/>
      <c r="G2566" s="826"/>
    </row>
    <row r="2567" spans="3:7">
      <c r="C2567" s="35" t="s">
        <v>482</v>
      </c>
      <c r="D2567" s="821" t="s">
        <v>2013</v>
      </c>
      <c r="E2567" s="822"/>
      <c r="F2567" s="822"/>
      <c r="G2567" s="822"/>
    </row>
    <row r="2568" spans="3:7">
      <c r="C2568" s="35" t="s">
        <v>15</v>
      </c>
      <c r="D2568" s="821" t="s">
        <v>1876</v>
      </c>
      <c r="E2568" s="822"/>
      <c r="F2568" s="822"/>
      <c r="G2568" s="822"/>
    </row>
    <row r="2569" spans="3:7">
      <c r="C2569" s="13"/>
      <c r="D2569" s="41">
        <v>2021</v>
      </c>
      <c r="E2569" s="41">
        <v>2022</v>
      </c>
      <c r="F2569" s="41">
        <v>2023</v>
      </c>
      <c r="G2569" s="41">
        <v>2024</v>
      </c>
    </row>
    <row r="2570" spans="3:7">
      <c r="C2570" s="12"/>
      <c r="D2570" s="42" t="s">
        <v>7</v>
      </c>
      <c r="E2570" s="42" t="s">
        <v>8</v>
      </c>
      <c r="F2570" s="42" t="s">
        <v>8</v>
      </c>
      <c r="G2570" s="42" t="s">
        <v>8</v>
      </c>
    </row>
    <row r="2571" spans="3:7">
      <c r="C2571" s="7" t="s">
        <v>16</v>
      </c>
      <c r="D2571" s="43" t="s">
        <v>474</v>
      </c>
      <c r="E2571" s="43" t="s">
        <v>531</v>
      </c>
      <c r="F2571" s="43" t="s">
        <v>531</v>
      </c>
      <c r="G2571" s="43" t="s">
        <v>474</v>
      </c>
    </row>
    <row r="2572" spans="3:7">
      <c r="C2572" s="7" t="s">
        <v>680</v>
      </c>
      <c r="D2572" s="43" t="s">
        <v>1834</v>
      </c>
      <c r="E2572" s="43" t="s">
        <v>2014</v>
      </c>
      <c r="F2572" s="43" t="s">
        <v>2015</v>
      </c>
      <c r="G2572" s="43" t="s">
        <v>474</v>
      </c>
    </row>
    <row r="2573" spans="3:7">
      <c r="C2573" s="7" t="s">
        <v>676</v>
      </c>
      <c r="D2573" s="43" t="s">
        <v>474</v>
      </c>
      <c r="E2573" s="43" t="s">
        <v>2014</v>
      </c>
      <c r="F2573" s="43" t="s">
        <v>2015</v>
      </c>
      <c r="G2573" s="43" t="s">
        <v>474</v>
      </c>
    </row>
    <row r="2574" spans="3:7">
      <c r="C2574" s="7" t="s">
        <v>477</v>
      </c>
      <c r="D2574" s="43" t="s">
        <v>450</v>
      </c>
      <c r="E2574" s="43" t="s">
        <v>450</v>
      </c>
      <c r="F2574" s="43" t="s">
        <v>474</v>
      </c>
      <c r="G2574" s="43" t="s">
        <v>583</v>
      </c>
    </row>
    <row r="2575" spans="3:7">
      <c r="C2575" s="7" t="s">
        <v>476</v>
      </c>
      <c r="D2575" s="43" t="s">
        <v>450</v>
      </c>
      <c r="E2575" s="43" t="s">
        <v>2016</v>
      </c>
      <c r="F2575" s="43" t="s">
        <v>492</v>
      </c>
      <c r="G2575" s="43" t="s">
        <v>583</v>
      </c>
    </row>
    <row r="2576" spans="3:7">
      <c r="C2576" s="7" t="s">
        <v>22</v>
      </c>
      <c r="D2576" s="43" t="s">
        <v>450</v>
      </c>
      <c r="E2576" s="43" t="s">
        <v>450</v>
      </c>
      <c r="F2576" s="43" t="s">
        <v>492</v>
      </c>
      <c r="G2576" s="43" t="s">
        <v>583</v>
      </c>
    </row>
    <row r="2577" spans="3:7">
      <c r="C2577" s="823" t="s">
        <v>473</v>
      </c>
      <c r="D2577" s="824"/>
      <c r="E2577" s="824"/>
      <c r="F2577" s="824"/>
      <c r="G2577" s="824"/>
    </row>
    <row r="2578" spans="3:7">
      <c r="C2578" s="13"/>
      <c r="D2578" s="41">
        <v>2021</v>
      </c>
      <c r="E2578" s="41">
        <v>2022</v>
      </c>
      <c r="F2578" s="41">
        <v>2023</v>
      </c>
      <c r="G2578" s="41">
        <v>2024</v>
      </c>
    </row>
    <row r="2579" spans="3:7">
      <c r="C2579" s="12"/>
      <c r="D2579" s="42" t="s">
        <v>7</v>
      </c>
      <c r="E2579" s="42" t="s">
        <v>8</v>
      </c>
      <c r="F2579" s="42" t="s">
        <v>8</v>
      </c>
      <c r="G2579" s="42" t="s">
        <v>8</v>
      </c>
    </row>
    <row r="2580" spans="3:7">
      <c r="C2580" s="11" t="s">
        <v>470</v>
      </c>
      <c r="D2580" s="38">
        <v>0</v>
      </c>
      <c r="E2580" s="38">
        <v>0</v>
      </c>
      <c r="F2580" s="38">
        <v>0</v>
      </c>
      <c r="G2580" s="38">
        <v>0</v>
      </c>
    </row>
    <row r="2581" spans="3:7">
      <c r="C2581" s="11" t="s">
        <v>459</v>
      </c>
      <c r="D2581" s="38">
        <v>0</v>
      </c>
      <c r="E2581" s="38">
        <v>0</v>
      </c>
      <c r="F2581" s="38">
        <v>0</v>
      </c>
      <c r="G2581" s="38">
        <v>0</v>
      </c>
    </row>
    <row r="2582" spans="3:7">
      <c r="C2582" s="11" t="s">
        <v>463</v>
      </c>
      <c r="D2582" s="38">
        <v>0</v>
      </c>
      <c r="E2582" s="38">
        <v>0</v>
      </c>
      <c r="F2582" s="38">
        <v>0</v>
      </c>
      <c r="G2582" s="38">
        <v>0</v>
      </c>
    </row>
    <row r="2583" spans="3:7">
      <c r="C2583" s="11" t="s">
        <v>469</v>
      </c>
      <c r="D2583" s="38">
        <v>0</v>
      </c>
      <c r="E2583" s="38">
        <v>0</v>
      </c>
      <c r="F2583" s="38">
        <v>0</v>
      </c>
      <c r="G2583" s="38">
        <v>0</v>
      </c>
    </row>
    <row r="2584" spans="3:7">
      <c r="C2584" s="11" t="s">
        <v>459</v>
      </c>
      <c r="D2584" s="38">
        <v>0</v>
      </c>
      <c r="E2584" s="38">
        <v>0</v>
      </c>
      <c r="F2584" s="38">
        <v>0</v>
      </c>
      <c r="G2584" s="38">
        <v>0</v>
      </c>
    </row>
    <row r="2585" spans="3:7">
      <c r="C2585" s="11" t="s">
        <v>463</v>
      </c>
      <c r="D2585" s="38">
        <v>0</v>
      </c>
      <c r="E2585" s="38">
        <v>0</v>
      </c>
      <c r="F2585" s="38">
        <v>0</v>
      </c>
      <c r="G2585" s="38">
        <v>0</v>
      </c>
    </row>
    <row r="2586" spans="3:7">
      <c r="C2586" s="11" t="s">
        <v>468</v>
      </c>
      <c r="D2586" s="38">
        <v>0</v>
      </c>
      <c r="E2586" s="38">
        <v>0</v>
      </c>
      <c r="F2586" s="38">
        <v>0</v>
      </c>
      <c r="G2586" s="38">
        <v>0</v>
      </c>
    </row>
    <row r="2587" spans="3:7">
      <c r="C2587" s="11" t="s">
        <v>459</v>
      </c>
      <c r="D2587" s="38">
        <v>0</v>
      </c>
      <c r="E2587" s="38">
        <v>0</v>
      </c>
      <c r="F2587" s="38">
        <v>0</v>
      </c>
      <c r="G2587" s="38">
        <v>0</v>
      </c>
    </row>
    <row r="2588" spans="3:7">
      <c r="C2588" s="11" t="s">
        <v>463</v>
      </c>
      <c r="D2588" s="38">
        <v>0</v>
      </c>
      <c r="E2588" s="38">
        <v>0</v>
      </c>
      <c r="F2588" s="38">
        <v>0</v>
      </c>
      <c r="G2588" s="38">
        <v>0</v>
      </c>
    </row>
    <row r="2589" spans="3:7">
      <c r="C2589" s="11" t="s">
        <v>467</v>
      </c>
      <c r="D2589" s="38">
        <v>0</v>
      </c>
      <c r="E2589" s="38">
        <v>0</v>
      </c>
      <c r="F2589" s="38">
        <v>0</v>
      </c>
      <c r="G2589" s="38">
        <v>0</v>
      </c>
    </row>
    <row r="2590" spans="3:7">
      <c r="C2590" s="11" t="s">
        <v>459</v>
      </c>
      <c r="D2590" s="38">
        <v>0</v>
      </c>
      <c r="E2590" s="38">
        <v>0</v>
      </c>
      <c r="F2590" s="38">
        <v>0</v>
      </c>
      <c r="G2590" s="38">
        <v>0</v>
      </c>
    </row>
    <row r="2591" spans="3:7">
      <c r="C2591" s="11" t="s">
        <v>463</v>
      </c>
      <c r="D2591" s="38">
        <v>0</v>
      </c>
      <c r="E2591" s="38">
        <v>0</v>
      </c>
      <c r="F2591" s="38">
        <v>0</v>
      </c>
      <c r="G2591" s="38">
        <v>0</v>
      </c>
    </row>
    <row r="2592" spans="3:7">
      <c r="C2592" s="11" t="s">
        <v>472</v>
      </c>
      <c r="D2592" s="38">
        <v>0</v>
      </c>
      <c r="E2592" s="38">
        <v>0</v>
      </c>
      <c r="F2592" s="38">
        <v>0</v>
      </c>
      <c r="G2592" s="38">
        <v>0</v>
      </c>
    </row>
    <row r="2593" spans="3:7">
      <c r="C2593" s="11" t="s">
        <v>459</v>
      </c>
      <c r="D2593" s="38">
        <v>0</v>
      </c>
      <c r="E2593" s="38">
        <v>0</v>
      </c>
      <c r="F2593" s="38">
        <v>0</v>
      </c>
      <c r="G2593" s="38">
        <v>0</v>
      </c>
    </row>
    <row r="2594" spans="3:7">
      <c r="C2594" s="11" t="s">
        <v>463</v>
      </c>
      <c r="D2594" s="38">
        <v>0</v>
      </c>
      <c r="E2594" s="38">
        <v>0</v>
      </c>
      <c r="F2594" s="38">
        <v>0</v>
      </c>
      <c r="G2594" s="38">
        <v>0</v>
      </c>
    </row>
    <row r="2595" spans="3:7">
      <c r="C2595" s="11" t="s">
        <v>465</v>
      </c>
      <c r="D2595" s="38">
        <v>0</v>
      </c>
      <c r="E2595" s="38">
        <v>0</v>
      </c>
      <c r="F2595" s="38">
        <v>0</v>
      </c>
      <c r="G2595" s="38">
        <v>0</v>
      </c>
    </row>
    <row r="2596" spans="3:7">
      <c r="C2596" s="11" t="s">
        <v>459</v>
      </c>
      <c r="D2596" s="38">
        <v>0</v>
      </c>
      <c r="E2596" s="38">
        <v>0</v>
      </c>
      <c r="F2596" s="38">
        <v>0</v>
      </c>
      <c r="G2596" s="38">
        <v>0</v>
      </c>
    </row>
    <row r="2597" spans="3:7">
      <c r="C2597" s="11" t="s">
        <v>463</v>
      </c>
      <c r="D2597" s="38">
        <v>0</v>
      </c>
      <c r="E2597" s="38">
        <v>0</v>
      </c>
      <c r="F2597" s="38">
        <v>0</v>
      </c>
      <c r="G2597" s="38">
        <v>0</v>
      </c>
    </row>
    <row r="2598" spans="3:7">
      <c r="C2598" s="11" t="s">
        <v>464</v>
      </c>
      <c r="D2598" s="38">
        <v>0</v>
      </c>
      <c r="E2598" s="38">
        <v>0</v>
      </c>
      <c r="F2598" s="38">
        <v>0</v>
      </c>
      <c r="G2598" s="38">
        <v>0</v>
      </c>
    </row>
    <row r="2599" spans="3:7">
      <c r="C2599" s="11" t="s">
        <v>459</v>
      </c>
      <c r="D2599" s="38">
        <v>0</v>
      </c>
      <c r="E2599" s="38">
        <v>0</v>
      </c>
      <c r="F2599" s="38">
        <v>0</v>
      </c>
      <c r="G2599" s="38">
        <v>0</v>
      </c>
    </row>
    <row r="2600" spans="3:7">
      <c r="C2600" s="11" t="s">
        <v>463</v>
      </c>
      <c r="D2600" s="38">
        <v>0</v>
      </c>
      <c r="E2600" s="38">
        <v>0</v>
      </c>
      <c r="F2600" s="38">
        <v>0</v>
      </c>
      <c r="G2600" s="38">
        <v>0</v>
      </c>
    </row>
    <row r="2601" spans="3:7">
      <c r="C2601" s="11" t="s">
        <v>462</v>
      </c>
      <c r="D2601" s="38">
        <v>0</v>
      </c>
      <c r="E2601" s="38">
        <v>0</v>
      </c>
      <c r="F2601" s="38">
        <v>0</v>
      </c>
      <c r="G2601" s="38">
        <v>0</v>
      </c>
    </row>
    <row r="2602" spans="3:7">
      <c r="C2602" s="11" t="s">
        <v>459</v>
      </c>
      <c r="D2602" s="38">
        <v>0</v>
      </c>
      <c r="E2602" s="38">
        <v>0</v>
      </c>
      <c r="F2602" s="38">
        <v>0</v>
      </c>
      <c r="G2602" s="38">
        <v>0</v>
      </c>
    </row>
    <row r="2603" spans="3:7">
      <c r="C2603" s="11" t="s">
        <v>458</v>
      </c>
      <c r="D2603" s="38">
        <v>0</v>
      </c>
      <c r="E2603" s="38">
        <v>0</v>
      </c>
      <c r="F2603" s="38">
        <v>0</v>
      </c>
      <c r="G2603" s="38">
        <v>0</v>
      </c>
    </row>
    <row r="2604" spans="3:7">
      <c r="C2604" s="11" t="s">
        <v>457</v>
      </c>
      <c r="D2604" s="38">
        <v>0</v>
      </c>
      <c r="E2604" s="38">
        <v>0</v>
      </c>
      <c r="F2604" s="38">
        <v>0</v>
      </c>
      <c r="G2604" s="38">
        <v>0</v>
      </c>
    </row>
    <row r="2605" spans="3:7">
      <c r="C2605" s="11" t="s">
        <v>456</v>
      </c>
      <c r="D2605" s="38">
        <v>0</v>
      </c>
      <c r="E2605" s="38">
        <v>0</v>
      </c>
      <c r="F2605" s="38">
        <v>0</v>
      </c>
      <c r="G2605" s="38">
        <v>0</v>
      </c>
    </row>
    <row r="2606" spans="3:7">
      <c r="C2606" s="11" t="s">
        <v>455</v>
      </c>
      <c r="D2606" s="38">
        <v>0</v>
      </c>
      <c r="E2606" s="38">
        <v>0</v>
      </c>
      <c r="F2606" s="38">
        <v>0</v>
      </c>
      <c r="G2606" s="38">
        <v>0</v>
      </c>
    </row>
    <row r="2607" spans="3:7">
      <c r="C2607" s="11" t="s">
        <v>461</v>
      </c>
      <c r="D2607" s="38">
        <v>200000000</v>
      </c>
      <c r="E2607" s="38">
        <v>28208809</v>
      </c>
      <c r="F2607" s="38">
        <v>112835236</v>
      </c>
      <c r="G2607" s="38">
        <v>0</v>
      </c>
    </row>
    <row r="2608" spans="3:7">
      <c r="C2608" s="11" t="s">
        <v>459</v>
      </c>
      <c r="D2608" s="38">
        <v>200000000</v>
      </c>
      <c r="E2608" s="38">
        <v>28208809</v>
      </c>
      <c r="F2608" s="38">
        <v>112835236</v>
      </c>
      <c r="G2608" s="38">
        <v>0</v>
      </c>
    </row>
    <row r="2609" spans="3:7">
      <c r="C2609" s="11" t="s">
        <v>458</v>
      </c>
      <c r="D2609" s="38">
        <v>0</v>
      </c>
      <c r="E2609" s="38">
        <v>0</v>
      </c>
      <c r="F2609" s="38">
        <v>0</v>
      </c>
      <c r="G2609" s="38">
        <v>0</v>
      </c>
    </row>
    <row r="2610" spans="3:7">
      <c r="C2610" s="11" t="s">
        <v>457</v>
      </c>
      <c r="D2610" s="38">
        <v>0</v>
      </c>
      <c r="E2610" s="38">
        <v>0</v>
      </c>
      <c r="F2610" s="38">
        <v>0</v>
      </c>
      <c r="G2610" s="38">
        <v>0</v>
      </c>
    </row>
    <row r="2611" spans="3:7">
      <c r="C2611" s="11" t="s">
        <v>456</v>
      </c>
      <c r="D2611" s="38">
        <v>0</v>
      </c>
      <c r="E2611" s="38">
        <v>0</v>
      </c>
      <c r="F2611" s="38">
        <v>0</v>
      </c>
      <c r="G2611" s="38">
        <v>0</v>
      </c>
    </row>
    <row r="2612" spans="3:7">
      <c r="C2612" s="11" t="s">
        <v>455</v>
      </c>
      <c r="D2612" s="38">
        <v>0</v>
      </c>
      <c r="E2612" s="38">
        <v>0</v>
      </c>
      <c r="F2612" s="38">
        <v>0</v>
      </c>
      <c r="G2612" s="38">
        <v>0</v>
      </c>
    </row>
    <row r="2613" spans="3:7">
      <c r="C2613" s="11" t="s">
        <v>460</v>
      </c>
      <c r="D2613" s="38">
        <v>0</v>
      </c>
      <c r="E2613" s="38">
        <v>0</v>
      </c>
      <c r="F2613" s="38">
        <v>0</v>
      </c>
      <c r="G2613" s="38">
        <v>0</v>
      </c>
    </row>
    <row r="2614" spans="3:7">
      <c r="C2614" s="11" t="s">
        <v>459</v>
      </c>
      <c r="D2614" s="38">
        <v>0</v>
      </c>
      <c r="E2614" s="38">
        <v>0</v>
      </c>
      <c r="F2614" s="38">
        <v>0</v>
      </c>
      <c r="G2614" s="38">
        <v>0</v>
      </c>
    </row>
    <row r="2615" spans="3:7">
      <c r="C2615" s="11" t="s">
        <v>458</v>
      </c>
      <c r="D2615" s="38">
        <v>0</v>
      </c>
      <c r="E2615" s="38">
        <v>0</v>
      </c>
      <c r="F2615" s="38">
        <v>0</v>
      </c>
      <c r="G2615" s="38">
        <v>0</v>
      </c>
    </row>
    <row r="2616" spans="3:7">
      <c r="C2616" s="11" t="s">
        <v>457</v>
      </c>
      <c r="D2616" s="38">
        <v>0</v>
      </c>
      <c r="E2616" s="38">
        <v>0</v>
      </c>
      <c r="F2616" s="38">
        <v>0</v>
      </c>
      <c r="G2616" s="38">
        <v>0</v>
      </c>
    </row>
    <row r="2617" spans="3:7">
      <c r="C2617" s="11" t="s">
        <v>456</v>
      </c>
      <c r="D2617" s="38">
        <v>0</v>
      </c>
      <c r="E2617" s="38">
        <v>0</v>
      </c>
      <c r="F2617" s="38">
        <v>0</v>
      </c>
      <c r="G2617" s="38">
        <v>0</v>
      </c>
    </row>
    <row r="2618" spans="3:7">
      <c r="C2618" s="11" t="s">
        <v>455</v>
      </c>
      <c r="D2618" s="38">
        <v>0</v>
      </c>
      <c r="E2618" s="38">
        <v>0</v>
      </c>
      <c r="F2618" s="38">
        <v>0</v>
      </c>
      <c r="G2618" s="38">
        <v>0</v>
      </c>
    </row>
    <row r="2619" spans="3:7">
      <c r="C2619" s="11" t="s">
        <v>454</v>
      </c>
      <c r="D2619" s="38">
        <v>0</v>
      </c>
      <c r="E2619" s="38">
        <v>0</v>
      </c>
      <c r="F2619" s="38">
        <v>0</v>
      </c>
      <c r="G2619" s="38">
        <v>0</v>
      </c>
    </row>
    <row r="2620" spans="3:7">
      <c r="C2620" s="11" t="s">
        <v>453</v>
      </c>
      <c r="D2620" s="38">
        <v>0</v>
      </c>
      <c r="E2620" s="38">
        <v>0</v>
      </c>
      <c r="F2620" s="38">
        <v>0</v>
      </c>
      <c r="G2620" s="38">
        <v>0</v>
      </c>
    </row>
    <row r="2621" spans="3:7">
      <c r="C2621" s="10" t="s">
        <v>165</v>
      </c>
      <c r="D2621" s="38">
        <v>200000000</v>
      </c>
      <c r="E2621" s="38">
        <v>28208809</v>
      </c>
      <c r="F2621" s="38">
        <v>112835236</v>
      </c>
      <c r="G2621" s="38">
        <v>0</v>
      </c>
    </row>
    <row r="2622" spans="3:7">
      <c r="C2622" s="14" t="s">
        <v>484</v>
      </c>
      <c r="D2622" s="825" t="s">
        <v>2017</v>
      </c>
      <c r="E2622" s="826"/>
      <c r="F2622" s="826"/>
      <c r="G2622" s="826"/>
    </row>
    <row r="2623" spans="3:7">
      <c r="C2623" s="35" t="s">
        <v>482</v>
      </c>
      <c r="D2623" s="821" t="s">
        <v>2018</v>
      </c>
      <c r="E2623" s="822"/>
      <c r="F2623" s="822"/>
      <c r="G2623" s="822"/>
    </row>
    <row r="2624" spans="3:7">
      <c r="C2624" s="35" t="s">
        <v>15</v>
      </c>
      <c r="D2624" s="821" t="s">
        <v>1876</v>
      </c>
      <c r="E2624" s="822"/>
      <c r="F2624" s="822"/>
      <c r="G2624" s="822"/>
    </row>
    <row r="2625" spans="3:7">
      <c r="C2625" s="13"/>
      <c r="D2625" s="41">
        <v>2021</v>
      </c>
      <c r="E2625" s="41">
        <v>2022</v>
      </c>
      <c r="F2625" s="41">
        <v>2023</v>
      </c>
      <c r="G2625" s="41">
        <v>2024</v>
      </c>
    </row>
    <row r="2626" spans="3:7">
      <c r="C2626" s="12"/>
      <c r="D2626" s="42" t="s">
        <v>7</v>
      </c>
      <c r="E2626" s="42" t="s">
        <v>8</v>
      </c>
      <c r="F2626" s="42" t="s">
        <v>8</v>
      </c>
      <c r="G2626" s="42" t="s">
        <v>8</v>
      </c>
    </row>
    <row r="2627" spans="3:7">
      <c r="C2627" s="7" t="s">
        <v>16</v>
      </c>
      <c r="D2627" s="43" t="s">
        <v>474</v>
      </c>
      <c r="E2627" s="43" t="s">
        <v>531</v>
      </c>
      <c r="F2627" s="43" t="s">
        <v>474</v>
      </c>
      <c r="G2627" s="43" t="s">
        <v>474</v>
      </c>
    </row>
    <row r="2628" spans="3:7">
      <c r="C2628" s="7" t="s">
        <v>680</v>
      </c>
      <c r="D2628" s="43" t="s">
        <v>2019</v>
      </c>
      <c r="E2628" s="43" t="s">
        <v>2020</v>
      </c>
      <c r="F2628" s="43" t="s">
        <v>474</v>
      </c>
      <c r="G2628" s="43" t="s">
        <v>474</v>
      </c>
    </row>
    <row r="2629" spans="3:7">
      <c r="C2629" s="7" t="s">
        <v>676</v>
      </c>
      <c r="D2629" s="43" t="s">
        <v>474</v>
      </c>
      <c r="E2629" s="43" t="s">
        <v>2020</v>
      </c>
      <c r="F2629" s="43" t="s">
        <v>474</v>
      </c>
      <c r="G2629" s="43" t="s">
        <v>474</v>
      </c>
    </row>
    <row r="2630" spans="3:7">
      <c r="C2630" s="7" t="s">
        <v>477</v>
      </c>
      <c r="D2630" s="43" t="s">
        <v>450</v>
      </c>
      <c r="E2630" s="43" t="s">
        <v>450</v>
      </c>
      <c r="F2630" s="43" t="s">
        <v>583</v>
      </c>
      <c r="G2630" s="43" t="s">
        <v>450</v>
      </c>
    </row>
    <row r="2631" spans="3:7">
      <c r="C2631" s="7" t="s">
        <v>476</v>
      </c>
      <c r="D2631" s="43" t="s">
        <v>450</v>
      </c>
      <c r="E2631" s="43" t="s">
        <v>2021</v>
      </c>
      <c r="F2631" s="43" t="s">
        <v>583</v>
      </c>
      <c r="G2631" s="43" t="s">
        <v>450</v>
      </c>
    </row>
    <row r="2632" spans="3:7">
      <c r="C2632" s="7" t="s">
        <v>22</v>
      </c>
      <c r="D2632" s="43" t="s">
        <v>450</v>
      </c>
      <c r="E2632" s="43" t="s">
        <v>450</v>
      </c>
      <c r="F2632" s="43" t="s">
        <v>583</v>
      </c>
      <c r="G2632" s="43" t="s">
        <v>450</v>
      </c>
    </row>
    <row r="2633" spans="3:7">
      <c r="C2633" s="823" t="s">
        <v>473</v>
      </c>
      <c r="D2633" s="824"/>
      <c r="E2633" s="824"/>
      <c r="F2633" s="824"/>
      <c r="G2633" s="824"/>
    </row>
    <row r="2634" spans="3:7">
      <c r="C2634" s="13"/>
      <c r="D2634" s="41">
        <v>2021</v>
      </c>
      <c r="E2634" s="41">
        <v>2022</v>
      </c>
      <c r="F2634" s="41">
        <v>2023</v>
      </c>
      <c r="G2634" s="41">
        <v>2024</v>
      </c>
    </row>
    <row r="2635" spans="3:7">
      <c r="C2635" s="12"/>
      <c r="D2635" s="42" t="s">
        <v>7</v>
      </c>
      <c r="E2635" s="42" t="s">
        <v>8</v>
      </c>
      <c r="F2635" s="42" t="s">
        <v>8</v>
      </c>
      <c r="G2635" s="42" t="s">
        <v>8</v>
      </c>
    </row>
    <row r="2636" spans="3:7">
      <c r="C2636" s="11" t="s">
        <v>470</v>
      </c>
      <c r="D2636" s="38">
        <v>0</v>
      </c>
      <c r="E2636" s="38">
        <v>0</v>
      </c>
      <c r="F2636" s="38">
        <v>0</v>
      </c>
      <c r="G2636" s="38">
        <v>0</v>
      </c>
    </row>
    <row r="2637" spans="3:7">
      <c r="C2637" s="11" t="s">
        <v>459</v>
      </c>
      <c r="D2637" s="38">
        <v>0</v>
      </c>
      <c r="E2637" s="38">
        <v>0</v>
      </c>
      <c r="F2637" s="38">
        <v>0</v>
      </c>
      <c r="G2637" s="38">
        <v>0</v>
      </c>
    </row>
    <row r="2638" spans="3:7">
      <c r="C2638" s="11" t="s">
        <v>463</v>
      </c>
      <c r="D2638" s="38">
        <v>0</v>
      </c>
      <c r="E2638" s="38">
        <v>0</v>
      </c>
      <c r="F2638" s="38">
        <v>0</v>
      </c>
      <c r="G2638" s="38">
        <v>0</v>
      </c>
    </row>
    <row r="2639" spans="3:7">
      <c r="C2639" s="11" t="s">
        <v>469</v>
      </c>
      <c r="D2639" s="38">
        <v>0</v>
      </c>
      <c r="E2639" s="38">
        <v>0</v>
      </c>
      <c r="F2639" s="38">
        <v>0</v>
      </c>
      <c r="G2639" s="38">
        <v>0</v>
      </c>
    </row>
    <row r="2640" spans="3:7">
      <c r="C2640" s="11" t="s">
        <v>459</v>
      </c>
      <c r="D2640" s="38">
        <v>0</v>
      </c>
      <c r="E2640" s="38">
        <v>0</v>
      </c>
      <c r="F2640" s="38">
        <v>0</v>
      </c>
      <c r="G2640" s="38">
        <v>0</v>
      </c>
    </row>
    <row r="2641" spans="3:7">
      <c r="C2641" s="11" t="s">
        <v>463</v>
      </c>
      <c r="D2641" s="38">
        <v>0</v>
      </c>
      <c r="E2641" s="38">
        <v>0</v>
      </c>
      <c r="F2641" s="38">
        <v>0</v>
      </c>
      <c r="G2641" s="38">
        <v>0</v>
      </c>
    </row>
    <row r="2642" spans="3:7">
      <c r="C2642" s="11" t="s">
        <v>468</v>
      </c>
      <c r="D2642" s="38">
        <v>0</v>
      </c>
      <c r="E2642" s="38">
        <v>0</v>
      </c>
      <c r="F2642" s="38">
        <v>0</v>
      </c>
      <c r="G2642" s="38">
        <v>0</v>
      </c>
    </row>
    <row r="2643" spans="3:7">
      <c r="C2643" s="11" t="s">
        <v>459</v>
      </c>
      <c r="D2643" s="38">
        <v>0</v>
      </c>
      <c r="E2643" s="38">
        <v>0</v>
      </c>
      <c r="F2643" s="38">
        <v>0</v>
      </c>
      <c r="G2643" s="38">
        <v>0</v>
      </c>
    </row>
    <row r="2644" spans="3:7">
      <c r="C2644" s="11" t="s">
        <v>463</v>
      </c>
      <c r="D2644" s="38">
        <v>0</v>
      </c>
      <c r="E2644" s="38">
        <v>0</v>
      </c>
      <c r="F2644" s="38">
        <v>0</v>
      </c>
      <c r="G2644" s="38">
        <v>0</v>
      </c>
    </row>
    <row r="2645" spans="3:7">
      <c r="C2645" s="11" t="s">
        <v>467</v>
      </c>
      <c r="D2645" s="38">
        <v>0</v>
      </c>
      <c r="E2645" s="38">
        <v>0</v>
      </c>
      <c r="F2645" s="38">
        <v>0</v>
      </c>
      <c r="G2645" s="38">
        <v>0</v>
      </c>
    </row>
    <row r="2646" spans="3:7">
      <c r="C2646" s="11" t="s">
        <v>459</v>
      </c>
      <c r="D2646" s="38">
        <v>0</v>
      </c>
      <c r="E2646" s="38">
        <v>0</v>
      </c>
      <c r="F2646" s="38">
        <v>0</v>
      </c>
      <c r="G2646" s="38">
        <v>0</v>
      </c>
    </row>
    <row r="2647" spans="3:7">
      <c r="C2647" s="11" t="s">
        <v>463</v>
      </c>
      <c r="D2647" s="38">
        <v>0</v>
      </c>
      <c r="E2647" s="38">
        <v>0</v>
      </c>
      <c r="F2647" s="38">
        <v>0</v>
      </c>
      <c r="G2647" s="38">
        <v>0</v>
      </c>
    </row>
    <row r="2648" spans="3:7">
      <c r="C2648" s="11" t="s">
        <v>472</v>
      </c>
      <c r="D2648" s="38">
        <v>0</v>
      </c>
      <c r="E2648" s="38">
        <v>0</v>
      </c>
      <c r="F2648" s="38">
        <v>0</v>
      </c>
      <c r="G2648" s="38">
        <v>0</v>
      </c>
    </row>
    <row r="2649" spans="3:7">
      <c r="C2649" s="11" t="s">
        <v>459</v>
      </c>
      <c r="D2649" s="38">
        <v>0</v>
      </c>
      <c r="E2649" s="38">
        <v>0</v>
      </c>
      <c r="F2649" s="38">
        <v>0</v>
      </c>
      <c r="G2649" s="38">
        <v>0</v>
      </c>
    </row>
    <row r="2650" spans="3:7">
      <c r="C2650" s="11" t="s">
        <v>463</v>
      </c>
      <c r="D2650" s="38">
        <v>0</v>
      </c>
      <c r="E2650" s="38">
        <v>0</v>
      </c>
      <c r="F2650" s="38">
        <v>0</v>
      </c>
      <c r="G2650" s="38">
        <v>0</v>
      </c>
    </row>
    <row r="2651" spans="3:7">
      <c r="C2651" s="11" t="s">
        <v>465</v>
      </c>
      <c r="D2651" s="38">
        <v>0</v>
      </c>
      <c r="E2651" s="38">
        <v>0</v>
      </c>
      <c r="F2651" s="38">
        <v>0</v>
      </c>
      <c r="G2651" s="38">
        <v>0</v>
      </c>
    </row>
    <row r="2652" spans="3:7">
      <c r="C2652" s="11" t="s">
        <v>459</v>
      </c>
      <c r="D2652" s="38">
        <v>0</v>
      </c>
      <c r="E2652" s="38">
        <v>0</v>
      </c>
      <c r="F2652" s="38">
        <v>0</v>
      </c>
      <c r="G2652" s="38">
        <v>0</v>
      </c>
    </row>
    <row r="2653" spans="3:7">
      <c r="C2653" s="11" t="s">
        <v>463</v>
      </c>
      <c r="D2653" s="38">
        <v>0</v>
      </c>
      <c r="E2653" s="38">
        <v>0</v>
      </c>
      <c r="F2653" s="38">
        <v>0</v>
      </c>
      <c r="G2653" s="38">
        <v>0</v>
      </c>
    </row>
    <row r="2654" spans="3:7">
      <c r="C2654" s="11" t="s">
        <v>464</v>
      </c>
      <c r="D2654" s="38">
        <v>0</v>
      </c>
      <c r="E2654" s="38">
        <v>0</v>
      </c>
      <c r="F2654" s="38">
        <v>0</v>
      </c>
      <c r="G2654" s="38">
        <v>0</v>
      </c>
    </row>
    <row r="2655" spans="3:7">
      <c r="C2655" s="11" t="s">
        <v>459</v>
      </c>
      <c r="D2655" s="38">
        <v>0</v>
      </c>
      <c r="E2655" s="38">
        <v>0</v>
      </c>
      <c r="F2655" s="38">
        <v>0</v>
      </c>
      <c r="G2655" s="38">
        <v>0</v>
      </c>
    </row>
    <row r="2656" spans="3:7">
      <c r="C2656" s="11" t="s">
        <v>463</v>
      </c>
      <c r="D2656" s="38">
        <v>0</v>
      </c>
      <c r="E2656" s="38">
        <v>0</v>
      </c>
      <c r="F2656" s="38">
        <v>0</v>
      </c>
      <c r="G2656" s="38">
        <v>0</v>
      </c>
    </row>
    <row r="2657" spans="3:7">
      <c r="C2657" s="11" t="s">
        <v>462</v>
      </c>
      <c r="D2657" s="38">
        <v>0</v>
      </c>
      <c r="E2657" s="38">
        <v>0</v>
      </c>
      <c r="F2657" s="38">
        <v>0</v>
      </c>
      <c r="G2657" s="38">
        <v>0</v>
      </c>
    </row>
    <row r="2658" spans="3:7">
      <c r="C2658" s="11" t="s">
        <v>459</v>
      </c>
      <c r="D2658" s="38">
        <v>0</v>
      </c>
      <c r="E2658" s="38">
        <v>0</v>
      </c>
      <c r="F2658" s="38">
        <v>0</v>
      </c>
      <c r="G2658" s="38">
        <v>0</v>
      </c>
    </row>
    <row r="2659" spans="3:7">
      <c r="C2659" s="11" t="s">
        <v>458</v>
      </c>
      <c r="D2659" s="38">
        <v>0</v>
      </c>
      <c r="E2659" s="38">
        <v>0</v>
      </c>
      <c r="F2659" s="38">
        <v>0</v>
      </c>
      <c r="G2659" s="38">
        <v>0</v>
      </c>
    </row>
    <row r="2660" spans="3:7">
      <c r="C2660" s="11" t="s">
        <v>457</v>
      </c>
      <c r="D2660" s="38">
        <v>0</v>
      </c>
      <c r="E2660" s="38">
        <v>0</v>
      </c>
      <c r="F2660" s="38">
        <v>0</v>
      </c>
      <c r="G2660" s="38">
        <v>0</v>
      </c>
    </row>
    <row r="2661" spans="3:7">
      <c r="C2661" s="11" t="s">
        <v>456</v>
      </c>
      <c r="D2661" s="38">
        <v>0</v>
      </c>
      <c r="E2661" s="38">
        <v>0</v>
      </c>
      <c r="F2661" s="38">
        <v>0</v>
      </c>
      <c r="G2661" s="38">
        <v>0</v>
      </c>
    </row>
    <row r="2662" spans="3:7">
      <c r="C2662" s="11" t="s">
        <v>455</v>
      </c>
      <c r="D2662" s="38">
        <v>0</v>
      </c>
      <c r="E2662" s="38">
        <v>0</v>
      </c>
      <c r="F2662" s="38">
        <v>0</v>
      </c>
      <c r="G2662" s="38">
        <v>0</v>
      </c>
    </row>
    <row r="2663" spans="3:7">
      <c r="C2663" s="11" t="s">
        <v>461</v>
      </c>
      <c r="D2663" s="38">
        <v>120000000</v>
      </c>
      <c r="E2663" s="38">
        <v>13260312</v>
      </c>
      <c r="F2663" s="38">
        <v>0</v>
      </c>
      <c r="G2663" s="38">
        <v>0</v>
      </c>
    </row>
    <row r="2664" spans="3:7">
      <c r="C2664" s="11" t="s">
        <v>459</v>
      </c>
      <c r="D2664" s="38">
        <v>120000000</v>
      </c>
      <c r="E2664" s="38">
        <v>13260312</v>
      </c>
      <c r="F2664" s="38">
        <v>0</v>
      </c>
      <c r="G2664" s="38">
        <v>0</v>
      </c>
    </row>
    <row r="2665" spans="3:7">
      <c r="C2665" s="11" t="s">
        <v>458</v>
      </c>
      <c r="D2665" s="38">
        <v>0</v>
      </c>
      <c r="E2665" s="38">
        <v>0</v>
      </c>
      <c r="F2665" s="38">
        <v>0</v>
      </c>
      <c r="G2665" s="38">
        <v>0</v>
      </c>
    </row>
    <row r="2666" spans="3:7">
      <c r="C2666" s="11" t="s">
        <v>457</v>
      </c>
      <c r="D2666" s="38">
        <v>0</v>
      </c>
      <c r="E2666" s="38">
        <v>0</v>
      </c>
      <c r="F2666" s="38">
        <v>0</v>
      </c>
      <c r="G2666" s="38">
        <v>0</v>
      </c>
    </row>
    <row r="2667" spans="3:7">
      <c r="C2667" s="11" t="s">
        <v>456</v>
      </c>
      <c r="D2667" s="38">
        <v>0</v>
      </c>
      <c r="E2667" s="38">
        <v>0</v>
      </c>
      <c r="F2667" s="38">
        <v>0</v>
      </c>
      <c r="G2667" s="38">
        <v>0</v>
      </c>
    </row>
    <row r="2668" spans="3:7">
      <c r="C2668" s="11" t="s">
        <v>455</v>
      </c>
      <c r="D2668" s="38">
        <v>0</v>
      </c>
      <c r="E2668" s="38">
        <v>0</v>
      </c>
      <c r="F2668" s="38">
        <v>0</v>
      </c>
      <c r="G2668" s="38">
        <v>0</v>
      </c>
    </row>
    <row r="2669" spans="3:7">
      <c r="C2669" s="11" t="s">
        <v>460</v>
      </c>
      <c r="D2669" s="38">
        <v>0</v>
      </c>
      <c r="E2669" s="38">
        <v>0</v>
      </c>
      <c r="F2669" s="38">
        <v>0</v>
      </c>
      <c r="G2669" s="38">
        <v>0</v>
      </c>
    </row>
    <row r="2670" spans="3:7">
      <c r="C2670" s="11" t="s">
        <v>459</v>
      </c>
      <c r="D2670" s="38">
        <v>0</v>
      </c>
      <c r="E2670" s="38">
        <v>0</v>
      </c>
      <c r="F2670" s="38">
        <v>0</v>
      </c>
      <c r="G2670" s="38">
        <v>0</v>
      </c>
    </row>
    <row r="2671" spans="3:7">
      <c r="C2671" s="11" t="s">
        <v>458</v>
      </c>
      <c r="D2671" s="38">
        <v>0</v>
      </c>
      <c r="E2671" s="38">
        <v>0</v>
      </c>
      <c r="F2671" s="38">
        <v>0</v>
      </c>
      <c r="G2671" s="38">
        <v>0</v>
      </c>
    </row>
    <row r="2672" spans="3:7">
      <c r="C2672" s="11" t="s">
        <v>457</v>
      </c>
      <c r="D2672" s="38">
        <v>0</v>
      </c>
      <c r="E2672" s="38">
        <v>0</v>
      </c>
      <c r="F2672" s="38">
        <v>0</v>
      </c>
      <c r="G2672" s="38">
        <v>0</v>
      </c>
    </row>
    <row r="2673" spans="3:7">
      <c r="C2673" s="11" t="s">
        <v>456</v>
      </c>
      <c r="D2673" s="38">
        <v>0</v>
      </c>
      <c r="E2673" s="38">
        <v>0</v>
      </c>
      <c r="F2673" s="38">
        <v>0</v>
      </c>
      <c r="G2673" s="38">
        <v>0</v>
      </c>
    </row>
    <row r="2674" spans="3:7">
      <c r="C2674" s="11" t="s">
        <v>455</v>
      </c>
      <c r="D2674" s="38">
        <v>0</v>
      </c>
      <c r="E2674" s="38">
        <v>0</v>
      </c>
      <c r="F2674" s="38">
        <v>0</v>
      </c>
      <c r="G2674" s="38">
        <v>0</v>
      </c>
    </row>
    <row r="2675" spans="3:7">
      <c r="C2675" s="11" t="s">
        <v>454</v>
      </c>
      <c r="D2675" s="38">
        <v>0</v>
      </c>
      <c r="E2675" s="38">
        <v>0</v>
      </c>
      <c r="F2675" s="38">
        <v>0</v>
      </c>
      <c r="G2675" s="38">
        <v>0</v>
      </c>
    </row>
    <row r="2676" spans="3:7">
      <c r="C2676" s="11" t="s">
        <v>453</v>
      </c>
      <c r="D2676" s="38">
        <v>0</v>
      </c>
      <c r="E2676" s="38">
        <v>0</v>
      </c>
      <c r="F2676" s="38">
        <v>0</v>
      </c>
      <c r="G2676" s="38">
        <v>0</v>
      </c>
    </row>
    <row r="2677" spans="3:7">
      <c r="C2677" s="10" t="s">
        <v>165</v>
      </c>
      <c r="D2677" s="38">
        <v>120000000</v>
      </c>
      <c r="E2677" s="38">
        <v>13260312</v>
      </c>
      <c r="F2677" s="38">
        <v>0</v>
      </c>
      <c r="G2677" s="38">
        <v>0</v>
      </c>
    </row>
    <row r="2678" spans="3:7">
      <c r="C2678" s="14" t="s">
        <v>484</v>
      </c>
      <c r="D2678" s="825" t="s">
        <v>2022</v>
      </c>
      <c r="E2678" s="826"/>
      <c r="F2678" s="826"/>
      <c r="G2678" s="826"/>
    </row>
    <row r="2679" spans="3:7">
      <c r="C2679" s="35" t="s">
        <v>482</v>
      </c>
      <c r="D2679" s="821" t="s">
        <v>2023</v>
      </c>
      <c r="E2679" s="822"/>
      <c r="F2679" s="822"/>
      <c r="G2679" s="822"/>
    </row>
    <row r="2680" spans="3:7">
      <c r="C2680" s="35" t="s">
        <v>15</v>
      </c>
      <c r="D2680" s="821" t="s">
        <v>1876</v>
      </c>
      <c r="E2680" s="822"/>
      <c r="F2680" s="822"/>
      <c r="G2680" s="822"/>
    </row>
    <row r="2681" spans="3:7">
      <c r="C2681" s="13"/>
      <c r="D2681" s="41">
        <v>2021</v>
      </c>
      <c r="E2681" s="41">
        <v>2022</v>
      </c>
      <c r="F2681" s="41">
        <v>2023</v>
      </c>
      <c r="G2681" s="41">
        <v>2024</v>
      </c>
    </row>
    <row r="2682" spans="3:7">
      <c r="C2682" s="12"/>
      <c r="D2682" s="42" t="s">
        <v>7</v>
      </c>
      <c r="E2682" s="42" t="s">
        <v>8</v>
      </c>
      <c r="F2682" s="42" t="s">
        <v>8</v>
      </c>
      <c r="G2682" s="42" t="s">
        <v>8</v>
      </c>
    </row>
    <row r="2683" spans="3:7">
      <c r="C2683" s="7" t="s">
        <v>16</v>
      </c>
      <c r="D2683" s="43" t="s">
        <v>474</v>
      </c>
      <c r="E2683" s="43" t="s">
        <v>531</v>
      </c>
      <c r="F2683" s="43" t="s">
        <v>474</v>
      </c>
      <c r="G2683" s="43" t="s">
        <v>474</v>
      </c>
    </row>
    <row r="2684" spans="3:7">
      <c r="C2684" s="7" t="s">
        <v>680</v>
      </c>
      <c r="D2684" s="43" t="s">
        <v>2019</v>
      </c>
      <c r="E2684" s="43" t="s">
        <v>2024</v>
      </c>
      <c r="F2684" s="43" t="s">
        <v>474</v>
      </c>
      <c r="G2684" s="43" t="s">
        <v>474</v>
      </c>
    </row>
    <row r="2685" spans="3:7">
      <c r="C2685" s="7" t="s">
        <v>676</v>
      </c>
      <c r="D2685" s="43" t="s">
        <v>474</v>
      </c>
      <c r="E2685" s="43" t="s">
        <v>2024</v>
      </c>
      <c r="F2685" s="43" t="s">
        <v>474</v>
      </c>
      <c r="G2685" s="43" t="s">
        <v>474</v>
      </c>
    </row>
    <row r="2686" spans="3:7">
      <c r="C2686" s="7" t="s">
        <v>477</v>
      </c>
      <c r="D2686" s="43" t="s">
        <v>450</v>
      </c>
      <c r="E2686" s="43" t="s">
        <v>450</v>
      </c>
      <c r="F2686" s="43" t="s">
        <v>583</v>
      </c>
      <c r="G2686" s="43" t="s">
        <v>450</v>
      </c>
    </row>
    <row r="2687" spans="3:7">
      <c r="C2687" s="7" t="s">
        <v>476</v>
      </c>
      <c r="D2687" s="43" t="s">
        <v>450</v>
      </c>
      <c r="E2687" s="43" t="s">
        <v>2025</v>
      </c>
      <c r="F2687" s="43" t="s">
        <v>583</v>
      </c>
      <c r="G2687" s="43" t="s">
        <v>450</v>
      </c>
    </row>
    <row r="2688" spans="3:7">
      <c r="C2688" s="7" t="s">
        <v>22</v>
      </c>
      <c r="D2688" s="43" t="s">
        <v>450</v>
      </c>
      <c r="E2688" s="43" t="s">
        <v>450</v>
      </c>
      <c r="F2688" s="43" t="s">
        <v>583</v>
      </c>
      <c r="G2688" s="43" t="s">
        <v>450</v>
      </c>
    </row>
    <row r="2689" spans="3:7">
      <c r="C2689" s="823" t="s">
        <v>473</v>
      </c>
      <c r="D2689" s="824"/>
      <c r="E2689" s="824"/>
      <c r="F2689" s="824"/>
      <c r="G2689" s="824"/>
    </row>
    <row r="2690" spans="3:7">
      <c r="C2690" s="13"/>
      <c r="D2690" s="41">
        <v>2021</v>
      </c>
      <c r="E2690" s="41">
        <v>2022</v>
      </c>
      <c r="F2690" s="41">
        <v>2023</v>
      </c>
      <c r="G2690" s="41">
        <v>2024</v>
      </c>
    </row>
    <row r="2691" spans="3:7">
      <c r="C2691" s="12"/>
      <c r="D2691" s="42" t="s">
        <v>7</v>
      </c>
      <c r="E2691" s="42" t="s">
        <v>8</v>
      </c>
      <c r="F2691" s="42" t="s">
        <v>8</v>
      </c>
      <c r="G2691" s="42" t="s">
        <v>8</v>
      </c>
    </row>
    <row r="2692" spans="3:7">
      <c r="C2692" s="11" t="s">
        <v>470</v>
      </c>
      <c r="D2692" s="38">
        <v>0</v>
      </c>
      <c r="E2692" s="38">
        <v>0</v>
      </c>
      <c r="F2692" s="38">
        <v>0</v>
      </c>
      <c r="G2692" s="38">
        <v>0</v>
      </c>
    </row>
    <row r="2693" spans="3:7">
      <c r="C2693" s="11" t="s">
        <v>459</v>
      </c>
      <c r="D2693" s="38">
        <v>0</v>
      </c>
      <c r="E2693" s="38">
        <v>0</v>
      </c>
      <c r="F2693" s="38">
        <v>0</v>
      </c>
      <c r="G2693" s="38">
        <v>0</v>
      </c>
    </row>
    <row r="2694" spans="3:7">
      <c r="C2694" s="11" t="s">
        <v>463</v>
      </c>
      <c r="D2694" s="38">
        <v>0</v>
      </c>
      <c r="E2694" s="38">
        <v>0</v>
      </c>
      <c r="F2694" s="38">
        <v>0</v>
      </c>
      <c r="G2694" s="38">
        <v>0</v>
      </c>
    </row>
    <row r="2695" spans="3:7">
      <c r="C2695" s="11" t="s">
        <v>469</v>
      </c>
      <c r="D2695" s="38">
        <v>0</v>
      </c>
      <c r="E2695" s="38">
        <v>0</v>
      </c>
      <c r="F2695" s="38">
        <v>0</v>
      </c>
      <c r="G2695" s="38">
        <v>0</v>
      </c>
    </row>
    <row r="2696" spans="3:7">
      <c r="C2696" s="11" t="s">
        <v>459</v>
      </c>
      <c r="D2696" s="38">
        <v>0</v>
      </c>
      <c r="E2696" s="38">
        <v>0</v>
      </c>
      <c r="F2696" s="38">
        <v>0</v>
      </c>
      <c r="G2696" s="38">
        <v>0</v>
      </c>
    </row>
    <row r="2697" spans="3:7">
      <c r="C2697" s="11" t="s">
        <v>463</v>
      </c>
      <c r="D2697" s="38">
        <v>0</v>
      </c>
      <c r="E2697" s="38">
        <v>0</v>
      </c>
      <c r="F2697" s="38">
        <v>0</v>
      </c>
      <c r="G2697" s="38">
        <v>0</v>
      </c>
    </row>
    <row r="2698" spans="3:7">
      <c r="C2698" s="11" t="s">
        <v>468</v>
      </c>
      <c r="D2698" s="38">
        <v>0</v>
      </c>
      <c r="E2698" s="38">
        <v>0</v>
      </c>
      <c r="F2698" s="38">
        <v>0</v>
      </c>
      <c r="G2698" s="38">
        <v>0</v>
      </c>
    </row>
    <row r="2699" spans="3:7">
      <c r="C2699" s="11" t="s">
        <v>459</v>
      </c>
      <c r="D2699" s="38">
        <v>0</v>
      </c>
      <c r="E2699" s="38">
        <v>0</v>
      </c>
      <c r="F2699" s="38">
        <v>0</v>
      </c>
      <c r="G2699" s="38">
        <v>0</v>
      </c>
    </row>
    <row r="2700" spans="3:7">
      <c r="C2700" s="11" t="s">
        <v>463</v>
      </c>
      <c r="D2700" s="38">
        <v>0</v>
      </c>
      <c r="E2700" s="38">
        <v>0</v>
      </c>
      <c r="F2700" s="38">
        <v>0</v>
      </c>
      <c r="G2700" s="38">
        <v>0</v>
      </c>
    </row>
    <row r="2701" spans="3:7">
      <c r="C2701" s="11" t="s">
        <v>467</v>
      </c>
      <c r="D2701" s="38">
        <v>0</v>
      </c>
      <c r="E2701" s="38">
        <v>0</v>
      </c>
      <c r="F2701" s="38">
        <v>0</v>
      </c>
      <c r="G2701" s="38">
        <v>0</v>
      </c>
    </row>
    <row r="2702" spans="3:7">
      <c r="C2702" s="11" t="s">
        <v>459</v>
      </c>
      <c r="D2702" s="38">
        <v>0</v>
      </c>
      <c r="E2702" s="38">
        <v>0</v>
      </c>
      <c r="F2702" s="38">
        <v>0</v>
      </c>
      <c r="G2702" s="38">
        <v>0</v>
      </c>
    </row>
    <row r="2703" spans="3:7">
      <c r="C2703" s="11" t="s">
        <v>463</v>
      </c>
      <c r="D2703" s="38">
        <v>0</v>
      </c>
      <c r="E2703" s="38">
        <v>0</v>
      </c>
      <c r="F2703" s="38">
        <v>0</v>
      </c>
      <c r="G2703" s="38">
        <v>0</v>
      </c>
    </row>
    <row r="2704" spans="3:7">
      <c r="C2704" s="11" t="s">
        <v>472</v>
      </c>
      <c r="D2704" s="38">
        <v>0</v>
      </c>
      <c r="E2704" s="38">
        <v>0</v>
      </c>
      <c r="F2704" s="38">
        <v>0</v>
      </c>
      <c r="G2704" s="38">
        <v>0</v>
      </c>
    </row>
    <row r="2705" spans="3:7">
      <c r="C2705" s="11" t="s">
        <v>459</v>
      </c>
      <c r="D2705" s="38">
        <v>0</v>
      </c>
      <c r="E2705" s="38">
        <v>0</v>
      </c>
      <c r="F2705" s="38">
        <v>0</v>
      </c>
      <c r="G2705" s="38">
        <v>0</v>
      </c>
    </row>
    <row r="2706" spans="3:7">
      <c r="C2706" s="11" t="s">
        <v>463</v>
      </c>
      <c r="D2706" s="38">
        <v>0</v>
      </c>
      <c r="E2706" s="38">
        <v>0</v>
      </c>
      <c r="F2706" s="38">
        <v>0</v>
      </c>
      <c r="G2706" s="38">
        <v>0</v>
      </c>
    </row>
    <row r="2707" spans="3:7">
      <c r="C2707" s="11" t="s">
        <v>465</v>
      </c>
      <c r="D2707" s="38">
        <v>0</v>
      </c>
      <c r="E2707" s="38">
        <v>0</v>
      </c>
      <c r="F2707" s="38">
        <v>0</v>
      </c>
      <c r="G2707" s="38">
        <v>0</v>
      </c>
    </row>
    <row r="2708" spans="3:7">
      <c r="C2708" s="11" t="s">
        <v>459</v>
      </c>
      <c r="D2708" s="38">
        <v>0</v>
      </c>
      <c r="E2708" s="38">
        <v>0</v>
      </c>
      <c r="F2708" s="38">
        <v>0</v>
      </c>
      <c r="G2708" s="38">
        <v>0</v>
      </c>
    </row>
    <row r="2709" spans="3:7">
      <c r="C2709" s="11" t="s">
        <v>463</v>
      </c>
      <c r="D2709" s="38">
        <v>0</v>
      </c>
      <c r="E2709" s="38">
        <v>0</v>
      </c>
      <c r="F2709" s="38">
        <v>0</v>
      </c>
      <c r="G2709" s="38">
        <v>0</v>
      </c>
    </row>
    <row r="2710" spans="3:7">
      <c r="C2710" s="11" t="s">
        <v>464</v>
      </c>
      <c r="D2710" s="38">
        <v>0</v>
      </c>
      <c r="E2710" s="38">
        <v>0</v>
      </c>
      <c r="F2710" s="38">
        <v>0</v>
      </c>
      <c r="G2710" s="38">
        <v>0</v>
      </c>
    </row>
    <row r="2711" spans="3:7">
      <c r="C2711" s="11" t="s">
        <v>459</v>
      </c>
      <c r="D2711" s="38">
        <v>0</v>
      </c>
      <c r="E2711" s="38">
        <v>0</v>
      </c>
      <c r="F2711" s="38">
        <v>0</v>
      </c>
      <c r="G2711" s="38">
        <v>0</v>
      </c>
    </row>
    <row r="2712" spans="3:7">
      <c r="C2712" s="11" t="s">
        <v>463</v>
      </c>
      <c r="D2712" s="38">
        <v>0</v>
      </c>
      <c r="E2712" s="38">
        <v>0</v>
      </c>
      <c r="F2712" s="38">
        <v>0</v>
      </c>
      <c r="G2712" s="38">
        <v>0</v>
      </c>
    </row>
    <row r="2713" spans="3:7">
      <c r="C2713" s="11" t="s">
        <v>462</v>
      </c>
      <c r="D2713" s="38">
        <v>0</v>
      </c>
      <c r="E2713" s="38">
        <v>0</v>
      </c>
      <c r="F2713" s="38">
        <v>0</v>
      </c>
      <c r="G2713" s="38">
        <v>0</v>
      </c>
    </row>
    <row r="2714" spans="3:7">
      <c r="C2714" s="11" t="s">
        <v>459</v>
      </c>
      <c r="D2714" s="38">
        <v>0</v>
      </c>
      <c r="E2714" s="38">
        <v>0</v>
      </c>
      <c r="F2714" s="38">
        <v>0</v>
      </c>
      <c r="G2714" s="38">
        <v>0</v>
      </c>
    </row>
    <row r="2715" spans="3:7">
      <c r="C2715" s="11" t="s">
        <v>458</v>
      </c>
      <c r="D2715" s="38">
        <v>0</v>
      </c>
      <c r="E2715" s="38">
        <v>0</v>
      </c>
      <c r="F2715" s="38">
        <v>0</v>
      </c>
      <c r="G2715" s="38">
        <v>0</v>
      </c>
    </row>
    <row r="2716" spans="3:7">
      <c r="C2716" s="11" t="s">
        <v>457</v>
      </c>
      <c r="D2716" s="38">
        <v>0</v>
      </c>
      <c r="E2716" s="38">
        <v>0</v>
      </c>
      <c r="F2716" s="38">
        <v>0</v>
      </c>
      <c r="G2716" s="38">
        <v>0</v>
      </c>
    </row>
    <row r="2717" spans="3:7">
      <c r="C2717" s="11" t="s">
        <v>456</v>
      </c>
      <c r="D2717" s="38">
        <v>0</v>
      </c>
      <c r="E2717" s="38">
        <v>0</v>
      </c>
      <c r="F2717" s="38">
        <v>0</v>
      </c>
      <c r="G2717" s="38">
        <v>0</v>
      </c>
    </row>
    <row r="2718" spans="3:7">
      <c r="C2718" s="11" t="s">
        <v>455</v>
      </c>
      <c r="D2718" s="38">
        <v>0</v>
      </c>
      <c r="E2718" s="38">
        <v>0</v>
      </c>
      <c r="F2718" s="38">
        <v>0</v>
      </c>
      <c r="G2718" s="38">
        <v>0</v>
      </c>
    </row>
    <row r="2719" spans="3:7">
      <c r="C2719" s="11" t="s">
        <v>461</v>
      </c>
      <c r="D2719" s="38">
        <v>120000000</v>
      </c>
      <c r="E2719" s="38">
        <v>29985289</v>
      </c>
      <c r="F2719" s="38">
        <v>0</v>
      </c>
      <c r="G2719" s="38">
        <v>0</v>
      </c>
    </row>
    <row r="2720" spans="3:7">
      <c r="C2720" s="11" t="s">
        <v>459</v>
      </c>
      <c r="D2720" s="38">
        <v>120000000</v>
      </c>
      <c r="E2720" s="38">
        <v>29985289</v>
      </c>
      <c r="F2720" s="38">
        <v>0</v>
      </c>
      <c r="G2720" s="38">
        <v>0</v>
      </c>
    </row>
    <row r="2721" spans="3:7">
      <c r="C2721" s="11" t="s">
        <v>458</v>
      </c>
      <c r="D2721" s="38">
        <v>0</v>
      </c>
      <c r="E2721" s="38">
        <v>0</v>
      </c>
      <c r="F2721" s="38">
        <v>0</v>
      </c>
      <c r="G2721" s="38">
        <v>0</v>
      </c>
    </row>
    <row r="2722" spans="3:7">
      <c r="C2722" s="11" t="s">
        <v>457</v>
      </c>
      <c r="D2722" s="38">
        <v>0</v>
      </c>
      <c r="E2722" s="38">
        <v>0</v>
      </c>
      <c r="F2722" s="38">
        <v>0</v>
      </c>
      <c r="G2722" s="38">
        <v>0</v>
      </c>
    </row>
    <row r="2723" spans="3:7">
      <c r="C2723" s="11" t="s">
        <v>456</v>
      </c>
      <c r="D2723" s="38">
        <v>0</v>
      </c>
      <c r="E2723" s="38">
        <v>0</v>
      </c>
      <c r="F2723" s="38">
        <v>0</v>
      </c>
      <c r="G2723" s="38">
        <v>0</v>
      </c>
    </row>
    <row r="2724" spans="3:7">
      <c r="C2724" s="11" t="s">
        <v>455</v>
      </c>
      <c r="D2724" s="38">
        <v>0</v>
      </c>
      <c r="E2724" s="38">
        <v>0</v>
      </c>
      <c r="F2724" s="38">
        <v>0</v>
      </c>
      <c r="G2724" s="38">
        <v>0</v>
      </c>
    </row>
    <row r="2725" spans="3:7">
      <c r="C2725" s="11" t="s">
        <v>460</v>
      </c>
      <c r="D2725" s="38">
        <v>0</v>
      </c>
      <c r="E2725" s="38">
        <v>0</v>
      </c>
      <c r="F2725" s="38">
        <v>0</v>
      </c>
      <c r="G2725" s="38">
        <v>0</v>
      </c>
    </row>
    <row r="2726" spans="3:7">
      <c r="C2726" s="11" t="s">
        <v>459</v>
      </c>
      <c r="D2726" s="38">
        <v>0</v>
      </c>
      <c r="E2726" s="38">
        <v>0</v>
      </c>
      <c r="F2726" s="38">
        <v>0</v>
      </c>
      <c r="G2726" s="38">
        <v>0</v>
      </c>
    </row>
    <row r="2727" spans="3:7">
      <c r="C2727" s="11" t="s">
        <v>458</v>
      </c>
      <c r="D2727" s="38">
        <v>0</v>
      </c>
      <c r="E2727" s="38">
        <v>0</v>
      </c>
      <c r="F2727" s="38">
        <v>0</v>
      </c>
      <c r="G2727" s="38">
        <v>0</v>
      </c>
    </row>
    <row r="2728" spans="3:7">
      <c r="C2728" s="11" t="s">
        <v>457</v>
      </c>
      <c r="D2728" s="38">
        <v>0</v>
      </c>
      <c r="E2728" s="38">
        <v>0</v>
      </c>
      <c r="F2728" s="38">
        <v>0</v>
      </c>
      <c r="G2728" s="38">
        <v>0</v>
      </c>
    </row>
    <row r="2729" spans="3:7">
      <c r="C2729" s="11" t="s">
        <v>456</v>
      </c>
      <c r="D2729" s="38">
        <v>0</v>
      </c>
      <c r="E2729" s="38">
        <v>0</v>
      </c>
      <c r="F2729" s="38">
        <v>0</v>
      </c>
      <c r="G2729" s="38">
        <v>0</v>
      </c>
    </row>
    <row r="2730" spans="3:7">
      <c r="C2730" s="11" t="s">
        <v>455</v>
      </c>
      <c r="D2730" s="38">
        <v>0</v>
      </c>
      <c r="E2730" s="38">
        <v>0</v>
      </c>
      <c r="F2730" s="38">
        <v>0</v>
      </c>
      <c r="G2730" s="38">
        <v>0</v>
      </c>
    </row>
    <row r="2731" spans="3:7">
      <c r="C2731" s="11" t="s">
        <v>454</v>
      </c>
      <c r="D2731" s="38">
        <v>0</v>
      </c>
      <c r="E2731" s="38">
        <v>0</v>
      </c>
      <c r="F2731" s="38">
        <v>0</v>
      </c>
      <c r="G2731" s="38">
        <v>0</v>
      </c>
    </row>
    <row r="2732" spans="3:7">
      <c r="C2732" s="11" t="s">
        <v>453</v>
      </c>
      <c r="D2732" s="38">
        <v>0</v>
      </c>
      <c r="E2732" s="38">
        <v>0</v>
      </c>
      <c r="F2732" s="38">
        <v>0</v>
      </c>
      <c r="G2732" s="38">
        <v>0</v>
      </c>
    </row>
    <row r="2733" spans="3:7">
      <c r="C2733" s="10" t="s">
        <v>165</v>
      </c>
      <c r="D2733" s="38">
        <v>120000000</v>
      </c>
      <c r="E2733" s="38">
        <v>29985289</v>
      </c>
      <c r="F2733" s="38">
        <v>0</v>
      </c>
      <c r="G2733" s="38">
        <v>0</v>
      </c>
    </row>
    <row r="2734" spans="3:7">
      <c r="C2734" s="14" t="s">
        <v>484</v>
      </c>
      <c r="D2734" s="825" t="s">
        <v>2026</v>
      </c>
      <c r="E2734" s="826"/>
      <c r="F2734" s="826"/>
      <c r="G2734" s="826"/>
    </row>
    <row r="2735" spans="3:7">
      <c r="C2735" s="35" t="s">
        <v>482</v>
      </c>
      <c r="D2735" s="821" t="s">
        <v>2027</v>
      </c>
      <c r="E2735" s="822"/>
      <c r="F2735" s="822"/>
      <c r="G2735" s="822"/>
    </row>
    <row r="2736" spans="3:7">
      <c r="C2736" s="35" t="s">
        <v>15</v>
      </c>
      <c r="D2736" s="821" t="s">
        <v>1876</v>
      </c>
      <c r="E2736" s="822"/>
      <c r="F2736" s="822"/>
      <c r="G2736" s="822"/>
    </row>
    <row r="2737" spans="3:7">
      <c r="C2737" s="13"/>
      <c r="D2737" s="41">
        <v>2021</v>
      </c>
      <c r="E2737" s="41">
        <v>2022</v>
      </c>
      <c r="F2737" s="41">
        <v>2023</v>
      </c>
      <c r="G2737" s="41">
        <v>2024</v>
      </c>
    </row>
    <row r="2738" spans="3:7">
      <c r="C2738" s="12"/>
      <c r="D2738" s="42" t="s">
        <v>7</v>
      </c>
      <c r="E2738" s="42" t="s">
        <v>8</v>
      </c>
      <c r="F2738" s="42" t="s">
        <v>8</v>
      </c>
      <c r="G2738" s="42" t="s">
        <v>8</v>
      </c>
    </row>
    <row r="2739" spans="3:7">
      <c r="C2739" s="7" t="s">
        <v>16</v>
      </c>
      <c r="D2739" s="43" t="s">
        <v>474</v>
      </c>
      <c r="E2739" s="43" t="s">
        <v>531</v>
      </c>
      <c r="F2739" s="43" t="s">
        <v>531</v>
      </c>
      <c r="G2739" s="43" t="s">
        <v>474</v>
      </c>
    </row>
    <row r="2740" spans="3:7">
      <c r="C2740" s="7" t="s">
        <v>680</v>
      </c>
      <c r="D2740" s="43" t="s">
        <v>2019</v>
      </c>
      <c r="E2740" s="43" t="s">
        <v>2028</v>
      </c>
      <c r="F2740" s="43" t="s">
        <v>2029</v>
      </c>
      <c r="G2740" s="43" t="s">
        <v>474</v>
      </c>
    </row>
    <row r="2741" spans="3:7">
      <c r="C2741" s="7" t="s">
        <v>676</v>
      </c>
      <c r="D2741" s="43" t="s">
        <v>474</v>
      </c>
      <c r="E2741" s="43" t="s">
        <v>2028</v>
      </c>
      <c r="F2741" s="43" t="s">
        <v>2029</v>
      </c>
      <c r="G2741" s="43" t="s">
        <v>474</v>
      </c>
    </row>
    <row r="2742" spans="3:7">
      <c r="C2742" s="7" t="s">
        <v>477</v>
      </c>
      <c r="D2742" s="43" t="s">
        <v>450</v>
      </c>
      <c r="E2742" s="43" t="s">
        <v>450</v>
      </c>
      <c r="F2742" s="43" t="s">
        <v>474</v>
      </c>
      <c r="G2742" s="43" t="s">
        <v>583</v>
      </c>
    </row>
    <row r="2743" spans="3:7">
      <c r="C2743" s="7" t="s">
        <v>476</v>
      </c>
      <c r="D2743" s="43" t="s">
        <v>450</v>
      </c>
      <c r="E2743" s="43" t="s">
        <v>2030</v>
      </c>
      <c r="F2743" s="43" t="s">
        <v>1887</v>
      </c>
      <c r="G2743" s="43" t="s">
        <v>583</v>
      </c>
    </row>
    <row r="2744" spans="3:7">
      <c r="C2744" s="7" t="s">
        <v>22</v>
      </c>
      <c r="D2744" s="43" t="s">
        <v>450</v>
      </c>
      <c r="E2744" s="43" t="s">
        <v>450</v>
      </c>
      <c r="F2744" s="43" t="s">
        <v>1887</v>
      </c>
      <c r="G2744" s="43" t="s">
        <v>583</v>
      </c>
    </row>
    <row r="2745" spans="3:7">
      <c r="C2745" s="823" t="s">
        <v>473</v>
      </c>
      <c r="D2745" s="824"/>
      <c r="E2745" s="824"/>
      <c r="F2745" s="824"/>
      <c r="G2745" s="824"/>
    </row>
    <row r="2746" spans="3:7">
      <c r="C2746" s="13"/>
      <c r="D2746" s="41">
        <v>2021</v>
      </c>
      <c r="E2746" s="41">
        <v>2022</v>
      </c>
      <c r="F2746" s="41">
        <v>2023</v>
      </c>
      <c r="G2746" s="41">
        <v>2024</v>
      </c>
    </row>
    <row r="2747" spans="3:7">
      <c r="C2747" s="12"/>
      <c r="D2747" s="42" t="s">
        <v>7</v>
      </c>
      <c r="E2747" s="42" t="s">
        <v>8</v>
      </c>
      <c r="F2747" s="42" t="s">
        <v>8</v>
      </c>
      <c r="G2747" s="42" t="s">
        <v>8</v>
      </c>
    </row>
    <row r="2748" spans="3:7">
      <c r="C2748" s="11" t="s">
        <v>470</v>
      </c>
      <c r="D2748" s="38">
        <v>0</v>
      </c>
      <c r="E2748" s="38">
        <v>0</v>
      </c>
      <c r="F2748" s="38">
        <v>0</v>
      </c>
      <c r="G2748" s="38">
        <v>0</v>
      </c>
    </row>
    <row r="2749" spans="3:7">
      <c r="C2749" s="11" t="s">
        <v>459</v>
      </c>
      <c r="D2749" s="38">
        <v>0</v>
      </c>
      <c r="E2749" s="38">
        <v>0</v>
      </c>
      <c r="F2749" s="38">
        <v>0</v>
      </c>
      <c r="G2749" s="38">
        <v>0</v>
      </c>
    </row>
    <row r="2750" spans="3:7">
      <c r="C2750" s="11" t="s">
        <v>463</v>
      </c>
      <c r="D2750" s="38">
        <v>0</v>
      </c>
      <c r="E2750" s="38">
        <v>0</v>
      </c>
      <c r="F2750" s="38">
        <v>0</v>
      </c>
      <c r="G2750" s="38">
        <v>0</v>
      </c>
    </row>
    <row r="2751" spans="3:7">
      <c r="C2751" s="11" t="s">
        <v>469</v>
      </c>
      <c r="D2751" s="38">
        <v>0</v>
      </c>
      <c r="E2751" s="38">
        <v>0</v>
      </c>
      <c r="F2751" s="38">
        <v>0</v>
      </c>
      <c r="G2751" s="38">
        <v>0</v>
      </c>
    </row>
    <row r="2752" spans="3:7">
      <c r="C2752" s="11" t="s">
        <v>459</v>
      </c>
      <c r="D2752" s="38">
        <v>0</v>
      </c>
      <c r="E2752" s="38">
        <v>0</v>
      </c>
      <c r="F2752" s="38">
        <v>0</v>
      </c>
      <c r="G2752" s="38">
        <v>0</v>
      </c>
    </row>
    <row r="2753" spans="3:7">
      <c r="C2753" s="11" t="s">
        <v>463</v>
      </c>
      <c r="D2753" s="38">
        <v>0</v>
      </c>
      <c r="E2753" s="38">
        <v>0</v>
      </c>
      <c r="F2753" s="38">
        <v>0</v>
      </c>
      <c r="G2753" s="38">
        <v>0</v>
      </c>
    </row>
    <row r="2754" spans="3:7">
      <c r="C2754" s="11" t="s">
        <v>468</v>
      </c>
      <c r="D2754" s="38">
        <v>0</v>
      </c>
      <c r="E2754" s="38">
        <v>0</v>
      </c>
      <c r="F2754" s="38">
        <v>0</v>
      </c>
      <c r="G2754" s="38">
        <v>0</v>
      </c>
    </row>
    <row r="2755" spans="3:7">
      <c r="C2755" s="11" t="s">
        <v>459</v>
      </c>
      <c r="D2755" s="38">
        <v>0</v>
      </c>
      <c r="E2755" s="38">
        <v>0</v>
      </c>
      <c r="F2755" s="38">
        <v>0</v>
      </c>
      <c r="G2755" s="38">
        <v>0</v>
      </c>
    </row>
    <row r="2756" spans="3:7">
      <c r="C2756" s="11" t="s">
        <v>463</v>
      </c>
      <c r="D2756" s="38">
        <v>0</v>
      </c>
      <c r="E2756" s="38">
        <v>0</v>
      </c>
      <c r="F2756" s="38">
        <v>0</v>
      </c>
      <c r="G2756" s="38">
        <v>0</v>
      </c>
    </row>
    <row r="2757" spans="3:7">
      <c r="C2757" s="11" t="s">
        <v>467</v>
      </c>
      <c r="D2757" s="38">
        <v>0</v>
      </c>
      <c r="E2757" s="38">
        <v>0</v>
      </c>
      <c r="F2757" s="38">
        <v>0</v>
      </c>
      <c r="G2757" s="38">
        <v>0</v>
      </c>
    </row>
    <row r="2758" spans="3:7">
      <c r="C2758" s="11" t="s">
        <v>459</v>
      </c>
      <c r="D2758" s="38">
        <v>0</v>
      </c>
      <c r="E2758" s="38">
        <v>0</v>
      </c>
      <c r="F2758" s="38">
        <v>0</v>
      </c>
      <c r="G2758" s="38">
        <v>0</v>
      </c>
    </row>
    <row r="2759" spans="3:7">
      <c r="C2759" s="11" t="s">
        <v>463</v>
      </c>
      <c r="D2759" s="38">
        <v>0</v>
      </c>
      <c r="E2759" s="38">
        <v>0</v>
      </c>
      <c r="F2759" s="38">
        <v>0</v>
      </c>
      <c r="G2759" s="38">
        <v>0</v>
      </c>
    </row>
    <row r="2760" spans="3:7">
      <c r="C2760" s="11" t="s">
        <v>472</v>
      </c>
      <c r="D2760" s="38">
        <v>0</v>
      </c>
      <c r="E2760" s="38">
        <v>0</v>
      </c>
      <c r="F2760" s="38">
        <v>0</v>
      </c>
      <c r="G2760" s="38">
        <v>0</v>
      </c>
    </row>
    <row r="2761" spans="3:7">
      <c r="C2761" s="11" t="s">
        <v>459</v>
      </c>
      <c r="D2761" s="38">
        <v>0</v>
      </c>
      <c r="E2761" s="38">
        <v>0</v>
      </c>
      <c r="F2761" s="38">
        <v>0</v>
      </c>
      <c r="G2761" s="38">
        <v>0</v>
      </c>
    </row>
    <row r="2762" spans="3:7">
      <c r="C2762" s="11" t="s">
        <v>463</v>
      </c>
      <c r="D2762" s="38">
        <v>0</v>
      </c>
      <c r="E2762" s="38">
        <v>0</v>
      </c>
      <c r="F2762" s="38">
        <v>0</v>
      </c>
      <c r="G2762" s="38">
        <v>0</v>
      </c>
    </row>
    <row r="2763" spans="3:7">
      <c r="C2763" s="11" t="s">
        <v>465</v>
      </c>
      <c r="D2763" s="38">
        <v>0</v>
      </c>
      <c r="E2763" s="38">
        <v>0</v>
      </c>
      <c r="F2763" s="38">
        <v>0</v>
      </c>
      <c r="G2763" s="38">
        <v>0</v>
      </c>
    </row>
    <row r="2764" spans="3:7">
      <c r="C2764" s="11" t="s">
        <v>459</v>
      </c>
      <c r="D2764" s="38">
        <v>0</v>
      </c>
      <c r="E2764" s="38">
        <v>0</v>
      </c>
      <c r="F2764" s="38">
        <v>0</v>
      </c>
      <c r="G2764" s="38">
        <v>0</v>
      </c>
    </row>
    <row r="2765" spans="3:7">
      <c r="C2765" s="11" t="s">
        <v>463</v>
      </c>
      <c r="D2765" s="38">
        <v>0</v>
      </c>
      <c r="E2765" s="38">
        <v>0</v>
      </c>
      <c r="F2765" s="38">
        <v>0</v>
      </c>
      <c r="G2765" s="38">
        <v>0</v>
      </c>
    </row>
    <row r="2766" spans="3:7">
      <c r="C2766" s="11" t="s">
        <v>464</v>
      </c>
      <c r="D2766" s="38">
        <v>0</v>
      </c>
      <c r="E2766" s="38">
        <v>0</v>
      </c>
      <c r="F2766" s="38">
        <v>0</v>
      </c>
      <c r="G2766" s="38">
        <v>0</v>
      </c>
    </row>
    <row r="2767" spans="3:7">
      <c r="C2767" s="11" t="s">
        <v>459</v>
      </c>
      <c r="D2767" s="38">
        <v>0</v>
      </c>
      <c r="E2767" s="38">
        <v>0</v>
      </c>
      <c r="F2767" s="38">
        <v>0</v>
      </c>
      <c r="G2767" s="38">
        <v>0</v>
      </c>
    </row>
    <row r="2768" spans="3:7">
      <c r="C2768" s="11" t="s">
        <v>463</v>
      </c>
      <c r="D2768" s="38">
        <v>0</v>
      </c>
      <c r="E2768" s="38">
        <v>0</v>
      </c>
      <c r="F2768" s="38">
        <v>0</v>
      </c>
      <c r="G2768" s="38">
        <v>0</v>
      </c>
    </row>
    <row r="2769" spans="3:7">
      <c r="C2769" s="11" t="s">
        <v>462</v>
      </c>
      <c r="D2769" s="38">
        <v>0</v>
      </c>
      <c r="E2769" s="38">
        <v>0</v>
      </c>
      <c r="F2769" s="38">
        <v>0</v>
      </c>
      <c r="G2769" s="38">
        <v>0</v>
      </c>
    </row>
    <row r="2770" spans="3:7">
      <c r="C2770" s="11" t="s">
        <v>459</v>
      </c>
      <c r="D2770" s="38">
        <v>0</v>
      </c>
      <c r="E2770" s="38">
        <v>0</v>
      </c>
      <c r="F2770" s="38">
        <v>0</v>
      </c>
      <c r="G2770" s="38">
        <v>0</v>
      </c>
    </row>
    <row r="2771" spans="3:7">
      <c r="C2771" s="11" t="s">
        <v>458</v>
      </c>
      <c r="D2771" s="38">
        <v>0</v>
      </c>
      <c r="E2771" s="38">
        <v>0</v>
      </c>
      <c r="F2771" s="38">
        <v>0</v>
      </c>
      <c r="G2771" s="38">
        <v>0</v>
      </c>
    </row>
    <row r="2772" spans="3:7">
      <c r="C2772" s="11" t="s">
        <v>457</v>
      </c>
      <c r="D2772" s="38">
        <v>0</v>
      </c>
      <c r="E2772" s="38">
        <v>0</v>
      </c>
      <c r="F2772" s="38">
        <v>0</v>
      </c>
      <c r="G2772" s="38">
        <v>0</v>
      </c>
    </row>
    <row r="2773" spans="3:7">
      <c r="C2773" s="11" t="s">
        <v>456</v>
      </c>
      <c r="D2773" s="38">
        <v>0</v>
      </c>
      <c r="E2773" s="38">
        <v>0</v>
      </c>
      <c r="F2773" s="38">
        <v>0</v>
      </c>
      <c r="G2773" s="38">
        <v>0</v>
      </c>
    </row>
    <row r="2774" spans="3:7">
      <c r="C2774" s="11" t="s">
        <v>455</v>
      </c>
      <c r="D2774" s="38">
        <v>0</v>
      </c>
      <c r="E2774" s="38">
        <v>0</v>
      </c>
      <c r="F2774" s="38">
        <v>0</v>
      </c>
      <c r="G2774" s="38">
        <v>0</v>
      </c>
    </row>
    <row r="2775" spans="3:7">
      <c r="C2775" s="11" t="s">
        <v>461</v>
      </c>
      <c r="D2775" s="38">
        <v>120000000</v>
      </c>
      <c r="E2775" s="38">
        <v>64127970</v>
      </c>
      <c r="F2775" s="38">
        <v>363391830</v>
      </c>
      <c r="G2775" s="38">
        <v>0</v>
      </c>
    </row>
    <row r="2776" spans="3:7">
      <c r="C2776" s="11" t="s">
        <v>459</v>
      </c>
      <c r="D2776" s="38">
        <v>120000000</v>
      </c>
      <c r="E2776" s="38">
        <v>64127970</v>
      </c>
      <c r="F2776" s="38">
        <v>363391830</v>
      </c>
      <c r="G2776" s="38">
        <v>0</v>
      </c>
    </row>
    <row r="2777" spans="3:7">
      <c r="C2777" s="11" t="s">
        <v>458</v>
      </c>
      <c r="D2777" s="38">
        <v>0</v>
      </c>
      <c r="E2777" s="38">
        <v>0</v>
      </c>
      <c r="F2777" s="38">
        <v>0</v>
      </c>
      <c r="G2777" s="38">
        <v>0</v>
      </c>
    </row>
    <row r="2778" spans="3:7">
      <c r="C2778" s="11" t="s">
        <v>457</v>
      </c>
      <c r="D2778" s="38">
        <v>0</v>
      </c>
      <c r="E2778" s="38">
        <v>0</v>
      </c>
      <c r="F2778" s="38">
        <v>0</v>
      </c>
      <c r="G2778" s="38">
        <v>0</v>
      </c>
    </row>
    <row r="2779" spans="3:7">
      <c r="C2779" s="11" t="s">
        <v>456</v>
      </c>
      <c r="D2779" s="38">
        <v>0</v>
      </c>
      <c r="E2779" s="38">
        <v>0</v>
      </c>
      <c r="F2779" s="38">
        <v>0</v>
      </c>
      <c r="G2779" s="38">
        <v>0</v>
      </c>
    </row>
    <row r="2780" spans="3:7">
      <c r="C2780" s="11" t="s">
        <v>455</v>
      </c>
      <c r="D2780" s="38">
        <v>0</v>
      </c>
      <c r="E2780" s="38">
        <v>0</v>
      </c>
      <c r="F2780" s="38">
        <v>0</v>
      </c>
      <c r="G2780" s="38">
        <v>0</v>
      </c>
    </row>
    <row r="2781" spans="3:7">
      <c r="C2781" s="11" t="s">
        <v>460</v>
      </c>
      <c r="D2781" s="38">
        <v>0</v>
      </c>
      <c r="E2781" s="38">
        <v>0</v>
      </c>
      <c r="F2781" s="38">
        <v>0</v>
      </c>
      <c r="G2781" s="38">
        <v>0</v>
      </c>
    </row>
    <row r="2782" spans="3:7">
      <c r="C2782" s="11" t="s">
        <v>459</v>
      </c>
      <c r="D2782" s="38">
        <v>0</v>
      </c>
      <c r="E2782" s="38">
        <v>0</v>
      </c>
      <c r="F2782" s="38">
        <v>0</v>
      </c>
      <c r="G2782" s="38">
        <v>0</v>
      </c>
    </row>
    <row r="2783" spans="3:7">
      <c r="C2783" s="11" t="s">
        <v>458</v>
      </c>
      <c r="D2783" s="38">
        <v>0</v>
      </c>
      <c r="E2783" s="38">
        <v>0</v>
      </c>
      <c r="F2783" s="38">
        <v>0</v>
      </c>
      <c r="G2783" s="38">
        <v>0</v>
      </c>
    </row>
    <row r="2784" spans="3:7">
      <c r="C2784" s="11" t="s">
        <v>457</v>
      </c>
      <c r="D2784" s="38">
        <v>0</v>
      </c>
      <c r="E2784" s="38">
        <v>0</v>
      </c>
      <c r="F2784" s="38">
        <v>0</v>
      </c>
      <c r="G2784" s="38">
        <v>0</v>
      </c>
    </row>
    <row r="2785" spans="3:7">
      <c r="C2785" s="11" t="s">
        <v>456</v>
      </c>
      <c r="D2785" s="38">
        <v>0</v>
      </c>
      <c r="E2785" s="38">
        <v>0</v>
      </c>
      <c r="F2785" s="38">
        <v>0</v>
      </c>
      <c r="G2785" s="38">
        <v>0</v>
      </c>
    </row>
    <row r="2786" spans="3:7">
      <c r="C2786" s="11" t="s">
        <v>455</v>
      </c>
      <c r="D2786" s="38">
        <v>0</v>
      </c>
      <c r="E2786" s="38">
        <v>0</v>
      </c>
      <c r="F2786" s="38">
        <v>0</v>
      </c>
      <c r="G2786" s="38">
        <v>0</v>
      </c>
    </row>
    <row r="2787" spans="3:7">
      <c r="C2787" s="11" t="s">
        <v>454</v>
      </c>
      <c r="D2787" s="38">
        <v>0</v>
      </c>
      <c r="E2787" s="38">
        <v>0</v>
      </c>
      <c r="F2787" s="38">
        <v>0</v>
      </c>
      <c r="G2787" s="38">
        <v>0</v>
      </c>
    </row>
    <row r="2788" spans="3:7">
      <c r="C2788" s="11" t="s">
        <v>453</v>
      </c>
      <c r="D2788" s="38">
        <v>0</v>
      </c>
      <c r="E2788" s="38">
        <v>0</v>
      </c>
      <c r="F2788" s="38">
        <v>0</v>
      </c>
      <c r="G2788" s="38">
        <v>0</v>
      </c>
    </row>
    <row r="2789" spans="3:7">
      <c r="C2789" s="10" t="s">
        <v>165</v>
      </c>
      <c r="D2789" s="38">
        <v>120000000</v>
      </c>
      <c r="E2789" s="38">
        <v>64127970</v>
      </c>
      <c r="F2789" s="38">
        <v>363391830</v>
      </c>
      <c r="G2789" s="38">
        <v>0</v>
      </c>
    </row>
    <row r="2790" spans="3:7">
      <c r="C2790" s="14" t="s">
        <v>484</v>
      </c>
      <c r="D2790" s="825" t="s">
        <v>2031</v>
      </c>
      <c r="E2790" s="826"/>
      <c r="F2790" s="826"/>
      <c r="G2790" s="826"/>
    </row>
    <row r="2791" spans="3:7">
      <c r="C2791" s="35" t="s">
        <v>482</v>
      </c>
      <c r="D2791" s="821" t="s">
        <v>2032</v>
      </c>
      <c r="E2791" s="822"/>
      <c r="F2791" s="822"/>
      <c r="G2791" s="822"/>
    </row>
    <row r="2792" spans="3:7">
      <c r="C2792" s="35" t="s">
        <v>15</v>
      </c>
      <c r="D2792" s="821" t="s">
        <v>1876</v>
      </c>
      <c r="E2792" s="822"/>
      <c r="F2792" s="822"/>
      <c r="G2792" s="822"/>
    </row>
    <row r="2793" spans="3:7">
      <c r="C2793" s="13"/>
      <c r="D2793" s="41">
        <v>2021</v>
      </c>
      <c r="E2793" s="41">
        <v>2022</v>
      </c>
      <c r="F2793" s="41">
        <v>2023</v>
      </c>
      <c r="G2793" s="41">
        <v>2024</v>
      </c>
    </row>
    <row r="2794" spans="3:7">
      <c r="C2794" s="12"/>
      <c r="D2794" s="42" t="s">
        <v>7</v>
      </c>
      <c r="E2794" s="42" t="s">
        <v>8</v>
      </c>
      <c r="F2794" s="42" t="s">
        <v>8</v>
      </c>
      <c r="G2794" s="42" t="s">
        <v>8</v>
      </c>
    </row>
    <row r="2795" spans="3:7">
      <c r="C2795" s="7" t="s">
        <v>16</v>
      </c>
      <c r="D2795" s="43" t="s">
        <v>474</v>
      </c>
      <c r="E2795" s="43" t="s">
        <v>531</v>
      </c>
      <c r="F2795" s="43" t="s">
        <v>531</v>
      </c>
      <c r="G2795" s="43" t="s">
        <v>474</v>
      </c>
    </row>
    <row r="2796" spans="3:7">
      <c r="C2796" s="7" t="s">
        <v>680</v>
      </c>
      <c r="D2796" s="43" t="s">
        <v>1834</v>
      </c>
      <c r="E2796" s="43" t="s">
        <v>2033</v>
      </c>
      <c r="F2796" s="43" t="s">
        <v>2034</v>
      </c>
      <c r="G2796" s="43" t="s">
        <v>474</v>
      </c>
    </row>
    <row r="2797" spans="3:7">
      <c r="C2797" s="7" t="s">
        <v>676</v>
      </c>
      <c r="D2797" s="43" t="s">
        <v>474</v>
      </c>
      <c r="E2797" s="43" t="s">
        <v>2033</v>
      </c>
      <c r="F2797" s="43" t="s">
        <v>2034</v>
      </c>
      <c r="G2797" s="43" t="s">
        <v>474</v>
      </c>
    </row>
    <row r="2798" spans="3:7">
      <c r="C2798" s="7" t="s">
        <v>477</v>
      </c>
      <c r="D2798" s="43" t="s">
        <v>450</v>
      </c>
      <c r="E2798" s="43" t="s">
        <v>450</v>
      </c>
      <c r="F2798" s="43" t="s">
        <v>474</v>
      </c>
      <c r="G2798" s="43" t="s">
        <v>583</v>
      </c>
    </row>
    <row r="2799" spans="3:7">
      <c r="C2799" s="7" t="s">
        <v>476</v>
      </c>
      <c r="D2799" s="43" t="s">
        <v>450</v>
      </c>
      <c r="E2799" s="43" t="s">
        <v>2035</v>
      </c>
      <c r="F2799" s="43" t="s">
        <v>2036</v>
      </c>
      <c r="G2799" s="43" t="s">
        <v>583</v>
      </c>
    </row>
    <row r="2800" spans="3:7">
      <c r="C2800" s="7" t="s">
        <v>22</v>
      </c>
      <c r="D2800" s="43" t="s">
        <v>450</v>
      </c>
      <c r="E2800" s="43" t="s">
        <v>450</v>
      </c>
      <c r="F2800" s="43" t="s">
        <v>2036</v>
      </c>
      <c r="G2800" s="43" t="s">
        <v>583</v>
      </c>
    </row>
    <row r="2801" spans="3:7">
      <c r="C2801" s="823" t="s">
        <v>473</v>
      </c>
      <c r="D2801" s="824"/>
      <c r="E2801" s="824"/>
      <c r="F2801" s="824"/>
      <c r="G2801" s="824"/>
    </row>
    <row r="2802" spans="3:7">
      <c r="C2802" s="13"/>
      <c r="D2802" s="41">
        <v>2021</v>
      </c>
      <c r="E2802" s="41">
        <v>2022</v>
      </c>
      <c r="F2802" s="41">
        <v>2023</v>
      </c>
      <c r="G2802" s="41">
        <v>2024</v>
      </c>
    </row>
    <row r="2803" spans="3:7">
      <c r="C2803" s="12"/>
      <c r="D2803" s="42" t="s">
        <v>7</v>
      </c>
      <c r="E2803" s="42" t="s">
        <v>8</v>
      </c>
      <c r="F2803" s="42" t="s">
        <v>8</v>
      </c>
      <c r="G2803" s="42" t="s">
        <v>8</v>
      </c>
    </row>
    <row r="2804" spans="3:7">
      <c r="C2804" s="11" t="s">
        <v>470</v>
      </c>
      <c r="D2804" s="38">
        <v>0</v>
      </c>
      <c r="E2804" s="38">
        <v>0</v>
      </c>
      <c r="F2804" s="38">
        <v>0</v>
      </c>
      <c r="G2804" s="38">
        <v>0</v>
      </c>
    </row>
    <row r="2805" spans="3:7">
      <c r="C2805" s="11" t="s">
        <v>459</v>
      </c>
      <c r="D2805" s="38">
        <v>0</v>
      </c>
      <c r="E2805" s="38">
        <v>0</v>
      </c>
      <c r="F2805" s="38">
        <v>0</v>
      </c>
      <c r="G2805" s="38">
        <v>0</v>
      </c>
    </row>
    <row r="2806" spans="3:7">
      <c r="C2806" s="11" t="s">
        <v>463</v>
      </c>
      <c r="D2806" s="38">
        <v>0</v>
      </c>
      <c r="E2806" s="38">
        <v>0</v>
      </c>
      <c r="F2806" s="38">
        <v>0</v>
      </c>
      <c r="G2806" s="38">
        <v>0</v>
      </c>
    </row>
    <row r="2807" spans="3:7">
      <c r="C2807" s="11" t="s">
        <v>469</v>
      </c>
      <c r="D2807" s="38">
        <v>0</v>
      </c>
      <c r="E2807" s="38">
        <v>0</v>
      </c>
      <c r="F2807" s="38">
        <v>0</v>
      </c>
      <c r="G2807" s="38">
        <v>0</v>
      </c>
    </row>
    <row r="2808" spans="3:7">
      <c r="C2808" s="11" t="s">
        <v>459</v>
      </c>
      <c r="D2808" s="38">
        <v>0</v>
      </c>
      <c r="E2808" s="38">
        <v>0</v>
      </c>
      <c r="F2808" s="38">
        <v>0</v>
      </c>
      <c r="G2808" s="38">
        <v>0</v>
      </c>
    </row>
    <row r="2809" spans="3:7">
      <c r="C2809" s="11" t="s">
        <v>463</v>
      </c>
      <c r="D2809" s="38">
        <v>0</v>
      </c>
      <c r="E2809" s="38">
        <v>0</v>
      </c>
      <c r="F2809" s="38">
        <v>0</v>
      </c>
      <c r="G2809" s="38">
        <v>0</v>
      </c>
    </row>
    <row r="2810" spans="3:7">
      <c r="C2810" s="11" t="s">
        <v>468</v>
      </c>
      <c r="D2810" s="38">
        <v>0</v>
      </c>
      <c r="E2810" s="38">
        <v>0</v>
      </c>
      <c r="F2810" s="38">
        <v>0</v>
      </c>
      <c r="G2810" s="38">
        <v>0</v>
      </c>
    </row>
    <row r="2811" spans="3:7">
      <c r="C2811" s="11" t="s">
        <v>459</v>
      </c>
      <c r="D2811" s="38">
        <v>0</v>
      </c>
      <c r="E2811" s="38">
        <v>0</v>
      </c>
      <c r="F2811" s="38">
        <v>0</v>
      </c>
      <c r="G2811" s="38">
        <v>0</v>
      </c>
    </row>
    <row r="2812" spans="3:7">
      <c r="C2812" s="11" t="s">
        <v>463</v>
      </c>
      <c r="D2812" s="38">
        <v>0</v>
      </c>
      <c r="E2812" s="38">
        <v>0</v>
      </c>
      <c r="F2812" s="38">
        <v>0</v>
      </c>
      <c r="G2812" s="38">
        <v>0</v>
      </c>
    </row>
    <row r="2813" spans="3:7">
      <c r="C2813" s="11" t="s">
        <v>467</v>
      </c>
      <c r="D2813" s="38">
        <v>0</v>
      </c>
      <c r="E2813" s="38">
        <v>0</v>
      </c>
      <c r="F2813" s="38">
        <v>0</v>
      </c>
      <c r="G2813" s="38">
        <v>0</v>
      </c>
    </row>
    <row r="2814" spans="3:7">
      <c r="C2814" s="11" t="s">
        <v>459</v>
      </c>
      <c r="D2814" s="38">
        <v>0</v>
      </c>
      <c r="E2814" s="38">
        <v>0</v>
      </c>
      <c r="F2814" s="38">
        <v>0</v>
      </c>
      <c r="G2814" s="38">
        <v>0</v>
      </c>
    </row>
    <row r="2815" spans="3:7">
      <c r="C2815" s="11" t="s">
        <v>463</v>
      </c>
      <c r="D2815" s="38">
        <v>0</v>
      </c>
      <c r="E2815" s="38">
        <v>0</v>
      </c>
      <c r="F2815" s="38">
        <v>0</v>
      </c>
      <c r="G2815" s="38">
        <v>0</v>
      </c>
    </row>
    <row r="2816" spans="3:7">
      <c r="C2816" s="11" t="s">
        <v>472</v>
      </c>
      <c r="D2816" s="38">
        <v>0</v>
      </c>
      <c r="E2816" s="38">
        <v>0</v>
      </c>
      <c r="F2816" s="38">
        <v>0</v>
      </c>
      <c r="G2816" s="38">
        <v>0</v>
      </c>
    </row>
    <row r="2817" spans="3:7">
      <c r="C2817" s="11" t="s">
        <v>459</v>
      </c>
      <c r="D2817" s="38">
        <v>0</v>
      </c>
      <c r="E2817" s="38">
        <v>0</v>
      </c>
      <c r="F2817" s="38">
        <v>0</v>
      </c>
      <c r="G2817" s="38">
        <v>0</v>
      </c>
    </row>
    <row r="2818" spans="3:7">
      <c r="C2818" s="11" t="s">
        <v>463</v>
      </c>
      <c r="D2818" s="38">
        <v>0</v>
      </c>
      <c r="E2818" s="38">
        <v>0</v>
      </c>
      <c r="F2818" s="38">
        <v>0</v>
      </c>
      <c r="G2818" s="38">
        <v>0</v>
      </c>
    </row>
    <row r="2819" spans="3:7">
      <c r="C2819" s="11" t="s">
        <v>465</v>
      </c>
      <c r="D2819" s="38">
        <v>0</v>
      </c>
      <c r="E2819" s="38">
        <v>0</v>
      </c>
      <c r="F2819" s="38">
        <v>0</v>
      </c>
      <c r="G2819" s="38">
        <v>0</v>
      </c>
    </row>
    <row r="2820" spans="3:7">
      <c r="C2820" s="11" t="s">
        <v>459</v>
      </c>
      <c r="D2820" s="38">
        <v>0</v>
      </c>
      <c r="E2820" s="38">
        <v>0</v>
      </c>
      <c r="F2820" s="38">
        <v>0</v>
      </c>
      <c r="G2820" s="38">
        <v>0</v>
      </c>
    </row>
    <row r="2821" spans="3:7">
      <c r="C2821" s="11" t="s">
        <v>463</v>
      </c>
      <c r="D2821" s="38">
        <v>0</v>
      </c>
      <c r="E2821" s="38">
        <v>0</v>
      </c>
      <c r="F2821" s="38">
        <v>0</v>
      </c>
      <c r="G2821" s="38">
        <v>0</v>
      </c>
    </row>
    <row r="2822" spans="3:7">
      <c r="C2822" s="11" t="s">
        <v>464</v>
      </c>
      <c r="D2822" s="38">
        <v>0</v>
      </c>
      <c r="E2822" s="38">
        <v>0</v>
      </c>
      <c r="F2822" s="38">
        <v>0</v>
      </c>
      <c r="G2822" s="38">
        <v>0</v>
      </c>
    </row>
    <row r="2823" spans="3:7">
      <c r="C2823" s="11" t="s">
        <v>459</v>
      </c>
      <c r="D2823" s="38">
        <v>0</v>
      </c>
      <c r="E2823" s="38">
        <v>0</v>
      </c>
      <c r="F2823" s="38">
        <v>0</v>
      </c>
      <c r="G2823" s="38">
        <v>0</v>
      </c>
    </row>
    <row r="2824" spans="3:7">
      <c r="C2824" s="11" t="s">
        <v>463</v>
      </c>
      <c r="D2824" s="38">
        <v>0</v>
      </c>
      <c r="E2824" s="38">
        <v>0</v>
      </c>
      <c r="F2824" s="38">
        <v>0</v>
      </c>
      <c r="G2824" s="38">
        <v>0</v>
      </c>
    </row>
    <row r="2825" spans="3:7">
      <c r="C2825" s="11" t="s">
        <v>462</v>
      </c>
      <c r="D2825" s="38">
        <v>0</v>
      </c>
      <c r="E2825" s="38">
        <v>0</v>
      </c>
      <c r="F2825" s="38">
        <v>0</v>
      </c>
      <c r="G2825" s="38">
        <v>0</v>
      </c>
    </row>
    <row r="2826" spans="3:7">
      <c r="C2826" s="11" t="s">
        <v>459</v>
      </c>
      <c r="D2826" s="38">
        <v>0</v>
      </c>
      <c r="E2826" s="38">
        <v>0</v>
      </c>
      <c r="F2826" s="38">
        <v>0</v>
      </c>
      <c r="G2826" s="38">
        <v>0</v>
      </c>
    </row>
    <row r="2827" spans="3:7">
      <c r="C2827" s="11" t="s">
        <v>458</v>
      </c>
      <c r="D2827" s="38">
        <v>0</v>
      </c>
      <c r="E2827" s="38">
        <v>0</v>
      </c>
      <c r="F2827" s="38">
        <v>0</v>
      </c>
      <c r="G2827" s="38">
        <v>0</v>
      </c>
    </row>
    <row r="2828" spans="3:7">
      <c r="C2828" s="11" t="s">
        <v>457</v>
      </c>
      <c r="D2828" s="38">
        <v>0</v>
      </c>
      <c r="E2828" s="38">
        <v>0</v>
      </c>
      <c r="F2828" s="38">
        <v>0</v>
      </c>
      <c r="G2828" s="38">
        <v>0</v>
      </c>
    </row>
    <row r="2829" spans="3:7">
      <c r="C2829" s="11" t="s">
        <v>456</v>
      </c>
      <c r="D2829" s="38">
        <v>0</v>
      </c>
      <c r="E2829" s="38">
        <v>0</v>
      </c>
      <c r="F2829" s="38">
        <v>0</v>
      </c>
      <c r="G2829" s="38">
        <v>0</v>
      </c>
    </row>
    <row r="2830" spans="3:7">
      <c r="C2830" s="11" t="s">
        <v>455</v>
      </c>
      <c r="D2830" s="38">
        <v>0</v>
      </c>
      <c r="E2830" s="38">
        <v>0</v>
      </c>
      <c r="F2830" s="38">
        <v>0</v>
      </c>
      <c r="G2830" s="38">
        <v>0</v>
      </c>
    </row>
    <row r="2831" spans="3:7">
      <c r="C2831" s="11" t="s">
        <v>461</v>
      </c>
      <c r="D2831" s="38">
        <v>200000000</v>
      </c>
      <c r="E2831" s="38">
        <v>98966175</v>
      </c>
      <c r="F2831" s="38">
        <v>437278912</v>
      </c>
      <c r="G2831" s="38">
        <v>0</v>
      </c>
    </row>
    <row r="2832" spans="3:7">
      <c r="C2832" s="11" t="s">
        <v>459</v>
      </c>
      <c r="D2832" s="38">
        <v>200000000</v>
      </c>
      <c r="E2832" s="38">
        <v>98966175</v>
      </c>
      <c r="F2832" s="38">
        <v>437278912</v>
      </c>
      <c r="G2832" s="38">
        <v>0</v>
      </c>
    </row>
    <row r="2833" spans="3:7">
      <c r="C2833" s="11" t="s">
        <v>458</v>
      </c>
      <c r="D2833" s="38">
        <v>0</v>
      </c>
      <c r="E2833" s="38">
        <v>0</v>
      </c>
      <c r="F2833" s="38">
        <v>0</v>
      </c>
      <c r="G2833" s="38">
        <v>0</v>
      </c>
    </row>
    <row r="2834" spans="3:7">
      <c r="C2834" s="11" t="s">
        <v>457</v>
      </c>
      <c r="D2834" s="38">
        <v>0</v>
      </c>
      <c r="E2834" s="38">
        <v>0</v>
      </c>
      <c r="F2834" s="38">
        <v>0</v>
      </c>
      <c r="G2834" s="38">
        <v>0</v>
      </c>
    </row>
    <row r="2835" spans="3:7">
      <c r="C2835" s="11" t="s">
        <v>456</v>
      </c>
      <c r="D2835" s="38">
        <v>0</v>
      </c>
      <c r="E2835" s="38">
        <v>0</v>
      </c>
      <c r="F2835" s="38">
        <v>0</v>
      </c>
      <c r="G2835" s="38">
        <v>0</v>
      </c>
    </row>
    <row r="2836" spans="3:7">
      <c r="C2836" s="11" t="s">
        <v>455</v>
      </c>
      <c r="D2836" s="38">
        <v>0</v>
      </c>
      <c r="E2836" s="38">
        <v>0</v>
      </c>
      <c r="F2836" s="38">
        <v>0</v>
      </c>
      <c r="G2836" s="38">
        <v>0</v>
      </c>
    </row>
    <row r="2837" spans="3:7">
      <c r="C2837" s="11" t="s">
        <v>460</v>
      </c>
      <c r="D2837" s="38">
        <v>0</v>
      </c>
      <c r="E2837" s="38">
        <v>0</v>
      </c>
      <c r="F2837" s="38">
        <v>0</v>
      </c>
      <c r="G2837" s="38">
        <v>0</v>
      </c>
    </row>
    <row r="2838" spans="3:7">
      <c r="C2838" s="11" t="s">
        <v>459</v>
      </c>
      <c r="D2838" s="38">
        <v>0</v>
      </c>
      <c r="E2838" s="38">
        <v>0</v>
      </c>
      <c r="F2838" s="38">
        <v>0</v>
      </c>
      <c r="G2838" s="38">
        <v>0</v>
      </c>
    </row>
    <row r="2839" spans="3:7">
      <c r="C2839" s="11" t="s">
        <v>458</v>
      </c>
      <c r="D2839" s="38">
        <v>0</v>
      </c>
      <c r="E2839" s="38">
        <v>0</v>
      </c>
      <c r="F2839" s="38">
        <v>0</v>
      </c>
      <c r="G2839" s="38">
        <v>0</v>
      </c>
    </row>
    <row r="2840" spans="3:7">
      <c r="C2840" s="11" t="s">
        <v>457</v>
      </c>
      <c r="D2840" s="38">
        <v>0</v>
      </c>
      <c r="E2840" s="38">
        <v>0</v>
      </c>
      <c r="F2840" s="38">
        <v>0</v>
      </c>
      <c r="G2840" s="38">
        <v>0</v>
      </c>
    </row>
    <row r="2841" spans="3:7">
      <c r="C2841" s="11" t="s">
        <v>456</v>
      </c>
      <c r="D2841" s="38">
        <v>0</v>
      </c>
      <c r="E2841" s="38">
        <v>0</v>
      </c>
      <c r="F2841" s="38">
        <v>0</v>
      </c>
      <c r="G2841" s="38">
        <v>0</v>
      </c>
    </row>
    <row r="2842" spans="3:7">
      <c r="C2842" s="11" t="s">
        <v>455</v>
      </c>
      <c r="D2842" s="38">
        <v>0</v>
      </c>
      <c r="E2842" s="38">
        <v>0</v>
      </c>
      <c r="F2842" s="38">
        <v>0</v>
      </c>
      <c r="G2842" s="38">
        <v>0</v>
      </c>
    </row>
    <row r="2843" spans="3:7">
      <c r="C2843" s="11" t="s">
        <v>454</v>
      </c>
      <c r="D2843" s="38">
        <v>0</v>
      </c>
      <c r="E2843" s="38">
        <v>0</v>
      </c>
      <c r="F2843" s="38">
        <v>0</v>
      </c>
      <c r="G2843" s="38">
        <v>0</v>
      </c>
    </row>
    <row r="2844" spans="3:7">
      <c r="C2844" s="11" t="s">
        <v>453</v>
      </c>
      <c r="D2844" s="38">
        <v>0</v>
      </c>
      <c r="E2844" s="38">
        <v>0</v>
      </c>
      <c r="F2844" s="38">
        <v>0</v>
      </c>
      <c r="G2844" s="38">
        <v>0</v>
      </c>
    </row>
    <row r="2845" spans="3:7">
      <c r="C2845" s="10" t="s">
        <v>165</v>
      </c>
      <c r="D2845" s="38">
        <v>200000000</v>
      </c>
      <c r="E2845" s="38">
        <v>98966175</v>
      </c>
      <c r="F2845" s="38">
        <v>437278912</v>
      </c>
      <c r="G2845" s="38">
        <v>0</v>
      </c>
    </row>
    <row r="2846" spans="3:7">
      <c r="C2846" s="14" t="s">
        <v>484</v>
      </c>
      <c r="D2846" s="825" t="s">
        <v>2037</v>
      </c>
      <c r="E2846" s="826"/>
      <c r="F2846" s="826"/>
      <c r="G2846" s="826"/>
    </row>
    <row r="2847" spans="3:7">
      <c r="C2847" s="35" t="s">
        <v>482</v>
      </c>
      <c r="D2847" s="821" t="s">
        <v>2038</v>
      </c>
      <c r="E2847" s="822"/>
      <c r="F2847" s="822"/>
      <c r="G2847" s="822"/>
    </row>
    <row r="2848" spans="3:7">
      <c r="C2848" s="35" t="s">
        <v>15</v>
      </c>
      <c r="D2848" s="821" t="s">
        <v>1876</v>
      </c>
      <c r="E2848" s="822"/>
      <c r="F2848" s="822"/>
      <c r="G2848" s="822"/>
    </row>
    <row r="2849" spans="3:7">
      <c r="C2849" s="13"/>
      <c r="D2849" s="41">
        <v>2021</v>
      </c>
      <c r="E2849" s="41">
        <v>2022</v>
      </c>
      <c r="F2849" s="41">
        <v>2023</v>
      </c>
      <c r="G2849" s="41">
        <v>2024</v>
      </c>
    </row>
    <row r="2850" spans="3:7">
      <c r="C2850" s="12"/>
      <c r="D2850" s="42" t="s">
        <v>7</v>
      </c>
      <c r="E2850" s="42" t="s">
        <v>8</v>
      </c>
      <c r="F2850" s="42" t="s">
        <v>8</v>
      </c>
      <c r="G2850" s="42" t="s">
        <v>8</v>
      </c>
    </row>
    <row r="2851" spans="3:7">
      <c r="C2851" s="7" t="s">
        <v>16</v>
      </c>
      <c r="D2851" s="43" t="s">
        <v>474</v>
      </c>
      <c r="E2851" s="43" t="s">
        <v>531</v>
      </c>
      <c r="F2851" s="43" t="s">
        <v>531</v>
      </c>
      <c r="G2851" s="43" t="s">
        <v>474</v>
      </c>
    </row>
    <row r="2852" spans="3:7">
      <c r="C2852" s="7" t="s">
        <v>680</v>
      </c>
      <c r="D2852" s="43" t="s">
        <v>2039</v>
      </c>
      <c r="E2852" s="43" t="s">
        <v>2040</v>
      </c>
      <c r="F2852" s="43" t="s">
        <v>2041</v>
      </c>
      <c r="G2852" s="43" t="s">
        <v>474</v>
      </c>
    </row>
    <row r="2853" spans="3:7">
      <c r="C2853" s="7" t="s">
        <v>676</v>
      </c>
      <c r="D2853" s="43" t="s">
        <v>474</v>
      </c>
      <c r="E2853" s="43" t="s">
        <v>2040</v>
      </c>
      <c r="F2853" s="43" t="s">
        <v>2041</v>
      </c>
      <c r="G2853" s="43" t="s">
        <v>474</v>
      </c>
    </row>
    <row r="2854" spans="3:7">
      <c r="C2854" s="7" t="s">
        <v>477</v>
      </c>
      <c r="D2854" s="43" t="s">
        <v>450</v>
      </c>
      <c r="E2854" s="43" t="s">
        <v>450</v>
      </c>
      <c r="F2854" s="43" t="s">
        <v>474</v>
      </c>
      <c r="G2854" s="43" t="s">
        <v>583</v>
      </c>
    </row>
    <row r="2855" spans="3:7">
      <c r="C2855" s="7" t="s">
        <v>476</v>
      </c>
      <c r="D2855" s="43" t="s">
        <v>450</v>
      </c>
      <c r="E2855" s="43" t="s">
        <v>2042</v>
      </c>
      <c r="F2855" s="43" t="s">
        <v>1887</v>
      </c>
      <c r="G2855" s="43" t="s">
        <v>583</v>
      </c>
    </row>
    <row r="2856" spans="3:7">
      <c r="C2856" s="7" t="s">
        <v>22</v>
      </c>
      <c r="D2856" s="43" t="s">
        <v>450</v>
      </c>
      <c r="E2856" s="43" t="s">
        <v>450</v>
      </c>
      <c r="F2856" s="43" t="s">
        <v>1887</v>
      </c>
      <c r="G2856" s="43" t="s">
        <v>583</v>
      </c>
    </row>
    <row r="2857" spans="3:7">
      <c r="C2857" s="823" t="s">
        <v>473</v>
      </c>
      <c r="D2857" s="824"/>
      <c r="E2857" s="824"/>
      <c r="F2857" s="824"/>
      <c r="G2857" s="824"/>
    </row>
    <row r="2858" spans="3:7">
      <c r="C2858" s="13"/>
      <c r="D2858" s="41">
        <v>2021</v>
      </c>
      <c r="E2858" s="41">
        <v>2022</v>
      </c>
      <c r="F2858" s="41">
        <v>2023</v>
      </c>
      <c r="G2858" s="41">
        <v>2024</v>
      </c>
    </row>
    <row r="2859" spans="3:7">
      <c r="C2859" s="12"/>
      <c r="D2859" s="42" t="s">
        <v>7</v>
      </c>
      <c r="E2859" s="42" t="s">
        <v>8</v>
      </c>
      <c r="F2859" s="42" t="s">
        <v>8</v>
      </c>
      <c r="G2859" s="42" t="s">
        <v>8</v>
      </c>
    </row>
    <row r="2860" spans="3:7">
      <c r="C2860" s="11" t="s">
        <v>470</v>
      </c>
      <c r="D2860" s="38">
        <v>0</v>
      </c>
      <c r="E2860" s="38">
        <v>0</v>
      </c>
      <c r="F2860" s="38">
        <v>0</v>
      </c>
      <c r="G2860" s="38">
        <v>0</v>
      </c>
    </row>
    <row r="2861" spans="3:7">
      <c r="C2861" s="11" t="s">
        <v>459</v>
      </c>
      <c r="D2861" s="38">
        <v>0</v>
      </c>
      <c r="E2861" s="38">
        <v>0</v>
      </c>
      <c r="F2861" s="38">
        <v>0</v>
      </c>
      <c r="G2861" s="38">
        <v>0</v>
      </c>
    </row>
    <row r="2862" spans="3:7">
      <c r="C2862" s="11" t="s">
        <v>463</v>
      </c>
      <c r="D2862" s="38">
        <v>0</v>
      </c>
      <c r="E2862" s="38">
        <v>0</v>
      </c>
      <c r="F2862" s="38">
        <v>0</v>
      </c>
      <c r="G2862" s="38">
        <v>0</v>
      </c>
    </row>
    <row r="2863" spans="3:7">
      <c r="C2863" s="11" t="s">
        <v>469</v>
      </c>
      <c r="D2863" s="38">
        <v>0</v>
      </c>
      <c r="E2863" s="38">
        <v>0</v>
      </c>
      <c r="F2863" s="38">
        <v>0</v>
      </c>
      <c r="G2863" s="38">
        <v>0</v>
      </c>
    </row>
    <row r="2864" spans="3:7">
      <c r="C2864" s="11" t="s">
        <v>459</v>
      </c>
      <c r="D2864" s="38">
        <v>0</v>
      </c>
      <c r="E2864" s="38">
        <v>0</v>
      </c>
      <c r="F2864" s="38">
        <v>0</v>
      </c>
      <c r="G2864" s="38">
        <v>0</v>
      </c>
    </row>
    <row r="2865" spans="3:7">
      <c r="C2865" s="11" t="s">
        <v>463</v>
      </c>
      <c r="D2865" s="38">
        <v>0</v>
      </c>
      <c r="E2865" s="38">
        <v>0</v>
      </c>
      <c r="F2865" s="38">
        <v>0</v>
      </c>
      <c r="G2865" s="38">
        <v>0</v>
      </c>
    </row>
    <row r="2866" spans="3:7">
      <c r="C2866" s="11" t="s">
        <v>468</v>
      </c>
      <c r="D2866" s="38">
        <v>0</v>
      </c>
      <c r="E2866" s="38">
        <v>0</v>
      </c>
      <c r="F2866" s="38">
        <v>0</v>
      </c>
      <c r="G2866" s="38">
        <v>0</v>
      </c>
    </row>
    <row r="2867" spans="3:7">
      <c r="C2867" s="11" t="s">
        <v>459</v>
      </c>
      <c r="D2867" s="38">
        <v>0</v>
      </c>
      <c r="E2867" s="38">
        <v>0</v>
      </c>
      <c r="F2867" s="38">
        <v>0</v>
      </c>
      <c r="G2867" s="38">
        <v>0</v>
      </c>
    </row>
    <row r="2868" spans="3:7">
      <c r="C2868" s="11" t="s">
        <v>463</v>
      </c>
      <c r="D2868" s="38">
        <v>0</v>
      </c>
      <c r="E2868" s="38">
        <v>0</v>
      </c>
      <c r="F2868" s="38">
        <v>0</v>
      </c>
      <c r="G2868" s="38">
        <v>0</v>
      </c>
    </row>
    <row r="2869" spans="3:7">
      <c r="C2869" s="11" t="s">
        <v>467</v>
      </c>
      <c r="D2869" s="38">
        <v>0</v>
      </c>
      <c r="E2869" s="38">
        <v>0</v>
      </c>
      <c r="F2869" s="38">
        <v>0</v>
      </c>
      <c r="G2869" s="38">
        <v>0</v>
      </c>
    </row>
    <row r="2870" spans="3:7">
      <c r="C2870" s="11" t="s">
        <v>459</v>
      </c>
      <c r="D2870" s="38">
        <v>0</v>
      </c>
      <c r="E2870" s="38">
        <v>0</v>
      </c>
      <c r="F2870" s="38">
        <v>0</v>
      </c>
      <c r="G2870" s="38">
        <v>0</v>
      </c>
    </row>
    <row r="2871" spans="3:7">
      <c r="C2871" s="11" t="s">
        <v>463</v>
      </c>
      <c r="D2871" s="38">
        <v>0</v>
      </c>
      <c r="E2871" s="38">
        <v>0</v>
      </c>
      <c r="F2871" s="38">
        <v>0</v>
      </c>
      <c r="G2871" s="38">
        <v>0</v>
      </c>
    </row>
    <row r="2872" spans="3:7">
      <c r="C2872" s="11" t="s">
        <v>472</v>
      </c>
      <c r="D2872" s="38">
        <v>0</v>
      </c>
      <c r="E2872" s="38">
        <v>0</v>
      </c>
      <c r="F2872" s="38">
        <v>0</v>
      </c>
      <c r="G2872" s="38">
        <v>0</v>
      </c>
    </row>
    <row r="2873" spans="3:7">
      <c r="C2873" s="11" t="s">
        <v>459</v>
      </c>
      <c r="D2873" s="38">
        <v>0</v>
      </c>
      <c r="E2873" s="38">
        <v>0</v>
      </c>
      <c r="F2873" s="38">
        <v>0</v>
      </c>
      <c r="G2873" s="38">
        <v>0</v>
      </c>
    </row>
    <row r="2874" spans="3:7">
      <c r="C2874" s="11" t="s">
        <v>463</v>
      </c>
      <c r="D2874" s="38">
        <v>0</v>
      </c>
      <c r="E2874" s="38">
        <v>0</v>
      </c>
      <c r="F2874" s="38">
        <v>0</v>
      </c>
      <c r="G2874" s="38">
        <v>0</v>
      </c>
    </row>
    <row r="2875" spans="3:7">
      <c r="C2875" s="11" t="s">
        <v>465</v>
      </c>
      <c r="D2875" s="38">
        <v>0</v>
      </c>
      <c r="E2875" s="38">
        <v>0</v>
      </c>
      <c r="F2875" s="38">
        <v>0</v>
      </c>
      <c r="G2875" s="38">
        <v>0</v>
      </c>
    </row>
    <row r="2876" spans="3:7">
      <c r="C2876" s="11" t="s">
        <v>459</v>
      </c>
      <c r="D2876" s="38">
        <v>0</v>
      </c>
      <c r="E2876" s="38">
        <v>0</v>
      </c>
      <c r="F2876" s="38">
        <v>0</v>
      </c>
      <c r="G2876" s="38">
        <v>0</v>
      </c>
    </row>
    <row r="2877" spans="3:7">
      <c r="C2877" s="11" t="s">
        <v>463</v>
      </c>
      <c r="D2877" s="38">
        <v>0</v>
      </c>
      <c r="E2877" s="38">
        <v>0</v>
      </c>
      <c r="F2877" s="38">
        <v>0</v>
      </c>
      <c r="G2877" s="38">
        <v>0</v>
      </c>
    </row>
    <row r="2878" spans="3:7">
      <c r="C2878" s="11" t="s">
        <v>464</v>
      </c>
      <c r="D2878" s="38">
        <v>0</v>
      </c>
      <c r="E2878" s="38">
        <v>0</v>
      </c>
      <c r="F2878" s="38">
        <v>0</v>
      </c>
      <c r="G2878" s="38">
        <v>0</v>
      </c>
    </row>
    <row r="2879" spans="3:7">
      <c r="C2879" s="11" t="s">
        <v>459</v>
      </c>
      <c r="D2879" s="38">
        <v>0</v>
      </c>
      <c r="E2879" s="38">
        <v>0</v>
      </c>
      <c r="F2879" s="38">
        <v>0</v>
      </c>
      <c r="G2879" s="38">
        <v>0</v>
      </c>
    </row>
    <row r="2880" spans="3:7">
      <c r="C2880" s="11" t="s">
        <v>463</v>
      </c>
      <c r="D2880" s="38">
        <v>0</v>
      </c>
      <c r="E2880" s="38">
        <v>0</v>
      </c>
      <c r="F2880" s="38">
        <v>0</v>
      </c>
      <c r="G2880" s="38">
        <v>0</v>
      </c>
    </row>
    <row r="2881" spans="3:7">
      <c r="C2881" s="11" t="s">
        <v>462</v>
      </c>
      <c r="D2881" s="38">
        <v>0</v>
      </c>
      <c r="E2881" s="38">
        <v>0</v>
      </c>
      <c r="F2881" s="38">
        <v>0</v>
      </c>
      <c r="G2881" s="38">
        <v>0</v>
      </c>
    </row>
    <row r="2882" spans="3:7">
      <c r="C2882" s="11" t="s">
        <v>459</v>
      </c>
      <c r="D2882" s="38">
        <v>0</v>
      </c>
      <c r="E2882" s="38">
        <v>0</v>
      </c>
      <c r="F2882" s="38">
        <v>0</v>
      </c>
      <c r="G2882" s="38">
        <v>0</v>
      </c>
    </row>
    <row r="2883" spans="3:7">
      <c r="C2883" s="11" t="s">
        <v>458</v>
      </c>
      <c r="D2883" s="38">
        <v>0</v>
      </c>
      <c r="E2883" s="38">
        <v>0</v>
      </c>
      <c r="F2883" s="38">
        <v>0</v>
      </c>
      <c r="G2883" s="38">
        <v>0</v>
      </c>
    </row>
    <row r="2884" spans="3:7">
      <c r="C2884" s="11" t="s">
        <v>457</v>
      </c>
      <c r="D2884" s="38">
        <v>0</v>
      </c>
      <c r="E2884" s="38">
        <v>0</v>
      </c>
      <c r="F2884" s="38">
        <v>0</v>
      </c>
      <c r="G2884" s="38">
        <v>0</v>
      </c>
    </row>
    <row r="2885" spans="3:7">
      <c r="C2885" s="11" t="s">
        <v>456</v>
      </c>
      <c r="D2885" s="38">
        <v>0</v>
      </c>
      <c r="E2885" s="38">
        <v>0</v>
      </c>
      <c r="F2885" s="38">
        <v>0</v>
      </c>
      <c r="G2885" s="38">
        <v>0</v>
      </c>
    </row>
    <row r="2886" spans="3:7">
      <c r="C2886" s="11" t="s">
        <v>455</v>
      </c>
      <c r="D2886" s="38">
        <v>0</v>
      </c>
      <c r="E2886" s="38">
        <v>0</v>
      </c>
      <c r="F2886" s="38">
        <v>0</v>
      </c>
      <c r="G2886" s="38">
        <v>0</v>
      </c>
    </row>
    <row r="2887" spans="3:7">
      <c r="C2887" s="11" t="s">
        <v>461</v>
      </c>
      <c r="D2887" s="38">
        <v>210000000</v>
      </c>
      <c r="E2887" s="38">
        <v>58588705</v>
      </c>
      <c r="F2887" s="38">
        <v>332002661</v>
      </c>
      <c r="G2887" s="38">
        <v>0</v>
      </c>
    </row>
    <row r="2888" spans="3:7">
      <c r="C2888" s="11" t="s">
        <v>459</v>
      </c>
      <c r="D2888" s="38">
        <v>210000000</v>
      </c>
      <c r="E2888" s="38">
        <v>58588705</v>
      </c>
      <c r="F2888" s="38">
        <v>332002661</v>
      </c>
      <c r="G2888" s="38">
        <v>0</v>
      </c>
    </row>
    <row r="2889" spans="3:7">
      <c r="C2889" s="11" t="s">
        <v>458</v>
      </c>
      <c r="D2889" s="38">
        <v>0</v>
      </c>
      <c r="E2889" s="38">
        <v>0</v>
      </c>
      <c r="F2889" s="38">
        <v>0</v>
      </c>
      <c r="G2889" s="38">
        <v>0</v>
      </c>
    </row>
    <row r="2890" spans="3:7">
      <c r="C2890" s="11" t="s">
        <v>457</v>
      </c>
      <c r="D2890" s="38">
        <v>0</v>
      </c>
      <c r="E2890" s="38">
        <v>0</v>
      </c>
      <c r="F2890" s="38">
        <v>0</v>
      </c>
      <c r="G2890" s="38">
        <v>0</v>
      </c>
    </row>
    <row r="2891" spans="3:7">
      <c r="C2891" s="11" t="s">
        <v>456</v>
      </c>
      <c r="D2891" s="38">
        <v>0</v>
      </c>
      <c r="E2891" s="38">
        <v>0</v>
      </c>
      <c r="F2891" s="38">
        <v>0</v>
      </c>
      <c r="G2891" s="38">
        <v>0</v>
      </c>
    </row>
    <row r="2892" spans="3:7">
      <c r="C2892" s="11" t="s">
        <v>455</v>
      </c>
      <c r="D2892" s="38">
        <v>0</v>
      </c>
      <c r="E2892" s="38">
        <v>0</v>
      </c>
      <c r="F2892" s="38">
        <v>0</v>
      </c>
      <c r="G2892" s="38">
        <v>0</v>
      </c>
    </row>
    <row r="2893" spans="3:7">
      <c r="C2893" s="11" t="s">
        <v>460</v>
      </c>
      <c r="D2893" s="38">
        <v>0</v>
      </c>
      <c r="E2893" s="38">
        <v>0</v>
      </c>
      <c r="F2893" s="38">
        <v>0</v>
      </c>
      <c r="G2893" s="38">
        <v>0</v>
      </c>
    </row>
    <row r="2894" spans="3:7">
      <c r="C2894" s="11" t="s">
        <v>459</v>
      </c>
      <c r="D2894" s="38">
        <v>0</v>
      </c>
      <c r="E2894" s="38">
        <v>0</v>
      </c>
      <c r="F2894" s="38">
        <v>0</v>
      </c>
      <c r="G2894" s="38">
        <v>0</v>
      </c>
    </row>
    <row r="2895" spans="3:7">
      <c r="C2895" s="11" t="s">
        <v>458</v>
      </c>
      <c r="D2895" s="38">
        <v>0</v>
      </c>
      <c r="E2895" s="38">
        <v>0</v>
      </c>
      <c r="F2895" s="38">
        <v>0</v>
      </c>
      <c r="G2895" s="38">
        <v>0</v>
      </c>
    </row>
    <row r="2896" spans="3:7">
      <c r="C2896" s="11" t="s">
        <v>457</v>
      </c>
      <c r="D2896" s="38">
        <v>0</v>
      </c>
      <c r="E2896" s="38">
        <v>0</v>
      </c>
      <c r="F2896" s="38">
        <v>0</v>
      </c>
      <c r="G2896" s="38">
        <v>0</v>
      </c>
    </row>
    <row r="2897" spans="3:7">
      <c r="C2897" s="11" t="s">
        <v>456</v>
      </c>
      <c r="D2897" s="38">
        <v>0</v>
      </c>
      <c r="E2897" s="38">
        <v>0</v>
      </c>
      <c r="F2897" s="38">
        <v>0</v>
      </c>
      <c r="G2897" s="38">
        <v>0</v>
      </c>
    </row>
    <row r="2898" spans="3:7">
      <c r="C2898" s="11" t="s">
        <v>455</v>
      </c>
      <c r="D2898" s="38">
        <v>0</v>
      </c>
      <c r="E2898" s="38">
        <v>0</v>
      </c>
      <c r="F2898" s="38">
        <v>0</v>
      </c>
      <c r="G2898" s="38">
        <v>0</v>
      </c>
    </row>
    <row r="2899" spans="3:7">
      <c r="C2899" s="11" t="s">
        <v>454</v>
      </c>
      <c r="D2899" s="38">
        <v>0</v>
      </c>
      <c r="E2899" s="38">
        <v>0</v>
      </c>
      <c r="F2899" s="38">
        <v>0</v>
      </c>
      <c r="G2899" s="38">
        <v>0</v>
      </c>
    </row>
    <row r="2900" spans="3:7">
      <c r="C2900" s="11" t="s">
        <v>453</v>
      </c>
      <c r="D2900" s="38">
        <v>0</v>
      </c>
      <c r="E2900" s="38">
        <v>0</v>
      </c>
      <c r="F2900" s="38">
        <v>0</v>
      </c>
      <c r="G2900" s="38">
        <v>0</v>
      </c>
    </row>
    <row r="2901" spans="3:7">
      <c r="C2901" s="10" t="s">
        <v>165</v>
      </c>
      <c r="D2901" s="38">
        <v>210000000</v>
      </c>
      <c r="E2901" s="38">
        <v>58588705</v>
      </c>
      <c r="F2901" s="38">
        <v>332002661</v>
      </c>
      <c r="G2901" s="38">
        <v>0</v>
      </c>
    </row>
    <row r="2902" spans="3:7">
      <c r="C2902" s="34" t="s">
        <v>2043</v>
      </c>
      <c r="D2902" s="827" t="s">
        <v>2044</v>
      </c>
      <c r="E2902" s="828"/>
      <c r="F2902" s="828"/>
      <c r="G2902" s="828"/>
    </row>
    <row r="2903" spans="3:7">
      <c r="C2903" s="14" t="s">
        <v>484</v>
      </c>
      <c r="D2903" s="825" t="s">
        <v>2045</v>
      </c>
      <c r="E2903" s="826"/>
      <c r="F2903" s="826"/>
      <c r="G2903" s="826"/>
    </row>
    <row r="2904" spans="3:7">
      <c r="C2904" s="35" t="s">
        <v>482</v>
      </c>
      <c r="D2904" s="821" t="s">
        <v>2044</v>
      </c>
      <c r="E2904" s="822"/>
      <c r="F2904" s="822"/>
      <c r="G2904" s="822"/>
    </row>
    <row r="2905" spans="3:7">
      <c r="C2905" s="35" t="s">
        <v>15</v>
      </c>
      <c r="D2905" s="821" t="s">
        <v>2046</v>
      </c>
      <c r="E2905" s="822"/>
      <c r="F2905" s="822"/>
      <c r="G2905" s="822"/>
    </row>
    <row r="2906" spans="3:7">
      <c r="C2906" s="13"/>
      <c r="D2906" s="41">
        <v>2021</v>
      </c>
      <c r="E2906" s="41">
        <v>2022</v>
      </c>
      <c r="F2906" s="41">
        <v>2023</v>
      </c>
      <c r="G2906" s="41">
        <v>2024</v>
      </c>
    </row>
    <row r="2907" spans="3:7">
      <c r="C2907" s="12"/>
      <c r="D2907" s="42" t="s">
        <v>7</v>
      </c>
      <c r="E2907" s="42" t="s">
        <v>8</v>
      </c>
      <c r="F2907" s="42" t="s">
        <v>8</v>
      </c>
      <c r="G2907" s="42" t="s">
        <v>8</v>
      </c>
    </row>
    <row r="2908" spans="3:7">
      <c r="C2908" s="7" t="s">
        <v>16</v>
      </c>
      <c r="D2908" s="43" t="s">
        <v>531</v>
      </c>
      <c r="E2908" s="43" t="s">
        <v>531</v>
      </c>
      <c r="F2908" s="43" t="s">
        <v>531</v>
      </c>
      <c r="G2908" s="43" t="s">
        <v>531</v>
      </c>
    </row>
    <row r="2909" spans="3:7">
      <c r="C2909" s="7" t="s">
        <v>680</v>
      </c>
      <c r="D2909" s="43" t="s">
        <v>2047</v>
      </c>
      <c r="E2909" s="43" t="s">
        <v>2048</v>
      </c>
      <c r="F2909" s="43" t="s">
        <v>2049</v>
      </c>
      <c r="G2909" s="43" t="s">
        <v>2050</v>
      </c>
    </row>
    <row r="2910" spans="3:7">
      <c r="C2910" s="7" t="s">
        <v>676</v>
      </c>
      <c r="D2910" s="43" t="s">
        <v>2047</v>
      </c>
      <c r="E2910" s="43" t="s">
        <v>2048</v>
      </c>
      <c r="F2910" s="43" t="s">
        <v>2049</v>
      </c>
      <c r="G2910" s="43" t="s">
        <v>2050</v>
      </c>
    </row>
    <row r="2911" spans="3:7">
      <c r="C2911" s="7" t="s">
        <v>477</v>
      </c>
      <c r="D2911" s="43" t="s">
        <v>450</v>
      </c>
      <c r="E2911" s="43" t="s">
        <v>474</v>
      </c>
      <c r="F2911" s="43" t="s">
        <v>474</v>
      </c>
      <c r="G2911" s="43" t="s">
        <v>474</v>
      </c>
    </row>
    <row r="2912" spans="3:7">
      <c r="C2912" s="7" t="s">
        <v>476</v>
      </c>
      <c r="D2912" s="43" t="s">
        <v>450</v>
      </c>
      <c r="E2912" s="43" t="s">
        <v>2051</v>
      </c>
      <c r="F2912" s="43" t="s">
        <v>2052</v>
      </c>
      <c r="G2912" s="43" t="s">
        <v>2053</v>
      </c>
    </row>
    <row r="2913" spans="3:7">
      <c r="C2913" s="7" t="s">
        <v>22</v>
      </c>
      <c r="D2913" s="43" t="s">
        <v>450</v>
      </c>
      <c r="E2913" s="43" t="s">
        <v>2051</v>
      </c>
      <c r="F2913" s="43" t="s">
        <v>2052</v>
      </c>
      <c r="G2913" s="43" t="s">
        <v>2053</v>
      </c>
    </row>
    <row r="2914" spans="3:7">
      <c r="C2914" s="823" t="s">
        <v>473</v>
      </c>
      <c r="D2914" s="824"/>
      <c r="E2914" s="824"/>
      <c r="F2914" s="824"/>
      <c r="G2914" s="824"/>
    </row>
    <row r="2915" spans="3:7">
      <c r="C2915" s="13"/>
      <c r="D2915" s="41">
        <v>2021</v>
      </c>
      <c r="E2915" s="41">
        <v>2022</v>
      </c>
      <c r="F2915" s="41">
        <v>2023</v>
      </c>
      <c r="G2915" s="41">
        <v>2024</v>
      </c>
    </row>
    <row r="2916" spans="3:7">
      <c r="C2916" s="12"/>
      <c r="D2916" s="42" t="s">
        <v>7</v>
      </c>
      <c r="E2916" s="42" t="s">
        <v>8</v>
      </c>
      <c r="F2916" s="42" t="s">
        <v>8</v>
      </c>
      <c r="G2916" s="42" t="s">
        <v>8</v>
      </c>
    </row>
    <row r="2917" spans="3:7">
      <c r="C2917" s="11" t="s">
        <v>470</v>
      </c>
      <c r="D2917" s="38">
        <v>0</v>
      </c>
      <c r="E2917" s="38">
        <v>0</v>
      </c>
      <c r="F2917" s="38">
        <v>0</v>
      </c>
      <c r="G2917" s="38">
        <v>0</v>
      </c>
    </row>
    <row r="2918" spans="3:7">
      <c r="C2918" s="11" t="s">
        <v>459</v>
      </c>
      <c r="D2918" s="38">
        <v>0</v>
      </c>
      <c r="E2918" s="38">
        <v>0</v>
      </c>
      <c r="F2918" s="38">
        <v>0</v>
      </c>
      <c r="G2918" s="38">
        <v>0</v>
      </c>
    </row>
    <row r="2919" spans="3:7">
      <c r="C2919" s="11" t="s">
        <v>463</v>
      </c>
      <c r="D2919" s="38">
        <v>0</v>
      </c>
      <c r="E2919" s="38">
        <v>0</v>
      </c>
      <c r="F2919" s="38">
        <v>0</v>
      </c>
      <c r="G2919" s="38">
        <v>0</v>
      </c>
    </row>
    <row r="2920" spans="3:7">
      <c r="C2920" s="11" t="s">
        <v>469</v>
      </c>
      <c r="D2920" s="38">
        <v>0</v>
      </c>
      <c r="E2920" s="38">
        <v>0</v>
      </c>
      <c r="F2920" s="38">
        <v>0</v>
      </c>
      <c r="G2920" s="38">
        <v>0</v>
      </c>
    </row>
    <row r="2921" spans="3:7">
      <c r="C2921" s="11" t="s">
        <v>459</v>
      </c>
      <c r="D2921" s="38">
        <v>0</v>
      </c>
      <c r="E2921" s="38">
        <v>0</v>
      </c>
      <c r="F2921" s="38">
        <v>0</v>
      </c>
      <c r="G2921" s="38">
        <v>0</v>
      </c>
    </row>
    <row r="2922" spans="3:7">
      <c r="C2922" s="11" t="s">
        <v>463</v>
      </c>
      <c r="D2922" s="38">
        <v>0</v>
      </c>
      <c r="E2922" s="38">
        <v>0</v>
      </c>
      <c r="F2922" s="38">
        <v>0</v>
      </c>
      <c r="G2922" s="38">
        <v>0</v>
      </c>
    </row>
    <row r="2923" spans="3:7">
      <c r="C2923" s="11" t="s">
        <v>468</v>
      </c>
      <c r="D2923" s="38">
        <v>0</v>
      </c>
      <c r="E2923" s="38">
        <v>0</v>
      </c>
      <c r="F2923" s="38">
        <v>0</v>
      </c>
      <c r="G2923" s="38">
        <v>0</v>
      </c>
    </row>
    <row r="2924" spans="3:7">
      <c r="C2924" s="11" t="s">
        <v>459</v>
      </c>
      <c r="D2924" s="38">
        <v>0</v>
      </c>
      <c r="E2924" s="38">
        <v>0</v>
      </c>
      <c r="F2924" s="38">
        <v>0</v>
      </c>
      <c r="G2924" s="38">
        <v>0</v>
      </c>
    </row>
    <row r="2925" spans="3:7">
      <c r="C2925" s="11" t="s">
        <v>463</v>
      </c>
      <c r="D2925" s="38">
        <v>0</v>
      </c>
      <c r="E2925" s="38">
        <v>0</v>
      </c>
      <c r="F2925" s="38">
        <v>0</v>
      </c>
      <c r="G2925" s="38">
        <v>0</v>
      </c>
    </row>
    <row r="2926" spans="3:7">
      <c r="C2926" s="11" t="s">
        <v>467</v>
      </c>
      <c r="D2926" s="38">
        <v>0</v>
      </c>
      <c r="E2926" s="38">
        <v>0</v>
      </c>
      <c r="F2926" s="38">
        <v>0</v>
      </c>
      <c r="G2926" s="38">
        <v>0</v>
      </c>
    </row>
    <row r="2927" spans="3:7">
      <c r="C2927" s="11" t="s">
        <v>459</v>
      </c>
      <c r="D2927" s="38">
        <v>0</v>
      </c>
      <c r="E2927" s="38">
        <v>0</v>
      </c>
      <c r="F2927" s="38">
        <v>0</v>
      </c>
      <c r="G2927" s="38">
        <v>0</v>
      </c>
    </row>
    <row r="2928" spans="3:7">
      <c r="C2928" s="11" t="s">
        <v>463</v>
      </c>
      <c r="D2928" s="38">
        <v>0</v>
      </c>
      <c r="E2928" s="38">
        <v>0</v>
      </c>
      <c r="F2928" s="38">
        <v>0</v>
      </c>
      <c r="G2928" s="38">
        <v>0</v>
      </c>
    </row>
    <row r="2929" spans="3:7">
      <c r="C2929" s="11" t="s">
        <v>472</v>
      </c>
      <c r="D2929" s="38">
        <v>0</v>
      </c>
      <c r="E2929" s="38">
        <v>0</v>
      </c>
      <c r="F2929" s="38">
        <v>0</v>
      </c>
      <c r="G2929" s="38">
        <v>0</v>
      </c>
    </row>
    <row r="2930" spans="3:7">
      <c r="C2930" s="11" t="s">
        <v>459</v>
      </c>
      <c r="D2930" s="38">
        <v>0</v>
      </c>
      <c r="E2930" s="38">
        <v>0</v>
      </c>
      <c r="F2930" s="38">
        <v>0</v>
      </c>
      <c r="G2930" s="38">
        <v>0</v>
      </c>
    </row>
    <row r="2931" spans="3:7">
      <c r="C2931" s="11" t="s">
        <v>463</v>
      </c>
      <c r="D2931" s="38">
        <v>0</v>
      </c>
      <c r="E2931" s="38">
        <v>0</v>
      </c>
      <c r="F2931" s="38">
        <v>0</v>
      </c>
      <c r="G2931" s="38">
        <v>0</v>
      </c>
    </row>
    <row r="2932" spans="3:7">
      <c r="C2932" s="11" t="s">
        <v>465</v>
      </c>
      <c r="D2932" s="38">
        <v>0</v>
      </c>
      <c r="E2932" s="38">
        <v>0</v>
      </c>
      <c r="F2932" s="38">
        <v>0</v>
      </c>
      <c r="G2932" s="38">
        <v>0</v>
      </c>
    </row>
    <row r="2933" spans="3:7">
      <c r="C2933" s="11" t="s">
        <v>459</v>
      </c>
      <c r="D2933" s="38">
        <v>0</v>
      </c>
      <c r="E2933" s="38">
        <v>0</v>
      </c>
      <c r="F2933" s="38">
        <v>0</v>
      </c>
      <c r="G2933" s="38">
        <v>0</v>
      </c>
    </row>
    <row r="2934" spans="3:7">
      <c r="C2934" s="11" t="s">
        <v>463</v>
      </c>
      <c r="D2934" s="38">
        <v>0</v>
      </c>
      <c r="E2934" s="38">
        <v>0</v>
      </c>
      <c r="F2934" s="38">
        <v>0</v>
      </c>
      <c r="G2934" s="38">
        <v>0</v>
      </c>
    </row>
    <row r="2935" spans="3:7">
      <c r="C2935" s="11" t="s">
        <v>464</v>
      </c>
      <c r="D2935" s="38">
        <v>0</v>
      </c>
      <c r="E2935" s="38">
        <v>0</v>
      </c>
      <c r="F2935" s="38">
        <v>0</v>
      </c>
      <c r="G2935" s="38">
        <v>0</v>
      </c>
    </row>
    <row r="2936" spans="3:7">
      <c r="C2936" s="11" t="s">
        <v>459</v>
      </c>
      <c r="D2936" s="38">
        <v>0</v>
      </c>
      <c r="E2936" s="38">
        <v>0</v>
      </c>
      <c r="F2936" s="38">
        <v>0</v>
      </c>
      <c r="G2936" s="38">
        <v>0</v>
      </c>
    </row>
    <row r="2937" spans="3:7">
      <c r="C2937" s="11" t="s">
        <v>463</v>
      </c>
      <c r="D2937" s="38">
        <v>0</v>
      </c>
      <c r="E2937" s="38">
        <v>0</v>
      </c>
      <c r="F2937" s="38">
        <v>0</v>
      </c>
      <c r="G2937" s="38">
        <v>0</v>
      </c>
    </row>
    <row r="2938" spans="3:7">
      <c r="C2938" s="11" t="s">
        <v>462</v>
      </c>
      <c r="D2938" s="38">
        <v>0</v>
      </c>
      <c r="E2938" s="38">
        <v>0</v>
      </c>
      <c r="F2938" s="38">
        <v>0</v>
      </c>
      <c r="G2938" s="38">
        <v>0</v>
      </c>
    </row>
    <row r="2939" spans="3:7">
      <c r="C2939" s="11" t="s">
        <v>459</v>
      </c>
      <c r="D2939" s="38">
        <v>0</v>
      </c>
      <c r="E2939" s="38">
        <v>0</v>
      </c>
      <c r="F2939" s="38">
        <v>0</v>
      </c>
      <c r="G2939" s="38">
        <v>0</v>
      </c>
    </row>
    <row r="2940" spans="3:7">
      <c r="C2940" s="11" t="s">
        <v>458</v>
      </c>
      <c r="D2940" s="38">
        <v>0</v>
      </c>
      <c r="E2940" s="38">
        <v>0</v>
      </c>
      <c r="F2940" s="38">
        <v>0</v>
      </c>
      <c r="G2940" s="38">
        <v>0</v>
      </c>
    </row>
    <row r="2941" spans="3:7">
      <c r="C2941" s="11" t="s">
        <v>457</v>
      </c>
      <c r="D2941" s="38">
        <v>0</v>
      </c>
      <c r="E2941" s="38">
        <v>0</v>
      </c>
      <c r="F2941" s="38">
        <v>0</v>
      </c>
      <c r="G2941" s="38">
        <v>0</v>
      </c>
    </row>
    <row r="2942" spans="3:7">
      <c r="C2942" s="11" t="s">
        <v>456</v>
      </c>
      <c r="D2942" s="38">
        <v>0</v>
      </c>
      <c r="E2942" s="38">
        <v>0</v>
      </c>
      <c r="F2942" s="38">
        <v>0</v>
      </c>
      <c r="G2942" s="38">
        <v>0</v>
      </c>
    </row>
    <row r="2943" spans="3:7">
      <c r="C2943" s="11" t="s">
        <v>455</v>
      </c>
      <c r="D2943" s="38">
        <v>0</v>
      </c>
      <c r="E2943" s="38">
        <v>0</v>
      </c>
      <c r="F2943" s="38">
        <v>0</v>
      </c>
      <c r="G2943" s="38">
        <v>0</v>
      </c>
    </row>
    <row r="2944" spans="3:7">
      <c r="C2944" s="11" t="s">
        <v>461</v>
      </c>
      <c r="D2944" s="38">
        <v>663655000</v>
      </c>
      <c r="E2944" s="38">
        <v>594065183</v>
      </c>
      <c r="F2944" s="38">
        <v>689808574</v>
      </c>
      <c r="G2944" s="38">
        <v>564200000</v>
      </c>
    </row>
    <row r="2945" spans="3:7">
      <c r="C2945" s="11" t="s">
        <v>459</v>
      </c>
      <c r="D2945" s="38">
        <v>0</v>
      </c>
      <c r="E2945" s="38">
        <v>0</v>
      </c>
      <c r="F2945" s="38">
        <v>0</v>
      </c>
      <c r="G2945" s="38">
        <v>0</v>
      </c>
    </row>
    <row r="2946" spans="3:7">
      <c r="C2946" s="11" t="s">
        <v>458</v>
      </c>
      <c r="D2946" s="38">
        <v>0</v>
      </c>
      <c r="E2946" s="38">
        <v>0</v>
      </c>
      <c r="F2946" s="38">
        <v>0</v>
      </c>
      <c r="G2946" s="38">
        <v>0</v>
      </c>
    </row>
    <row r="2947" spans="3:7">
      <c r="C2947" s="11" t="s">
        <v>457</v>
      </c>
      <c r="D2947" s="38">
        <v>0</v>
      </c>
      <c r="E2947" s="38">
        <v>0</v>
      </c>
      <c r="F2947" s="38">
        <v>0</v>
      </c>
      <c r="G2947" s="38">
        <v>0</v>
      </c>
    </row>
    <row r="2948" spans="3:7">
      <c r="C2948" s="11" t="s">
        <v>456</v>
      </c>
      <c r="D2948" s="38">
        <v>0</v>
      </c>
      <c r="E2948" s="38">
        <v>0</v>
      </c>
      <c r="F2948" s="38">
        <v>0</v>
      </c>
      <c r="G2948" s="38">
        <v>0</v>
      </c>
    </row>
    <row r="2949" spans="3:7">
      <c r="C2949" s="11" t="s">
        <v>455</v>
      </c>
      <c r="D2949" s="38">
        <v>663655000</v>
      </c>
      <c r="E2949" s="38">
        <v>594065183</v>
      </c>
      <c r="F2949" s="38">
        <v>689808574</v>
      </c>
      <c r="G2949" s="38">
        <v>564200000</v>
      </c>
    </row>
    <row r="2950" spans="3:7">
      <c r="C2950" s="11" t="s">
        <v>460</v>
      </c>
      <c r="D2950" s="38">
        <v>0</v>
      </c>
      <c r="E2950" s="38">
        <v>0</v>
      </c>
      <c r="F2950" s="38">
        <v>0</v>
      </c>
      <c r="G2950" s="38">
        <v>0</v>
      </c>
    </row>
    <row r="2951" spans="3:7">
      <c r="C2951" s="11" t="s">
        <v>459</v>
      </c>
      <c r="D2951" s="38">
        <v>0</v>
      </c>
      <c r="E2951" s="38">
        <v>0</v>
      </c>
      <c r="F2951" s="38">
        <v>0</v>
      </c>
      <c r="G2951" s="38">
        <v>0</v>
      </c>
    </row>
    <row r="2952" spans="3:7">
      <c r="C2952" s="11" t="s">
        <v>458</v>
      </c>
      <c r="D2952" s="38">
        <v>0</v>
      </c>
      <c r="E2952" s="38">
        <v>0</v>
      </c>
      <c r="F2952" s="38">
        <v>0</v>
      </c>
      <c r="G2952" s="38">
        <v>0</v>
      </c>
    </row>
    <row r="2953" spans="3:7">
      <c r="C2953" s="11" t="s">
        <v>457</v>
      </c>
      <c r="D2953" s="38">
        <v>0</v>
      </c>
      <c r="E2953" s="38">
        <v>0</v>
      </c>
      <c r="F2953" s="38">
        <v>0</v>
      </c>
      <c r="G2953" s="38">
        <v>0</v>
      </c>
    </row>
    <row r="2954" spans="3:7">
      <c r="C2954" s="11" t="s">
        <v>456</v>
      </c>
      <c r="D2954" s="38">
        <v>0</v>
      </c>
      <c r="E2954" s="38">
        <v>0</v>
      </c>
      <c r="F2954" s="38">
        <v>0</v>
      </c>
      <c r="G2954" s="38">
        <v>0</v>
      </c>
    </row>
    <row r="2955" spans="3:7">
      <c r="C2955" s="11" t="s">
        <v>455</v>
      </c>
      <c r="D2955" s="38">
        <v>0</v>
      </c>
      <c r="E2955" s="38">
        <v>0</v>
      </c>
      <c r="F2955" s="38">
        <v>0</v>
      </c>
      <c r="G2955" s="38">
        <v>0</v>
      </c>
    </row>
    <row r="2956" spans="3:7">
      <c r="C2956" s="11" t="s">
        <v>454</v>
      </c>
      <c r="D2956" s="38">
        <v>0</v>
      </c>
      <c r="E2956" s="38">
        <v>0</v>
      </c>
      <c r="F2956" s="38">
        <v>0</v>
      </c>
      <c r="G2956" s="38">
        <v>0</v>
      </c>
    </row>
    <row r="2957" spans="3:7">
      <c r="C2957" s="11" t="s">
        <v>453</v>
      </c>
      <c r="D2957" s="38">
        <v>0</v>
      </c>
      <c r="E2957" s="38">
        <v>0</v>
      </c>
      <c r="F2957" s="38">
        <v>0</v>
      </c>
      <c r="G2957" s="38">
        <v>0</v>
      </c>
    </row>
    <row r="2958" spans="3:7">
      <c r="C2958" s="10" t="s">
        <v>165</v>
      </c>
      <c r="D2958" s="38">
        <v>663655000</v>
      </c>
      <c r="E2958" s="38">
        <v>594065183</v>
      </c>
      <c r="F2958" s="38">
        <v>689808574</v>
      </c>
      <c r="G2958" s="38">
        <v>564200000</v>
      </c>
    </row>
    <row r="2959" spans="3:7">
      <c r="C2959" s="14" t="s">
        <v>484</v>
      </c>
      <c r="D2959" s="825" t="s">
        <v>2054</v>
      </c>
      <c r="E2959" s="826"/>
      <c r="F2959" s="826"/>
      <c r="G2959" s="826"/>
    </row>
    <row r="2960" spans="3:7">
      <c r="C2960" s="35" t="s">
        <v>482</v>
      </c>
      <c r="D2960" s="821" t="s">
        <v>2055</v>
      </c>
      <c r="E2960" s="822"/>
      <c r="F2960" s="822"/>
      <c r="G2960" s="822"/>
    </row>
    <row r="2961" spans="3:7">
      <c r="C2961" s="35" t="s">
        <v>15</v>
      </c>
      <c r="D2961" s="821" t="s">
        <v>2056</v>
      </c>
      <c r="E2961" s="822"/>
      <c r="F2961" s="822"/>
      <c r="G2961" s="822"/>
    </row>
    <row r="2962" spans="3:7">
      <c r="C2962" s="13"/>
      <c r="D2962" s="41">
        <v>2021</v>
      </c>
      <c r="E2962" s="41">
        <v>2022</v>
      </c>
      <c r="F2962" s="41">
        <v>2023</v>
      </c>
      <c r="G2962" s="41">
        <v>2024</v>
      </c>
    </row>
    <row r="2963" spans="3:7">
      <c r="C2963" s="12"/>
      <c r="D2963" s="42" t="s">
        <v>7</v>
      </c>
      <c r="E2963" s="42" t="s">
        <v>8</v>
      </c>
      <c r="F2963" s="42" t="s">
        <v>8</v>
      </c>
      <c r="G2963" s="42" t="s">
        <v>8</v>
      </c>
    </row>
    <row r="2964" spans="3:7">
      <c r="C2964" s="7" t="s">
        <v>16</v>
      </c>
      <c r="D2964" s="43" t="s">
        <v>474</v>
      </c>
      <c r="E2964" s="43" t="s">
        <v>531</v>
      </c>
      <c r="F2964" s="43" t="s">
        <v>531</v>
      </c>
      <c r="G2964" s="43" t="s">
        <v>531</v>
      </c>
    </row>
    <row r="2965" spans="3:7">
      <c r="C2965" s="7" t="s">
        <v>680</v>
      </c>
      <c r="D2965" s="43" t="s">
        <v>2057</v>
      </c>
      <c r="E2965" s="43" t="s">
        <v>2058</v>
      </c>
      <c r="F2965" s="43" t="s">
        <v>1911</v>
      </c>
      <c r="G2965" s="43" t="s">
        <v>2059</v>
      </c>
    </row>
    <row r="2966" spans="3:7">
      <c r="C2966" s="7" t="s">
        <v>676</v>
      </c>
      <c r="D2966" s="43" t="s">
        <v>474</v>
      </c>
      <c r="E2966" s="43" t="s">
        <v>2058</v>
      </c>
      <c r="F2966" s="43" t="s">
        <v>1911</v>
      </c>
      <c r="G2966" s="43" t="s">
        <v>2059</v>
      </c>
    </row>
    <row r="2967" spans="3:7">
      <c r="C2967" s="7" t="s">
        <v>477</v>
      </c>
      <c r="D2967" s="43" t="s">
        <v>450</v>
      </c>
      <c r="E2967" s="43" t="s">
        <v>450</v>
      </c>
      <c r="F2967" s="43" t="s">
        <v>474</v>
      </c>
      <c r="G2967" s="43" t="s">
        <v>474</v>
      </c>
    </row>
    <row r="2968" spans="3:7">
      <c r="C2968" s="7" t="s">
        <v>476</v>
      </c>
      <c r="D2968" s="43" t="s">
        <v>450</v>
      </c>
      <c r="E2968" s="43" t="s">
        <v>2060</v>
      </c>
      <c r="F2968" s="43" t="s">
        <v>2061</v>
      </c>
      <c r="G2968" s="43" t="s">
        <v>2062</v>
      </c>
    </row>
    <row r="2969" spans="3:7">
      <c r="C2969" s="7" t="s">
        <v>22</v>
      </c>
      <c r="D2969" s="43" t="s">
        <v>450</v>
      </c>
      <c r="E2969" s="43" t="s">
        <v>450</v>
      </c>
      <c r="F2969" s="43" t="s">
        <v>2061</v>
      </c>
      <c r="G2969" s="43" t="s">
        <v>2062</v>
      </c>
    </row>
    <row r="2970" spans="3:7">
      <c r="C2970" s="823" t="s">
        <v>473</v>
      </c>
      <c r="D2970" s="824"/>
      <c r="E2970" s="824"/>
      <c r="F2970" s="824"/>
      <c r="G2970" s="824"/>
    </row>
    <row r="2971" spans="3:7">
      <c r="C2971" s="13"/>
      <c r="D2971" s="41">
        <v>2021</v>
      </c>
      <c r="E2971" s="41">
        <v>2022</v>
      </c>
      <c r="F2971" s="41">
        <v>2023</v>
      </c>
      <c r="G2971" s="41">
        <v>2024</v>
      </c>
    </row>
    <row r="2972" spans="3:7">
      <c r="C2972" s="12"/>
      <c r="D2972" s="42" t="s">
        <v>7</v>
      </c>
      <c r="E2972" s="42" t="s">
        <v>8</v>
      </c>
      <c r="F2972" s="42" t="s">
        <v>8</v>
      </c>
      <c r="G2972" s="42" t="s">
        <v>8</v>
      </c>
    </row>
    <row r="2973" spans="3:7">
      <c r="C2973" s="11" t="s">
        <v>470</v>
      </c>
      <c r="D2973" s="38">
        <v>0</v>
      </c>
      <c r="E2973" s="38">
        <v>0</v>
      </c>
      <c r="F2973" s="38">
        <v>0</v>
      </c>
      <c r="G2973" s="38">
        <v>0</v>
      </c>
    </row>
    <row r="2974" spans="3:7">
      <c r="C2974" s="11" t="s">
        <v>459</v>
      </c>
      <c r="D2974" s="38">
        <v>0</v>
      </c>
      <c r="E2974" s="38">
        <v>0</v>
      </c>
      <c r="F2974" s="38">
        <v>0</v>
      </c>
      <c r="G2974" s="38">
        <v>0</v>
      </c>
    </row>
    <row r="2975" spans="3:7">
      <c r="C2975" s="11" t="s">
        <v>463</v>
      </c>
      <c r="D2975" s="38">
        <v>0</v>
      </c>
      <c r="E2975" s="38">
        <v>0</v>
      </c>
      <c r="F2975" s="38">
        <v>0</v>
      </c>
      <c r="G2975" s="38">
        <v>0</v>
      </c>
    </row>
    <row r="2976" spans="3:7">
      <c r="C2976" s="11" t="s">
        <v>469</v>
      </c>
      <c r="D2976" s="38">
        <v>0</v>
      </c>
      <c r="E2976" s="38">
        <v>0</v>
      </c>
      <c r="F2976" s="38">
        <v>0</v>
      </c>
      <c r="G2976" s="38">
        <v>0</v>
      </c>
    </row>
    <row r="2977" spans="3:7">
      <c r="C2977" s="11" t="s">
        <v>459</v>
      </c>
      <c r="D2977" s="38">
        <v>0</v>
      </c>
      <c r="E2977" s="38">
        <v>0</v>
      </c>
      <c r="F2977" s="38">
        <v>0</v>
      </c>
      <c r="G2977" s="38">
        <v>0</v>
      </c>
    </row>
    <row r="2978" spans="3:7">
      <c r="C2978" s="11" t="s">
        <v>463</v>
      </c>
      <c r="D2978" s="38">
        <v>0</v>
      </c>
      <c r="E2978" s="38">
        <v>0</v>
      </c>
      <c r="F2978" s="38">
        <v>0</v>
      </c>
      <c r="G2978" s="38">
        <v>0</v>
      </c>
    </row>
    <row r="2979" spans="3:7">
      <c r="C2979" s="11" t="s">
        <v>468</v>
      </c>
      <c r="D2979" s="38">
        <v>0</v>
      </c>
      <c r="E2979" s="38">
        <v>0</v>
      </c>
      <c r="F2979" s="38">
        <v>0</v>
      </c>
      <c r="G2979" s="38">
        <v>0</v>
      </c>
    </row>
    <row r="2980" spans="3:7">
      <c r="C2980" s="11" t="s">
        <v>459</v>
      </c>
      <c r="D2980" s="38">
        <v>0</v>
      </c>
      <c r="E2980" s="38">
        <v>0</v>
      </c>
      <c r="F2980" s="38">
        <v>0</v>
      </c>
      <c r="G2980" s="38">
        <v>0</v>
      </c>
    </row>
    <row r="2981" spans="3:7">
      <c r="C2981" s="11" t="s">
        <v>463</v>
      </c>
      <c r="D2981" s="38">
        <v>0</v>
      </c>
      <c r="E2981" s="38">
        <v>0</v>
      </c>
      <c r="F2981" s="38">
        <v>0</v>
      </c>
      <c r="G2981" s="38">
        <v>0</v>
      </c>
    </row>
    <row r="2982" spans="3:7">
      <c r="C2982" s="11" t="s">
        <v>467</v>
      </c>
      <c r="D2982" s="38">
        <v>0</v>
      </c>
      <c r="E2982" s="38">
        <v>0</v>
      </c>
      <c r="F2982" s="38">
        <v>0</v>
      </c>
      <c r="G2982" s="38">
        <v>0</v>
      </c>
    </row>
    <row r="2983" spans="3:7">
      <c r="C2983" s="11" t="s">
        <v>459</v>
      </c>
      <c r="D2983" s="38">
        <v>0</v>
      </c>
      <c r="E2983" s="38">
        <v>0</v>
      </c>
      <c r="F2983" s="38">
        <v>0</v>
      </c>
      <c r="G2983" s="38">
        <v>0</v>
      </c>
    </row>
    <row r="2984" spans="3:7">
      <c r="C2984" s="11" t="s">
        <v>463</v>
      </c>
      <c r="D2984" s="38">
        <v>0</v>
      </c>
      <c r="E2984" s="38">
        <v>0</v>
      </c>
      <c r="F2984" s="38">
        <v>0</v>
      </c>
      <c r="G2984" s="38">
        <v>0</v>
      </c>
    </row>
    <row r="2985" spans="3:7">
      <c r="C2985" s="11" t="s">
        <v>472</v>
      </c>
      <c r="D2985" s="38">
        <v>0</v>
      </c>
      <c r="E2985" s="38">
        <v>0</v>
      </c>
      <c r="F2985" s="38">
        <v>0</v>
      </c>
      <c r="G2985" s="38">
        <v>0</v>
      </c>
    </row>
    <row r="2986" spans="3:7">
      <c r="C2986" s="11" t="s">
        <v>459</v>
      </c>
      <c r="D2986" s="38">
        <v>0</v>
      </c>
      <c r="E2986" s="38">
        <v>0</v>
      </c>
      <c r="F2986" s="38">
        <v>0</v>
      </c>
      <c r="G2986" s="38">
        <v>0</v>
      </c>
    </row>
    <row r="2987" spans="3:7">
      <c r="C2987" s="11" t="s">
        <v>463</v>
      </c>
      <c r="D2987" s="38">
        <v>0</v>
      </c>
      <c r="E2987" s="38">
        <v>0</v>
      </c>
      <c r="F2987" s="38">
        <v>0</v>
      </c>
      <c r="G2987" s="38">
        <v>0</v>
      </c>
    </row>
    <row r="2988" spans="3:7">
      <c r="C2988" s="11" t="s">
        <v>465</v>
      </c>
      <c r="D2988" s="38">
        <v>0</v>
      </c>
      <c r="E2988" s="38">
        <v>0</v>
      </c>
      <c r="F2988" s="38">
        <v>0</v>
      </c>
      <c r="G2988" s="38">
        <v>0</v>
      </c>
    </row>
    <row r="2989" spans="3:7">
      <c r="C2989" s="11" t="s">
        <v>459</v>
      </c>
      <c r="D2989" s="38">
        <v>0</v>
      </c>
      <c r="E2989" s="38">
        <v>0</v>
      </c>
      <c r="F2989" s="38">
        <v>0</v>
      </c>
      <c r="G2989" s="38">
        <v>0</v>
      </c>
    </row>
    <row r="2990" spans="3:7">
      <c r="C2990" s="11" t="s">
        <v>463</v>
      </c>
      <c r="D2990" s="38">
        <v>0</v>
      </c>
      <c r="E2990" s="38">
        <v>0</v>
      </c>
      <c r="F2990" s="38">
        <v>0</v>
      </c>
      <c r="G2990" s="38">
        <v>0</v>
      </c>
    </row>
    <row r="2991" spans="3:7">
      <c r="C2991" s="11" t="s">
        <v>464</v>
      </c>
      <c r="D2991" s="38">
        <v>0</v>
      </c>
      <c r="E2991" s="38">
        <v>0</v>
      </c>
      <c r="F2991" s="38">
        <v>0</v>
      </c>
      <c r="G2991" s="38">
        <v>0</v>
      </c>
    </row>
    <row r="2992" spans="3:7">
      <c r="C2992" s="11" t="s">
        <v>459</v>
      </c>
      <c r="D2992" s="38">
        <v>0</v>
      </c>
      <c r="E2992" s="38">
        <v>0</v>
      </c>
      <c r="F2992" s="38">
        <v>0</v>
      </c>
      <c r="G2992" s="38">
        <v>0</v>
      </c>
    </row>
    <row r="2993" spans="3:7">
      <c r="C2993" s="11" t="s">
        <v>463</v>
      </c>
      <c r="D2993" s="38">
        <v>0</v>
      </c>
      <c r="E2993" s="38">
        <v>0</v>
      </c>
      <c r="F2993" s="38">
        <v>0</v>
      </c>
      <c r="G2993" s="38">
        <v>0</v>
      </c>
    </row>
    <row r="2994" spans="3:7">
      <c r="C2994" s="11" t="s">
        <v>462</v>
      </c>
      <c r="D2994" s="38">
        <v>0</v>
      </c>
      <c r="E2994" s="38">
        <v>0</v>
      </c>
      <c r="F2994" s="38">
        <v>0</v>
      </c>
      <c r="G2994" s="38">
        <v>0</v>
      </c>
    </row>
    <row r="2995" spans="3:7">
      <c r="C2995" s="11" t="s">
        <v>459</v>
      </c>
      <c r="D2995" s="38">
        <v>0</v>
      </c>
      <c r="E2995" s="38">
        <v>0</v>
      </c>
      <c r="F2995" s="38">
        <v>0</v>
      </c>
      <c r="G2995" s="38">
        <v>0</v>
      </c>
    </row>
    <row r="2996" spans="3:7">
      <c r="C2996" s="11" t="s">
        <v>458</v>
      </c>
      <c r="D2996" s="38">
        <v>0</v>
      </c>
      <c r="E2996" s="38">
        <v>0</v>
      </c>
      <c r="F2996" s="38">
        <v>0</v>
      </c>
      <c r="G2996" s="38">
        <v>0</v>
      </c>
    </row>
    <row r="2997" spans="3:7">
      <c r="C2997" s="11" t="s">
        <v>457</v>
      </c>
      <c r="D2997" s="38">
        <v>0</v>
      </c>
      <c r="E2997" s="38">
        <v>0</v>
      </c>
      <c r="F2997" s="38">
        <v>0</v>
      </c>
      <c r="G2997" s="38">
        <v>0</v>
      </c>
    </row>
    <row r="2998" spans="3:7">
      <c r="C2998" s="11" t="s">
        <v>456</v>
      </c>
      <c r="D2998" s="38">
        <v>0</v>
      </c>
      <c r="E2998" s="38">
        <v>0</v>
      </c>
      <c r="F2998" s="38">
        <v>0</v>
      </c>
      <c r="G2998" s="38">
        <v>0</v>
      </c>
    </row>
    <row r="2999" spans="3:7">
      <c r="C2999" s="11" t="s">
        <v>455</v>
      </c>
      <c r="D2999" s="38">
        <v>0</v>
      </c>
      <c r="E2999" s="38">
        <v>0</v>
      </c>
      <c r="F2999" s="38">
        <v>0</v>
      </c>
      <c r="G2999" s="38">
        <v>0</v>
      </c>
    </row>
    <row r="3000" spans="3:7">
      <c r="C3000" s="11" t="s">
        <v>461</v>
      </c>
      <c r="D3000" s="38">
        <v>309600000</v>
      </c>
      <c r="E3000" s="38">
        <v>83174172</v>
      </c>
      <c r="F3000" s="38">
        <v>110000000</v>
      </c>
      <c r="G3000" s="38">
        <v>213720235</v>
      </c>
    </row>
    <row r="3001" spans="3:7">
      <c r="C3001" s="11" t="s">
        <v>459</v>
      </c>
      <c r="D3001" s="38">
        <v>0</v>
      </c>
      <c r="E3001" s="38">
        <v>0</v>
      </c>
      <c r="F3001" s="38">
        <v>0</v>
      </c>
      <c r="G3001" s="38">
        <v>0</v>
      </c>
    </row>
    <row r="3002" spans="3:7">
      <c r="C3002" s="11" t="s">
        <v>458</v>
      </c>
      <c r="D3002" s="38">
        <v>0</v>
      </c>
      <c r="E3002" s="38">
        <v>0</v>
      </c>
      <c r="F3002" s="38">
        <v>0</v>
      </c>
      <c r="G3002" s="38">
        <v>0</v>
      </c>
    </row>
    <row r="3003" spans="3:7">
      <c r="C3003" s="11" t="s">
        <v>457</v>
      </c>
      <c r="D3003" s="38">
        <v>0</v>
      </c>
      <c r="E3003" s="38">
        <v>0</v>
      </c>
      <c r="F3003" s="38">
        <v>0</v>
      </c>
      <c r="G3003" s="38">
        <v>0</v>
      </c>
    </row>
    <row r="3004" spans="3:7">
      <c r="C3004" s="11" t="s">
        <v>456</v>
      </c>
      <c r="D3004" s="38">
        <v>0</v>
      </c>
      <c r="E3004" s="38">
        <v>0</v>
      </c>
      <c r="F3004" s="38">
        <v>0</v>
      </c>
      <c r="G3004" s="38">
        <v>0</v>
      </c>
    </row>
    <row r="3005" spans="3:7">
      <c r="C3005" s="11" t="s">
        <v>455</v>
      </c>
      <c r="D3005" s="38">
        <v>309600000</v>
      </c>
      <c r="E3005" s="38">
        <v>83174172</v>
      </c>
      <c r="F3005" s="38">
        <v>110000000</v>
      </c>
      <c r="G3005" s="38">
        <v>213720235</v>
      </c>
    </row>
    <row r="3006" spans="3:7">
      <c r="C3006" s="11" t="s">
        <v>460</v>
      </c>
      <c r="D3006" s="38">
        <v>0</v>
      </c>
      <c r="E3006" s="38">
        <v>0</v>
      </c>
      <c r="F3006" s="38">
        <v>0</v>
      </c>
      <c r="G3006" s="38">
        <v>0</v>
      </c>
    </row>
    <row r="3007" spans="3:7">
      <c r="C3007" s="11" t="s">
        <v>459</v>
      </c>
      <c r="D3007" s="38">
        <v>0</v>
      </c>
      <c r="E3007" s="38">
        <v>0</v>
      </c>
      <c r="F3007" s="38">
        <v>0</v>
      </c>
      <c r="G3007" s="38">
        <v>0</v>
      </c>
    </row>
    <row r="3008" spans="3:7">
      <c r="C3008" s="11" t="s">
        <v>458</v>
      </c>
      <c r="D3008" s="38">
        <v>0</v>
      </c>
      <c r="E3008" s="38">
        <v>0</v>
      </c>
      <c r="F3008" s="38">
        <v>0</v>
      </c>
      <c r="G3008" s="38">
        <v>0</v>
      </c>
    </row>
    <row r="3009" spans="3:7">
      <c r="C3009" s="11" t="s">
        <v>457</v>
      </c>
      <c r="D3009" s="38">
        <v>0</v>
      </c>
      <c r="E3009" s="38">
        <v>0</v>
      </c>
      <c r="F3009" s="38">
        <v>0</v>
      </c>
      <c r="G3009" s="38">
        <v>0</v>
      </c>
    </row>
    <row r="3010" spans="3:7">
      <c r="C3010" s="11" t="s">
        <v>456</v>
      </c>
      <c r="D3010" s="38">
        <v>0</v>
      </c>
      <c r="E3010" s="38">
        <v>0</v>
      </c>
      <c r="F3010" s="38">
        <v>0</v>
      </c>
      <c r="G3010" s="38">
        <v>0</v>
      </c>
    </row>
    <row r="3011" spans="3:7">
      <c r="C3011" s="11" t="s">
        <v>455</v>
      </c>
      <c r="D3011" s="38">
        <v>0</v>
      </c>
      <c r="E3011" s="38">
        <v>0</v>
      </c>
      <c r="F3011" s="38">
        <v>0</v>
      </c>
      <c r="G3011" s="38">
        <v>0</v>
      </c>
    </row>
    <row r="3012" spans="3:7">
      <c r="C3012" s="11" t="s">
        <v>454</v>
      </c>
      <c r="D3012" s="38">
        <v>0</v>
      </c>
      <c r="E3012" s="38">
        <v>0</v>
      </c>
      <c r="F3012" s="38">
        <v>0</v>
      </c>
      <c r="G3012" s="38">
        <v>0</v>
      </c>
    </row>
    <row r="3013" spans="3:7">
      <c r="C3013" s="11" t="s">
        <v>453</v>
      </c>
      <c r="D3013" s="38">
        <v>0</v>
      </c>
      <c r="E3013" s="38">
        <v>0</v>
      </c>
      <c r="F3013" s="38">
        <v>0</v>
      </c>
      <c r="G3013" s="38">
        <v>0</v>
      </c>
    </row>
    <row r="3014" spans="3:7">
      <c r="C3014" s="10" t="s">
        <v>165</v>
      </c>
      <c r="D3014" s="38">
        <v>309600000</v>
      </c>
      <c r="E3014" s="38">
        <v>83174172</v>
      </c>
      <c r="F3014" s="38">
        <v>110000000</v>
      </c>
      <c r="G3014" s="38">
        <v>213720235</v>
      </c>
    </row>
    <row r="3015" spans="3:7">
      <c r="C3015" s="34" t="s">
        <v>2063</v>
      </c>
      <c r="D3015" s="827" t="s">
        <v>2064</v>
      </c>
      <c r="E3015" s="828"/>
      <c r="F3015" s="828"/>
      <c r="G3015" s="828"/>
    </row>
    <row r="3016" spans="3:7">
      <c r="C3016" s="14" t="s">
        <v>484</v>
      </c>
      <c r="D3016" s="825" t="s">
        <v>2065</v>
      </c>
      <c r="E3016" s="826"/>
      <c r="F3016" s="826"/>
      <c r="G3016" s="826"/>
    </row>
    <row r="3017" spans="3:7">
      <c r="C3017" s="35" t="s">
        <v>482</v>
      </c>
      <c r="D3017" s="821" t="s">
        <v>2066</v>
      </c>
      <c r="E3017" s="822"/>
      <c r="F3017" s="822"/>
      <c r="G3017" s="822"/>
    </row>
    <row r="3018" spans="3:7">
      <c r="C3018" s="35" t="s">
        <v>15</v>
      </c>
      <c r="D3018" s="821" t="s">
        <v>2046</v>
      </c>
      <c r="E3018" s="822"/>
      <c r="F3018" s="822"/>
      <c r="G3018" s="822"/>
    </row>
    <row r="3019" spans="3:7">
      <c r="C3019" s="13"/>
      <c r="D3019" s="41">
        <v>2021</v>
      </c>
      <c r="E3019" s="41">
        <v>2022</v>
      </c>
      <c r="F3019" s="41">
        <v>2023</v>
      </c>
      <c r="G3019" s="41">
        <v>2024</v>
      </c>
    </row>
    <row r="3020" spans="3:7">
      <c r="C3020" s="12"/>
      <c r="D3020" s="42" t="s">
        <v>7</v>
      </c>
      <c r="E3020" s="42" t="s">
        <v>8</v>
      </c>
      <c r="F3020" s="42" t="s">
        <v>8</v>
      </c>
      <c r="G3020" s="42" t="s">
        <v>8</v>
      </c>
    </row>
    <row r="3021" spans="3:7">
      <c r="C3021" s="7" t="s">
        <v>16</v>
      </c>
      <c r="D3021" s="43" t="s">
        <v>531</v>
      </c>
      <c r="E3021" s="43" t="s">
        <v>531</v>
      </c>
      <c r="F3021" s="43" t="s">
        <v>531</v>
      </c>
      <c r="G3021" s="43" t="s">
        <v>531</v>
      </c>
    </row>
    <row r="3022" spans="3:7">
      <c r="C3022" s="7" t="s">
        <v>680</v>
      </c>
      <c r="D3022" s="43" t="s">
        <v>2067</v>
      </c>
      <c r="E3022" s="43" t="s">
        <v>2068</v>
      </c>
      <c r="F3022" s="43" t="s">
        <v>2069</v>
      </c>
      <c r="G3022" s="43" t="s">
        <v>2070</v>
      </c>
    </row>
    <row r="3023" spans="3:7">
      <c r="C3023" s="7" t="s">
        <v>676</v>
      </c>
      <c r="D3023" s="43" t="s">
        <v>2067</v>
      </c>
      <c r="E3023" s="43" t="s">
        <v>2068</v>
      </c>
      <c r="F3023" s="43" t="s">
        <v>2069</v>
      </c>
      <c r="G3023" s="43" t="s">
        <v>2070</v>
      </c>
    </row>
    <row r="3024" spans="3:7">
      <c r="C3024" s="7" t="s">
        <v>477</v>
      </c>
      <c r="D3024" s="43" t="s">
        <v>450</v>
      </c>
      <c r="E3024" s="43" t="s">
        <v>474</v>
      </c>
      <c r="F3024" s="43" t="s">
        <v>474</v>
      </c>
      <c r="G3024" s="43" t="s">
        <v>474</v>
      </c>
    </row>
    <row r="3025" spans="3:7">
      <c r="C3025" s="7" t="s">
        <v>476</v>
      </c>
      <c r="D3025" s="43" t="s">
        <v>450</v>
      </c>
      <c r="E3025" s="43" t="s">
        <v>2071</v>
      </c>
      <c r="F3025" s="43" t="s">
        <v>2072</v>
      </c>
      <c r="G3025" s="43" t="s">
        <v>2073</v>
      </c>
    </row>
    <row r="3026" spans="3:7">
      <c r="C3026" s="7" t="s">
        <v>22</v>
      </c>
      <c r="D3026" s="43" t="s">
        <v>450</v>
      </c>
      <c r="E3026" s="43" t="s">
        <v>2071</v>
      </c>
      <c r="F3026" s="43" t="s">
        <v>2072</v>
      </c>
      <c r="G3026" s="43" t="s">
        <v>2073</v>
      </c>
    </row>
    <row r="3027" spans="3:7">
      <c r="C3027" s="823" t="s">
        <v>473</v>
      </c>
      <c r="D3027" s="824"/>
      <c r="E3027" s="824"/>
      <c r="F3027" s="824"/>
      <c r="G3027" s="824"/>
    </row>
    <row r="3028" spans="3:7">
      <c r="C3028" s="13"/>
      <c r="D3028" s="41">
        <v>2021</v>
      </c>
      <c r="E3028" s="41">
        <v>2022</v>
      </c>
      <c r="F3028" s="41">
        <v>2023</v>
      </c>
      <c r="G3028" s="41">
        <v>2024</v>
      </c>
    </row>
    <row r="3029" spans="3:7">
      <c r="C3029" s="12"/>
      <c r="D3029" s="42" t="s">
        <v>7</v>
      </c>
      <c r="E3029" s="42" t="s">
        <v>8</v>
      </c>
      <c r="F3029" s="42" t="s">
        <v>8</v>
      </c>
      <c r="G3029" s="42" t="s">
        <v>8</v>
      </c>
    </row>
    <row r="3030" spans="3:7">
      <c r="C3030" s="11" t="s">
        <v>470</v>
      </c>
      <c r="D3030" s="38">
        <v>0</v>
      </c>
      <c r="E3030" s="38">
        <v>0</v>
      </c>
      <c r="F3030" s="38">
        <v>0</v>
      </c>
      <c r="G3030" s="38">
        <v>0</v>
      </c>
    </row>
    <row r="3031" spans="3:7">
      <c r="C3031" s="11" t="s">
        <v>459</v>
      </c>
      <c r="D3031" s="38">
        <v>0</v>
      </c>
      <c r="E3031" s="38">
        <v>0</v>
      </c>
      <c r="F3031" s="38">
        <v>0</v>
      </c>
      <c r="G3031" s="38">
        <v>0</v>
      </c>
    </row>
    <row r="3032" spans="3:7">
      <c r="C3032" s="11" t="s">
        <v>463</v>
      </c>
      <c r="D3032" s="38">
        <v>0</v>
      </c>
      <c r="E3032" s="38">
        <v>0</v>
      </c>
      <c r="F3032" s="38">
        <v>0</v>
      </c>
      <c r="G3032" s="38">
        <v>0</v>
      </c>
    </row>
    <row r="3033" spans="3:7">
      <c r="C3033" s="11" t="s">
        <v>469</v>
      </c>
      <c r="D3033" s="38">
        <v>0</v>
      </c>
      <c r="E3033" s="38">
        <v>0</v>
      </c>
      <c r="F3033" s="38">
        <v>0</v>
      </c>
      <c r="G3033" s="38">
        <v>0</v>
      </c>
    </row>
    <row r="3034" spans="3:7">
      <c r="C3034" s="11" t="s">
        <v>459</v>
      </c>
      <c r="D3034" s="38">
        <v>0</v>
      </c>
      <c r="E3034" s="38">
        <v>0</v>
      </c>
      <c r="F3034" s="38">
        <v>0</v>
      </c>
      <c r="G3034" s="38">
        <v>0</v>
      </c>
    </row>
    <row r="3035" spans="3:7">
      <c r="C3035" s="11" t="s">
        <v>463</v>
      </c>
      <c r="D3035" s="38">
        <v>0</v>
      </c>
      <c r="E3035" s="38">
        <v>0</v>
      </c>
      <c r="F3035" s="38">
        <v>0</v>
      </c>
      <c r="G3035" s="38">
        <v>0</v>
      </c>
    </row>
    <row r="3036" spans="3:7">
      <c r="C3036" s="11" t="s">
        <v>468</v>
      </c>
      <c r="D3036" s="38">
        <v>0</v>
      </c>
      <c r="E3036" s="38">
        <v>0</v>
      </c>
      <c r="F3036" s="38">
        <v>0</v>
      </c>
      <c r="G3036" s="38">
        <v>0</v>
      </c>
    </row>
    <row r="3037" spans="3:7">
      <c r="C3037" s="11" t="s">
        <v>459</v>
      </c>
      <c r="D3037" s="38">
        <v>0</v>
      </c>
      <c r="E3037" s="38">
        <v>0</v>
      </c>
      <c r="F3037" s="38">
        <v>0</v>
      </c>
      <c r="G3037" s="38">
        <v>0</v>
      </c>
    </row>
    <row r="3038" spans="3:7">
      <c r="C3038" s="11" t="s">
        <v>463</v>
      </c>
      <c r="D3038" s="38">
        <v>0</v>
      </c>
      <c r="E3038" s="38">
        <v>0</v>
      </c>
      <c r="F3038" s="38">
        <v>0</v>
      </c>
      <c r="G3038" s="38">
        <v>0</v>
      </c>
    </row>
    <row r="3039" spans="3:7">
      <c r="C3039" s="11" t="s">
        <v>467</v>
      </c>
      <c r="D3039" s="38">
        <v>0</v>
      </c>
      <c r="E3039" s="38">
        <v>0</v>
      </c>
      <c r="F3039" s="38">
        <v>0</v>
      </c>
      <c r="G3039" s="38">
        <v>0</v>
      </c>
    </row>
    <row r="3040" spans="3:7">
      <c r="C3040" s="11" t="s">
        <v>459</v>
      </c>
      <c r="D3040" s="38">
        <v>0</v>
      </c>
      <c r="E3040" s="38">
        <v>0</v>
      </c>
      <c r="F3040" s="38">
        <v>0</v>
      </c>
      <c r="G3040" s="38">
        <v>0</v>
      </c>
    </row>
    <row r="3041" spans="3:7">
      <c r="C3041" s="11" t="s">
        <v>463</v>
      </c>
      <c r="D3041" s="38">
        <v>0</v>
      </c>
      <c r="E3041" s="38">
        <v>0</v>
      </c>
      <c r="F3041" s="38">
        <v>0</v>
      </c>
      <c r="G3041" s="38">
        <v>0</v>
      </c>
    </row>
    <row r="3042" spans="3:7">
      <c r="C3042" s="11" t="s">
        <v>472</v>
      </c>
      <c r="D3042" s="38">
        <v>0</v>
      </c>
      <c r="E3042" s="38">
        <v>0</v>
      </c>
      <c r="F3042" s="38">
        <v>0</v>
      </c>
      <c r="G3042" s="38">
        <v>0</v>
      </c>
    </row>
    <row r="3043" spans="3:7">
      <c r="C3043" s="11" t="s">
        <v>459</v>
      </c>
      <c r="D3043" s="38">
        <v>0</v>
      </c>
      <c r="E3043" s="38">
        <v>0</v>
      </c>
      <c r="F3043" s="38">
        <v>0</v>
      </c>
      <c r="G3043" s="38">
        <v>0</v>
      </c>
    </row>
    <row r="3044" spans="3:7">
      <c r="C3044" s="11" t="s">
        <v>463</v>
      </c>
      <c r="D3044" s="38">
        <v>0</v>
      </c>
      <c r="E3044" s="38">
        <v>0</v>
      </c>
      <c r="F3044" s="38">
        <v>0</v>
      </c>
      <c r="G3044" s="38">
        <v>0</v>
      </c>
    </row>
    <row r="3045" spans="3:7">
      <c r="C3045" s="11" t="s">
        <v>465</v>
      </c>
      <c r="D3045" s="38">
        <v>0</v>
      </c>
      <c r="E3045" s="38">
        <v>0</v>
      </c>
      <c r="F3045" s="38">
        <v>0</v>
      </c>
      <c r="G3045" s="38">
        <v>0</v>
      </c>
    </row>
    <row r="3046" spans="3:7">
      <c r="C3046" s="11" t="s">
        <v>459</v>
      </c>
      <c r="D3046" s="38">
        <v>0</v>
      </c>
      <c r="E3046" s="38">
        <v>0</v>
      </c>
      <c r="F3046" s="38">
        <v>0</v>
      </c>
      <c r="G3046" s="38">
        <v>0</v>
      </c>
    </row>
    <row r="3047" spans="3:7">
      <c r="C3047" s="11" t="s">
        <v>463</v>
      </c>
      <c r="D3047" s="38">
        <v>0</v>
      </c>
      <c r="E3047" s="38">
        <v>0</v>
      </c>
      <c r="F3047" s="38">
        <v>0</v>
      </c>
      <c r="G3047" s="38">
        <v>0</v>
      </c>
    </row>
    <row r="3048" spans="3:7">
      <c r="C3048" s="11" t="s">
        <v>464</v>
      </c>
      <c r="D3048" s="38">
        <v>0</v>
      </c>
      <c r="E3048" s="38">
        <v>0</v>
      </c>
      <c r="F3048" s="38">
        <v>0</v>
      </c>
      <c r="G3048" s="38">
        <v>0</v>
      </c>
    </row>
    <row r="3049" spans="3:7">
      <c r="C3049" s="11" t="s">
        <v>459</v>
      </c>
      <c r="D3049" s="38">
        <v>0</v>
      </c>
      <c r="E3049" s="38">
        <v>0</v>
      </c>
      <c r="F3049" s="38">
        <v>0</v>
      </c>
      <c r="G3049" s="38">
        <v>0</v>
      </c>
    </row>
    <row r="3050" spans="3:7">
      <c r="C3050" s="11" t="s">
        <v>463</v>
      </c>
      <c r="D3050" s="38">
        <v>0</v>
      </c>
      <c r="E3050" s="38">
        <v>0</v>
      </c>
      <c r="F3050" s="38">
        <v>0</v>
      </c>
      <c r="G3050" s="38">
        <v>0</v>
      </c>
    </row>
    <row r="3051" spans="3:7">
      <c r="C3051" s="11" t="s">
        <v>462</v>
      </c>
      <c r="D3051" s="38">
        <v>0</v>
      </c>
      <c r="E3051" s="38">
        <v>0</v>
      </c>
      <c r="F3051" s="38">
        <v>0</v>
      </c>
      <c r="G3051" s="38">
        <v>0</v>
      </c>
    </row>
    <row r="3052" spans="3:7">
      <c r="C3052" s="11" t="s">
        <v>459</v>
      </c>
      <c r="D3052" s="38">
        <v>0</v>
      </c>
      <c r="E3052" s="38">
        <v>0</v>
      </c>
      <c r="F3052" s="38">
        <v>0</v>
      </c>
      <c r="G3052" s="38">
        <v>0</v>
      </c>
    </row>
    <row r="3053" spans="3:7">
      <c r="C3053" s="11" t="s">
        <v>458</v>
      </c>
      <c r="D3053" s="38">
        <v>0</v>
      </c>
      <c r="E3053" s="38">
        <v>0</v>
      </c>
      <c r="F3053" s="38">
        <v>0</v>
      </c>
      <c r="G3053" s="38">
        <v>0</v>
      </c>
    </row>
    <row r="3054" spans="3:7">
      <c r="C3054" s="11" t="s">
        <v>457</v>
      </c>
      <c r="D3054" s="38">
        <v>0</v>
      </c>
      <c r="E3054" s="38">
        <v>0</v>
      </c>
      <c r="F3054" s="38">
        <v>0</v>
      </c>
      <c r="G3054" s="38">
        <v>0</v>
      </c>
    </row>
    <row r="3055" spans="3:7">
      <c r="C3055" s="11" t="s">
        <v>456</v>
      </c>
      <c r="D3055" s="38">
        <v>0</v>
      </c>
      <c r="E3055" s="38">
        <v>0</v>
      </c>
      <c r="F3055" s="38">
        <v>0</v>
      </c>
      <c r="G3055" s="38">
        <v>0</v>
      </c>
    </row>
    <row r="3056" spans="3:7">
      <c r="C3056" s="11" t="s">
        <v>455</v>
      </c>
      <c r="D3056" s="38">
        <v>0</v>
      </c>
      <c r="E3056" s="38">
        <v>0</v>
      </c>
      <c r="F3056" s="38">
        <v>0</v>
      </c>
      <c r="G3056" s="38">
        <v>0</v>
      </c>
    </row>
    <row r="3057" spans="3:7">
      <c r="C3057" s="11" t="s">
        <v>461</v>
      </c>
      <c r="D3057" s="38">
        <v>1187463531</v>
      </c>
      <c r="E3057" s="38">
        <v>588027485</v>
      </c>
      <c r="F3057" s="38">
        <v>498567763</v>
      </c>
      <c r="G3057" s="38">
        <v>417450000</v>
      </c>
    </row>
    <row r="3058" spans="3:7">
      <c r="C3058" s="11" t="s">
        <v>459</v>
      </c>
      <c r="D3058" s="38">
        <v>0</v>
      </c>
      <c r="E3058" s="38">
        <v>0</v>
      </c>
      <c r="F3058" s="38">
        <v>0</v>
      </c>
      <c r="G3058" s="38">
        <v>0</v>
      </c>
    </row>
    <row r="3059" spans="3:7">
      <c r="C3059" s="11" t="s">
        <v>458</v>
      </c>
      <c r="D3059" s="38">
        <v>0</v>
      </c>
      <c r="E3059" s="38">
        <v>0</v>
      </c>
      <c r="F3059" s="38">
        <v>0</v>
      </c>
      <c r="G3059" s="38">
        <v>0</v>
      </c>
    </row>
    <row r="3060" spans="3:7">
      <c r="C3060" s="11" t="s">
        <v>457</v>
      </c>
      <c r="D3060" s="38">
        <v>0</v>
      </c>
      <c r="E3060" s="38">
        <v>0</v>
      </c>
      <c r="F3060" s="38">
        <v>0</v>
      </c>
      <c r="G3060" s="38">
        <v>0</v>
      </c>
    </row>
    <row r="3061" spans="3:7">
      <c r="C3061" s="11" t="s">
        <v>456</v>
      </c>
      <c r="D3061" s="38">
        <v>1187463531</v>
      </c>
      <c r="E3061" s="38">
        <v>588027485</v>
      </c>
      <c r="F3061" s="38">
        <v>498567763</v>
      </c>
      <c r="G3061" s="38">
        <v>417450000</v>
      </c>
    </row>
    <row r="3062" spans="3:7">
      <c r="C3062" s="11" t="s">
        <v>455</v>
      </c>
      <c r="D3062" s="38">
        <v>0</v>
      </c>
      <c r="E3062" s="38">
        <v>0</v>
      </c>
      <c r="F3062" s="38">
        <v>0</v>
      </c>
      <c r="G3062" s="38">
        <v>0</v>
      </c>
    </row>
    <row r="3063" spans="3:7">
      <c r="C3063" s="11" t="s">
        <v>460</v>
      </c>
      <c r="D3063" s="38">
        <v>0</v>
      </c>
      <c r="E3063" s="38">
        <v>0</v>
      </c>
      <c r="F3063" s="38">
        <v>0</v>
      </c>
      <c r="G3063" s="38">
        <v>0</v>
      </c>
    </row>
    <row r="3064" spans="3:7">
      <c r="C3064" s="11" t="s">
        <v>459</v>
      </c>
      <c r="D3064" s="38">
        <v>0</v>
      </c>
      <c r="E3064" s="38">
        <v>0</v>
      </c>
      <c r="F3064" s="38">
        <v>0</v>
      </c>
      <c r="G3064" s="38">
        <v>0</v>
      </c>
    </row>
    <row r="3065" spans="3:7">
      <c r="C3065" s="11" t="s">
        <v>458</v>
      </c>
      <c r="D3065" s="38">
        <v>0</v>
      </c>
      <c r="E3065" s="38">
        <v>0</v>
      </c>
      <c r="F3065" s="38">
        <v>0</v>
      </c>
      <c r="G3065" s="38">
        <v>0</v>
      </c>
    </row>
    <row r="3066" spans="3:7">
      <c r="C3066" s="11" t="s">
        <v>457</v>
      </c>
      <c r="D3066" s="38">
        <v>0</v>
      </c>
      <c r="E3066" s="38">
        <v>0</v>
      </c>
      <c r="F3066" s="38">
        <v>0</v>
      </c>
      <c r="G3066" s="38">
        <v>0</v>
      </c>
    </row>
    <row r="3067" spans="3:7">
      <c r="C3067" s="11" t="s">
        <v>456</v>
      </c>
      <c r="D3067" s="38">
        <v>0</v>
      </c>
      <c r="E3067" s="38">
        <v>0</v>
      </c>
      <c r="F3067" s="38">
        <v>0</v>
      </c>
      <c r="G3067" s="38">
        <v>0</v>
      </c>
    </row>
    <row r="3068" spans="3:7">
      <c r="C3068" s="11" t="s">
        <v>455</v>
      </c>
      <c r="D3068" s="38">
        <v>0</v>
      </c>
      <c r="E3068" s="38">
        <v>0</v>
      </c>
      <c r="F3068" s="38">
        <v>0</v>
      </c>
      <c r="G3068" s="38">
        <v>0</v>
      </c>
    </row>
    <row r="3069" spans="3:7">
      <c r="C3069" s="11" t="s">
        <v>454</v>
      </c>
      <c r="D3069" s="38">
        <v>0</v>
      </c>
      <c r="E3069" s="38">
        <v>0</v>
      </c>
      <c r="F3069" s="38">
        <v>0</v>
      </c>
      <c r="G3069" s="38">
        <v>0</v>
      </c>
    </row>
    <row r="3070" spans="3:7">
      <c r="C3070" s="11" t="s">
        <v>453</v>
      </c>
      <c r="D3070" s="38">
        <v>0</v>
      </c>
      <c r="E3070" s="38">
        <v>0</v>
      </c>
      <c r="F3070" s="38">
        <v>0</v>
      </c>
      <c r="G3070" s="38">
        <v>0</v>
      </c>
    </row>
    <row r="3071" spans="3:7">
      <c r="C3071" s="10" t="s">
        <v>165</v>
      </c>
      <c r="D3071" s="38">
        <v>1187463531</v>
      </c>
      <c r="E3071" s="38">
        <v>588027485</v>
      </c>
      <c r="F3071" s="38">
        <v>498567763</v>
      </c>
      <c r="G3071" s="38">
        <v>417450000</v>
      </c>
    </row>
    <row r="3072" spans="3:7">
      <c r="C3072" s="14" t="s">
        <v>484</v>
      </c>
      <c r="D3072" s="825" t="s">
        <v>2074</v>
      </c>
      <c r="E3072" s="826"/>
      <c r="F3072" s="826"/>
      <c r="G3072" s="826"/>
    </row>
    <row r="3073" spans="3:7">
      <c r="C3073" s="35" t="s">
        <v>482</v>
      </c>
      <c r="D3073" s="821" t="s">
        <v>2075</v>
      </c>
      <c r="E3073" s="822"/>
      <c r="F3073" s="822"/>
      <c r="G3073" s="822"/>
    </row>
    <row r="3074" spans="3:7">
      <c r="C3074" s="35" t="s">
        <v>15</v>
      </c>
      <c r="D3074" s="821" t="s">
        <v>2046</v>
      </c>
      <c r="E3074" s="822"/>
      <c r="F3074" s="822"/>
      <c r="G3074" s="822"/>
    </row>
    <row r="3075" spans="3:7">
      <c r="C3075" s="13"/>
      <c r="D3075" s="41">
        <v>2021</v>
      </c>
      <c r="E3075" s="41">
        <v>2022</v>
      </c>
      <c r="F3075" s="41">
        <v>2023</v>
      </c>
      <c r="G3075" s="41">
        <v>2024</v>
      </c>
    </row>
    <row r="3076" spans="3:7">
      <c r="C3076" s="12"/>
      <c r="D3076" s="42" t="s">
        <v>7</v>
      </c>
      <c r="E3076" s="42" t="s">
        <v>8</v>
      </c>
      <c r="F3076" s="42" t="s">
        <v>8</v>
      </c>
      <c r="G3076" s="42" t="s">
        <v>8</v>
      </c>
    </row>
    <row r="3077" spans="3:7">
      <c r="C3077" s="7" t="s">
        <v>16</v>
      </c>
      <c r="D3077" s="43" t="s">
        <v>474</v>
      </c>
      <c r="E3077" s="43" t="s">
        <v>531</v>
      </c>
      <c r="F3077" s="43" t="s">
        <v>531</v>
      </c>
      <c r="G3077" s="43" t="s">
        <v>531</v>
      </c>
    </row>
    <row r="3078" spans="3:7">
      <c r="C3078" s="7" t="s">
        <v>680</v>
      </c>
      <c r="D3078" s="43" t="s">
        <v>2076</v>
      </c>
      <c r="E3078" s="43" t="s">
        <v>1296</v>
      </c>
      <c r="F3078" s="43" t="s">
        <v>1051</v>
      </c>
      <c r="G3078" s="43" t="s">
        <v>1296</v>
      </c>
    </row>
    <row r="3079" spans="3:7">
      <c r="C3079" s="7" t="s">
        <v>676</v>
      </c>
      <c r="D3079" s="43" t="s">
        <v>474</v>
      </c>
      <c r="E3079" s="43" t="s">
        <v>1296</v>
      </c>
      <c r="F3079" s="43" t="s">
        <v>1051</v>
      </c>
      <c r="G3079" s="43" t="s">
        <v>1296</v>
      </c>
    </row>
    <row r="3080" spans="3:7">
      <c r="C3080" s="7" t="s">
        <v>477</v>
      </c>
      <c r="D3080" s="43" t="s">
        <v>450</v>
      </c>
      <c r="E3080" s="43" t="s">
        <v>450</v>
      </c>
      <c r="F3080" s="43" t="s">
        <v>474</v>
      </c>
      <c r="G3080" s="43" t="s">
        <v>474</v>
      </c>
    </row>
    <row r="3081" spans="3:7">
      <c r="C3081" s="7" t="s">
        <v>476</v>
      </c>
      <c r="D3081" s="43" t="s">
        <v>450</v>
      </c>
      <c r="E3081" s="43" t="s">
        <v>1398</v>
      </c>
      <c r="F3081" s="43" t="s">
        <v>866</v>
      </c>
      <c r="G3081" s="43" t="s">
        <v>475</v>
      </c>
    </row>
    <row r="3082" spans="3:7">
      <c r="C3082" s="7" t="s">
        <v>22</v>
      </c>
      <c r="D3082" s="43" t="s">
        <v>450</v>
      </c>
      <c r="E3082" s="43" t="s">
        <v>450</v>
      </c>
      <c r="F3082" s="43" t="s">
        <v>866</v>
      </c>
      <c r="G3082" s="43" t="s">
        <v>475</v>
      </c>
    </row>
    <row r="3083" spans="3:7">
      <c r="C3083" s="823" t="s">
        <v>473</v>
      </c>
      <c r="D3083" s="824"/>
      <c r="E3083" s="824"/>
      <c r="F3083" s="824"/>
      <c r="G3083" s="824"/>
    </row>
    <row r="3084" spans="3:7">
      <c r="C3084" s="13"/>
      <c r="D3084" s="41">
        <v>2021</v>
      </c>
      <c r="E3084" s="41">
        <v>2022</v>
      </c>
      <c r="F3084" s="41">
        <v>2023</v>
      </c>
      <c r="G3084" s="41">
        <v>2024</v>
      </c>
    </row>
    <row r="3085" spans="3:7">
      <c r="C3085" s="12"/>
      <c r="D3085" s="42" t="s">
        <v>7</v>
      </c>
      <c r="E3085" s="42" t="s">
        <v>8</v>
      </c>
      <c r="F3085" s="42" t="s">
        <v>8</v>
      </c>
      <c r="G3085" s="42" t="s">
        <v>8</v>
      </c>
    </row>
    <row r="3086" spans="3:7">
      <c r="C3086" s="11" t="s">
        <v>470</v>
      </c>
      <c r="D3086" s="38">
        <v>0</v>
      </c>
      <c r="E3086" s="38">
        <v>0</v>
      </c>
      <c r="F3086" s="38">
        <v>0</v>
      </c>
      <c r="G3086" s="38">
        <v>0</v>
      </c>
    </row>
    <row r="3087" spans="3:7">
      <c r="C3087" s="11" t="s">
        <v>459</v>
      </c>
      <c r="D3087" s="38">
        <v>0</v>
      </c>
      <c r="E3087" s="38">
        <v>0</v>
      </c>
      <c r="F3087" s="38">
        <v>0</v>
      </c>
      <c r="G3087" s="38">
        <v>0</v>
      </c>
    </row>
    <row r="3088" spans="3:7">
      <c r="C3088" s="11" t="s">
        <v>463</v>
      </c>
      <c r="D3088" s="38">
        <v>0</v>
      </c>
      <c r="E3088" s="38">
        <v>0</v>
      </c>
      <c r="F3088" s="38">
        <v>0</v>
      </c>
      <c r="G3088" s="38">
        <v>0</v>
      </c>
    </row>
    <row r="3089" spans="3:7">
      <c r="C3089" s="11" t="s">
        <v>469</v>
      </c>
      <c r="D3089" s="38">
        <v>0</v>
      </c>
      <c r="E3089" s="38">
        <v>0</v>
      </c>
      <c r="F3089" s="38">
        <v>0</v>
      </c>
      <c r="G3089" s="38">
        <v>0</v>
      </c>
    </row>
    <row r="3090" spans="3:7">
      <c r="C3090" s="11" t="s">
        <v>459</v>
      </c>
      <c r="D3090" s="38">
        <v>0</v>
      </c>
      <c r="E3090" s="38">
        <v>0</v>
      </c>
      <c r="F3090" s="38">
        <v>0</v>
      </c>
      <c r="G3090" s="38">
        <v>0</v>
      </c>
    </row>
    <row r="3091" spans="3:7">
      <c r="C3091" s="11" t="s">
        <v>463</v>
      </c>
      <c r="D3091" s="38">
        <v>0</v>
      </c>
      <c r="E3091" s="38">
        <v>0</v>
      </c>
      <c r="F3091" s="38">
        <v>0</v>
      </c>
      <c r="G3091" s="38">
        <v>0</v>
      </c>
    </row>
    <row r="3092" spans="3:7">
      <c r="C3092" s="11" t="s">
        <v>468</v>
      </c>
      <c r="D3092" s="38">
        <v>0</v>
      </c>
      <c r="E3092" s="38">
        <v>0</v>
      </c>
      <c r="F3092" s="38">
        <v>0</v>
      </c>
      <c r="G3092" s="38">
        <v>0</v>
      </c>
    </row>
    <row r="3093" spans="3:7">
      <c r="C3093" s="11" t="s">
        <v>459</v>
      </c>
      <c r="D3093" s="38">
        <v>0</v>
      </c>
      <c r="E3093" s="38">
        <v>0</v>
      </c>
      <c r="F3093" s="38">
        <v>0</v>
      </c>
      <c r="G3093" s="38">
        <v>0</v>
      </c>
    </row>
    <row r="3094" spans="3:7">
      <c r="C3094" s="11" t="s">
        <v>463</v>
      </c>
      <c r="D3094" s="38">
        <v>0</v>
      </c>
      <c r="E3094" s="38">
        <v>0</v>
      </c>
      <c r="F3094" s="38">
        <v>0</v>
      </c>
      <c r="G3094" s="38">
        <v>0</v>
      </c>
    </row>
    <row r="3095" spans="3:7">
      <c r="C3095" s="11" t="s">
        <v>467</v>
      </c>
      <c r="D3095" s="38">
        <v>0</v>
      </c>
      <c r="E3095" s="38">
        <v>0</v>
      </c>
      <c r="F3095" s="38">
        <v>0</v>
      </c>
      <c r="G3095" s="38">
        <v>0</v>
      </c>
    </row>
    <row r="3096" spans="3:7">
      <c r="C3096" s="11" t="s">
        <v>459</v>
      </c>
      <c r="D3096" s="38">
        <v>0</v>
      </c>
      <c r="E3096" s="38">
        <v>0</v>
      </c>
      <c r="F3096" s="38">
        <v>0</v>
      </c>
      <c r="G3096" s="38">
        <v>0</v>
      </c>
    </row>
    <row r="3097" spans="3:7">
      <c r="C3097" s="11" t="s">
        <v>463</v>
      </c>
      <c r="D3097" s="38">
        <v>0</v>
      </c>
      <c r="E3097" s="38">
        <v>0</v>
      </c>
      <c r="F3097" s="38">
        <v>0</v>
      </c>
      <c r="G3097" s="38">
        <v>0</v>
      </c>
    </row>
    <row r="3098" spans="3:7">
      <c r="C3098" s="11" t="s">
        <v>472</v>
      </c>
      <c r="D3098" s="38">
        <v>0</v>
      </c>
      <c r="E3098" s="38">
        <v>0</v>
      </c>
      <c r="F3098" s="38">
        <v>0</v>
      </c>
      <c r="G3098" s="38">
        <v>0</v>
      </c>
    </row>
    <row r="3099" spans="3:7">
      <c r="C3099" s="11" t="s">
        <v>459</v>
      </c>
      <c r="D3099" s="38">
        <v>0</v>
      </c>
      <c r="E3099" s="38">
        <v>0</v>
      </c>
      <c r="F3099" s="38">
        <v>0</v>
      </c>
      <c r="G3099" s="38">
        <v>0</v>
      </c>
    </row>
    <row r="3100" spans="3:7">
      <c r="C3100" s="11" t="s">
        <v>463</v>
      </c>
      <c r="D3100" s="38">
        <v>0</v>
      </c>
      <c r="E3100" s="38">
        <v>0</v>
      </c>
      <c r="F3100" s="38">
        <v>0</v>
      </c>
      <c r="G3100" s="38">
        <v>0</v>
      </c>
    </row>
    <row r="3101" spans="3:7">
      <c r="C3101" s="11" t="s">
        <v>465</v>
      </c>
      <c r="D3101" s="38">
        <v>0</v>
      </c>
      <c r="E3101" s="38">
        <v>0</v>
      </c>
      <c r="F3101" s="38">
        <v>0</v>
      </c>
      <c r="G3101" s="38">
        <v>0</v>
      </c>
    </row>
    <row r="3102" spans="3:7">
      <c r="C3102" s="11" t="s">
        <v>459</v>
      </c>
      <c r="D3102" s="38">
        <v>0</v>
      </c>
      <c r="E3102" s="38">
        <v>0</v>
      </c>
      <c r="F3102" s="38">
        <v>0</v>
      </c>
      <c r="G3102" s="38">
        <v>0</v>
      </c>
    </row>
    <row r="3103" spans="3:7">
      <c r="C3103" s="11" t="s">
        <v>463</v>
      </c>
      <c r="D3103" s="38">
        <v>0</v>
      </c>
      <c r="E3103" s="38">
        <v>0</v>
      </c>
      <c r="F3103" s="38">
        <v>0</v>
      </c>
      <c r="G3103" s="38">
        <v>0</v>
      </c>
    </row>
    <row r="3104" spans="3:7">
      <c r="C3104" s="11" t="s">
        <v>464</v>
      </c>
      <c r="D3104" s="38">
        <v>0</v>
      </c>
      <c r="E3104" s="38">
        <v>0</v>
      </c>
      <c r="F3104" s="38">
        <v>0</v>
      </c>
      <c r="G3104" s="38">
        <v>0</v>
      </c>
    </row>
    <row r="3105" spans="3:7">
      <c r="C3105" s="11" t="s">
        <v>459</v>
      </c>
      <c r="D3105" s="38">
        <v>0</v>
      </c>
      <c r="E3105" s="38">
        <v>0</v>
      </c>
      <c r="F3105" s="38">
        <v>0</v>
      </c>
      <c r="G3105" s="38">
        <v>0</v>
      </c>
    </row>
    <row r="3106" spans="3:7">
      <c r="C3106" s="11" t="s">
        <v>463</v>
      </c>
      <c r="D3106" s="38">
        <v>0</v>
      </c>
      <c r="E3106" s="38">
        <v>0</v>
      </c>
      <c r="F3106" s="38">
        <v>0</v>
      </c>
      <c r="G3106" s="38">
        <v>0</v>
      </c>
    </row>
    <row r="3107" spans="3:7">
      <c r="C3107" s="11" t="s">
        <v>462</v>
      </c>
      <c r="D3107" s="38">
        <v>0</v>
      </c>
      <c r="E3107" s="38">
        <v>0</v>
      </c>
      <c r="F3107" s="38">
        <v>0</v>
      </c>
      <c r="G3107" s="38">
        <v>0</v>
      </c>
    </row>
    <row r="3108" spans="3:7">
      <c r="C3108" s="11" t="s">
        <v>459</v>
      </c>
      <c r="D3108" s="38">
        <v>0</v>
      </c>
      <c r="E3108" s="38">
        <v>0</v>
      </c>
      <c r="F3108" s="38">
        <v>0</v>
      </c>
      <c r="G3108" s="38">
        <v>0</v>
      </c>
    </row>
    <row r="3109" spans="3:7">
      <c r="C3109" s="11" t="s">
        <v>458</v>
      </c>
      <c r="D3109" s="38">
        <v>0</v>
      </c>
      <c r="E3109" s="38">
        <v>0</v>
      </c>
      <c r="F3109" s="38">
        <v>0</v>
      </c>
      <c r="G3109" s="38">
        <v>0</v>
      </c>
    </row>
    <row r="3110" spans="3:7">
      <c r="C3110" s="11" t="s">
        <v>457</v>
      </c>
      <c r="D3110" s="38">
        <v>0</v>
      </c>
      <c r="E3110" s="38">
        <v>0</v>
      </c>
      <c r="F3110" s="38">
        <v>0</v>
      </c>
      <c r="G3110" s="38">
        <v>0</v>
      </c>
    </row>
    <row r="3111" spans="3:7">
      <c r="C3111" s="11" t="s">
        <v>456</v>
      </c>
      <c r="D3111" s="38">
        <v>0</v>
      </c>
      <c r="E3111" s="38">
        <v>0</v>
      </c>
      <c r="F3111" s="38">
        <v>0</v>
      </c>
      <c r="G3111" s="38">
        <v>0</v>
      </c>
    </row>
    <row r="3112" spans="3:7">
      <c r="C3112" s="11" t="s">
        <v>455</v>
      </c>
      <c r="D3112" s="38">
        <v>0</v>
      </c>
      <c r="E3112" s="38">
        <v>0</v>
      </c>
      <c r="F3112" s="38">
        <v>0</v>
      </c>
      <c r="G3112" s="38">
        <v>0</v>
      </c>
    </row>
    <row r="3113" spans="3:7">
      <c r="C3113" s="11" t="s">
        <v>461</v>
      </c>
      <c r="D3113" s="38">
        <v>80000000</v>
      </c>
      <c r="E3113" s="38">
        <v>40000000</v>
      </c>
      <c r="F3113" s="38">
        <v>50000000</v>
      </c>
      <c r="G3113" s="38">
        <v>40000000</v>
      </c>
    </row>
    <row r="3114" spans="3:7">
      <c r="C3114" s="11" t="s">
        <v>459</v>
      </c>
      <c r="D3114" s="38">
        <v>0</v>
      </c>
      <c r="E3114" s="38">
        <v>0</v>
      </c>
      <c r="F3114" s="38">
        <v>0</v>
      </c>
      <c r="G3114" s="38">
        <v>0</v>
      </c>
    </row>
    <row r="3115" spans="3:7">
      <c r="C3115" s="11" t="s">
        <v>458</v>
      </c>
      <c r="D3115" s="38">
        <v>0</v>
      </c>
      <c r="E3115" s="38">
        <v>0</v>
      </c>
      <c r="F3115" s="38">
        <v>0</v>
      </c>
      <c r="G3115" s="38">
        <v>0</v>
      </c>
    </row>
    <row r="3116" spans="3:7">
      <c r="C3116" s="11" t="s">
        <v>457</v>
      </c>
      <c r="D3116" s="38">
        <v>0</v>
      </c>
      <c r="E3116" s="38">
        <v>0</v>
      </c>
      <c r="F3116" s="38">
        <v>0</v>
      </c>
      <c r="G3116" s="38">
        <v>0</v>
      </c>
    </row>
    <row r="3117" spans="3:7">
      <c r="C3117" s="11" t="s">
        <v>456</v>
      </c>
      <c r="D3117" s="38">
        <v>80000000</v>
      </c>
      <c r="E3117" s="38">
        <v>40000000</v>
      </c>
      <c r="F3117" s="38">
        <v>50000000</v>
      </c>
      <c r="G3117" s="38">
        <v>40000000</v>
      </c>
    </row>
    <row r="3118" spans="3:7">
      <c r="C3118" s="11" t="s">
        <v>455</v>
      </c>
      <c r="D3118" s="38">
        <v>0</v>
      </c>
      <c r="E3118" s="38">
        <v>0</v>
      </c>
      <c r="F3118" s="38">
        <v>0</v>
      </c>
      <c r="G3118" s="38">
        <v>0</v>
      </c>
    </row>
    <row r="3119" spans="3:7">
      <c r="C3119" s="11" t="s">
        <v>460</v>
      </c>
      <c r="D3119" s="38">
        <v>0</v>
      </c>
      <c r="E3119" s="38">
        <v>0</v>
      </c>
      <c r="F3119" s="38">
        <v>0</v>
      </c>
      <c r="G3119" s="38">
        <v>0</v>
      </c>
    </row>
    <row r="3120" spans="3:7">
      <c r="C3120" s="11" t="s">
        <v>459</v>
      </c>
      <c r="D3120" s="38">
        <v>0</v>
      </c>
      <c r="E3120" s="38">
        <v>0</v>
      </c>
      <c r="F3120" s="38">
        <v>0</v>
      </c>
      <c r="G3120" s="38">
        <v>0</v>
      </c>
    </row>
    <row r="3121" spans="3:7">
      <c r="C3121" s="11" t="s">
        <v>458</v>
      </c>
      <c r="D3121" s="38">
        <v>0</v>
      </c>
      <c r="E3121" s="38">
        <v>0</v>
      </c>
      <c r="F3121" s="38">
        <v>0</v>
      </c>
      <c r="G3121" s="38">
        <v>0</v>
      </c>
    </row>
    <row r="3122" spans="3:7">
      <c r="C3122" s="11" t="s">
        <v>457</v>
      </c>
      <c r="D3122" s="38">
        <v>0</v>
      </c>
      <c r="E3122" s="38">
        <v>0</v>
      </c>
      <c r="F3122" s="38">
        <v>0</v>
      </c>
      <c r="G3122" s="38">
        <v>0</v>
      </c>
    </row>
    <row r="3123" spans="3:7">
      <c r="C3123" s="11" t="s">
        <v>456</v>
      </c>
      <c r="D3123" s="38">
        <v>0</v>
      </c>
      <c r="E3123" s="38">
        <v>0</v>
      </c>
      <c r="F3123" s="38">
        <v>0</v>
      </c>
      <c r="G3123" s="38">
        <v>0</v>
      </c>
    </row>
    <row r="3124" spans="3:7">
      <c r="C3124" s="11" t="s">
        <v>455</v>
      </c>
      <c r="D3124" s="38">
        <v>0</v>
      </c>
      <c r="E3124" s="38">
        <v>0</v>
      </c>
      <c r="F3124" s="38">
        <v>0</v>
      </c>
      <c r="G3124" s="38">
        <v>0</v>
      </c>
    </row>
    <row r="3125" spans="3:7">
      <c r="C3125" s="11" t="s">
        <v>454</v>
      </c>
      <c r="D3125" s="38">
        <v>0</v>
      </c>
      <c r="E3125" s="38">
        <v>0</v>
      </c>
      <c r="F3125" s="38">
        <v>0</v>
      </c>
      <c r="G3125" s="38">
        <v>0</v>
      </c>
    </row>
    <row r="3126" spans="3:7">
      <c r="C3126" s="11" t="s">
        <v>453</v>
      </c>
      <c r="D3126" s="38">
        <v>0</v>
      </c>
      <c r="E3126" s="38">
        <v>0</v>
      </c>
      <c r="F3126" s="38">
        <v>0</v>
      </c>
      <c r="G3126" s="38">
        <v>0</v>
      </c>
    </row>
    <row r="3127" spans="3:7">
      <c r="C3127" s="10" t="s">
        <v>165</v>
      </c>
      <c r="D3127" s="38">
        <v>80000000</v>
      </c>
      <c r="E3127" s="38">
        <v>40000000</v>
      </c>
      <c r="F3127" s="38">
        <v>50000000</v>
      </c>
      <c r="G3127" s="38">
        <v>40000000</v>
      </c>
    </row>
    <row r="3128" spans="3:7">
      <c r="C3128" s="34" t="s">
        <v>2077</v>
      </c>
      <c r="D3128" s="827" t="s">
        <v>2078</v>
      </c>
      <c r="E3128" s="828"/>
      <c r="F3128" s="828"/>
      <c r="G3128" s="828"/>
    </row>
    <row r="3129" spans="3:7">
      <c r="C3129" s="14" t="s">
        <v>484</v>
      </c>
      <c r="D3129" s="825" t="s">
        <v>2079</v>
      </c>
      <c r="E3129" s="826"/>
      <c r="F3129" s="826"/>
      <c r="G3129" s="826"/>
    </row>
    <row r="3130" spans="3:7">
      <c r="C3130" s="35" t="s">
        <v>482</v>
      </c>
      <c r="D3130" s="821" t="s">
        <v>2080</v>
      </c>
      <c r="E3130" s="822"/>
      <c r="F3130" s="822"/>
      <c r="G3130" s="822"/>
    </row>
    <row r="3131" spans="3:7">
      <c r="C3131" s="35" t="s">
        <v>15</v>
      </c>
      <c r="D3131" s="821" t="s">
        <v>1852</v>
      </c>
      <c r="E3131" s="822"/>
      <c r="F3131" s="822"/>
      <c r="G3131" s="822"/>
    </row>
    <row r="3132" spans="3:7">
      <c r="C3132" s="13"/>
      <c r="D3132" s="41">
        <v>2021</v>
      </c>
      <c r="E3132" s="41">
        <v>2022</v>
      </c>
      <c r="F3132" s="41">
        <v>2023</v>
      </c>
      <c r="G3132" s="41">
        <v>2024</v>
      </c>
    </row>
    <row r="3133" spans="3:7">
      <c r="C3133" s="12"/>
      <c r="D3133" s="42" t="s">
        <v>7</v>
      </c>
      <c r="E3133" s="42" t="s">
        <v>8</v>
      </c>
      <c r="F3133" s="42" t="s">
        <v>8</v>
      </c>
      <c r="G3133" s="42" t="s">
        <v>8</v>
      </c>
    </row>
    <row r="3134" spans="3:7">
      <c r="C3134" s="7" t="s">
        <v>16</v>
      </c>
      <c r="D3134" s="43" t="s">
        <v>531</v>
      </c>
      <c r="E3134" s="43" t="s">
        <v>531</v>
      </c>
      <c r="F3134" s="43" t="s">
        <v>531</v>
      </c>
      <c r="G3134" s="43" t="s">
        <v>474</v>
      </c>
    </row>
    <row r="3135" spans="3:7">
      <c r="C3135" s="7" t="s">
        <v>680</v>
      </c>
      <c r="D3135" s="43" t="s">
        <v>2081</v>
      </c>
      <c r="E3135" s="43" t="s">
        <v>2082</v>
      </c>
      <c r="F3135" s="43" t="s">
        <v>2083</v>
      </c>
      <c r="G3135" s="43" t="s">
        <v>474</v>
      </c>
    </row>
    <row r="3136" spans="3:7">
      <c r="C3136" s="7" t="s">
        <v>676</v>
      </c>
      <c r="D3136" s="43" t="s">
        <v>2081</v>
      </c>
      <c r="E3136" s="43" t="s">
        <v>2082</v>
      </c>
      <c r="F3136" s="43" t="s">
        <v>2083</v>
      </c>
      <c r="G3136" s="43" t="s">
        <v>474</v>
      </c>
    </row>
    <row r="3137" spans="3:7">
      <c r="C3137" s="7" t="s">
        <v>477</v>
      </c>
      <c r="D3137" s="43" t="s">
        <v>450</v>
      </c>
      <c r="E3137" s="43" t="s">
        <v>474</v>
      </c>
      <c r="F3137" s="43" t="s">
        <v>474</v>
      </c>
      <c r="G3137" s="43" t="s">
        <v>583</v>
      </c>
    </row>
    <row r="3138" spans="3:7">
      <c r="C3138" s="7" t="s">
        <v>476</v>
      </c>
      <c r="D3138" s="43" t="s">
        <v>450</v>
      </c>
      <c r="E3138" s="43" t="s">
        <v>2084</v>
      </c>
      <c r="F3138" s="43" t="s">
        <v>2085</v>
      </c>
      <c r="G3138" s="43" t="s">
        <v>583</v>
      </c>
    </row>
    <row r="3139" spans="3:7">
      <c r="C3139" s="7" t="s">
        <v>22</v>
      </c>
      <c r="D3139" s="43" t="s">
        <v>450</v>
      </c>
      <c r="E3139" s="43" t="s">
        <v>2084</v>
      </c>
      <c r="F3139" s="43" t="s">
        <v>2085</v>
      </c>
      <c r="G3139" s="43" t="s">
        <v>583</v>
      </c>
    </row>
    <row r="3140" spans="3:7">
      <c r="C3140" s="823" t="s">
        <v>473</v>
      </c>
      <c r="D3140" s="824"/>
      <c r="E3140" s="824"/>
      <c r="F3140" s="824"/>
      <c r="G3140" s="824"/>
    </row>
    <row r="3141" spans="3:7">
      <c r="C3141" s="13"/>
      <c r="D3141" s="41">
        <v>2021</v>
      </c>
      <c r="E3141" s="41">
        <v>2022</v>
      </c>
      <c r="F3141" s="41">
        <v>2023</v>
      </c>
      <c r="G3141" s="41">
        <v>2024</v>
      </c>
    </row>
    <row r="3142" spans="3:7">
      <c r="C3142" s="12"/>
      <c r="D3142" s="42" t="s">
        <v>7</v>
      </c>
      <c r="E3142" s="42" t="s">
        <v>8</v>
      </c>
      <c r="F3142" s="42" t="s">
        <v>8</v>
      </c>
      <c r="G3142" s="42" t="s">
        <v>8</v>
      </c>
    </row>
    <row r="3143" spans="3:7">
      <c r="C3143" s="11" t="s">
        <v>470</v>
      </c>
      <c r="D3143" s="38">
        <v>0</v>
      </c>
      <c r="E3143" s="38">
        <v>0</v>
      </c>
      <c r="F3143" s="38">
        <v>0</v>
      </c>
      <c r="G3143" s="38">
        <v>0</v>
      </c>
    </row>
    <row r="3144" spans="3:7">
      <c r="C3144" s="11" t="s">
        <v>459</v>
      </c>
      <c r="D3144" s="38">
        <v>0</v>
      </c>
      <c r="E3144" s="38">
        <v>0</v>
      </c>
      <c r="F3144" s="38">
        <v>0</v>
      </c>
      <c r="G3144" s="38">
        <v>0</v>
      </c>
    </row>
    <row r="3145" spans="3:7">
      <c r="C3145" s="11" t="s">
        <v>463</v>
      </c>
      <c r="D3145" s="38">
        <v>0</v>
      </c>
      <c r="E3145" s="38">
        <v>0</v>
      </c>
      <c r="F3145" s="38">
        <v>0</v>
      </c>
      <c r="G3145" s="38">
        <v>0</v>
      </c>
    </row>
    <row r="3146" spans="3:7">
      <c r="C3146" s="11" t="s">
        <v>469</v>
      </c>
      <c r="D3146" s="38">
        <v>0</v>
      </c>
      <c r="E3146" s="38">
        <v>0</v>
      </c>
      <c r="F3146" s="38">
        <v>0</v>
      </c>
      <c r="G3146" s="38">
        <v>0</v>
      </c>
    </row>
    <row r="3147" spans="3:7">
      <c r="C3147" s="11" t="s">
        <v>459</v>
      </c>
      <c r="D3147" s="38">
        <v>0</v>
      </c>
      <c r="E3147" s="38">
        <v>0</v>
      </c>
      <c r="F3147" s="38">
        <v>0</v>
      </c>
      <c r="G3147" s="38">
        <v>0</v>
      </c>
    </row>
    <row r="3148" spans="3:7">
      <c r="C3148" s="11" t="s">
        <v>463</v>
      </c>
      <c r="D3148" s="38">
        <v>0</v>
      </c>
      <c r="E3148" s="38">
        <v>0</v>
      </c>
      <c r="F3148" s="38">
        <v>0</v>
      </c>
      <c r="G3148" s="38">
        <v>0</v>
      </c>
    </row>
    <row r="3149" spans="3:7">
      <c r="C3149" s="11" t="s">
        <v>468</v>
      </c>
      <c r="D3149" s="38">
        <v>0</v>
      </c>
      <c r="E3149" s="38">
        <v>0</v>
      </c>
      <c r="F3149" s="38">
        <v>0</v>
      </c>
      <c r="G3149" s="38">
        <v>0</v>
      </c>
    </row>
    <row r="3150" spans="3:7">
      <c r="C3150" s="11" t="s">
        <v>459</v>
      </c>
      <c r="D3150" s="38">
        <v>0</v>
      </c>
      <c r="E3150" s="38">
        <v>0</v>
      </c>
      <c r="F3150" s="38">
        <v>0</v>
      </c>
      <c r="G3150" s="38">
        <v>0</v>
      </c>
    </row>
    <row r="3151" spans="3:7">
      <c r="C3151" s="11" t="s">
        <v>463</v>
      </c>
      <c r="D3151" s="38">
        <v>0</v>
      </c>
      <c r="E3151" s="38">
        <v>0</v>
      </c>
      <c r="F3151" s="38">
        <v>0</v>
      </c>
      <c r="G3151" s="38">
        <v>0</v>
      </c>
    </row>
    <row r="3152" spans="3:7">
      <c r="C3152" s="11" t="s">
        <v>467</v>
      </c>
      <c r="D3152" s="38">
        <v>0</v>
      </c>
      <c r="E3152" s="38">
        <v>0</v>
      </c>
      <c r="F3152" s="38">
        <v>0</v>
      </c>
      <c r="G3152" s="38">
        <v>0</v>
      </c>
    </row>
    <row r="3153" spans="3:7">
      <c r="C3153" s="11" t="s">
        <v>459</v>
      </c>
      <c r="D3153" s="38">
        <v>0</v>
      </c>
      <c r="E3153" s="38">
        <v>0</v>
      </c>
      <c r="F3153" s="38">
        <v>0</v>
      </c>
      <c r="G3153" s="38">
        <v>0</v>
      </c>
    </row>
    <row r="3154" spans="3:7">
      <c r="C3154" s="11" t="s">
        <v>463</v>
      </c>
      <c r="D3154" s="38">
        <v>0</v>
      </c>
      <c r="E3154" s="38">
        <v>0</v>
      </c>
      <c r="F3154" s="38">
        <v>0</v>
      </c>
      <c r="G3154" s="38">
        <v>0</v>
      </c>
    </row>
    <row r="3155" spans="3:7">
      <c r="C3155" s="11" t="s">
        <v>472</v>
      </c>
      <c r="D3155" s="38">
        <v>0</v>
      </c>
      <c r="E3155" s="38">
        <v>0</v>
      </c>
      <c r="F3155" s="38">
        <v>0</v>
      </c>
      <c r="G3155" s="38">
        <v>0</v>
      </c>
    </row>
    <row r="3156" spans="3:7">
      <c r="C3156" s="11" t="s">
        <v>459</v>
      </c>
      <c r="D3156" s="38">
        <v>0</v>
      </c>
      <c r="E3156" s="38">
        <v>0</v>
      </c>
      <c r="F3156" s="38">
        <v>0</v>
      </c>
      <c r="G3156" s="38">
        <v>0</v>
      </c>
    </row>
    <row r="3157" spans="3:7">
      <c r="C3157" s="11" t="s">
        <v>463</v>
      </c>
      <c r="D3157" s="38">
        <v>0</v>
      </c>
      <c r="E3157" s="38">
        <v>0</v>
      </c>
      <c r="F3157" s="38">
        <v>0</v>
      </c>
      <c r="G3157" s="38">
        <v>0</v>
      </c>
    </row>
    <row r="3158" spans="3:7">
      <c r="C3158" s="11" t="s">
        <v>465</v>
      </c>
      <c r="D3158" s="38">
        <v>0</v>
      </c>
      <c r="E3158" s="38">
        <v>0</v>
      </c>
      <c r="F3158" s="38">
        <v>0</v>
      </c>
      <c r="G3158" s="38">
        <v>0</v>
      </c>
    </row>
    <row r="3159" spans="3:7">
      <c r="C3159" s="11" t="s">
        <v>459</v>
      </c>
      <c r="D3159" s="38">
        <v>0</v>
      </c>
      <c r="E3159" s="38">
        <v>0</v>
      </c>
      <c r="F3159" s="38">
        <v>0</v>
      </c>
      <c r="G3159" s="38">
        <v>0</v>
      </c>
    </row>
    <row r="3160" spans="3:7">
      <c r="C3160" s="11" t="s">
        <v>463</v>
      </c>
      <c r="D3160" s="38">
        <v>0</v>
      </c>
      <c r="E3160" s="38">
        <v>0</v>
      </c>
      <c r="F3160" s="38">
        <v>0</v>
      </c>
      <c r="G3160" s="38">
        <v>0</v>
      </c>
    </row>
    <row r="3161" spans="3:7">
      <c r="C3161" s="11" t="s">
        <v>464</v>
      </c>
      <c r="D3161" s="38">
        <v>0</v>
      </c>
      <c r="E3161" s="38">
        <v>0</v>
      </c>
      <c r="F3161" s="38">
        <v>0</v>
      </c>
      <c r="G3161" s="38">
        <v>0</v>
      </c>
    </row>
    <row r="3162" spans="3:7">
      <c r="C3162" s="11" t="s">
        <v>459</v>
      </c>
      <c r="D3162" s="38">
        <v>0</v>
      </c>
      <c r="E3162" s="38">
        <v>0</v>
      </c>
      <c r="F3162" s="38">
        <v>0</v>
      </c>
      <c r="G3162" s="38">
        <v>0</v>
      </c>
    </row>
    <row r="3163" spans="3:7">
      <c r="C3163" s="11" t="s">
        <v>463</v>
      </c>
      <c r="D3163" s="38">
        <v>0</v>
      </c>
      <c r="E3163" s="38">
        <v>0</v>
      </c>
      <c r="F3163" s="38">
        <v>0</v>
      </c>
      <c r="G3163" s="38">
        <v>0</v>
      </c>
    </row>
    <row r="3164" spans="3:7">
      <c r="C3164" s="11" t="s">
        <v>462</v>
      </c>
      <c r="D3164" s="38">
        <v>0</v>
      </c>
      <c r="E3164" s="38">
        <v>0</v>
      </c>
      <c r="F3164" s="38">
        <v>0</v>
      </c>
      <c r="G3164" s="38">
        <v>0</v>
      </c>
    </row>
    <row r="3165" spans="3:7">
      <c r="C3165" s="11" t="s">
        <v>459</v>
      </c>
      <c r="D3165" s="38">
        <v>0</v>
      </c>
      <c r="E3165" s="38">
        <v>0</v>
      </c>
      <c r="F3165" s="38">
        <v>0</v>
      </c>
      <c r="G3165" s="38">
        <v>0</v>
      </c>
    </row>
    <row r="3166" spans="3:7">
      <c r="C3166" s="11" t="s">
        <v>458</v>
      </c>
      <c r="D3166" s="38">
        <v>0</v>
      </c>
      <c r="E3166" s="38">
        <v>0</v>
      </c>
      <c r="F3166" s="38">
        <v>0</v>
      </c>
      <c r="G3166" s="38">
        <v>0</v>
      </c>
    </row>
    <row r="3167" spans="3:7">
      <c r="C3167" s="11" t="s">
        <v>457</v>
      </c>
      <c r="D3167" s="38">
        <v>0</v>
      </c>
      <c r="E3167" s="38">
        <v>0</v>
      </c>
      <c r="F3167" s="38">
        <v>0</v>
      </c>
      <c r="G3167" s="38">
        <v>0</v>
      </c>
    </row>
    <row r="3168" spans="3:7">
      <c r="C3168" s="11" t="s">
        <v>456</v>
      </c>
      <c r="D3168" s="38">
        <v>0</v>
      </c>
      <c r="E3168" s="38">
        <v>0</v>
      </c>
      <c r="F3168" s="38">
        <v>0</v>
      </c>
      <c r="G3168" s="38">
        <v>0</v>
      </c>
    </row>
    <row r="3169" spans="3:7">
      <c r="C3169" s="11" t="s">
        <v>455</v>
      </c>
      <c r="D3169" s="38">
        <v>0</v>
      </c>
      <c r="E3169" s="38">
        <v>0</v>
      </c>
      <c r="F3169" s="38">
        <v>0</v>
      </c>
      <c r="G3169" s="38">
        <v>0</v>
      </c>
    </row>
    <row r="3170" spans="3:7">
      <c r="C3170" s="11" t="s">
        <v>461</v>
      </c>
      <c r="D3170" s="38">
        <v>2000000000</v>
      </c>
      <c r="E3170" s="38">
        <v>900000000</v>
      </c>
      <c r="F3170" s="38">
        <v>34733495</v>
      </c>
      <c r="G3170" s="38">
        <v>0</v>
      </c>
    </row>
    <row r="3171" spans="3:7">
      <c r="C3171" s="11" t="s">
        <v>459</v>
      </c>
      <c r="D3171" s="38">
        <v>0</v>
      </c>
      <c r="E3171" s="38">
        <v>0</v>
      </c>
      <c r="F3171" s="38">
        <v>0</v>
      </c>
      <c r="G3171" s="38">
        <v>0</v>
      </c>
    </row>
    <row r="3172" spans="3:7">
      <c r="C3172" s="11" t="s">
        <v>458</v>
      </c>
      <c r="D3172" s="38">
        <v>2000000000</v>
      </c>
      <c r="E3172" s="38">
        <v>0</v>
      </c>
      <c r="F3172" s="38">
        <v>0</v>
      </c>
      <c r="G3172" s="38">
        <v>0</v>
      </c>
    </row>
    <row r="3173" spans="3:7">
      <c r="C3173" s="11" t="s">
        <v>457</v>
      </c>
      <c r="D3173" s="38">
        <v>0</v>
      </c>
      <c r="E3173" s="38">
        <v>900000000</v>
      </c>
      <c r="F3173" s="38">
        <v>34733495</v>
      </c>
      <c r="G3173" s="38">
        <v>0</v>
      </c>
    </row>
    <row r="3174" spans="3:7">
      <c r="C3174" s="11" t="s">
        <v>456</v>
      </c>
      <c r="D3174" s="38">
        <v>0</v>
      </c>
      <c r="E3174" s="38">
        <v>0</v>
      </c>
      <c r="F3174" s="38">
        <v>0</v>
      </c>
      <c r="G3174" s="38">
        <v>0</v>
      </c>
    </row>
    <row r="3175" spans="3:7">
      <c r="C3175" s="11" t="s">
        <v>455</v>
      </c>
      <c r="D3175" s="38">
        <v>0</v>
      </c>
      <c r="E3175" s="38">
        <v>0</v>
      </c>
      <c r="F3175" s="38">
        <v>0</v>
      </c>
      <c r="G3175" s="38">
        <v>0</v>
      </c>
    </row>
    <row r="3176" spans="3:7">
      <c r="C3176" s="11" t="s">
        <v>460</v>
      </c>
      <c r="D3176" s="38">
        <v>0</v>
      </c>
      <c r="E3176" s="38">
        <v>0</v>
      </c>
      <c r="F3176" s="38">
        <v>0</v>
      </c>
      <c r="G3176" s="38">
        <v>0</v>
      </c>
    </row>
    <row r="3177" spans="3:7">
      <c r="C3177" s="11" t="s">
        <v>459</v>
      </c>
      <c r="D3177" s="38">
        <v>0</v>
      </c>
      <c r="E3177" s="38">
        <v>0</v>
      </c>
      <c r="F3177" s="38">
        <v>0</v>
      </c>
      <c r="G3177" s="38">
        <v>0</v>
      </c>
    </row>
    <row r="3178" spans="3:7">
      <c r="C3178" s="11" t="s">
        <v>458</v>
      </c>
      <c r="D3178" s="38">
        <v>0</v>
      </c>
      <c r="E3178" s="38">
        <v>0</v>
      </c>
      <c r="F3178" s="38">
        <v>0</v>
      </c>
      <c r="G3178" s="38">
        <v>0</v>
      </c>
    </row>
    <row r="3179" spans="3:7">
      <c r="C3179" s="11" t="s">
        <v>457</v>
      </c>
      <c r="D3179" s="38">
        <v>0</v>
      </c>
      <c r="E3179" s="38">
        <v>0</v>
      </c>
      <c r="F3179" s="38">
        <v>0</v>
      </c>
      <c r="G3179" s="38">
        <v>0</v>
      </c>
    </row>
    <row r="3180" spans="3:7">
      <c r="C3180" s="11" t="s">
        <v>456</v>
      </c>
      <c r="D3180" s="38">
        <v>0</v>
      </c>
      <c r="E3180" s="38">
        <v>0</v>
      </c>
      <c r="F3180" s="38">
        <v>0</v>
      </c>
      <c r="G3180" s="38">
        <v>0</v>
      </c>
    </row>
    <row r="3181" spans="3:7">
      <c r="C3181" s="11" t="s">
        <v>455</v>
      </c>
      <c r="D3181" s="38">
        <v>0</v>
      </c>
      <c r="E3181" s="38">
        <v>0</v>
      </c>
      <c r="F3181" s="38">
        <v>0</v>
      </c>
      <c r="G3181" s="38">
        <v>0</v>
      </c>
    </row>
    <row r="3182" spans="3:7">
      <c r="C3182" s="11" t="s">
        <v>454</v>
      </c>
      <c r="D3182" s="38">
        <v>0</v>
      </c>
      <c r="E3182" s="38">
        <v>0</v>
      </c>
      <c r="F3182" s="38">
        <v>0</v>
      </c>
      <c r="G3182" s="38">
        <v>0</v>
      </c>
    </row>
    <row r="3183" spans="3:7">
      <c r="C3183" s="11" t="s">
        <v>453</v>
      </c>
      <c r="D3183" s="38">
        <v>0</v>
      </c>
      <c r="E3183" s="38">
        <v>0</v>
      </c>
      <c r="F3183" s="38">
        <v>0</v>
      </c>
      <c r="G3183" s="38">
        <v>0</v>
      </c>
    </row>
    <row r="3184" spans="3:7">
      <c r="C3184" s="10" t="s">
        <v>165</v>
      </c>
      <c r="D3184" s="38">
        <v>2000000000</v>
      </c>
      <c r="E3184" s="38">
        <v>900000000</v>
      </c>
      <c r="F3184" s="38">
        <v>34733495</v>
      </c>
      <c r="G3184" s="38">
        <v>0</v>
      </c>
    </row>
    <row r="3185" spans="3:7">
      <c r="C3185" s="34" t="s">
        <v>2086</v>
      </c>
      <c r="D3185" s="827" t="s">
        <v>2087</v>
      </c>
      <c r="E3185" s="828"/>
      <c r="F3185" s="828"/>
      <c r="G3185" s="828"/>
    </row>
    <row r="3186" spans="3:7">
      <c r="C3186" s="14" t="s">
        <v>484</v>
      </c>
      <c r="D3186" s="825" t="s">
        <v>2088</v>
      </c>
      <c r="E3186" s="826"/>
      <c r="F3186" s="826"/>
      <c r="G3186" s="826"/>
    </row>
    <row r="3187" spans="3:7">
      <c r="C3187" s="35" t="s">
        <v>482</v>
      </c>
      <c r="D3187" s="821" t="s">
        <v>2087</v>
      </c>
      <c r="E3187" s="822"/>
      <c r="F3187" s="822"/>
      <c r="G3187" s="822"/>
    </row>
    <row r="3188" spans="3:7">
      <c r="C3188" s="35" t="s">
        <v>15</v>
      </c>
      <c r="D3188" s="821" t="s">
        <v>1852</v>
      </c>
      <c r="E3188" s="822"/>
      <c r="F3188" s="822"/>
      <c r="G3188" s="822"/>
    </row>
    <row r="3189" spans="3:7">
      <c r="C3189" s="13"/>
      <c r="D3189" s="41">
        <v>2021</v>
      </c>
      <c r="E3189" s="41">
        <v>2022</v>
      </c>
      <c r="F3189" s="41">
        <v>2023</v>
      </c>
      <c r="G3189" s="41">
        <v>2024</v>
      </c>
    </row>
    <row r="3190" spans="3:7">
      <c r="C3190" s="12"/>
      <c r="D3190" s="42" t="s">
        <v>7</v>
      </c>
      <c r="E3190" s="42" t="s">
        <v>8</v>
      </c>
      <c r="F3190" s="42" t="s">
        <v>8</v>
      </c>
      <c r="G3190" s="42" t="s">
        <v>8</v>
      </c>
    </row>
    <row r="3191" spans="3:7">
      <c r="C3191" s="7" t="s">
        <v>16</v>
      </c>
      <c r="D3191" s="43" t="s">
        <v>531</v>
      </c>
      <c r="E3191" s="43" t="s">
        <v>531</v>
      </c>
      <c r="F3191" s="43" t="s">
        <v>474</v>
      </c>
      <c r="G3191" s="43" t="s">
        <v>474</v>
      </c>
    </row>
    <row r="3192" spans="3:7">
      <c r="C3192" s="7" t="s">
        <v>680</v>
      </c>
      <c r="D3192" s="43" t="s">
        <v>2089</v>
      </c>
      <c r="E3192" s="43" t="s">
        <v>2090</v>
      </c>
      <c r="F3192" s="43" t="s">
        <v>474</v>
      </c>
      <c r="G3192" s="43" t="s">
        <v>474</v>
      </c>
    </row>
    <row r="3193" spans="3:7">
      <c r="C3193" s="7" t="s">
        <v>676</v>
      </c>
      <c r="D3193" s="43" t="s">
        <v>2089</v>
      </c>
      <c r="E3193" s="43" t="s">
        <v>2090</v>
      </c>
      <c r="F3193" s="43" t="s">
        <v>474</v>
      </c>
      <c r="G3193" s="43" t="s">
        <v>474</v>
      </c>
    </row>
    <row r="3194" spans="3:7">
      <c r="C3194" s="7" t="s">
        <v>477</v>
      </c>
      <c r="D3194" s="43" t="s">
        <v>450</v>
      </c>
      <c r="E3194" s="43" t="s">
        <v>474</v>
      </c>
      <c r="F3194" s="43" t="s">
        <v>583</v>
      </c>
      <c r="G3194" s="43" t="s">
        <v>450</v>
      </c>
    </row>
    <row r="3195" spans="3:7">
      <c r="C3195" s="7" t="s">
        <v>476</v>
      </c>
      <c r="D3195" s="43" t="s">
        <v>450</v>
      </c>
      <c r="E3195" s="43" t="s">
        <v>2091</v>
      </c>
      <c r="F3195" s="43" t="s">
        <v>583</v>
      </c>
      <c r="G3195" s="43" t="s">
        <v>450</v>
      </c>
    </row>
    <row r="3196" spans="3:7">
      <c r="C3196" s="7" t="s">
        <v>22</v>
      </c>
      <c r="D3196" s="43" t="s">
        <v>450</v>
      </c>
      <c r="E3196" s="43" t="s">
        <v>2091</v>
      </c>
      <c r="F3196" s="43" t="s">
        <v>583</v>
      </c>
      <c r="G3196" s="43" t="s">
        <v>450</v>
      </c>
    </row>
    <row r="3197" spans="3:7">
      <c r="C3197" s="823" t="s">
        <v>473</v>
      </c>
      <c r="D3197" s="824"/>
      <c r="E3197" s="824"/>
      <c r="F3197" s="824"/>
      <c r="G3197" s="824"/>
    </row>
    <row r="3198" spans="3:7">
      <c r="C3198" s="13"/>
      <c r="D3198" s="41">
        <v>2021</v>
      </c>
      <c r="E3198" s="41">
        <v>2022</v>
      </c>
      <c r="F3198" s="41">
        <v>2023</v>
      </c>
      <c r="G3198" s="41">
        <v>2024</v>
      </c>
    </row>
    <row r="3199" spans="3:7">
      <c r="C3199" s="12"/>
      <c r="D3199" s="42" t="s">
        <v>7</v>
      </c>
      <c r="E3199" s="42" t="s">
        <v>8</v>
      </c>
      <c r="F3199" s="42" t="s">
        <v>8</v>
      </c>
      <c r="G3199" s="42" t="s">
        <v>8</v>
      </c>
    </row>
    <row r="3200" spans="3:7">
      <c r="C3200" s="11" t="s">
        <v>470</v>
      </c>
      <c r="D3200" s="38">
        <v>0</v>
      </c>
      <c r="E3200" s="38">
        <v>0</v>
      </c>
      <c r="F3200" s="38">
        <v>0</v>
      </c>
      <c r="G3200" s="38">
        <v>0</v>
      </c>
    </row>
    <row r="3201" spans="3:7">
      <c r="C3201" s="11" t="s">
        <v>459</v>
      </c>
      <c r="D3201" s="38">
        <v>0</v>
      </c>
      <c r="E3201" s="38">
        <v>0</v>
      </c>
      <c r="F3201" s="38">
        <v>0</v>
      </c>
      <c r="G3201" s="38">
        <v>0</v>
      </c>
    </row>
    <row r="3202" spans="3:7">
      <c r="C3202" s="11" t="s">
        <v>463</v>
      </c>
      <c r="D3202" s="38">
        <v>0</v>
      </c>
      <c r="E3202" s="38">
        <v>0</v>
      </c>
      <c r="F3202" s="38">
        <v>0</v>
      </c>
      <c r="G3202" s="38">
        <v>0</v>
      </c>
    </row>
    <row r="3203" spans="3:7">
      <c r="C3203" s="11" t="s">
        <v>469</v>
      </c>
      <c r="D3203" s="38">
        <v>0</v>
      </c>
      <c r="E3203" s="38">
        <v>0</v>
      </c>
      <c r="F3203" s="38">
        <v>0</v>
      </c>
      <c r="G3203" s="38">
        <v>0</v>
      </c>
    </row>
    <row r="3204" spans="3:7">
      <c r="C3204" s="11" t="s">
        <v>459</v>
      </c>
      <c r="D3204" s="38">
        <v>0</v>
      </c>
      <c r="E3204" s="38">
        <v>0</v>
      </c>
      <c r="F3204" s="38">
        <v>0</v>
      </c>
      <c r="G3204" s="38">
        <v>0</v>
      </c>
    </row>
    <row r="3205" spans="3:7">
      <c r="C3205" s="11" t="s">
        <v>463</v>
      </c>
      <c r="D3205" s="38">
        <v>0</v>
      </c>
      <c r="E3205" s="38">
        <v>0</v>
      </c>
      <c r="F3205" s="38">
        <v>0</v>
      </c>
      <c r="G3205" s="38">
        <v>0</v>
      </c>
    </row>
    <row r="3206" spans="3:7">
      <c r="C3206" s="11" t="s">
        <v>468</v>
      </c>
      <c r="D3206" s="38">
        <v>0</v>
      </c>
      <c r="E3206" s="38">
        <v>0</v>
      </c>
      <c r="F3206" s="38">
        <v>0</v>
      </c>
      <c r="G3206" s="38">
        <v>0</v>
      </c>
    </row>
    <row r="3207" spans="3:7">
      <c r="C3207" s="11" t="s">
        <v>459</v>
      </c>
      <c r="D3207" s="38">
        <v>0</v>
      </c>
      <c r="E3207" s="38">
        <v>0</v>
      </c>
      <c r="F3207" s="38">
        <v>0</v>
      </c>
      <c r="G3207" s="38">
        <v>0</v>
      </c>
    </row>
    <row r="3208" spans="3:7">
      <c r="C3208" s="11" t="s">
        <v>463</v>
      </c>
      <c r="D3208" s="38">
        <v>0</v>
      </c>
      <c r="E3208" s="38">
        <v>0</v>
      </c>
      <c r="F3208" s="38">
        <v>0</v>
      </c>
      <c r="G3208" s="38">
        <v>0</v>
      </c>
    </row>
    <row r="3209" spans="3:7">
      <c r="C3209" s="11" t="s">
        <v>467</v>
      </c>
      <c r="D3209" s="38">
        <v>0</v>
      </c>
      <c r="E3209" s="38">
        <v>0</v>
      </c>
      <c r="F3209" s="38">
        <v>0</v>
      </c>
      <c r="G3209" s="38">
        <v>0</v>
      </c>
    </row>
    <row r="3210" spans="3:7">
      <c r="C3210" s="11" t="s">
        <v>459</v>
      </c>
      <c r="D3210" s="38">
        <v>0</v>
      </c>
      <c r="E3210" s="38">
        <v>0</v>
      </c>
      <c r="F3210" s="38">
        <v>0</v>
      </c>
      <c r="G3210" s="38">
        <v>0</v>
      </c>
    </row>
    <row r="3211" spans="3:7">
      <c r="C3211" s="11" t="s">
        <v>463</v>
      </c>
      <c r="D3211" s="38">
        <v>0</v>
      </c>
      <c r="E3211" s="38">
        <v>0</v>
      </c>
      <c r="F3211" s="38">
        <v>0</v>
      </c>
      <c r="G3211" s="38">
        <v>0</v>
      </c>
    </row>
    <row r="3212" spans="3:7">
      <c r="C3212" s="11" t="s">
        <v>472</v>
      </c>
      <c r="D3212" s="38">
        <v>0</v>
      </c>
      <c r="E3212" s="38">
        <v>0</v>
      </c>
      <c r="F3212" s="38">
        <v>0</v>
      </c>
      <c r="G3212" s="38">
        <v>0</v>
      </c>
    </row>
    <row r="3213" spans="3:7">
      <c r="C3213" s="11" t="s">
        <v>459</v>
      </c>
      <c r="D3213" s="38">
        <v>0</v>
      </c>
      <c r="E3213" s="38">
        <v>0</v>
      </c>
      <c r="F3213" s="38">
        <v>0</v>
      </c>
      <c r="G3213" s="38">
        <v>0</v>
      </c>
    </row>
    <row r="3214" spans="3:7">
      <c r="C3214" s="11" t="s">
        <v>463</v>
      </c>
      <c r="D3214" s="38">
        <v>0</v>
      </c>
      <c r="E3214" s="38">
        <v>0</v>
      </c>
      <c r="F3214" s="38">
        <v>0</v>
      </c>
      <c r="G3214" s="38">
        <v>0</v>
      </c>
    </row>
    <row r="3215" spans="3:7">
      <c r="C3215" s="11" t="s">
        <v>465</v>
      </c>
      <c r="D3215" s="38">
        <v>0</v>
      </c>
      <c r="E3215" s="38">
        <v>0</v>
      </c>
      <c r="F3215" s="38">
        <v>0</v>
      </c>
      <c r="G3215" s="38">
        <v>0</v>
      </c>
    </row>
    <row r="3216" spans="3:7">
      <c r="C3216" s="11" t="s">
        <v>459</v>
      </c>
      <c r="D3216" s="38">
        <v>0</v>
      </c>
      <c r="E3216" s="38">
        <v>0</v>
      </c>
      <c r="F3216" s="38">
        <v>0</v>
      </c>
      <c r="G3216" s="38">
        <v>0</v>
      </c>
    </row>
    <row r="3217" spans="3:7">
      <c r="C3217" s="11" t="s">
        <v>463</v>
      </c>
      <c r="D3217" s="38">
        <v>0</v>
      </c>
      <c r="E3217" s="38">
        <v>0</v>
      </c>
      <c r="F3217" s="38">
        <v>0</v>
      </c>
      <c r="G3217" s="38">
        <v>0</v>
      </c>
    </row>
    <row r="3218" spans="3:7">
      <c r="C3218" s="11" t="s">
        <v>464</v>
      </c>
      <c r="D3218" s="38">
        <v>0</v>
      </c>
      <c r="E3218" s="38">
        <v>0</v>
      </c>
      <c r="F3218" s="38">
        <v>0</v>
      </c>
      <c r="G3218" s="38">
        <v>0</v>
      </c>
    </row>
    <row r="3219" spans="3:7">
      <c r="C3219" s="11" t="s">
        <v>459</v>
      </c>
      <c r="D3219" s="38">
        <v>0</v>
      </c>
      <c r="E3219" s="38">
        <v>0</v>
      </c>
      <c r="F3219" s="38">
        <v>0</v>
      </c>
      <c r="G3219" s="38">
        <v>0</v>
      </c>
    </row>
    <row r="3220" spans="3:7">
      <c r="C3220" s="11" t="s">
        <v>463</v>
      </c>
      <c r="D3220" s="38">
        <v>0</v>
      </c>
      <c r="E3220" s="38">
        <v>0</v>
      </c>
      <c r="F3220" s="38">
        <v>0</v>
      </c>
      <c r="G3220" s="38">
        <v>0</v>
      </c>
    </row>
    <row r="3221" spans="3:7">
      <c r="C3221" s="11" t="s">
        <v>462</v>
      </c>
      <c r="D3221" s="38">
        <v>0</v>
      </c>
      <c r="E3221" s="38">
        <v>0</v>
      </c>
      <c r="F3221" s="38">
        <v>0</v>
      </c>
      <c r="G3221" s="38">
        <v>0</v>
      </c>
    </row>
    <row r="3222" spans="3:7">
      <c r="C3222" s="11" t="s">
        <v>459</v>
      </c>
      <c r="D3222" s="38">
        <v>0</v>
      </c>
      <c r="E3222" s="38">
        <v>0</v>
      </c>
      <c r="F3222" s="38">
        <v>0</v>
      </c>
      <c r="G3222" s="38">
        <v>0</v>
      </c>
    </row>
    <row r="3223" spans="3:7">
      <c r="C3223" s="11" t="s">
        <v>458</v>
      </c>
      <c r="D3223" s="38">
        <v>0</v>
      </c>
      <c r="E3223" s="38">
        <v>0</v>
      </c>
      <c r="F3223" s="38">
        <v>0</v>
      </c>
      <c r="G3223" s="38">
        <v>0</v>
      </c>
    </row>
    <row r="3224" spans="3:7">
      <c r="C3224" s="11" t="s">
        <v>457</v>
      </c>
      <c r="D3224" s="38">
        <v>0</v>
      </c>
      <c r="E3224" s="38">
        <v>0</v>
      </c>
      <c r="F3224" s="38">
        <v>0</v>
      </c>
      <c r="G3224" s="38">
        <v>0</v>
      </c>
    </row>
    <row r="3225" spans="3:7">
      <c r="C3225" s="11" t="s">
        <v>456</v>
      </c>
      <c r="D3225" s="38">
        <v>0</v>
      </c>
      <c r="E3225" s="38">
        <v>0</v>
      </c>
      <c r="F3225" s="38">
        <v>0</v>
      </c>
      <c r="G3225" s="38">
        <v>0</v>
      </c>
    </row>
    <row r="3226" spans="3:7">
      <c r="C3226" s="11" t="s">
        <v>455</v>
      </c>
      <c r="D3226" s="38">
        <v>0</v>
      </c>
      <c r="E3226" s="38">
        <v>0</v>
      </c>
      <c r="F3226" s="38">
        <v>0</v>
      </c>
      <c r="G3226" s="38">
        <v>0</v>
      </c>
    </row>
    <row r="3227" spans="3:7">
      <c r="C3227" s="11" t="s">
        <v>461</v>
      </c>
      <c r="D3227" s="38">
        <v>60725000</v>
      </c>
      <c r="E3227" s="38">
        <v>11275000</v>
      </c>
      <c r="F3227" s="38">
        <v>0</v>
      </c>
      <c r="G3227" s="38">
        <v>0</v>
      </c>
    </row>
    <row r="3228" spans="3:7">
      <c r="C3228" s="11" t="s">
        <v>459</v>
      </c>
      <c r="D3228" s="38">
        <v>0</v>
      </c>
      <c r="E3228" s="38">
        <v>0</v>
      </c>
      <c r="F3228" s="38">
        <v>0</v>
      </c>
      <c r="G3228" s="38">
        <v>0</v>
      </c>
    </row>
    <row r="3229" spans="3:7">
      <c r="C3229" s="11" t="s">
        <v>458</v>
      </c>
      <c r="D3229" s="38">
        <v>60725000</v>
      </c>
      <c r="E3229" s="38">
        <v>11275000</v>
      </c>
      <c r="F3229" s="38">
        <v>0</v>
      </c>
      <c r="G3229" s="38">
        <v>0</v>
      </c>
    </row>
    <row r="3230" spans="3:7">
      <c r="C3230" s="11" t="s">
        <v>457</v>
      </c>
      <c r="D3230" s="38">
        <v>0</v>
      </c>
      <c r="E3230" s="38">
        <v>0</v>
      </c>
      <c r="F3230" s="38">
        <v>0</v>
      </c>
      <c r="G3230" s="38">
        <v>0</v>
      </c>
    </row>
    <row r="3231" spans="3:7">
      <c r="C3231" s="11" t="s">
        <v>456</v>
      </c>
      <c r="D3231" s="38">
        <v>0</v>
      </c>
      <c r="E3231" s="38">
        <v>0</v>
      </c>
      <c r="F3231" s="38">
        <v>0</v>
      </c>
      <c r="G3231" s="38">
        <v>0</v>
      </c>
    </row>
    <row r="3232" spans="3:7">
      <c r="C3232" s="11" t="s">
        <v>455</v>
      </c>
      <c r="D3232" s="38">
        <v>0</v>
      </c>
      <c r="E3232" s="38">
        <v>0</v>
      </c>
      <c r="F3232" s="38">
        <v>0</v>
      </c>
      <c r="G3232" s="38">
        <v>0</v>
      </c>
    </row>
    <row r="3233" spans="3:7">
      <c r="C3233" s="11" t="s">
        <v>460</v>
      </c>
      <c r="D3233" s="38">
        <v>0</v>
      </c>
      <c r="E3233" s="38">
        <v>0</v>
      </c>
      <c r="F3233" s="38">
        <v>0</v>
      </c>
      <c r="G3233" s="38">
        <v>0</v>
      </c>
    </row>
    <row r="3234" spans="3:7">
      <c r="C3234" s="11" t="s">
        <v>459</v>
      </c>
      <c r="D3234" s="38">
        <v>0</v>
      </c>
      <c r="E3234" s="38">
        <v>0</v>
      </c>
      <c r="F3234" s="38">
        <v>0</v>
      </c>
      <c r="G3234" s="38">
        <v>0</v>
      </c>
    </row>
    <row r="3235" spans="3:7">
      <c r="C3235" s="11" t="s">
        <v>458</v>
      </c>
      <c r="D3235" s="38">
        <v>0</v>
      </c>
      <c r="E3235" s="38">
        <v>0</v>
      </c>
      <c r="F3235" s="38">
        <v>0</v>
      </c>
      <c r="G3235" s="38">
        <v>0</v>
      </c>
    </row>
    <row r="3236" spans="3:7">
      <c r="C3236" s="11" t="s">
        <v>457</v>
      </c>
      <c r="D3236" s="38">
        <v>0</v>
      </c>
      <c r="E3236" s="38">
        <v>0</v>
      </c>
      <c r="F3236" s="38">
        <v>0</v>
      </c>
      <c r="G3236" s="38">
        <v>0</v>
      </c>
    </row>
    <row r="3237" spans="3:7">
      <c r="C3237" s="11" t="s">
        <v>456</v>
      </c>
      <c r="D3237" s="38">
        <v>0</v>
      </c>
      <c r="E3237" s="38">
        <v>0</v>
      </c>
      <c r="F3237" s="38">
        <v>0</v>
      </c>
      <c r="G3237" s="38">
        <v>0</v>
      </c>
    </row>
    <row r="3238" spans="3:7">
      <c r="C3238" s="11" t="s">
        <v>455</v>
      </c>
      <c r="D3238" s="38">
        <v>0</v>
      </c>
      <c r="E3238" s="38">
        <v>0</v>
      </c>
      <c r="F3238" s="38">
        <v>0</v>
      </c>
      <c r="G3238" s="38">
        <v>0</v>
      </c>
    </row>
    <row r="3239" spans="3:7">
      <c r="C3239" s="11" t="s">
        <v>454</v>
      </c>
      <c r="D3239" s="38">
        <v>0</v>
      </c>
      <c r="E3239" s="38">
        <v>0</v>
      </c>
      <c r="F3239" s="38">
        <v>0</v>
      </c>
      <c r="G3239" s="38">
        <v>0</v>
      </c>
    </row>
    <row r="3240" spans="3:7">
      <c r="C3240" s="11" t="s">
        <v>453</v>
      </c>
      <c r="D3240" s="38">
        <v>0</v>
      </c>
      <c r="E3240" s="38">
        <v>0</v>
      </c>
      <c r="F3240" s="38">
        <v>0</v>
      </c>
      <c r="G3240" s="38">
        <v>0</v>
      </c>
    </row>
    <row r="3241" spans="3:7">
      <c r="C3241" s="10" t="s">
        <v>165</v>
      </c>
      <c r="D3241" s="38">
        <v>60725000</v>
      </c>
      <c r="E3241" s="38">
        <v>11275000</v>
      </c>
      <c r="F3241" s="38">
        <v>0</v>
      </c>
      <c r="G3241" s="38">
        <v>0</v>
      </c>
    </row>
    <row r="3242" spans="3:7">
      <c r="C3242" s="34" t="s">
        <v>2092</v>
      </c>
      <c r="D3242" s="827" t="s">
        <v>2093</v>
      </c>
      <c r="E3242" s="828"/>
      <c r="F3242" s="828"/>
      <c r="G3242" s="828"/>
    </row>
    <row r="3243" spans="3:7">
      <c r="C3243" s="14" t="s">
        <v>484</v>
      </c>
      <c r="D3243" s="825" t="s">
        <v>2094</v>
      </c>
      <c r="E3243" s="826"/>
      <c r="F3243" s="826"/>
      <c r="G3243" s="826"/>
    </row>
    <row r="3244" spans="3:7">
      <c r="C3244" s="35" t="s">
        <v>482</v>
      </c>
      <c r="D3244" s="821" t="s">
        <v>2093</v>
      </c>
      <c r="E3244" s="822"/>
      <c r="F3244" s="822"/>
      <c r="G3244" s="822"/>
    </row>
    <row r="3245" spans="3:7">
      <c r="C3245" s="35" t="s">
        <v>15</v>
      </c>
      <c r="D3245" s="821" t="s">
        <v>1852</v>
      </c>
      <c r="E3245" s="822"/>
      <c r="F3245" s="822"/>
      <c r="G3245" s="822"/>
    </row>
    <row r="3246" spans="3:7">
      <c r="C3246" s="13"/>
      <c r="D3246" s="41">
        <v>2021</v>
      </c>
      <c r="E3246" s="41">
        <v>2022</v>
      </c>
      <c r="F3246" s="41">
        <v>2023</v>
      </c>
      <c r="G3246" s="41">
        <v>2024</v>
      </c>
    </row>
    <row r="3247" spans="3:7">
      <c r="C3247" s="12"/>
      <c r="D3247" s="42" t="s">
        <v>7</v>
      </c>
      <c r="E3247" s="42" t="s">
        <v>8</v>
      </c>
      <c r="F3247" s="42" t="s">
        <v>8</v>
      </c>
      <c r="G3247" s="42" t="s">
        <v>8</v>
      </c>
    </row>
    <row r="3248" spans="3:7">
      <c r="C3248" s="7" t="s">
        <v>16</v>
      </c>
      <c r="D3248" s="43" t="s">
        <v>531</v>
      </c>
      <c r="E3248" s="43" t="s">
        <v>531</v>
      </c>
      <c r="F3248" s="43" t="s">
        <v>531</v>
      </c>
      <c r="G3248" s="43" t="s">
        <v>531</v>
      </c>
    </row>
    <row r="3249" spans="3:7">
      <c r="C3249" s="7" t="s">
        <v>680</v>
      </c>
      <c r="D3249" s="43" t="s">
        <v>1538</v>
      </c>
      <c r="E3249" s="43" t="s">
        <v>1834</v>
      </c>
      <c r="F3249" s="43" t="s">
        <v>2095</v>
      </c>
      <c r="G3249" s="43" t="s">
        <v>2082</v>
      </c>
    </row>
    <row r="3250" spans="3:7">
      <c r="C3250" s="7" t="s">
        <v>676</v>
      </c>
      <c r="D3250" s="43" t="s">
        <v>1538</v>
      </c>
      <c r="E3250" s="43" t="s">
        <v>1834</v>
      </c>
      <c r="F3250" s="43" t="s">
        <v>2095</v>
      </c>
      <c r="G3250" s="43" t="s">
        <v>2082</v>
      </c>
    </row>
    <row r="3251" spans="3:7">
      <c r="C3251" s="7" t="s">
        <v>477</v>
      </c>
      <c r="D3251" s="43" t="s">
        <v>450</v>
      </c>
      <c r="E3251" s="43" t="s">
        <v>474</v>
      </c>
      <c r="F3251" s="43" t="s">
        <v>474</v>
      </c>
      <c r="G3251" s="43" t="s">
        <v>474</v>
      </c>
    </row>
    <row r="3252" spans="3:7">
      <c r="C3252" s="7" t="s">
        <v>476</v>
      </c>
      <c r="D3252" s="43" t="s">
        <v>450</v>
      </c>
      <c r="E3252" s="43" t="s">
        <v>506</v>
      </c>
      <c r="F3252" s="43" t="s">
        <v>2096</v>
      </c>
      <c r="G3252" s="43" t="s">
        <v>2097</v>
      </c>
    </row>
    <row r="3253" spans="3:7">
      <c r="C3253" s="7" t="s">
        <v>22</v>
      </c>
      <c r="D3253" s="43" t="s">
        <v>450</v>
      </c>
      <c r="E3253" s="43" t="s">
        <v>506</v>
      </c>
      <c r="F3253" s="43" t="s">
        <v>2096</v>
      </c>
      <c r="G3253" s="43" t="s">
        <v>2097</v>
      </c>
    </row>
    <row r="3254" spans="3:7">
      <c r="C3254" s="823" t="s">
        <v>473</v>
      </c>
      <c r="D3254" s="824"/>
      <c r="E3254" s="824"/>
      <c r="F3254" s="824"/>
      <c r="G3254" s="824"/>
    </row>
    <row r="3255" spans="3:7">
      <c r="C3255" s="13"/>
      <c r="D3255" s="41">
        <v>2021</v>
      </c>
      <c r="E3255" s="41">
        <v>2022</v>
      </c>
      <c r="F3255" s="41">
        <v>2023</v>
      </c>
      <c r="G3255" s="41">
        <v>2024</v>
      </c>
    </row>
    <row r="3256" spans="3:7">
      <c r="C3256" s="12"/>
      <c r="D3256" s="42" t="s">
        <v>7</v>
      </c>
      <c r="E3256" s="42" t="s">
        <v>8</v>
      </c>
      <c r="F3256" s="42" t="s">
        <v>8</v>
      </c>
      <c r="G3256" s="42" t="s">
        <v>8</v>
      </c>
    </row>
    <row r="3257" spans="3:7">
      <c r="C3257" s="11" t="s">
        <v>470</v>
      </c>
      <c r="D3257" s="38">
        <v>0</v>
      </c>
      <c r="E3257" s="38">
        <v>0</v>
      </c>
      <c r="F3257" s="38">
        <v>0</v>
      </c>
      <c r="G3257" s="38">
        <v>0</v>
      </c>
    </row>
    <row r="3258" spans="3:7">
      <c r="C3258" s="11" t="s">
        <v>459</v>
      </c>
      <c r="D3258" s="38">
        <v>0</v>
      </c>
      <c r="E3258" s="38">
        <v>0</v>
      </c>
      <c r="F3258" s="38">
        <v>0</v>
      </c>
      <c r="G3258" s="38">
        <v>0</v>
      </c>
    </row>
    <row r="3259" spans="3:7">
      <c r="C3259" s="11" t="s">
        <v>463</v>
      </c>
      <c r="D3259" s="38">
        <v>0</v>
      </c>
      <c r="E3259" s="38">
        <v>0</v>
      </c>
      <c r="F3259" s="38">
        <v>0</v>
      </c>
      <c r="G3259" s="38">
        <v>0</v>
      </c>
    </row>
    <row r="3260" spans="3:7">
      <c r="C3260" s="11" t="s">
        <v>469</v>
      </c>
      <c r="D3260" s="38">
        <v>0</v>
      </c>
      <c r="E3260" s="38">
        <v>0</v>
      </c>
      <c r="F3260" s="38">
        <v>0</v>
      </c>
      <c r="G3260" s="38">
        <v>0</v>
      </c>
    </row>
    <row r="3261" spans="3:7">
      <c r="C3261" s="11" t="s">
        <v>459</v>
      </c>
      <c r="D3261" s="38">
        <v>0</v>
      </c>
      <c r="E3261" s="38">
        <v>0</v>
      </c>
      <c r="F3261" s="38">
        <v>0</v>
      </c>
      <c r="G3261" s="38">
        <v>0</v>
      </c>
    </row>
    <row r="3262" spans="3:7">
      <c r="C3262" s="11" t="s">
        <v>463</v>
      </c>
      <c r="D3262" s="38">
        <v>0</v>
      </c>
      <c r="E3262" s="38">
        <v>0</v>
      </c>
      <c r="F3262" s="38">
        <v>0</v>
      </c>
      <c r="G3262" s="38">
        <v>0</v>
      </c>
    </row>
    <row r="3263" spans="3:7">
      <c r="C3263" s="11" t="s">
        <v>468</v>
      </c>
      <c r="D3263" s="38">
        <v>0</v>
      </c>
      <c r="E3263" s="38">
        <v>0</v>
      </c>
      <c r="F3263" s="38">
        <v>0</v>
      </c>
      <c r="G3263" s="38">
        <v>0</v>
      </c>
    </row>
    <row r="3264" spans="3:7">
      <c r="C3264" s="11" t="s">
        <v>459</v>
      </c>
      <c r="D3264" s="38">
        <v>0</v>
      </c>
      <c r="E3264" s="38">
        <v>0</v>
      </c>
      <c r="F3264" s="38">
        <v>0</v>
      </c>
      <c r="G3264" s="38">
        <v>0</v>
      </c>
    </row>
    <row r="3265" spans="3:7">
      <c r="C3265" s="11" t="s">
        <v>463</v>
      </c>
      <c r="D3265" s="38">
        <v>0</v>
      </c>
      <c r="E3265" s="38">
        <v>0</v>
      </c>
      <c r="F3265" s="38">
        <v>0</v>
      </c>
      <c r="G3265" s="38">
        <v>0</v>
      </c>
    </row>
    <row r="3266" spans="3:7">
      <c r="C3266" s="11" t="s">
        <v>467</v>
      </c>
      <c r="D3266" s="38">
        <v>0</v>
      </c>
      <c r="E3266" s="38">
        <v>0</v>
      </c>
      <c r="F3266" s="38">
        <v>0</v>
      </c>
      <c r="G3266" s="38">
        <v>0</v>
      </c>
    </row>
    <row r="3267" spans="3:7">
      <c r="C3267" s="11" t="s">
        <v>459</v>
      </c>
      <c r="D3267" s="38">
        <v>0</v>
      </c>
      <c r="E3267" s="38">
        <v>0</v>
      </c>
      <c r="F3267" s="38">
        <v>0</v>
      </c>
      <c r="G3267" s="38">
        <v>0</v>
      </c>
    </row>
    <row r="3268" spans="3:7">
      <c r="C3268" s="11" t="s">
        <v>463</v>
      </c>
      <c r="D3268" s="38">
        <v>0</v>
      </c>
      <c r="E3268" s="38">
        <v>0</v>
      </c>
      <c r="F3268" s="38">
        <v>0</v>
      </c>
      <c r="G3268" s="38">
        <v>0</v>
      </c>
    </row>
    <row r="3269" spans="3:7">
      <c r="C3269" s="11" t="s">
        <v>472</v>
      </c>
      <c r="D3269" s="38">
        <v>0</v>
      </c>
      <c r="E3269" s="38">
        <v>0</v>
      </c>
      <c r="F3269" s="38">
        <v>0</v>
      </c>
      <c r="G3269" s="38">
        <v>0</v>
      </c>
    </row>
    <row r="3270" spans="3:7">
      <c r="C3270" s="11" t="s">
        <v>459</v>
      </c>
      <c r="D3270" s="38">
        <v>0</v>
      </c>
      <c r="E3270" s="38">
        <v>0</v>
      </c>
      <c r="F3270" s="38">
        <v>0</v>
      </c>
      <c r="G3270" s="38">
        <v>0</v>
      </c>
    </row>
    <row r="3271" spans="3:7">
      <c r="C3271" s="11" t="s">
        <v>463</v>
      </c>
      <c r="D3271" s="38">
        <v>0</v>
      </c>
      <c r="E3271" s="38">
        <v>0</v>
      </c>
      <c r="F3271" s="38">
        <v>0</v>
      </c>
      <c r="G3271" s="38">
        <v>0</v>
      </c>
    </row>
    <row r="3272" spans="3:7">
      <c r="C3272" s="11" t="s">
        <v>465</v>
      </c>
      <c r="D3272" s="38">
        <v>0</v>
      </c>
      <c r="E3272" s="38">
        <v>0</v>
      </c>
      <c r="F3272" s="38">
        <v>0</v>
      </c>
      <c r="G3272" s="38">
        <v>0</v>
      </c>
    </row>
    <row r="3273" spans="3:7">
      <c r="C3273" s="11" t="s">
        <v>459</v>
      </c>
      <c r="D3273" s="38">
        <v>0</v>
      </c>
      <c r="E3273" s="38">
        <v>0</v>
      </c>
      <c r="F3273" s="38">
        <v>0</v>
      </c>
      <c r="G3273" s="38">
        <v>0</v>
      </c>
    </row>
    <row r="3274" spans="3:7">
      <c r="C3274" s="11" t="s">
        <v>463</v>
      </c>
      <c r="D3274" s="38">
        <v>0</v>
      </c>
      <c r="E3274" s="38">
        <v>0</v>
      </c>
      <c r="F3274" s="38">
        <v>0</v>
      </c>
      <c r="G3274" s="38">
        <v>0</v>
      </c>
    </row>
    <row r="3275" spans="3:7">
      <c r="C3275" s="11" t="s">
        <v>464</v>
      </c>
      <c r="D3275" s="38">
        <v>0</v>
      </c>
      <c r="E3275" s="38">
        <v>0</v>
      </c>
      <c r="F3275" s="38">
        <v>0</v>
      </c>
      <c r="G3275" s="38">
        <v>0</v>
      </c>
    </row>
    <row r="3276" spans="3:7">
      <c r="C3276" s="11" t="s">
        <v>459</v>
      </c>
      <c r="D3276" s="38">
        <v>0</v>
      </c>
      <c r="E3276" s="38">
        <v>0</v>
      </c>
      <c r="F3276" s="38">
        <v>0</v>
      </c>
      <c r="G3276" s="38">
        <v>0</v>
      </c>
    </row>
    <row r="3277" spans="3:7">
      <c r="C3277" s="11" t="s">
        <v>463</v>
      </c>
      <c r="D3277" s="38">
        <v>0</v>
      </c>
      <c r="E3277" s="38">
        <v>0</v>
      </c>
      <c r="F3277" s="38">
        <v>0</v>
      </c>
      <c r="G3277" s="38">
        <v>0</v>
      </c>
    </row>
    <row r="3278" spans="3:7">
      <c r="C3278" s="11" t="s">
        <v>462</v>
      </c>
      <c r="D3278" s="38">
        <v>0</v>
      </c>
      <c r="E3278" s="38">
        <v>0</v>
      </c>
      <c r="F3278" s="38">
        <v>0</v>
      </c>
      <c r="G3278" s="38">
        <v>0</v>
      </c>
    </row>
    <row r="3279" spans="3:7">
      <c r="C3279" s="11" t="s">
        <v>459</v>
      </c>
      <c r="D3279" s="38">
        <v>0</v>
      </c>
      <c r="E3279" s="38">
        <v>0</v>
      </c>
      <c r="F3279" s="38">
        <v>0</v>
      </c>
      <c r="G3279" s="38">
        <v>0</v>
      </c>
    </row>
    <row r="3280" spans="3:7">
      <c r="C3280" s="11" t="s">
        <v>458</v>
      </c>
      <c r="D3280" s="38">
        <v>0</v>
      </c>
      <c r="E3280" s="38">
        <v>0</v>
      </c>
      <c r="F3280" s="38">
        <v>0</v>
      </c>
      <c r="G3280" s="38">
        <v>0</v>
      </c>
    </row>
    <row r="3281" spans="3:7">
      <c r="C3281" s="11" t="s">
        <v>457</v>
      </c>
      <c r="D3281" s="38">
        <v>0</v>
      </c>
      <c r="E3281" s="38">
        <v>0</v>
      </c>
      <c r="F3281" s="38">
        <v>0</v>
      </c>
      <c r="G3281" s="38">
        <v>0</v>
      </c>
    </row>
    <row r="3282" spans="3:7">
      <c r="C3282" s="11" t="s">
        <v>456</v>
      </c>
      <c r="D3282" s="38">
        <v>0</v>
      </c>
      <c r="E3282" s="38">
        <v>0</v>
      </c>
      <c r="F3282" s="38">
        <v>0</v>
      </c>
      <c r="G3282" s="38">
        <v>0</v>
      </c>
    </row>
    <row r="3283" spans="3:7">
      <c r="C3283" s="11" t="s">
        <v>455</v>
      </c>
      <c r="D3283" s="38">
        <v>0</v>
      </c>
      <c r="E3283" s="38">
        <v>0</v>
      </c>
      <c r="F3283" s="38">
        <v>0</v>
      </c>
      <c r="G3283" s="38">
        <v>0</v>
      </c>
    </row>
    <row r="3284" spans="3:7">
      <c r="C3284" s="11" t="s">
        <v>461</v>
      </c>
      <c r="D3284" s="38">
        <v>20000000</v>
      </c>
      <c r="E3284" s="38">
        <v>200000000</v>
      </c>
      <c r="F3284" s="38">
        <v>2177000000</v>
      </c>
      <c r="G3284" s="38">
        <v>900000000</v>
      </c>
    </row>
    <row r="3285" spans="3:7">
      <c r="C3285" s="11" t="s">
        <v>459</v>
      </c>
      <c r="D3285" s="38">
        <v>0</v>
      </c>
      <c r="E3285" s="38">
        <v>0</v>
      </c>
      <c r="F3285" s="38">
        <v>0</v>
      </c>
      <c r="G3285" s="38">
        <v>0</v>
      </c>
    </row>
    <row r="3286" spans="3:7">
      <c r="C3286" s="11" t="s">
        <v>458</v>
      </c>
      <c r="D3286" s="38">
        <v>20000000</v>
      </c>
      <c r="E3286" s="38">
        <v>0</v>
      </c>
      <c r="F3286" s="38">
        <v>0</v>
      </c>
      <c r="G3286" s="38">
        <v>0</v>
      </c>
    </row>
    <row r="3287" spans="3:7">
      <c r="C3287" s="11" t="s">
        <v>457</v>
      </c>
      <c r="D3287" s="38">
        <v>0</v>
      </c>
      <c r="E3287" s="38">
        <v>200000000</v>
      </c>
      <c r="F3287" s="38">
        <v>2177000000</v>
      </c>
      <c r="G3287" s="38">
        <v>900000000</v>
      </c>
    </row>
    <row r="3288" spans="3:7">
      <c r="C3288" s="11" t="s">
        <v>456</v>
      </c>
      <c r="D3288" s="38">
        <v>0</v>
      </c>
      <c r="E3288" s="38">
        <v>0</v>
      </c>
      <c r="F3288" s="38">
        <v>0</v>
      </c>
      <c r="G3288" s="38">
        <v>0</v>
      </c>
    </row>
    <row r="3289" spans="3:7">
      <c r="C3289" s="11" t="s">
        <v>455</v>
      </c>
      <c r="D3289" s="38">
        <v>0</v>
      </c>
      <c r="E3289" s="38">
        <v>0</v>
      </c>
      <c r="F3289" s="38">
        <v>0</v>
      </c>
      <c r="G3289" s="38">
        <v>0</v>
      </c>
    </row>
    <row r="3290" spans="3:7">
      <c r="C3290" s="11" t="s">
        <v>460</v>
      </c>
      <c r="D3290" s="38">
        <v>0</v>
      </c>
      <c r="E3290" s="38">
        <v>0</v>
      </c>
      <c r="F3290" s="38">
        <v>0</v>
      </c>
      <c r="G3290" s="38">
        <v>0</v>
      </c>
    </row>
    <row r="3291" spans="3:7">
      <c r="C3291" s="11" t="s">
        <v>459</v>
      </c>
      <c r="D3291" s="38">
        <v>0</v>
      </c>
      <c r="E3291" s="38">
        <v>0</v>
      </c>
      <c r="F3291" s="38">
        <v>0</v>
      </c>
      <c r="G3291" s="38">
        <v>0</v>
      </c>
    </row>
    <row r="3292" spans="3:7">
      <c r="C3292" s="11" t="s">
        <v>458</v>
      </c>
      <c r="D3292" s="38">
        <v>0</v>
      </c>
      <c r="E3292" s="38">
        <v>0</v>
      </c>
      <c r="F3292" s="38">
        <v>0</v>
      </c>
      <c r="G3292" s="38">
        <v>0</v>
      </c>
    </row>
    <row r="3293" spans="3:7">
      <c r="C3293" s="11" t="s">
        <v>457</v>
      </c>
      <c r="D3293" s="38">
        <v>0</v>
      </c>
      <c r="E3293" s="38">
        <v>0</v>
      </c>
      <c r="F3293" s="38">
        <v>0</v>
      </c>
      <c r="G3293" s="38">
        <v>0</v>
      </c>
    </row>
    <row r="3294" spans="3:7">
      <c r="C3294" s="11" t="s">
        <v>456</v>
      </c>
      <c r="D3294" s="38">
        <v>0</v>
      </c>
      <c r="E3294" s="38">
        <v>0</v>
      </c>
      <c r="F3294" s="38">
        <v>0</v>
      </c>
      <c r="G3294" s="38">
        <v>0</v>
      </c>
    </row>
    <row r="3295" spans="3:7">
      <c r="C3295" s="11" t="s">
        <v>455</v>
      </c>
      <c r="D3295" s="38">
        <v>0</v>
      </c>
      <c r="E3295" s="38">
        <v>0</v>
      </c>
      <c r="F3295" s="38">
        <v>0</v>
      </c>
      <c r="G3295" s="38">
        <v>0</v>
      </c>
    </row>
    <row r="3296" spans="3:7">
      <c r="C3296" s="11" t="s">
        <v>454</v>
      </c>
      <c r="D3296" s="38">
        <v>0</v>
      </c>
      <c r="E3296" s="38">
        <v>0</v>
      </c>
      <c r="F3296" s="38">
        <v>0</v>
      </c>
      <c r="G3296" s="38">
        <v>0</v>
      </c>
    </row>
    <row r="3297" spans="3:7">
      <c r="C3297" s="11" t="s">
        <v>453</v>
      </c>
      <c r="D3297" s="38">
        <v>0</v>
      </c>
      <c r="E3297" s="38">
        <v>0</v>
      </c>
      <c r="F3297" s="38">
        <v>0</v>
      </c>
      <c r="G3297" s="38">
        <v>0</v>
      </c>
    </row>
    <row r="3298" spans="3:7">
      <c r="C3298" s="10" t="s">
        <v>165</v>
      </c>
      <c r="D3298" s="38">
        <v>20000000</v>
      </c>
      <c r="E3298" s="38">
        <v>200000000</v>
      </c>
      <c r="F3298" s="38">
        <v>2177000000</v>
      </c>
      <c r="G3298" s="38">
        <v>900000000</v>
      </c>
    </row>
    <row r="3299" spans="3:7">
      <c r="C3299" s="34" t="s">
        <v>2098</v>
      </c>
      <c r="D3299" s="827" t="s">
        <v>2099</v>
      </c>
      <c r="E3299" s="828"/>
      <c r="F3299" s="828"/>
      <c r="G3299" s="828"/>
    </row>
    <row r="3300" spans="3:7">
      <c r="C3300" s="14" t="s">
        <v>484</v>
      </c>
      <c r="D3300" s="825" t="s">
        <v>2100</v>
      </c>
      <c r="E3300" s="826"/>
      <c r="F3300" s="826"/>
      <c r="G3300" s="826"/>
    </row>
    <row r="3301" spans="3:7">
      <c r="C3301" s="35" t="s">
        <v>482</v>
      </c>
      <c r="D3301" s="821" t="s">
        <v>2099</v>
      </c>
      <c r="E3301" s="822"/>
      <c r="F3301" s="822"/>
      <c r="G3301" s="822"/>
    </row>
    <row r="3302" spans="3:7">
      <c r="C3302" s="35" t="s">
        <v>15</v>
      </c>
      <c r="D3302" s="821" t="s">
        <v>2046</v>
      </c>
      <c r="E3302" s="822"/>
      <c r="F3302" s="822"/>
      <c r="G3302" s="822"/>
    </row>
    <row r="3303" spans="3:7">
      <c r="C3303" s="13"/>
      <c r="D3303" s="41">
        <v>2021</v>
      </c>
      <c r="E3303" s="41">
        <v>2022</v>
      </c>
      <c r="F3303" s="41">
        <v>2023</v>
      </c>
      <c r="G3303" s="41">
        <v>2024</v>
      </c>
    </row>
    <row r="3304" spans="3:7">
      <c r="C3304" s="12"/>
      <c r="D3304" s="42" t="s">
        <v>7</v>
      </c>
      <c r="E3304" s="42" t="s">
        <v>8</v>
      </c>
      <c r="F3304" s="42" t="s">
        <v>8</v>
      </c>
      <c r="G3304" s="42" t="s">
        <v>8</v>
      </c>
    </row>
    <row r="3305" spans="3:7">
      <c r="C3305" s="7" t="s">
        <v>16</v>
      </c>
      <c r="D3305" s="43" t="s">
        <v>531</v>
      </c>
      <c r="E3305" s="43" t="s">
        <v>531</v>
      </c>
      <c r="F3305" s="43" t="s">
        <v>474</v>
      </c>
      <c r="G3305" s="43" t="s">
        <v>474</v>
      </c>
    </row>
    <row r="3306" spans="3:7">
      <c r="C3306" s="7" t="s">
        <v>680</v>
      </c>
      <c r="D3306" s="43" t="s">
        <v>2101</v>
      </c>
      <c r="E3306" s="43" t="s">
        <v>2102</v>
      </c>
      <c r="F3306" s="43" t="s">
        <v>474</v>
      </c>
      <c r="G3306" s="43" t="s">
        <v>474</v>
      </c>
    </row>
    <row r="3307" spans="3:7">
      <c r="C3307" s="7" t="s">
        <v>676</v>
      </c>
      <c r="D3307" s="43" t="s">
        <v>2101</v>
      </c>
      <c r="E3307" s="43" t="s">
        <v>2102</v>
      </c>
      <c r="F3307" s="43" t="s">
        <v>474</v>
      </c>
      <c r="G3307" s="43" t="s">
        <v>474</v>
      </c>
    </row>
    <row r="3308" spans="3:7">
      <c r="C3308" s="7" t="s">
        <v>477</v>
      </c>
      <c r="D3308" s="43" t="s">
        <v>450</v>
      </c>
      <c r="E3308" s="43" t="s">
        <v>474</v>
      </c>
      <c r="F3308" s="43" t="s">
        <v>583</v>
      </c>
      <c r="G3308" s="43" t="s">
        <v>450</v>
      </c>
    </row>
    <row r="3309" spans="3:7">
      <c r="C3309" s="7" t="s">
        <v>476</v>
      </c>
      <c r="D3309" s="43" t="s">
        <v>450</v>
      </c>
      <c r="E3309" s="43" t="s">
        <v>2103</v>
      </c>
      <c r="F3309" s="43" t="s">
        <v>583</v>
      </c>
      <c r="G3309" s="43" t="s">
        <v>450</v>
      </c>
    </row>
    <row r="3310" spans="3:7">
      <c r="C3310" s="7" t="s">
        <v>22</v>
      </c>
      <c r="D3310" s="43" t="s">
        <v>450</v>
      </c>
      <c r="E3310" s="43" t="s">
        <v>2103</v>
      </c>
      <c r="F3310" s="43" t="s">
        <v>583</v>
      </c>
      <c r="G3310" s="43" t="s">
        <v>450</v>
      </c>
    </row>
    <row r="3311" spans="3:7">
      <c r="C3311" s="823" t="s">
        <v>473</v>
      </c>
      <c r="D3311" s="824"/>
      <c r="E3311" s="824"/>
      <c r="F3311" s="824"/>
      <c r="G3311" s="824"/>
    </row>
    <row r="3312" spans="3:7">
      <c r="C3312" s="13"/>
      <c r="D3312" s="41">
        <v>2021</v>
      </c>
      <c r="E3312" s="41">
        <v>2022</v>
      </c>
      <c r="F3312" s="41">
        <v>2023</v>
      </c>
      <c r="G3312" s="41">
        <v>2024</v>
      </c>
    </row>
    <row r="3313" spans="3:7">
      <c r="C3313" s="12"/>
      <c r="D3313" s="42" t="s">
        <v>7</v>
      </c>
      <c r="E3313" s="42" t="s">
        <v>8</v>
      </c>
      <c r="F3313" s="42" t="s">
        <v>8</v>
      </c>
      <c r="G3313" s="42" t="s">
        <v>8</v>
      </c>
    </row>
    <row r="3314" spans="3:7">
      <c r="C3314" s="11" t="s">
        <v>470</v>
      </c>
      <c r="D3314" s="38">
        <v>0</v>
      </c>
      <c r="E3314" s="38">
        <v>0</v>
      </c>
      <c r="F3314" s="38">
        <v>0</v>
      </c>
      <c r="G3314" s="38">
        <v>0</v>
      </c>
    </row>
    <row r="3315" spans="3:7">
      <c r="C3315" s="11" t="s">
        <v>459</v>
      </c>
      <c r="D3315" s="38">
        <v>0</v>
      </c>
      <c r="E3315" s="38">
        <v>0</v>
      </c>
      <c r="F3315" s="38">
        <v>0</v>
      </c>
      <c r="G3315" s="38">
        <v>0</v>
      </c>
    </row>
    <row r="3316" spans="3:7">
      <c r="C3316" s="11" t="s">
        <v>463</v>
      </c>
      <c r="D3316" s="38">
        <v>0</v>
      </c>
      <c r="E3316" s="38">
        <v>0</v>
      </c>
      <c r="F3316" s="38">
        <v>0</v>
      </c>
      <c r="G3316" s="38">
        <v>0</v>
      </c>
    </row>
    <row r="3317" spans="3:7">
      <c r="C3317" s="11" t="s">
        <v>469</v>
      </c>
      <c r="D3317" s="38">
        <v>0</v>
      </c>
      <c r="E3317" s="38">
        <v>0</v>
      </c>
      <c r="F3317" s="38">
        <v>0</v>
      </c>
      <c r="G3317" s="38">
        <v>0</v>
      </c>
    </row>
    <row r="3318" spans="3:7">
      <c r="C3318" s="11" t="s">
        <v>459</v>
      </c>
      <c r="D3318" s="38">
        <v>0</v>
      </c>
      <c r="E3318" s="38">
        <v>0</v>
      </c>
      <c r="F3318" s="38">
        <v>0</v>
      </c>
      <c r="G3318" s="38">
        <v>0</v>
      </c>
    </row>
    <row r="3319" spans="3:7">
      <c r="C3319" s="11" t="s">
        <v>463</v>
      </c>
      <c r="D3319" s="38">
        <v>0</v>
      </c>
      <c r="E3319" s="38">
        <v>0</v>
      </c>
      <c r="F3319" s="38">
        <v>0</v>
      </c>
      <c r="G3319" s="38">
        <v>0</v>
      </c>
    </row>
    <row r="3320" spans="3:7">
      <c r="C3320" s="11" t="s">
        <v>468</v>
      </c>
      <c r="D3320" s="38">
        <v>0</v>
      </c>
      <c r="E3320" s="38">
        <v>0</v>
      </c>
      <c r="F3320" s="38">
        <v>0</v>
      </c>
      <c r="G3320" s="38">
        <v>0</v>
      </c>
    </row>
    <row r="3321" spans="3:7">
      <c r="C3321" s="11" t="s">
        <v>459</v>
      </c>
      <c r="D3321" s="38">
        <v>0</v>
      </c>
      <c r="E3321" s="38">
        <v>0</v>
      </c>
      <c r="F3321" s="38">
        <v>0</v>
      </c>
      <c r="G3321" s="38">
        <v>0</v>
      </c>
    </row>
    <row r="3322" spans="3:7">
      <c r="C3322" s="11" t="s">
        <v>463</v>
      </c>
      <c r="D3322" s="38">
        <v>0</v>
      </c>
      <c r="E3322" s="38">
        <v>0</v>
      </c>
      <c r="F3322" s="38">
        <v>0</v>
      </c>
      <c r="G3322" s="38">
        <v>0</v>
      </c>
    </row>
    <row r="3323" spans="3:7">
      <c r="C3323" s="11" t="s">
        <v>467</v>
      </c>
      <c r="D3323" s="38">
        <v>0</v>
      </c>
      <c r="E3323" s="38">
        <v>0</v>
      </c>
      <c r="F3323" s="38">
        <v>0</v>
      </c>
      <c r="G3323" s="38">
        <v>0</v>
      </c>
    </row>
    <row r="3324" spans="3:7">
      <c r="C3324" s="11" t="s">
        <v>459</v>
      </c>
      <c r="D3324" s="38">
        <v>0</v>
      </c>
      <c r="E3324" s="38">
        <v>0</v>
      </c>
      <c r="F3324" s="38">
        <v>0</v>
      </c>
      <c r="G3324" s="38">
        <v>0</v>
      </c>
    </row>
    <row r="3325" spans="3:7">
      <c r="C3325" s="11" t="s">
        <v>463</v>
      </c>
      <c r="D3325" s="38">
        <v>0</v>
      </c>
      <c r="E3325" s="38">
        <v>0</v>
      </c>
      <c r="F3325" s="38">
        <v>0</v>
      </c>
      <c r="G3325" s="38">
        <v>0</v>
      </c>
    </row>
    <row r="3326" spans="3:7">
      <c r="C3326" s="11" t="s">
        <v>472</v>
      </c>
      <c r="D3326" s="38">
        <v>0</v>
      </c>
      <c r="E3326" s="38">
        <v>0</v>
      </c>
      <c r="F3326" s="38">
        <v>0</v>
      </c>
      <c r="G3326" s="38">
        <v>0</v>
      </c>
    </row>
    <row r="3327" spans="3:7">
      <c r="C3327" s="11" t="s">
        <v>459</v>
      </c>
      <c r="D3327" s="38">
        <v>0</v>
      </c>
      <c r="E3327" s="38">
        <v>0</v>
      </c>
      <c r="F3327" s="38">
        <v>0</v>
      </c>
      <c r="G3327" s="38">
        <v>0</v>
      </c>
    </row>
    <row r="3328" spans="3:7">
      <c r="C3328" s="11" t="s">
        <v>463</v>
      </c>
      <c r="D3328" s="38">
        <v>0</v>
      </c>
      <c r="E3328" s="38">
        <v>0</v>
      </c>
      <c r="F3328" s="38">
        <v>0</v>
      </c>
      <c r="G3328" s="38">
        <v>0</v>
      </c>
    </row>
    <row r="3329" spans="3:7">
      <c r="C3329" s="11" t="s">
        <v>465</v>
      </c>
      <c r="D3329" s="38">
        <v>0</v>
      </c>
      <c r="E3329" s="38">
        <v>0</v>
      </c>
      <c r="F3329" s="38">
        <v>0</v>
      </c>
      <c r="G3329" s="38">
        <v>0</v>
      </c>
    </row>
    <row r="3330" spans="3:7">
      <c r="C3330" s="11" t="s">
        <v>459</v>
      </c>
      <c r="D3330" s="38">
        <v>0</v>
      </c>
      <c r="E3330" s="38">
        <v>0</v>
      </c>
      <c r="F3330" s="38">
        <v>0</v>
      </c>
      <c r="G3330" s="38">
        <v>0</v>
      </c>
    </row>
    <row r="3331" spans="3:7">
      <c r="C3331" s="11" t="s">
        <v>463</v>
      </c>
      <c r="D3331" s="38">
        <v>0</v>
      </c>
      <c r="E3331" s="38">
        <v>0</v>
      </c>
      <c r="F3331" s="38">
        <v>0</v>
      </c>
      <c r="G3331" s="38">
        <v>0</v>
      </c>
    </row>
    <row r="3332" spans="3:7">
      <c r="C3332" s="11" t="s">
        <v>464</v>
      </c>
      <c r="D3332" s="38">
        <v>0</v>
      </c>
      <c r="E3332" s="38">
        <v>0</v>
      </c>
      <c r="F3332" s="38">
        <v>0</v>
      </c>
      <c r="G3332" s="38">
        <v>0</v>
      </c>
    </row>
    <row r="3333" spans="3:7">
      <c r="C3333" s="11" t="s">
        <v>459</v>
      </c>
      <c r="D3333" s="38">
        <v>0</v>
      </c>
      <c r="E3333" s="38">
        <v>0</v>
      </c>
      <c r="F3333" s="38">
        <v>0</v>
      </c>
      <c r="G3333" s="38">
        <v>0</v>
      </c>
    </row>
    <row r="3334" spans="3:7">
      <c r="C3334" s="11" t="s">
        <v>463</v>
      </c>
      <c r="D3334" s="38">
        <v>0</v>
      </c>
      <c r="E3334" s="38">
        <v>0</v>
      </c>
      <c r="F3334" s="38">
        <v>0</v>
      </c>
      <c r="G3334" s="38">
        <v>0</v>
      </c>
    </row>
    <row r="3335" spans="3:7">
      <c r="C3335" s="11" t="s">
        <v>462</v>
      </c>
      <c r="D3335" s="38">
        <v>0</v>
      </c>
      <c r="E3335" s="38">
        <v>0</v>
      </c>
      <c r="F3335" s="38">
        <v>0</v>
      </c>
      <c r="G3335" s="38">
        <v>0</v>
      </c>
    </row>
    <row r="3336" spans="3:7">
      <c r="C3336" s="11" t="s">
        <v>459</v>
      </c>
      <c r="D3336" s="38">
        <v>0</v>
      </c>
      <c r="E3336" s="38">
        <v>0</v>
      </c>
      <c r="F3336" s="38">
        <v>0</v>
      </c>
      <c r="G3336" s="38">
        <v>0</v>
      </c>
    </row>
    <row r="3337" spans="3:7">
      <c r="C3337" s="11" t="s">
        <v>458</v>
      </c>
      <c r="D3337" s="38">
        <v>0</v>
      </c>
      <c r="E3337" s="38">
        <v>0</v>
      </c>
      <c r="F3337" s="38">
        <v>0</v>
      </c>
      <c r="G3337" s="38">
        <v>0</v>
      </c>
    </row>
    <row r="3338" spans="3:7">
      <c r="C3338" s="11" t="s">
        <v>457</v>
      </c>
      <c r="D3338" s="38">
        <v>0</v>
      </c>
      <c r="E3338" s="38">
        <v>0</v>
      </c>
      <c r="F3338" s="38">
        <v>0</v>
      </c>
      <c r="G3338" s="38">
        <v>0</v>
      </c>
    </row>
    <row r="3339" spans="3:7">
      <c r="C3339" s="11" t="s">
        <v>456</v>
      </c>
      <c r="D3339" s="38">
        <v>0</v>
      </c>
      <c r="E3339" s="38">
        <v>0</v>
      </c>
      <c r="F3339" s="38">
        <v>0</v>
      </c>
      <c r="G3339" s="38">
        <v>0</v>
      </c>
    </row>
    <row r="3340" spans="3:7">
      <c r="C3340" s="11" t="s">
        <v>455</v>
      </c>
      <c r="D3340" s="38">
        <v>0</v>
      </c>
      <c r="E3340" s="38">
        <v>0</v>
      </c>
      <c r="F3340" s="38">
        <v>0</v>
      </c>
      <c r="G3340" s="38">
        <v>0</v>
      </c>
    </row>
    <row r="3341" spans="3:7">
      <c r="C3341" s="11" t="s">
        <v>461</v>
      </c>
      <c r="D3341" s="38">
        <v>240000000</v>
      </c>
      <c r="E3341" s="38">
        <v>65870862</v>
      </c>
      <c r="F3341" s="38">
        <v>0</v>
      </c>
      <c r="G3341" s="38">
        <v>0</v>
      </c>
    </row>
    <row r="3342" spans="3:7">
      <c r="C3342" s="11" t="s">
        <v>459</v>
      </c>
      <c r="D3342" s="38">
        <v>0</v>
      </c>
      <c r="E3342" s="38">
        <v>0</v>
      </c>
      <c r="F3342" s="38">
        <v>0</v>
      </c>
      <c r="G3342" s="38">
        <v>0</v>
      </c>
    </row>
    <row r="3343" spans="3:7">
      <c r="C3343" s="11" t="s">
        <v>458</v>
      </c>
      <c r="D3343" s="38">
        <v>240000000</v>
      </c>
      <c r="E3343" s="38">
        <v>65870862</v>
      </c>
      <c r="F3343" s="38">
        <v>0</v>
      </c>
      <c r="G3343" s="38">
        <v>0</v>
      </c>
    </row>
    <row r="3344" spans="3:7">
      <c r="C3344" s="11" t="s">
        <v>457</v>
      </c>
      <c r="D3344" s="38">
        <v>0</v>
      </c>
      <c r="E3344" s="38">
        <v>0</v>
      </c>
      <c r="F3344" s="38">
        <v>0</v>
      </c>
      <c r="G3344" s="38">
        <v>0</v>
      </c>
    </row>
    <row r="3345" spans="3:7">
      <c r="C3345" s="11" t="s">
        <v>456</v>
      </c>
      <c r="D3345" s="38">
        <v>0</v>
      </c>
      <c r="E3345" s="38">
        <v>0</v>
      </c>
      <c r="F3345" s="38">
        <v>0</v>
      </c>
      <c r="G3345" s="38">
        <v>0</v>
      </c>
    </row>
    <row r="3346" spans="3:7">
      <c r="C3346" s="11" t="s">
        <v>455</v>
      </c>
      <c r="D3346" s="38">
        <v>0</v>
      </c>
      <c r="E3346" s="38">
        <v>0</v>
      </c>
      <c r="F3346" s="38">
        <v>0</v>
      </c>
      <c r="G3346" s="38">
        <v>0</v>
      </c>
    </row>
    <row r="3347" spans="3:7">
      <c r="C3347" s="11" t="s">
        <v>460</v>
      </c>
      <c r="D3347" s="38">
        <v>0</v>
      </c>
      <c r="E3347" s="38">
        <v>0</v>
      </c>
      <c r="F3347" s="38">
        <v>0</v>
      </c>
      <c r="G3347" s="38">
        <v>0</v>
      </c>
    </row>
    <row r="3348" spans="3:7">
      <c r="C3348" s="11" t="s">
        <v>459</v>
      </c>
      <c r="D3348" s="38">
        <v>0</v>
      </c>
      <c r="E3348" s="38">
        <v>0</v>
      </c>
      <c r="F3348" s="38">
        <v>0</v>
      </c>
      <c r="G3348" s="38">
        <v>0</v>
      </c>
    </row>
    <row r="3349" spans="3:7">
      <c r="C3349" s="11" t="s">
        <v>458</v>
      </c>
      <c r="D3349" s="38">
        <v>0</v>
      </c>
      <c r="E3349" s="38">
        <v>0</v>
      </c>
      <c r="F3349" s="38">
        <v>0</v>
      </c>
      <c r="G3349" s="38">
        <v>0</v>
      </c>
    </row>
    <row r="3350" spans="3:7">
      <c r="C3350" s="11" t="s">
        <v>457</v>
      </c>
      <c r="D3350" s="38">
        <v>0</v>
      </c>
      <c r="E3350" s="38">
        <v>0</v>
      </c>
      <c r="F3350" s="38">
        <v>0</v>
      </c>
      <c r="G3350" s="38">
        <v>0</v>
      </c>
    </row>
    <row r="3351" spans="3:7">
      <c r="C3351" s="11" t="s">
        <v>456</v>
      </c>
      <c r="D3351" s="38">
        <v>0</v>
      </c>
      <c r="E3351" s="38">
        <v>0</v>
      </c>
      <c r="F3351" s="38">
        <v>0</v>
      </c>
      <c r="G3351" s="38">
        <v>0</v>
      </c>
    </row>
    <row r="3352" spans="3:7">
      <c r="C3352" s="11" t="s">
        <v>455</v>
      </c>
      <c r="D3352" s="38">
        <v>0</v>
      </c>
      <c r="E3352" s="38">
        <v>0</v>
      </c>
      <c r="F3352" s="38">
        <v>0</v>
      </c>
      <c r="G3352" s="38">
        <v>0</v>
      </c>
    </row>
    <row r="3353" spans="3:7">
      <c r="C3353" s="11" t="s">
        <v>454</v>
      </c>
      <c r="D3353" s="38">
        <v>0</v>
      </c>
      <c r="E3353" s="38">
        <v>0</v>
      </c>
      <c r="F3353" s="38">
        <v>0</v>
      </c>
      <c r="G3353" s="38">
        <v>0</v>
      </c>
    </row>
    <row r="3354" spans="3:7">
      <c r="C3354" s="11" t="s">
        <v>453</v>
      </c>
      <c r="D3354" s="38">
        <v>0</v>
      </c>
      <c r="E3354" s="38">
        <v>0</v>
      </c>
      <c r="F3354" s="38">
        <v>0</v>
      </c>
      <c r="G3354" s="38">
        <v>0</v>
      </c>
    </row>
    <row r="3355" spans="3:7">
      <c r="C3355" s="10" t="s">
        <v>165</v>
      </c>
      <c r="D3355" s="38">
        <v>240000000</v>
      </c>
      <c r="E3355" s="38">
        <v>65870862</v>
      </c>
      <c r="F3355" s="38">
        <v>0</v>
      </c>
      <c r="G3355" s="38">
        <v>0</v>
      </c>
    </row>
    <row r="3356" spans="3:7">
      <c r="C3356" s="14" t="s">
        <v>484</v>
      </c>
      <c r="D3356" s="825" t="s">
        <v>2104</v>
      </c>
      <c r="E3356" s="826"/>
      <c r="F3356" s="826"/>
      <c r="G3356" s="826"/>
    </row>
    <row r="3357" spans="3:7">
      <c r="C3357" s="35" t="s">
        <v>482</v>
      </c>
      <c r="D3357" s="821" t="s">
        <v>2105</v>
      </c>
      <c r="E3357" s="822"/>
      <c r="F3357" s="822"/>
      <c r="G3357" s="822"/>
    </row>
    <row r="3358" spans="3:7">
      <c r="C3358" s="35" t="s">
        <v>15</v>
      </c>
      <c r="D3358" s="821" t="s">
        <v>2106</v>
      </c>
      <c r="E3358" s="822"/>
      <c r="F3358" s="822"/>
      <c r="G3358" s="822"/>
    </row>
    <row r="3359" spans="3:7">
      <c r="C3359" s="13"/>
      <c r="D3359" s="41">
        <v>2021</v>
      </c>
      <c r="E3359" s="41">
        <v>2022</v>
      </c>
      <c r="F3359" s="41">
        <v>2023</v>
      </c>
      <c r="G3359" s="41">
        <v>2024</v>
      </c>
    </row>
    <row r="3360" spans="3:7">
      <c r="C3360" s="12"/>
      <c r="D3360" s="42" t="s">
        <v>7</v>
      </c>
      <c r="E3360" s="42" t="s">
        <v>8</v>
      </c>
      <c r="F3360" s="42" t="s">
        <v>8</v>
      </c>
      <c r="G3360" s="42" t="s">
        <v>8</v>
      </c>
    </row>
    <row r="3361" spans="3:7">
      <c r="C3361" s="7" t="s">
        <v>16</v>
      </c>
      <c r="D3361" s="43" t="s">
        <v>474</v>
      </c>
      <c r="E3361" s="43" t="s">
        <v>531</v>
      </c>
      <c r="F3361" s="43" t="s">
        <v>531</v>
      </c>
      <c r="G3361" s="43" t="s">
        <v>531</v>
      </c>
    </row>
    <row r="3362" spans="3:7">
      <c r="C3362" s="7" t="s">
        <v>680</v>
      </c>
      <c r="D3362" s="43" t="s">
        <v>2101</v>
      </c>
      <c r="E3362" s="43" t="s">
        <v>2107</v>
      </c>
      <c r="F3362" s="43" t="s">
        <v>2107</v>
      </c>
      <c r="G3362" s="43" t="s">
        <v>1051</v>
      </c>
    </row>
    <row r="3363" spans="3:7">
      <c r="C3363" s="7" t="s">
        <v>676</v>
      </c>
      <c r="D3363" s="43" t="s">
        <v>474</v>
      </c>
      <c r="E3363" s="43" t="s">
        <v>2107</v>
      </c>
      <c r="F3363" s="43" t="s">
        <v>2107</v>
      </c>
      <c r="G3363" s="43" t="s">
        <v>1051</v>
      </c>
    </row>
    <row r="3364" spans="3:7">
      <c r="C3364" s="7" t="s">
        <v>477</v>
      </c>
      <c r="D3364" s="43" t="s">
        <v>450</v>
      </c>
      <c r="E3364" s="43" t="s">
        <v>450</v>
      </c>
      <c r="F3364" s="43" t="s">
        <v>474</v>
      </c>
      <c r="G3364" s="43" t="s">
        <v>474</v>
      </c>
    </row>
    <row r="3365" spans="3:7">
      <c r="C3365" s="7" t="s">
        <v>476</v>
      </c>
      <c r="D3365" s="43" t="s">
        <v>450</v>
      </c>
      <c r="E3365" s="43" t="s">
        <v>1397</v>
      </c>
      <c r="F3365" s="43" t="s">
        <v>474</v>
      </c>
      <c r="G3365" s="43" t="s">
        <v>956</v>
      </c>
    </row>
    <row r="3366" spans="3:7">
      <c r="C3366" s="7" t="s">
        <v>22</v>
      </c>
      <c r="D3366" s="43" t="s">
        <v>450</v>
      </c>
      <c r="E3366" s="43" t="s">
        <v>450</v>
      </c>
      <c r="F3366" s="43" t="s">
        <v>474</v>
      </c>
      <c r="G3366" s="43" t="s">
        <v>956</v>
      </c>
    </row>
    <row r="3367" spans="3:7">
      <c r="C3367" s="823" t="s">
        <v>473</v>
      </c>
      <c r="D3367" s="824"/>
      <c r="E3367" s="824"/>
      <c r="F3367" s="824"/>
      <c r="G3367" s="824"/>
    </row>
    <row r="3368" spans="3:7">
      <c r="C3368" s="13"/>
      <c r="D3368" s="41">
        <v>2021</v>
      </c>
      <c r="E3368" s="41">
        <v>2022</v>
      </c>
      <c r="F3368" s="41">
        <v>2023</v>
      </c>
      <c r="G3368" s="41">
        <v>2024</v>
      </c>
    </row>
    <row r="3369" spans="3:7">
      <c r="C3369" s="12"/>
      <c r="D3369" s="42" t="s">
        <v>7</v>
      </c>
      <c r="E3369" s="42" t="s">
        <v>8</v>
      </c>
      <c r="F3369" s="42" t="s">
        <v>8</v>
      </c>
      <c r="G3369" s="42" t="s">
        <v>8</v>
      </c>
    </row>
    <row r="3370" spans="3:7">
      <c r="C3370" s="11" t="s">
        <v>470</v>
      </c>
      <c r="D3370" s="38">
        <v>0</v>
      </c>
      <c r="E3370" s="38">
        <v>0</v>
      </c>
      <c r="F3370" s="38">
        <v>0</v>
      </c>
      <c r="G3370" s="38">
        <v>0</v>
      </c>
    </row>
    <row r="3371" spans="3:7">
      <c r="C3371" s="11" t="s">
        <v>459</v>
      </c>
      <c r="D3371" s="38">
        <v>0</v>
      </c>
      <c r="E3371" s="38">
        <v>0</v>
      </c>
      <c r="F3371" s="38">
        <v>0</v>
      </c>
      <c r="G3371" s="38">
        <v>0</v>
      </c>
    </row>
    <row r="3372" spans="3:7">
      <c r="C3372" s="11" t="s">
        <v>463</v>
      </c>
      <c r="D3372" s="38">
        <v>0</v>
      </c>
      <c r="E3372" s="38">
        <v>0</v>
      </c>
      <c r="F3372" s="38">
        <v>0</v>
      </c>
      <c r="G3372" s="38">
        <v>0</v>
      </c>
    </row>
    <row r="3373" spans="3:7">
      <c r="C3373" s="11" t="s">
        <v>469</v>
      </c>
      <c r="D3373" s="38">
        <v>0</v>
      </c>
      <c r="E3373" s="38">
        <v>0</v>
      </c>
      <c r="F3373" s="38">
        <v>0</v>
      </c>
      <c r="G3373" s="38">
        <v>0</v>
      </c>
    </row>
    <row r="3374" spans="3:7">
      <c r="C3374" s="11" t="s">
        <v>459</v>
      </c>
      <c r="D3374" s="38">
        <v>0</v>
      </c>
      <c r="E3374" s="38">
        <v>0</v>
      </c>
      <c r="F3374" s="38">
        <v>0</v>
      </c>
      <c r="G3374" s="38">
        <v>0</v>
      </c>
    </row>
    <row r="3375" spans="3:7">
      <c r="C3375" s="11" t="s">
        <v>463</v>
      </c>
      <c r="D3375" s="38">
        <v>0</v>
      </c>
      <c r="E3375" s="38">
        <v>0</v>
      </c>
      <c r="F3375" s="38">
        <v>0</v>
      </c>
      <c r="G3375" s="38">
        <v>0</v>
      </c>
    </row>
    <row r="3376" spans="3:7">
      <c r="C3376" s="11" t="s">
        <v>468</v>
      </c>
      <c r="D3376" s="38">
        <v>0</v>
      </c>
      <c r="E3376" s="38">
        <v>0</v>
      </c>
      <c r="F3376" s="38">
        <v>0</v>
      </c>
      <c r="G3376" s="38">
        <v>0</v>
      </c>
    </row>
    <row r="3377" spans="3:7">
      <c r="C3377" s="11" t="s">
        <v>459</v>
      </c>
      <c r="D3377" s="38">
        <v>0</v>
      </c>
      <c r="E3377" s="38">
        <v>0</v>
      </c>
      <c r="F3377" s="38">
        <v>0</v>
      </c>
      <c r="G3377" s="38">
        <v>0</v>
      </c>
    </row>
    <row r="3378" spans="3:7">
      <c r="C3378" s="11" t="s">
        <v>463</v>
      </c>
      <c r="D3378" s="38">
        <v>0</v>
      </c>
      <c r="E3378" s="38">
        <v>0</v>
      </c>
      <c r="F3378" s="38">
        <v>0</v>
      </c>
      <c r="G3378" s="38">
        <v>0</v>
      </c>
    </row>
    <row r="3379" spans="3:7">
      <c r="C3379" s="11" t="s">
        <v>467</v>
      </c>
      <c r="D3379" s="38">
        <v>0</v>
      </c>
      <c r="E3379" s="38">
        <v>0</v>
      </c>
      <c r="F3379" s="38">
        <v>0</v>
      </c>
      <c r="G3379" s="38">
        <v>0</v>
      </c>
    </row>
    <row r="3380" spans="3:7">
      <c r="C3380" s="11" t="s">
        <v>459</v>
      </c>
      <c r="D3380" s="38">
        <v>0</v>
      </c>
      <c r="E3380" s="38">
        <v>0</v>
      </c>
      <c r="F3380" s="38">
        <v>0</v>
      </c>
      <c r="G3380" s="38">
        <v>0</v>
      </c>
    </row>
    <row r="3381" spans="3:7">
      <c r="C3381" s="11" t="s">
        <v>463</v>
      </c>
      <c r="D3381" s="38">
        <v>0</v>
      </c>
      <c r="E3381" s="38">
        <v>0</v>
      </c>
      <c r="F3381" s="38">
        <v>0</v>
      </c>
      <c r="G3381" s="38">
        <v>0</v>
      </c>
    </row>
    <row r="3382" spans="3:7">
      <c r="C3382" s="11" t="s">
        <v>472</v>
      </c>
      <c r="D3382" s="38">
        <v>0</v>
      </c>
      <c r="E3382" s="38">
        <v>0</v>
      </c>
      <c r="F3382" s="38">
        <v>0</v>
      </c>
      <c r="G3382" s="38">
        <v>0</v>
      </c>
    </row>
    <row r="3383" spans="3:7">
      <c r="C3383" s="11" t="s">
        <v>459</v>
      </c>
      <c r="D3383" s="38">
        <v>0</v>
      </c>
      <c r="E3383" s="38">
        <v>0</v>
      </c>
      <c r="F3383" s="38">
        <v>0</v>
      </c>
      <c r="G3383" s="38">
        <v>0</v>
      </c>
    </row>
    <row r="3384" spans="3:7">
      <c r="C3384" s="11" t="s">
        <v>463</v>
      </c>
      <c r="D3384" s="38">
        <v>0</v>
      </c>
      <c r="E3384" s="38">
        <v>0</v>
      </c>
      <c r="F3384" s="38">
        <v>0</v>
      </c>
      <c r="G3384" s="38">
        <v>0</v>
      </c>
    </row>
    <row r="3385" spans="3:7">
      <c r="C3385" s="11" t="s">
        <v>465</v>
      </c>
      <c r="D3385" s="38">
        <v>0</v>
      </c>
      <c r="E3385" s="38">
        <v>0</v>
      </c>
      <c r="F3385" s="38">
        <v>0</v>
      </c>
      <c r="G3385" s="38">
        <v>0</v>
      </c>
    </row>
    <row r="3386" spans="3:7">
      <c r="C3386" s="11" t="s">
        <v>459</v>
      </c>
      <c r="D3386" s="38">
        <v>0</v>
      </c>
      <c r="E3386" s="38">
        <v>0</v>
      </c>
      <c r="F3386" s="38">
        <v>0</v>
      </c>
      <c r="G3386" s="38">
        <v>0</v>
      </c>
    </row>
    <row r="3387" spans="3:7">
      <c r="C3387" s="11" t="s">
        <v>463</v>
      </c>
      <c r="D3387" s="38">
        <v>0</v>
      </c>
      <c r="E3387" s="38">
        <v>0</v>
      </c>
      <c r="F3387" s="38">
        <v>0</v>
      </c>
      <c r="G3387" s="38">
        <v>0</v>
      </c>
    </row>
    <row r="3388" spans="3:7">
      <c r="C3388" s="11" t="s">
        <v>464</v>
      </c>
      <c r="D3388" s="38">
        <v>0</v>
      </c>
      <c r="E3388" s="38">
        <v>0</v>
      </c>
      <c r="F3388" s="38">
        <v>0</v>
      </c>
      <c r="G3388" s="38">
        <v>0</v>
      </c>
    </row>
    <row r="3389" spans="3:7">
      <c r="C3389" s="11" t="s">
        <v>459</v>
      </c>
      <c r="D3389" s="38">
        <v>0</v>
      </c>
      <c r="E3389" s="38">
        <v>0</v>
      </c>
      <c r="F3389" s="38">
        <v>0</v>
      </c>
      <c r="G3389" s="38">
        <v>0</v>
      </c>
    </row>
    <row r="3390" spans="3:7">
      <c r="C3390" s="11" t="s">
        <v>463</v>
      </c>
      <c r="D3390" s="38">
        <v>0</v>
      </c>
      <c r="E3390" s="38">
        <v>0</v>
      </c>
      <c r="F3390" s="38">
        <v>0</v>
      </c>
      <c r="G3390" s="38">
        <v>0</v>
      </c>
    </row>
    <row r="3391" spans="3:7">
      <c r="C3391" s="11" t="s">
        <v>462</v>
      </c>
      <c r="D3391" s="38">
        <v>0</v>
      </c>
      <c r="E3391" s="38">
        <v>0</v>
      </c>
      <c r="F3391" s="38">
        <v>0</v>
      </c>
      <c r="G3391" s="38">
        <v>0</v>
      </c>
    </row>
    <row r="3392" spans="3:7">
      <c r="C3392" s="11" t="s">
        <v>459</v>
      </c>
      <c r="D3392" s="38">
        <v>0</v>
      </c>
      <c r="E3392" s="38">
        <v>0</v>
      </c>
      <c r="F3392" s="38">
        <v>0</v>
      </c>
      <c r="G3392" s="38">
        <v>0</v>
      </c>
    </row>
    <row r="3393" spans="3:7">
      <c r="C3393" s="11" t="s">
        <v>458</v>
      </c>
      <c r="D3393" s="38">
        <v>0</v>
      </c>
      <c r="E3393" s="38">
        <v>0</v>
      </c>
      <c r="F3393" s="38">
        <v>0</v>
      </c>
      <c r="G3393" s="38">
        <v>0</v>
      </c>
    </row>
    <row r="3394" spans="3:7">
      <c r="C3394" s="11" t="s">
        <v>457</v>
      </c>
      <c r="D3394" s="38">
        <v>0</v>
      </c>
      <c r="E3394" s="38">
        <v>0</v>
      </c>
      <c r="F3394" s="38">
        <v>0</v>
      </c>
      <c r="G3394" s="38">
        <v>0</v>
      </c>
    </row>
    <row r="3395" spans="3:7">
      <c r="C3395" s="11" t="s">
        <v>456</v>
      </c>
      <c r="D3395" s="38">
        <v>0</v>
      </c>
      <c r="E3395" s="38">
        <v>0</v>
      </c>
      <c r="F3395" s="38">
        <v>0</v>
      </c>
      <c r="G3395" s="38">
        <v>0</v>
      </c>
    </row>
    <row r="3396" spans="3:7">
      <c r="C3396" s="11" t="s">
        <v>455</v>
      </c>
      <c r="D3396" s="38">
        <v>0</v>
      </c>
      <c r="E3396" s="38">
        <v>0</v>
      </c>
      <c r="F3396" s="38">
        <v>0</v>
      </c>
      <c r="G3396" s="38">
        <v>0</v>
      </c>
    </row>
    <row r="3397" spans="3:7">
      <c r="C3397" s="11" t="s">
        <v>461</v>
      </c>
      <c r="D3397" s="38">
        <v>240000000</v>
      </c>
      <c r="E3397" s="38">
        <v>150000000</v>
      </c>
      <c r="F3397" s="38">
        <v>150000000</v>
      </c>
      <c r="G3397" s="38">
        <v>50000000</v>
      </c>
    </row>
    <row r="3398" spans="3:7">
      <c r="C3398" s="11" t="s">
        <v>459</v>
      </c>
      <c r="D3398" s="38">
        <v>0</v>
      </c>
      <c r="E3398" s="38">
        <v>0</v>
      </c>
      <c r="F3398" s="38">
        <v>0</v>
      </c>
      <c r="G3398" s="38">
        <v>0</v>
      </c>
    </row>
    <row r="3399" spans="3:7">
      <c r="C3399" s="11" t="s">
        <v>458</v>
      </c>
      <c r="D3399" s="38">
        <v>240000000</v>
      </c>
      <c r="E3399" s="38">
        <v>150000000</v>
      </c>
      <c r="F3399" s="38">
        <v>150000000</v>
      </c>
      <c r="G3399" s="38">
        <v>50000000</v>
      </c>
    </row>
    <row r="3400" spans="3:7">
      <c r="C3400" s="11" t="s">
        <v>457</v>
      </c>
      <c r="D3400" s="38">
        <v>0</v>
      </c>
      <c r="E3400" s="38">
        <v>0</v>
      </c>
      <c r="F3400" s="38">
        <v>0</v>
      </c>
      <c r="G3400" s="38">
        <v>0</v>
      </c>
    </row>
    <row r="3401" spans="3:7">
      <c r="C3401" s="11" t="s">
        <v>456</v>
      </c>
      <c r="D3401" s="38">
        <v>0</v>
      </c>
      <c r="E3401" s="38">
        <v>0</v>
      </c>
      <c r="F3401" s="38">
        <v>0</v>
      </c>
      <c r="G3401" s="38">
        <v>0</v>
      </c>
    </row>
    <row r="3402" spans="3:7">
      <c r="C3402" s="11" t="s">
        <v>455</v>
      </c>
      <c r="D3402" s="38">
        <v>0</v>
      </c>
      <c r="E3402" s="38">
        <v>0</v>
      </c>
      <c r="F3402" s="38">
        <v>0</v>
      </c>
      <c r="G3402" s="38">
        <v>0</v>
      </c>
    </row>
    <row r="3403" spans="3:7">
      <c r="C3403" s="11" t="s">
        <v>460</v>
      </c>
      <c r="D3403" s="38">
        <v>0</v>
      </c>
      <c r="E3403" s="38">
        <v>0</v>
      </c>
      <c r="F3403" s="38">
        <v>0</v>
      </c>
      <c r="G3403" s="38">
        <v>0</v>
      </c>
    </row>
    <row r="3404" spans="3:7">
      <c r="C3404" s="11" t="s">
        <v>459</v>
      </c>
      <c r="D3404" s="38">
        <v>0</v>
      </c>
      <c r="E3404" s="38">
        <v>0</v>
      </c>
      <c r="F3404" s="38">
        <v>0</v>
      </c>
      <c r="G3404" s="38">
        <v>0</v>
      </c>
    </row>
    <row r="3405" spans="3:7">
      <c r="C3405" s="11" t="s">
        <v>458</v>
      </c>
      <c r="D3405" s="38">
        <v>0</v>
      </c>
      <c r="E3405" s="38">
        <v>0</v>
      </c>
      <c r="F3405" s="38">
        <v>0</v>
      </c>
      <c r="G3405" s="38">
        <v>0</v>
      </c>
    </row>
    <row r="3406" spans="3:7">
      <c r="C3406" s="11" t="s">
        <v>457</v>
      </c>
      <c r="D3406" s="38">
        <v>0</v>
      </c>
      <c r="E3406" s="38">
        <v>0</v>
      </c>
      <c r="F3406" s="38">
        <v>0</v>
      </c>
      <c r="G3406" s="38">
        <v>0</v>
      </c>
    </row>
    <row r="3407" spans="3:7">
      <c r="C3407" s="11" t="s">
        <v>456</v>
      </c>
      <c r="D3407" s="38">
        <v>0</v>
      </c>
      <c r="E3407" s="38">
        <v>0</v>
      </c>
      <c r="F3407" s="38">
        <v>0</v>
      </c>
      <c r="G3407" s="38">
        <v>0</v>
      </c>
    </row>
    <row r="3408" spans="3:7">
      <c r="C3408" s="11" t="s">
        <v>455</v>
      </c>
      <c r="D3408" s="38">
        <v>0</v>
      </c>
      <c r="E3408" s="38">
        <v>0</v>
      </c>
      <c r="F3408" s="38">
        <v>0</v>
      </c>
      <c r="G3408" s="38">
        <v>0</v>
      </c>
    </row>
    <row r="3409" spans="3:7">
      <c r="C3409" s="11" t="s">
        <v>454</v>
      </c>
      <c r="D3409" s="38">
        <v>0</v>
      </c>
      <c r="E3409" s="38">
        <v>0</v>
      </c>
      <c r="F3409" s="38">
        <v>0</v>
      </c>
      <c r="G3409" s="38">
        <v>0</v>
      </c>
    </row>
    <row r="3410" spans="3:7">
      <c r="C3410" s="11" t="s">
        <v>453</v>
      </c>
      <c r="D3410" s="38">
        <v>0</v>
      </c>
      <c r="E3410" s="38">
        <v>0</v>
      </c>
      <c r="F3410" s="38">
        <v>0</v>
      </c>
      <c r="G3410" s="38">
        <v>0</v>
      </c>
    </row>
    <row r="3411" spans="3:7">
      <c r="C3411" s="10" t="s">
        <v>165</v>
      </c>
      <c r="D3411" s="38">
        <v>240000000</v>
      </c>
      <c r="E3411" s="38">
        <v>150000000</v>
      </c>
      <c r="F3411" s="38">
        <v>150000000</v>
      </c>
      <c r="G3411" s="38">
        <v>50000000</v>
      </c>
    </row>
    <row r="3412" spans="3:7">
      <c r="C3412" s="34" t="s">
        <v>2108</v>
      </c>
      <c r="D3412" s="827" t="s">
        <v>2109</v>
      </c>
      <c r="E3412" s="828"/>
      <c r="F3412" s="828"/>
      <c r="G3412" s="828"/>
    </row>
    <row r="3413" spans="3:7">
      <c r="C3413" s="14" t="s">
        <v>484</v>
      </c>
      <c r="D3413" s="825" t="s">
        <v>2110</v>
      </c>
      <c r="E3413" s="826"/>
      <c r="F3413" s="826"/>
      <c r="G3413" s="826"/>
    </row>
    <row r="3414" spans="3:7">
      <c r="C3414" s="35" t="s">
        <v>482</v>
      </c>
      <c r="D3414" s="821" t="s">
        <v>2109</v>
      </c>
      <c r="E3414" s="822"/>
      <c r="F3414" s="822"/>
      <c r="G3414" s="822"/>
    </row>
    <row r="3415" spans="3:7">
      <c r="C3415" s="35" t="s">
        <v>15</v>
      </c>
      <c r="D3415" s="821" t="s">
        <v>2046</v>
      </c>
      <c r="E3415" s="822"/>
      <c r="F3415" s="822"/>
      <c r="G3415" s="822"/>
    </row>
    <row r="3416" spans="3:7">
      <c r="C3416" s="13"/>
      <c r="D3416" s="41">
        <v>2021</v>
      </c>
      <c r="E3416" s="41">
        <v>2022</v>
      </c>
      <c r="F3416" s="41">
        <v>2023</v>
      </c>
      <c r="G3416" s="41">
        <v>2024</v>
      </c>
    </row>
    <row r="3417" spans="3:7">
      <c r="C3417" s="12"/>
      <c r="D3417" s="42" t="s">
        <v>7</v>
      </c>
      <c r="E3417" s="42" t="s">
        <v>8</v>
      </c>
      <c r="F3417" s="42" t="s">
        <v>8</v>
      </c>
      <c r="G3417" s="42" t="s">
        <v>8</v>
      </c>
    </row>
    <row r="3418" spans="3:7">
      <c r="C3418" s="7" t="s">
        <v>16</v>
      </c>
      <c r="D3418" s="43" t="s">
        <v>531</v>
      </c>
      <c r="E3418" s="43" t="s">
        <v>531</v>
      </c>
      <c r="F3418" s="43" t="s">
        <v>531</v>
      </c>
      <c r="G3418" s="43" t="s">
        <v>531</v>
      </c>
    </row>
    <row r="3419" spans="3:7">
      <c r="C3419" s="7" t="s">
        <v>680</v>
      </c>
      <c r="D3419" s="43" t="s">
        <v>2111</v>
      </c>
      <c r="E3419" s="43" t="s">
        <v>1834</v>
      </c>
      <c r="F3419" s="43" t="s">
        <v>2112</v>
      </c>
      <c r="G3419" s="43" t="s">
        <v>2113</v>
      </c>
    </row>
    <row r="3420" spans="3:7">
      <c r="C3420" s="7" t="s">
        <v>676</v>
      </c>
      <c r="D3420" s="43" t="s">
        <v>2111</v>
      </c>
      <c r="E3420" s="43" t="s">
        <v>1834</v>
      </c>
      <c r="F3420" s="43" t="s">
        <v>2112</v>
      </c>
      <c r="G3420" s="43" t="s">
        <v>2113</v>
      </c>
    </row>
    <row r="3421" spans="3:7">
      <c r="C3421" s="7" t="s">
        <v>477</v>
      </c>
      <c r="D3421" s="43" t="s">
        <v>450</v>
      </c>
      <c r="E3421" s="43" t="s">
        <v>474</v>
      </c>
      <c r="F3421" s="43" t="s">
        <v>474</v>
      </c>
      <c r="G3421" s="43" t="s">
        <v>474</v>
      </c>
    </row>
    <row r="3422" spans="3:7">
      <c r="C3422" s="7" t="s">
        <v>476</v>
      </c>
      <c r="D3422" s="43" t="s">
        <v>450</v>
      </c>
      <c r="E3422" s="43" t="s">
        <v>2114</v>
      </c>
      <c r="F3422" s="43" t="s">
        <v>531</v>
      </c>
      <c r="G3422" s="43" t="s">
        <v>2115</v>
      </c>
    </row>
    <row r="3423" spans="3:7">
      <c r="C3423" s="7" t="s">
        <v>22</v>
      </c>
      <c r="D3423" s="43" t="s">
        <v>450</v>
      </c>
      <c r="E3423" s="43" t="s">
        <v>2114</v>
      </c>
      <c r="F3423" s="43" t="s">
        <v>531</v>
      </c>
      <c r="G3423" s="43" t="s">
        <v>2115</v>
      </c>
    </row>
    <row r="3424" spans="3:7">
      <c r="C3424" s="823" t="s">
        <v>473</v>
      </c>
      <c r="D3424" s="824"/>
      <c r="E3424" s="824"/>
      <c r="F3424" s="824"/>
      <c r="G3424" s="824"/>
    </row>
    <row r="3425" spans="3:7">
      <c r="C3425" s="13"/>
      <c r="D3425" s="41">
        <v>2021</v>
      </c>
      <c r="E3425" s="41">
        <v>2022</v>
      </c>
      <c r="F3425" s="41">
        <v>2023</v>
      </c>
      <c r="G3425" s="41">
        <v>2024</v>
      </c>
    </row>
    <row r="3426" spans="3:7">
      <c r="C3426" s="12"/>
      <c r="D3426" s="42" t="s">
        <v>7</v>
      </c>
      <c r="E3426" s="42" t="s">
        <v>8</v>
      </c>
      <c r="F3426" s="42" t="s">
        <v>8</v>
      </c>
      <c r="G3426" s="42" t="s">
        <v>8</v>
      </c>
    </row>
    <row r="3427" spans="3:7">
      <c r="C3427" s="11" t="s">
        <v>470</v>
      </c>
      <c r="D3427" s="38">
        <v>0</v>
      </c>
      <c r="E3427" s="38">
        <v>0</v>
      </c>
      <c r="F3427" s="38">
        <v>0</v>
      </c>
      <c r="G3427" s="38">
        <v>0</v>
      </c>
    </row>
    <row r="3428" spans="3:7">
      <c r="C3428" s="11" t="s">
        <v>459</v>
      </c>
      <c r="D3428" s="38">
        <v>0</v>
      </c>
      <c r="E3428" s="38">
        <v>0</v>
      </c>
      <c r="F3428" s="38">
        <v>0</v>
      </c>
      <c r="G3428" s="38">
        <v>0</v>
      </c>
    </row>
    <row r="3429" spans="3:7">
      <c r="C3429" s="11" t="s">
        <v>463</v>
      </c>
      <c r="D3429" s="38">
        <v>0</v>
      </c>
      <c r="E3429" s="38">
        <v>0</v>
      </c>
      <c r="F3429" s="38">
        <v>0</v>
      </c>
      <c r="G3429" s="38">
        <v>0</v>
      </c>
    </row>
    <row r="3430" spans="3:7">
      <c r="C3430" s="11" t="s">
        <v>469</v>
      </c>
      <c r="D3430" s="38">
        <v>0</v>
      </c>
      <c r="E3430" s="38">
        <v>0</v>
      </c>
      <c r="F3430" s="38">
        <v>0</v>
      </c>
      <c r="G3430" s="38">
        <v>0</v>
      </c>
    </row>
    <row r="3431" spans="3:7">
      <c r="C3431" s="11" t="s">
        <v>459</v>
      </c>
      <c r="D3431" s="38">
        <v>0</v>
      </c>
      <c r="E3431" s="38">
        <v>0</v>
      </c>
      <c r="F3431" s="38">
        <v>0</v>
      </c>
      <c r="G3431" s="38">
        <v>0</v>
      </c>
    </row>
    <row r="3432" spans="3:7">
      <c r="C3432" s="11" t="s">
        <v>463</v>
      </c>
      <c r="D3432" s="38">
        <v>0</v>
      </c>
      <c r="E3432" s="38">
        <v>0</v>
      </c>
      <c r="F3432" s="38">
        <v>0</v>
      </c>
      <c r="G3432" s="38">
        <v>0</v>
      </c>
    </row>
    <row r="3433" spans="3:7">
      <c r="C3433" s="11" t="s">
        <v>468</v>
      </c>
      <c r="D3433" s="38">
        <v>0</v>
      </c>
      <c r="E3433" s="38">
        <v>0</v>
      </c>
      <c r="F3433" s="38">
        <v>0</v>
      </c>
      <c r="G3433" s="38">
        <v>0</v>
      </c>
    </row>
    <row r="3434" spans="3:7">
      <c r="C3434" s="11" t="s">
        <v>459</v>
      </c>
      <c r="D3434" s="38">
        <v>0</v>
      </c>
      <c r="E3434" s="38">
        <v>0</v>
      </c>
      <c r="F3434" s="38">
        <v>0</v>
      </c>
      <c r="G3434" s="38">
        <v>0</v>
      </c>
    </row>
    <row r="3435" spans="3:7">
      <c r="C3435" s="11" t="s">
        <v>463</v>
      </c>
      <c r="D3435" s="38">
        <v>0</v>
      </c>
      <c r="E3435" s="38">
        <v>0</v>
      </c>
      <c r="F3435" s="38">
        <v>0</v>
      </c>
      <c r="G3435" s="38">
        <v>0</v>
      </c>
    </row>
    <row r="3436" spans="3:7">
      <c r="C3436" s="11" t="s">
        <v>467</v>
      </c>
      <c r="D3436" s="38">
        <v>0</v>
      </c>
      <c r="E3436" s="38">
        <v>0</v>
      </c>
      <c r="F3436" s="38">
        <v>0</v>
      </c>
      <c r="G3436" s="38">
        <v>0</v>
      </c>
    </row>
    <row r="3437" spans="3:7">
      <c r="C3437" s="11" t="s">
        <v>459</v>
      </c>
      <c r="D3437" s="38">
        <v>0</v>
      </c>
      <c r="E3437" s="38">
        <v>0</v>
      </c>
      <c r="F3437" s="38">
        <v>0</v>
      </c>
      <c r="G3437" s="38">
        <v>0</v>
      </c>
    </row>
    <row r="3438" spans="3:7">
      <c r="C3438" s="11" t="s">
        <v>463</v>
      </c>
      <c r="D3438" s="38">
        <v>0</v>
      </c>
      <c r="E3438" s="38">
        <v>0</v>
      </c>
      <c r="F3438" s="38">
        <v>0</v>
      </c>
      <c r="G3438" s="38">
        <v>0</v>
      </c>
    </row>
    <row r="3439" spans="3:7">
      <c r="C3439" s="11" t="s">
        <v>472</v>
      </c>
      <c r="D3439" s="38">
        <v>0</v>
      </c>
      <c r="E3439" s="38">
        <v>0</v>
      </c>
      <c r="F3439" s="38">
        <v>0</v>
      </c>
      <c r="G3439" s="38">
        <v>0</v>
      </c>
    </row>
    <row r="3440" spans="3:7">
      <c r="C3440" s="11" t="s">
        <v>459</v>
      </c>
      <c r="D3440" s="38">
        <v>0</v>
      </c>
      <c r="E3440" s="38">
        <v>0</v>
      </c>
      <c r="F3440" s="38">
        <v>0</v>
      </c>
      <c r="G3440" s="38">
        <v>0</v>
      </c>
    </row>
    <row r="3441" spans="3:7">
      <c r="C3441" s="11" t="s">
        <v>463</v>
      </c>
      <c r="D3441" s="38">
        <v>0</v>
      </c>
      <c r="E3441" s="38">
        <v>0</v>
      </c>
      <c r="F3441" s="38">
        <v>0</v>
      </c>
      <c r="G3441" s="38">
        <v>0</v>
      </c>
    </row>
    <row r="3442" spans="3:7">
      <c r="C3442" s="11" t="s">
        <v>465</v>
      </c>
      <c r="D3442" s="38">
        <v>0</v>
      </c>
      <c r="E3442" s="38">
        <v>0</v>
      </c>
      <c r="F3442" s="38">
        <v>0</v>
      </c>
      <c r="G3442" s="38">
        <v>0</v>
      </c>
    </row>
    <row r="3443" spans="3:7">
      <c r="C3443" s="11" t="s">
        <v>459</v>
      </c>
      <c r="D3443" s="38">
        <v>0</v>
      </c>
      <c r="E3443" s="38">
        <v>0</v>
      </c>
      <c r="F3443" s="38">
        <v>0</v>
      </c>
      <c r="G3443" s="38">
        <v>0</v>
      </c>
    </row>
    <row r="3444" spans="3:7">
      <c r="C3444" s="11" t="s">
        <v>463</v>
      </c>
      <c r="D3444" s="38">
        <v>0</v>
      </c>
      <c r="E3444" s="38">
        <v>0</v>
      </c>
      <c r="F3444" s="38">
        <v>0</v>
      </c>
      <c r="G3444" s="38">
        <v>0</v>
      </c>
    </row>
    <row r="3445" spans="3:7">
      <c r="C3445" s="11" t="s">
        <v>464</v>
      </c>
      <c r="D3445" s="38">
        <v>0</v>
      </c>
      <c r="E3445" s="38">
        <v>0</v>
      </c>
      <c r="F3445" s="38">
        <v>0</v>
      </c>
      <c r="G3445" s="38">
        <v>0</v>
      </c>
    </row>
    <row r="3446" spans="3:7">
      <c r="C3446" s="11" t="s">
        <v>459</v>
      </c>
      <c r="D3446" s="38">
        <v>0</v>
      </c>
      <c r="E3446" s="38">
        <v>0</v>
      </c>
      <c r="F3446" s="38">
        <v>0</v>
      </c>
      <c r="G3446" s="38">
        <v>0</v>
      </c>
    </row>
    <row r="3447" spans="3:7">
      <c r="C3447" s="11" t="s">
        <v>463</v>
      </c>
      <c r="D3447" s="38">
        <v>0</v>
      </c>
      <c r="E3447" s="38">
        <v>0</v>
      </c>
      <c r="F3447" s="38">
        <v>0</v>
      </c>
      <c r="G3447" s="38">
        <v>0</v>
      </c>
    </row>
    <row r="3448" spans="3:7">
      <c r="C3448" s="11" t="s">
        <v>462</v>
      </c>
      <c r="D3448" s="38">
        <v>0</v>
      </c>
      <c r="E3448" s="38">
        <v>0</v>
      </c>
      <c r="F3448" s="38">
        <v>0</v>
      </c>
      <c r="G3448" s="38">
        <v>0</v>
      </c>
    </row>
    <row r="3449" spans="3:7">
      <c r="C3449" s="11" t="s">
        <v>459</v>
      </c>
      <c r="D3449" s="38">
        <v>0</v>
      </c>
      <c r="E3449" s="38">
        <v>0</v>
      </c>
      <c r="F3449" s="38">
        <v>0</v>
      </c>
      <c r="G3449" s="38">
        <v>0</v>
      </c>
    </row>
    <row r="3450" spans="3:7">
      <c r="C3450" s="11" t="s">
        <v>458</v>
      </c>
      <c r="D3450" s="38">
        <v>0</v>
      </c>
      <c r="E3450" s="38">
        <v>0</v>
      </c>
      <c r="F3450" s="38">
        <v>0</v>
      </c>
      <c r="G3450" s="38">
        <v>0</v>
      </c>
    </row>
    <row r="3451" spans="3:7">
      <c r="C3451" s="11" t="s">
        <v>457</v>
      </c>
      <c r="D3451" s="38">
        <v>0</v>
      </c>
      <c r="E3451" s="38">
        <v>0</v>
      </c>
      <c r="F3451" s="38">
        <v>0</v>
      </c>
      <c r="G3451" s="38">
        <v>0</v>
      </c>
    </row>
    <row r="3452" spans="3:7">
      <c r="C3452" s="11" t="s">
        <v>456</v>
      </c>
      <c r="D3452" s="38">
        <v>0</v>
      </c>
      <c r="E3452" s="38">
        <v>0</v>
      </c>
      <c r="F3452" s="38">
        <v>0</v>
      </c>
      <c r="G3452" s="38">
        <v>0</v>
      </c>
    </row>
    <row r="3453" spans="3:7">
      <c r="C3453" s="11" t="s">
        <v>455</v>
      </c>
      <c r="D3453" s="38">
        <v>0</v>
      </c>
      <c r="E3453" s="38">
        <v>0</v>
      </c>
      <c r="F3453" s="38">
        <v>0</v>
      </c>
      <c r="G3453" s="38">
        <v>0</v>
      </c>
    </row>
    <row r="3454" spans="3:7">
      <c r="C3454" s="11" t="s">
        <v>461</v>
      </c>
      <c r="D3454" s="38">
        <v>476000000</v>
      </c>
      <c r="E3454" s="38">
        <v>200000000</v>
      </c>
      <c r="F3454" s="38">
        <v>400000000</v>
      </c>
      <c r="G3454" s="38">
        <v>1018601174</v>
      </c>
    </row>
    <row r="3455" spans="3:7">
      <c r="C3455" s="11" t="s">
        <v>459</v>
      </c>
      <c r="D3455" s="38">
        <v>0</v>
      </c>
      <c r="E3455" s="38">
        <v>0</v>
      </c>
      <c r="F3455" s="38">
        <v>0</v>
      </c>
      <c r="G3455" s="38">
        <v>0</v>
      </c>
    </row>
    <row r="3456" spans="3:7">
      <c r="C3456" s="11" t="s">
        <v>458</v>
      </c>
      <c r="D3456" s="38">
        <v>476000000</v>
      </c>
      <c r="E3456" s="38">
        <v>0</v>
      </c>
      <c r="F3456" s="38">
        <v>0</v>
      </c>
      <c r="G3456" s="38">
        <v>0</v>
      </c>
    </row>
    <row r="3457" spans="3:7">
      <c r="C3457" s="11" t="s">
        <v>457</v>
      </c>
      <c r="D3457" s="38">
        <v>0</v>
      </c>
      <c r="E3457" s="38">
        <v>200000000</v>
      </c>
      <c r="F3457" s="38">
        <v>400000000</v>
      </c>
      <c r="G3457" s="38">
        <v>1018601174</v>
      </c>
    </row>
    <row r="3458" spans="3:7">
      <c r="C3458" s="11" t="s">
        <v>456</v>
      </c>
      <c r="D3458" s="38">
        <v>0</v>
      </c>
      <c r="E3458" s="38">
        <v>0</v>
      </c>
      <c r="F3458" s="38">
        <v>0</v>
      </c>
      <c r="G3458" s="38">
        <v>0</v>
      </c>
    </row>
    <row r="3459" spans="3:7">
      <c r="C3459" s="11" t="s">
        <v>455</v>
      </c>
      <c r="D3459" s="38">
        <v>0</v>
      </c>
      <c r="E3459" s="38">
        <v>0</v>
      </c>
      <c r="F3459" s="38">
        <v>0</v>
      </c>
      <c r="G3459" s="38">
        <v>0</v>
      </c>
    </row>
    <row r="3460" spans="3:7">
      <c r="C3460" s="11" t="s">
        <v>460</v>
      </c>
      <c r="D3460" s="38">
        <v>0</v>
      </c>
      <c r="E3460" s="38">
        <v>0</v>
      </c>
      <c r="F3460" s="38">
        <v>0</v>
      </c>
      <c r="G3460" s="38">
        <v>0</v>
      </c>
    </row>
    <row r="3461" spans="3:7">
      <c r="C3461" s="11" t="s">
        <v>459</v>
      </c>
      <c r="D3461" s="38">
        <v>0</v>
      </c>
      <c r="E3461" s="38">
        <v>0</v>
      </c>
      <c r="F3461" s="38">
        <v>0</v>
      </c>
      <c r="G3461" s="38">
        <v>0</v>
      </c>
    </row>
    <row r="3462" spans="3:7">
      <c r="C3462" s="11" t="s">
        <v>458</v>
      </c>
      <c r="D3462" s="38">
        <v>0</v>
      </c>
      <c r="E3462" s="38">
        <v>0</v>
      </c>
      <c r="F3462" s="38">
        <v>0</v>
      </c>
      <c r="G3462" s="38">
        <v>0</v>
      </c>
    </row>
    <row r="3463" spans="3:7">
      <c r="C3463" s="11" t="s">
        <v>457</v>
      </c>
      <c r="D3463" s="38">
        <v>0</v>
      </c>
      <c r="E3463" s="38">
        <v>0</v>
      </c>
      <c r="F3463" s="38">
        <v>0</v>
      </c>
      <c r="G3463" s="38">
        <v>0</v>
      </c>
    </row>
    <row r="3464" spans="3:7">
      <c r="C3464" s="11" t="s">
        <v>456</v>
      </c>
      <c r="D3464" s="38">
        <v>0</v>
      </c>
      <c r="E3464" s="38">
        <v>0</v>
      </c>
      <c r="F3464" s="38">
        <v>0</v>
      </c>
      <c r="G3464" s="38">
        <v>0</v>
      </c>
    </row>
    <row r="3465" spans="3:7">
      <c r="C3465" s="11" t="s">
        <v>455</v>
      </c>
      <c r="D3465" s="38">
        <v>0</v>
      </c>
      <c r="E3465" s="38">
        <v>0</v>
      </c>
      <c r="F3465" s="38">
        <v>0</v>
      </c>
      <c r="G3465" s="38">
        <v>0</v>
      </c>
    </row>
    <row r="3466" spans="3:7">
      <c r="C3466" s="11" t="s">
        <v>454</v>
      </c>
      <c r="D3466" s="38">
        <v>0</v>
      </c>
      <c r="E3466" s="38">
        <v>0</v>
      </c>
      <c r="F3466" s="38">
        <v>0</v>
      </c>
      <c r="G3466" s="38">
        <v>0</v>
      </c>
    </row>
    <row r="3467" spans="3:7">
      <c r="C3467" s="11" t="s">
        <v>453</v>
      </c>
      <c r="D3467" s="38">
        <v>0</v>
      </c>
      <c r="E3467" s="38">
        <v>0</v>
      </c>
      <c r="F3467" s="38">
        <v>0</v>
      </c>
      <c r="G3467" s="38">
        <v>0</v>
      </c>
    </row>
    <row r="3468" spans="3:7">
      <c r="C3468" s="10" t="s">
        <v>165</v>
      </c>
      <c r="D3468" s="38">
        <v>476000000</v>
      </c>
      <c r="E3468" s="38">
        <v>200000000</v>
      </c>
      <c r="F3468" s="38">
        <v>400000000</v>
      </c>
      <c r="G3468" s="38">
        <v>1018601174</v>
      </c>
    </row>
    <row r="3469" spans="3:7">
      <c r="C3469" s="34" t="s">
        <v>2116</v>
      </c>
      <c r="D3469" s="827" t="s">
        <v>2117</v>
      </c>
      <c r="E3469" s="828"/>
      <c r="F3469" s="828"/>
      <c r="G3469" s="828"/>
    </row>
    <row r="3470" spans="3:7">
      <c r="C3470" s="14" t="s">
        <v>484</v>
      </c>
      <c r="D3470" s="825" t="s">
        <v>2118</v>
      </c>
      <c r="E3470" s="826"/>
      <c r="F3470" s="826"/>
      <c r="G3470" s="826"/>
    </row>
    <row r="3471" spans="3:7">
      <c r="C3471" s="35" t="s">
        <v>482</v>
      </c>
      <c r="D3471" s="821" t="s">
        <v>2119</v>
      </c>
      <c r="E3471" s="822"/>
      <c r="F3471" s="822"/>
      <c r="G3471" s="822"/>
    </row>
    <row r="3472" spans="3:7">
      <c r="C3472" s="35" t="s">
        <v>15</v>
      </c>
      <c r="D3472" s="821" t="s">
        <v>1348</v>
      </c>
      <c r="E3472" s="822"/>
      <c r="F3472" s="822"/>
      <c r="G3472" s="822"/>
    </row>
    <row r="3473" spans="3:7">
      <c r="C3473" s="13"/>
      <c r="D3473" s="41">
        <v>2021</v>
      </c>
      <c r="E3473" s="41">
        <v>2022</v>
      </c>
      <c r="F3473" s="41">
        <v>2023</v>
      </c>
      <c r="G3473" s="41">
        <v>2024</v>
      </c>
    </row>
    <row r="3474" spans="3:7">
      <c r="C3474" s="12"/>
      <c r="D3474" s="42" t="s">
        <v>7</v>
      </c>
      <c r="E3474" s="42" t="s">
        <v>8</v>
      </c>
      <c r="F3474" s="42" t="s">
        <v>8</v>
      </c>
      <c r="G3474" s="42" t="s">
        <v>8</v>
      </c>
    </row>
    <row r="3475" spans="3:7">
      <c r="C3475" s="7" t="s">
        <v>16</v>
      </c>
      <c r="D3475" s="43" t="s">
        <v>531</v>
      </c>
      <c r="E3475" s="43" t="s">
        <v>531</v>
      </c>
      <c r="F3475" s="43" t="s">
        <v>531</v>
      </c>
      <c r="G3475" s="43" t="s">
        <v>531</v>
      </c>
    </row>
    <row r="3476" spans="3:7">
      <c r="C3476" s="7" t="s">
        <v>680</v>
      </c>
      <c r="D3476" s="43" t="s">
        <v>2120</v>
      </c>
      <c r="E3476" s="43" t="s">
        <v>2121</v>
      </c>
      <c r="F3476" s="43" t="s">
        <v>2112</v>
      </c>
      <c r="G3476" s="43" t="s">
        <v>2122</v>
      </c>
    </row>
    <row r="3477" spans="3:7">
      <c r="C3477" s="7" t="s">
        <v>676</v>
      </c>
      <c r="D3477" s="43" t="s">
        <v>2120</v>
      </c>
      <c r="E3477" s="43" t="s">
        <v>2121</v>
      </c>
      <c r="F3477" s="43" t="s">
        <v>2112</v>
      </c>
      <c r="G3477" s="43" t="s">
        <v>2122</v>
      </c>
    </row>
    <row r="3478" spans="3:7">
      <c r="C3478" s="7" t="s">
        <v>477</v>
      </c>
      <c r="D3478" s="43" t="s">
        <v>450</v>
      </c>
      <c r="E3478" s="43" t="s">
        <v>474</v>
      </c>
      <c r="F3478" s="43" t="s">
        <v>474</v>
      </c>
      <c r="G3478" s="43" t="s">
        <v>474</v>
      </c>
    </row>
    <row r="3479" spans="3:7">
      <c r="C3479" s="7" t="s">
        <v>476</v>
      </c>
      <c r="D3479" s="43" t="s">
        <v>450</v>
      </c>
      <c r="E3479" s="43" t="s">
        <v>2123</v>
      </c>
      <c r="F3479" s="43" t="s">
        <v>2124</v>
      </c>
      <c r="G3479" s="43" t="s">
        <v>2125</v>
      </c>
    </row>
    <row r="3480" spans="3:7">
      <c r="C3480" s="7" t="s">
        <v>22</v>
      </c>
      <c r="D3480" s="43" t="s">
        <v>450</v>
      </c>
      <c r="E3480" s="43" t="s">
        <v>2123</v>
      </c>
      <c r="F3480" s="43" t="s">
        <v>2124</v>
      </c>
      <c r="G3480" s="43" t="s">
        <v>2125</v>
      </c>
    </row>
    <row r="3481" spans="3:7">
      <c r="C3481" s="823" t="s">
        <v>473</v>
      </c>
      <c r="D3481" s="824"/>
      <c r="E3481" s="824"/>
      <c r="F3481" s="824"/>
      <c r="G3481" s="824"/>
    </row>
    <row r="3482" spans="3:7">
      <c r="C3482" s="13"/>
      <c r="D3482" s="41">
        <v>2021</v>
      </c>
      <c r="E3482" s="41">
        <v>2022</v>
      </c>
      <c r="F3482" s="41">
        <v>2023</v>
      </c>
      <c r="G3482" s="41">
        <v>2024</v>
      </c>
    </row>
    <row r="3483" spans="3:7">
      <c r="C3483" s="12"/>
      <c r="D3483" s="42" t="s">
        <v>7</v>
      </c>
      <c r="E3483" s="42" t="s">
        <v>8</v>
      </c>
      <c r="F3483" s="42" t="s">
        <v>8</v>
      </c>
      <c r="G3483" s="42" t="s">
        <v>8</v>
      </c>
    </row>
    <row r="3484" spans="3:7">
      <c r="C3484" s="11" t="s">
        <v>470</v>
      </c>
      <c r="D3484" s="38">
        <v>0</v>
      </c>
      <c r="E3484" s="38">
        <v>0</v>
      </c>
      <c r="F3484" s="38">
        <v>0</v>
      </c>
      <c r="G3484" s="38">
        <v>0</v>
      </c>
    </row>
    <row r="3485" spans="3:7">
      <c r="C3485" s="11" t="s">
        <v>459</v>
      </c>
      <c r="D3485" s="38">
        <v>0</v>
      </c>
      <c r="E3485" s="38">
        <v>0</v>
      </c>
      <c r="F3485" s="38">
        <v>0</v>
      </c>
      <c r="G3485" s="38">
        <v>0</v>
      </c>
    </row>
    <row r="3486" spans="3:7">
      <c r="C3486" s="11" t="s">
        <v>463</v>
      </c>
      <c r="D3486" s="38">
        <v>0</v>
      </c>
      <c r="E3486" s="38">
        <v>0</v>
      </c>
      <c r="F3486" s="38">
        <v>0</v>
      </c>
      <c r="G3486" s="38">
        <v>0</v>
      </c>
    </row>
    <row r="3487" spans="3:7">
      <c r="C3487" s="11" t="s">
        <v>469</v>
      </c>
      <c r="D3487" s="38">
        <v>0</v>
      </c>
      <c r="E3487" s="38">
        <v>0</v>
      </c>
      <c r="F3487" s="38">
        <v>0</v>
      </c>
      <c r="G3487" s="38">
        <v>0</v>
      </c>
    </row>
    <row r="3488" spans="3:7">
      <c r="C3488" s="11" t="s">
        <v>459</v>
      </c>
      <c r="D3488" s="38">
        <v>0</v>
      </c>
      <c r="E3488" s="38">
        <v>0</v>
      </c>
      <c r="F3488" s="38">
        <v>0</v>
      </c>
      <c r="G3488" s="38">
        <v>0</v>
      </c>
    </row>
    <row r="3489" spans="3:7">
      <c r="C3489" s="11" t="s">
        <v>463</v>
      </c>
      <c r="D3489" s="38">
        <v>0</v>
      </c>
      <c r="E3489" s="38">
        <v>0</v>
      </c>
      <c r="F3489" s="38">
        <v>0</v>
      </c>
      <c r="G3489" s="38">
        <v>0</v>
      </c>
    </row>
    <row r="3490" spans="3:7">
      <c r="C3490" s="11" t="s">
        <v>468</v>
      </c>
      <c r="D3490" s="38">
        <v>0</v>
      </c>
      <c r="E3490" s="38">
        <v>0</v>
      </c>
      <c r="F3490" s="38">
        <v>0</v>
      </c>
      <c r="G3490" s="38">
        <v>0</v>
      </c>
    </row>
    <row r="3491" spans="3:7">
      <c r="C3491" s="11" t="s">
        <v>459</v>
      </c>
      <c r="D3491" s="38">
        <v>0</v>
      </c>
      <c r="E3491" s="38">
        <v>0</v>
      </c>
      <c r="F3491" s="38">
        <v>0</v>
      </c>
      <c r="G3491" s="38">
        <v>0</v>
      </c>
    </row>
    <row r="3492" spans="3:7">
      <c r="C3492" s="11" t="s">
        <v>463</v>
      </c>
      <c r="D3492" s="38">
        <v>0</v>
      </c>
      <c r="E3492" s="38">
        <v>0</v>
      </c>
      <c r="F3492" s="38">
        <v>0</v>
      </c>
      <c r="G3492" s="38">
        <v>0</v>
      </c>
    </row>
    <row r="3493" spans="3:7">
      <c r="C3493" s="11" t="s">
        <v>467</v>
      </c>
      <c r="D3493" s="38">
        <v>0</v>
      </c>
      <c r="E3493" s="38">
        <v>0</v>
      </c>
      <c r="F3493" s="38">
        <v>0</v>
      </c>
      <c r="G3493" s="38">
        <v>0</v>
      </c>
    </row>
    <row r="3494" spans="3:7">
      <c r="C3494" s="11" t="s">
        <v>459</v>
      </c>
      <c r="D3494" s="38">
        <v>0</v>
      </c>
      <c r="E3494" s="38">
        <v>0</v>
      </c>
      <c r="F3494" s="38">
        <v>0</v>
      </c>
      <c r="G3494" s="38">
        <v>0</v>
      </c>
    </row>
    <row r="3495" spans="3:7">
      <c r="C3495" s="11" t="s">
        <v>463</v>
      </c>
      <c r="D3495" s="38">
        <v>0</v>
      </c>
      <c r="E3495" s="38">
        <v>0</v>
      </c>
      <c r="F3495" s="38">
        <v>0</v>
      </c>
      <c r="G3495" s="38">
        <v>0</v>
      </c>
    </row>
    <row r="3496" spans="3:7">
      <c r="C3496" s="11" t="s">
        <v>472</v>
      </c>
      <c r="D3496" s="38">
        <v>0</v>
      </c>
      <c r="E3496" s="38">
        <v>0</v>
      </c>
      <c r="F3496" s="38">
        <v>0</v>
      </c>
      <c r="G3496" s="38">
        <v>0</v>
      </c>
    </row>
    <row r="3497" spans="3:7">
      <c r="C3497" s="11" t="s">
        <v>459</v>
      </c>
      <c r="D3497" s="38">
        <v>0</v>
      </c>
      <c r="E3497" s="38">
        <v>0</v>
      </c>
      <c r="F3497" s="38">
        <v>0</v>
      </c>
      <c r="G3497" s="38">
        <v>0</v>
      </c>
    </row>
    <row r="3498" spans="3:7">
      <c r="C3498" s="11" t="s">
        <v>463</v>
      </c>
      <c r="D3498" s="38">
        <v>0</v>
      </c>
      <c r="E3498" s="38">
        <v>0</v>
      </c>
      <c r="F3498" s="38">
        <v>0</v>
      </c>
      <c r="G3498" s="38">
        <v>0</v>
      </c>
    </row>
    <row r="3499" spans="3:7">
      <c r="C3499" s="11" t="s">
        <v>465</v>
      </c>
      <c r="D3499" s="38">
        <v>0</v>
      </c>
      <c r="E3499" s="38">
        <v>0</v>
      </c>
      <c r="F3499" s="38">
        <v>0</v>
      </c>
      <c r="G3499" s="38">
        <v>0</v>
      </c>
    </row>
    <row r="3500" spans="3:7">
      <c r="C3500" s="11" t="s">
        <v>459</v>
      </c>
      <c r="D3500" s="38">
        <v>0</v>
      </c>
      <c r="E3500" s="38">
        <v>0</v>
      </c>
      <c r="F3500" s="38">
        <v>0</v>
      </c>
      <c r="G3500" s="38">
        <v>0</v>
      </c>
    </row>
    <row r="3501" spans="3:7">
      <c r="C3501" s="11" t="s">
        <v>463</v>
      </c>
      <c r="D3501" s="38">
        <v>0</v>
      </c>
      <c r="E3501" s="38">
        <v>0</v>
      </c>
      <c r="F3501" s="38">
        <v>0</v>
      </c>
      <c r="G3501" s="38">
        <v>0</v>
      </c>
    </row>
    <row r="3502" spans="3:7">
      <c r="C3502" s="11" t="s">
        <v>464</v>
      </c>
      <c r="D3502" s="38">
        <v>0</v>
      </c>
      <c r="E3502" s="38">
        <v>0</v>
      </c>
      <c r="F3502" s="38">
        <v>0</v>
      </c>
      <c r="G3502" s="38">
        <v>0</v>
      </c>
    </row>
    <row r="3503" spans="3:7">
      <c r="C3503" s="11" t="s">
        <v>459</v>
      </c>
      <c r="D3503" s="38">
        <v>0</v>
      </c>
      <c r="E3503" s="38">
        <v>0</v>
      </c>
      <c r="F3503" s="38">
        <v>0</v>
      </c>
      <c r="G3503" s="38">
        <v>0</v>
      </c>
    </row>
    <row r="3504" spans="3:7">
      <c r="C3504" s="11" t="s">
        <v>463</v>
      </c>
      <c r="D3504" s="38">
        <v>0</v>
      </c>
      <c r="E3504" s="38">
        <v>0</v>
      </c>
      <c r="F3504" s="38">
        <v>0</v>
      </c>
      <c r="G3504" s="38">
        <v>0</v>
      </c>
    </row>
    <row r="3505" spans="3:7">
      <c r="C3505" s="11" t="s">
        <v>462</v>
      </c>
      <c r="D3505" s="38">
        <v>0</v>
      </c>
      <c r="E3505" s="38">
        <v>0</v>
      </c>
      <c r="F3505" s="38">
        <v>0</v>
      </c>
      <c r="G3505" s="38">
        <v>0</v>
      </c>
    </row>
    <row r="3506" spans="3:7">
      <c r="C3506" s="11" t="s">
        <v>459</v>
      </c>
      <c r="D3506" s="38">
        <v>0</v>
      </c>
      <c r="E3506" s="38">
        <v>0</v>
      </c>
      <c r="F3506" s="38">
        <v>0</v>
      </c>
      <c r="G3506" s="38">
        <v>0</v>
      </c>
    </row>
    <row r="3507" spans="3:7">
      <c r="C3507" s="11" t="s">
        <v>458</v>
      </c>
      <c r="D3507" s="38">
        <v>0</v>
      </c>
      <c r="E3507" s="38">
        <v>0</v>
      </c>
      <c r="F3507" s="38">
        <v>0</v>
      </c>
      <c r="G3507" s="38">
        <v>0</v>
      </c>
    </row>
    <row r="3508" spans="3:7">
      <c r="C3508" s="11" t="s">
        <v>457</v>
      </c>
      <c r="D3508" s="38">
        <v>0</v>
      </c>
      <c r="E3508" s="38">
        <v>0</v>
      </c>
      <c r="F3508" s="38">
        <v>0</v>
      </c>
      <c r="G3508" s="38">
        <v>0</v>
      </c>
    </row>
    <row r="3509" spans="3:7">
      <c r="C3509" s="11" t="s">
        <v>456</v>
      </c>
      <c r="D3509" s="38">
        <v>0</v>
      </c>
      <c r="E3509" s="38">
        <v>0</v>
      </c>
      <c r="F3509" s="38">
        <v>0</v>
      </c>
      <c r="G3509" s="38">
        <v>0</v>
      </c>
    </row>
    <row r="3510" spans="3:7">
      <c r="C3510" s="11" t="s">
        <v>455</v>
      </c>
      <c r="D3510" s="38">
        <v>0</v>
      </c>
      <c r="E3510" s="38">
        <v>0</v>
      </c>
      <c r="F3510" s="38">
        <v>0</v>
      </c>
      <c r="G3510" s="38">
        <v>0</v>
      </c>
    </row>
    <row r="3511" spans="3:7">
      <c r="C3511" s="11" t="s">
        <v>461</v>
      </c>
      <c r="D3511" s="38">
        <v>883000000</v>
      </c>
      <c r="E3511" s="38">
        <v>700000000</v>
      </c>
      <c r="F3511" s="38">
        <v>400000000</v>
      </c>
      <c r="G3511" s="38">
        <v>1861298826</v>
      </c>
    </row>
    <row r="3512" spans="3:7">
      <c r="C3512" s="11" t="s">
        <v>459</v>
      </c>
      <c r="D3512" s="38">
        <v>0</v>
      </c>
      <c r="E3512" s="38">
        <v>0</v>
      </c>
      <c r="F3512" s="38">
        <v>0</v>
      </c>
      <c r="G3512" s="38">
        <v>0</v>
      </c>
    </row>
    <row r="3513" spans="3:7">
      <c r="C3513" s="11" t="s">
        <v>458</v>
      </c>
      <c r="D3513" s="38">
        <v>883000000</v>
      </c>
      <c r="E3513" s="38">
        <v>0</v>
      </c>
      <c r="F3513" s="38">
        <v>0</v>
      </c>
      <c r="G3513" s="38">
        <v>0</v>
      </c>
    </row>
    <row r="3514" spans="3:7">
      <c r="C3514" s="11" t="s">
        <v>457</v>
      </c>
      <c r="D3514" s="38">
        <v>0</v>
      </c>
      <c r="E3514" s="38">
        <v>700000000</v>
      </c>
      <c r="F3514" s="38">
        <v>400000000</v>
      </c>
      <c r="G3514" s="38">
        <v>1861298826</v>
      </c>
    </row>
    <row r="3515" spans="3:7">
      <c r="C3515" s="11" t="s">
        <v>456</v>
      </c>
      <c r="D3515" s="38">
        <v>0</v>
      </c>
      <c r="E3515" s="38">
        <v>0</v>
      </c>
      <c r="F3515" s="38">
        <v>0</v>
      </c>
      <c r="G3515" s="38">
        <v>0</v>
      </c>
    </row>
    <row r="3516" spans="3:7">
      <c r="C3516" s="11" t="s">
        <v>455</v>
      </c>
      <c r="D3516" s="38">
        <v>0</v>
      </c>
      <c r="E3516" s="38">
        <v>0</v>
      </c>
      <c r="F3516" s="38">
        <v>0</v>
      </c>
      <c r="G3516" s="38">
        <v>0</v>
      </c>
    </row>
    <row r="3517" spans="3:7">
      <c r="C3517" s="11" t="s">
        <v>460</v>
      </c>
      <c r="D3517" s="38">
        <v>0</v>
      </c>
      <c r="E3517" s="38">
        <v>0</v>
      </c>
      <c r="F3517" s="38">
        <v>0</v>
      </c>
      <c r="G3517" s="38">
        <v>0</v>
      </c>
    </row>
    <row r="3518" spans="3:7">
      <c r="C3518" s="11" t="s">
        <v>459</v>
      </c>
      <c r="D3518" s="38">
        <v>0</v>
      </c>
      <c r="E3518" s="38">
        <v>0</v>
      </c>
      <c r="F3518" s="38">
        <v>0</v>
      </c>
      <c r="G3518" s="38">
        <v>0</v>
      </c>
    </row>
    <row r="3519" spans="3:7">
      <c r="C3519" s="11" t="s">
        <v>458</v>
      </c>
      <c r="D3519" s="38">
        <v>0</v>
      </c>
      <c r="E3519" s="38">
        <v>0</v>
      </c>
      <c r="F3519" s="38">
        <v>0</v>
      </c>
      <c r="G3519" s="38">
        <v>0</v>
      </c>
    </row>
    <row r="3520" spans="3:7">
      <c r="C3520" s="11" t="s">
        <v>457</v>
      </c>
      <c r="D3520" s="38">
        <v>0</v>
      </c>
      <c r="E3520" s="38">
        <v>0</v>
      </c>
      <c r="F3520" s="38">
        <v>0</v>
      </c>
      <c r="G3520" s="38">
        <v>0</v>
      </c>
    </row>
    <row r="3521" spans="3:7">
      <c r="C3521" s="11" t="s">
        <v>456</v>
      </c>
      <c r="D3521" s="38">
        <v>0</v>
      </c>
      <c r="E3521" s="38">
        <v>0</v>
      </c>
      <c r="F3521" s="38">
        <v>0</v>
      </c>
      <c r="G3521" s="38">
        <v>0</v>
      </c>
    </row>
    <row r="3522" spans="3:7">
      <c r="C3522" s="11" t="s">
        <v>455</v>
      </c>
      <c r="D3522" s="38">
        <v>0</v>
      </c>
      <c r="E3522" s="38">
        <v>0</v>
      </c>
      <c r="F3522" s="38">
        <v>0</v>
      </c>
      <c r="G3522" s="38">
        <v>0</v>
      </c>
    </row>
    <row r="3523" spans="3:7">
      <c r="C3523" s="11" t="s">
        <v>454</v>
      </c>
      <c r="D3523" s="38">
        <v>0</v>
      </c>
      <c r="E3523" s="38">
        <v>0</v>
      </c>
      <c r="F3523" s="38">
        <v>0</v>
      </c>
      <c r="G3523" s="38">
        <v>0</v>
      </c>
    </row>
    <row r="3524" spans="3:7">
      <c r="C3524" s="11" t="s">
        <v>453</v>
      </c>
      <c r="D3524" s="38">
        <v>0</v>
      </c>
      <c r="E3524" s="38">
        <v>0</v>
      </c>
      <c r="F3524" s="38">
        <v>0</v>
      </c>
      <c r="G3524" s="38">
        <v>0</v>
      </c>
    </row>
    <row r="3525" spans="3:7">
      <c r="C3525" s="10" t="s">
        <v>165</v>
      </c>
      <c r="D3525" s="38">
        <v>883000000</v>
      </c>
      <c r="E3525" s="38">
        <v>700000000</v>
      </c>
      <c r="F3525" s="38">
        <v>400000000</v>
      </c>
      <c r="G3525" s="38">
        <v>1861298826</v>
      </c>
    </row>
    <row r="3526" spans="3:7">
      <c r="C3526" s="34" t="s">
        <v>2126</v>
      </c>
      <c r="D3526" s="827" t="s">
        <v>2127</v>
      </c>
      <c r="E3526" s="828"/>
      <c r="F3526" s="828"/>
      <c r="G3526" s="828"/>
    </row>
    <row r="3527" spans="3:7">
      <c r="C3527" s="14" t="s">
        <v>484</v>
      </c>
      <c r="D3527" s="825" t="s">
        <v>2128</v>
      </c>
      <c r="E3527" s="826"/>
      <c r="F3527" s="826"/>
      <c r="G3527" s="826"/>
    </row>
    <row r="3528" spans="3:7">
      <c r="C3528" s="35" t="s">
        <v>482</v>
      </c>
      <c r="D3528" s="821" t="s">
        <v>2129</v>
      </c>
      <c r="E3528" s="822"/>
      <c r="F3528" s="822"/>
      <c r="G3528" s="822"/>
    </row>
    <row r="3529" spans="3:7">
      <c r="C3529" s="35" t="s">
        <v>15</v>
      </c>
      <c r="D3529" s="821" t="s">
        <v>2046</v>
      </c>
      <c r="E3529" s="822"/>
      <c r="F3529" s="822"/>
      <c r="G3529" s="822"/>
    </row>
    <row r="3530" spans="3:7">
      <c r="C3530" s="13"/>
      <c r="D3530" s="41">
        <v>2021</v>
      </c>
      <c r="E3530" s="41">
        <v>2022</v>
      </c>
      <c r="F3530" s="41">
        <v>2023</v>
      </c>
      <c r="G3530" s="41">
        <v>2024</v>
      </c>
    </row>
    <row r="3531" spans="3:7">
      <c r="C3531" s="12"/>
      <c r="D3531" s="42" t="s">
        <v>7</v>
      </c>
      <c r="E3531" s="42" t="s">
        <v>8</v>
      </c>
      <c r="F3531" s="42" t="s">
        <v>8</v>
      </c>
      <c r="G3531" s="42" t="s">
        <v>8</v>
      </c>
    </row>
    <row r="3532" spans="3:7">
      <c r="C3532" s="7" t="s">
        <v>16</v>
      </c>
      <c r="D3532" s="43" t="s">
        <v>531</v>
      </c>
      <c r="E3532" s="43" t="s">
        <v>531</v>
      </c>
      <c r="F3532" s="43" t="s">
        <v>531</v>
      </c>
      <c r="G3532" s="43" t="s">
        <v>474</v>
      </c>
    </row>
    <row r="3533" spans="3:7">
      <c r="C3533" s="7" t="s">
        <v>680</v>
      </c>
      <c r="D3533" s="43" t="s">
        <v>2130</v>
      </c>
      <c r="E3533" s="43" t="s">
        <v>2131</v>
      </c>
      <c r="F3533" s="43" t="s">
        <v>2132</v>
      </c>
      <c r="G3533" s="43" t="s">
        <v>474</v>
      </c>
    </row>
    <row r="3534" spans="3:7">
      <c r="C3534" s="7" t="s">
        <v>676</v>
      </c>
      <c r="D3534" s="43" t="s">
        <v>2130</v>
      </c>
      <c r="E3534" s="43" t="s">
        <v>2131</v>
      </c>
      <c r="F3534" s="43" t="s">
        <v>2132</v>
      </c>
      <c r="G3534" s="43" t="s">
        <v>474</v>
      </c>
    </row>
    <row r="3535" spans="3:7">
      <c r="C3535" s="7" t="s">
        <v>477</v>
      </c>
      <c r="D3535" s="43" t="s">
        <v>450</v>
      </c>
      <c r="E3535" s="43" t="s">
        <v>474</v>
      </c>
      <c r="F3535" s="43" t="s">
        <v>474</v>
      </c>
      <c r="G3535" s="43" t="s">
        <v>583</v>
      </c>
    </row>
    <row r="3536" spans="3:7">
      <c r="C3536" s="7" t="s">
        <v>476</v>
      </c>
      <c r="D3536" s="43" t="s">
        <v>450</v>
      </c>
      <c r="E3536" s="43" t="s">
        <v>2133</v>
      </c>
      <c r="F3536" s="43" t="s">
        <v>2134</v>
      </c>
      <c r="G3536" s="43" t="s">
        <v>583</v>
      </c>
    </row>
    <row r="3537" spans="3:7">
      <c r="C3537" s="7" t="s">
        <v>22</v>
      </c>
      <c r="D3537" s="43" t="s">
        <v>450</v>
      </c>
      <c r="E3537" s="43" t="s">
        <v>2133</v>
      </c>
      <c r="F3537" s="43" t="s">
        <v>2134</v>
      </c>
      <c r="G3537" s="43" t="s">
        <v>583</v>
      </c>
    </row>
    <row r="3538" spans="3:7">
      <c r="C3538" s="823" t="s">
        <v>473</v>
      </c>
      <c r="D3538" s="824"/>
      <c r="E3538" s="824"/>
      <c r="F3538" s="824"/>
      <c r="G3538" s="824"/>
    </row>
    <row r="3539" spans="3:7">
      <c r="C3539" s="13"/>
      <c r="D3539" s="41">
        <v>2021</v>
      </c>
      <c r="E3539" s="41">
        <v>2022</v>
      </c>
      <c r="F3539" s="41">
        <v>2023</v>
      </c>
      <c r="G3539" s="41">
        <v>2024</v>
      </c>
    </row>
    <row r="3540" spans="3:7">
      <c r="C3540" s="12"/>
      <c r="D3540" s="42" t="s">
        <v>7</v>
      </c>
      <c r="E3540" s="42" t="s">
        <v>8</v>
      </c>
      <c r="F3540" s="42" t="s">
        <v>8</v>
      </c>
      <c r="G3540" s="42" t="s">
        <v>8</v>
      </c>
    </row>
    <row r="3541" spans="3:7">
      <c r="C3541" s="11" t="s">
        <v>470</v>
      </c>
      <c r="D3541" s="38">
        <v>0</v>
      </c>
      <c r="E3541" s="38">
        <v>0</v>
      </c>
      <c r="F3541" s="38">
        <v>0</v>
      </c>
      <c r="G3541" s="38">
        <v>0</v>
      </c>
    </row>
    <row r="3542" spans="3:7">
      <c r="C3542" s="11" t="s">
        <v>459</v>
      </c>
      <c r="D3542" s="38">
        <v>0</v>
      </c>
      <c r="E3542" s="38">
        <v>0</v>
      </c>
      <c r="F3542" s="38">
        <v>0</v>
      </c>
      <c r="G3542" s="38">
        <v>0</v>
      </c>
    </row>
    <row r="3543" spans="3:7">
      <c r="C3543" s="11" t="s">
        <v>463</v>
      </c>
      <c r="D3543" s="38">
        <v>0</v>
      </c>
      <c r="E3543" s="38">
        <v>0</v>
      </c>
      <c r="F3543" s="38">
        <v>0</v>
      </c>
      <c r="G3543" s="38">
        <v>0</v>
      </c>
    </row>
    <row r="3544" spans="3:7">
      <c r="C3544" s="11" t="s">
        <v>469</v>
      </c>
      <c r="D3544" s="38">
        <v>0</v>
      </c>
      <c r="E3544" s="38">
        <v>0</v>
      </c>
      <c r="F3544" s="38">
        <v>0</v>
      </c>
      <c r="G3544" s="38">
        <v>0</v>
      </c>
    </row>
    <row r="3545" spans="3:7">
      <c r="C3545" s="11" t="s">
        <v>459</v>
      </c>
      <c r="D3545" s="38">
        <v>0</v>
      </c>
      <c r="E3545" s="38">
        <v>0</v>
      </c>
      <c r="F3545" s="38">
        <v>0</v>
      </c>
      <c r="G3545" s="38">
        <v>0</v>
      </c>
    </row>
    <row r="3546" spans="3:7">
      <c r="C3546" s="11" t="s">
        <v>463</v>
      </c>
      <c r="D3546" s="38">
        <v>0</v>
      </c>
      <c r="E3546" s="38">
        <v>0</v>
      </c>
      <c r="F3546" s="38">
        <v>0</v>
      </c>
      <c r="G3546" s="38">
        <v>0</v>
      </c>
    </row>
    <row r="3547" spans="3:7">
      <c r="C3547" s="11" t="s">
        <v>468</v>
      </c>
      <c r="D3547" s="38">
        <v>0</v>
      </c>
      <c r="E3547" s="38">
        <v>0</v>
      </c>
      <c r="F3547" s="38">
        <v>0</v>
      </c>
      <c r="G3547" s="38">
        <v>0</v>
      </c>
    </row>
    <row r="3548" spans="3:7">
      <c r="C3548" s="11" t="s">
        <v>459</v>
      </c>
      <c r="D3548" s="38">
        <v>0</v>
      </c>
      <c r="E3548" s="38">
        <v>0</v>
      </c>
      <c r="F3548" s="38">
        <v>0</v>
      </c>
      <c r="G3548" s="38">
        <v>0</v>
      </c>
    </row>
    <row r="3549" spans="3:7">
      <c r="C3549" s="11" t="s">
        <v>463</v>
      </c>
      <c r="D3549" s="38">
        <v>0</v>
      </c>
      <c r="E3549" s="38">
        <v>0</v>
      </c>
      <c r="F3549" s="38">
        <v>0</v>
      </c>
      <c r="G3549" s="38">
        <v>0</v>
      </c>
    </row>
    <row r="3550" spans="3:7">
      <c r="C3550" s="11" t="s">
        <v>467</v>
      </c>
      <c r="D3550" s="38">
        <v>0</v>
      </c>
      <c r="E3550" s="38">
        <v>0</v>
      </c>
      <c r="F3550" s="38">
        <v>0</v>
      </c>
      <c r="G3550" s="38">
        <v>0</v>
      </c>
    </row>
    <row r="3551" spans="3:7">
      <c r="C3551" s="11" t="s">
        <v>459</v>
      </c>
      <c r="D3551" s="38">
        <v>0</v>
      </c>
      <c r="E3551" s="38">
        <v>0</v>
      </c>
      <c r="F3551" s="38">
        <v>0</v>
      </c>
      <c r="G3551" s="38">
        <v>0</v>
      </c>
    </row>
    <row r="3552" spans="3:7">
      <c r="C3552" s="11" t="s">
        <v>463</v>
      </c>
      <c r="D3552" s="38">
        <v>0</v>
      </c>
      <c r="E3552" s="38">
        <v>0</v>
      </c>
      <c r="F3552" s="38">
        <v>0</v>
      </c>
      <c r="G3552" s="38">
        <v>0</v>
      </c>
    </row>
    <row r="3553" spans="3:7">
      <c r="C3553" s="11" t="s">
        <v>472</v>
      </c>
      <c r="D3553" s="38">
        <v>0</v>
      </c>
      <c r="E3553" s="38">
        <v>0</v>
      </c>
      <c r="F3553" s="38">
        <v>0</v>
      </c>
      <c r="G3553" s="38">
        <v>0</v>
      </c>
    </row>
    <row r="3554" spans="3:7">
      <c r="C3554" s="11" t="s">
        <v>459</v>
      </c>
      <c r="D3554" s="38">
        <v>0</v>
      </c>
      <c r="E3554" s="38">
        <v>0</v>
      </c>
      <c r="F3554" s="38">
        <v>0</v>
      </c>
      <c r="G3554" s="38">
        <v>0</v>
      </c>
    </row>
    <row r="3555" spans="3:7">
      <c r="C3555" s="11" t="s">
        <v>463</v>
      </c>
      <c r="D3555" s="38">
        <v>0</v>
      </c>
      <c r="E3555" s="38">
        <v>0</v>
      </c>
      <c r="F3555" s="38">
        <v>0</v>
      </c>
      <c r="G3555" s="38">
        <v>0</v>
      </c>
    </row>
    <row r="3556" spans="3:7">
      <c r="C3556" s="11" t="s">
        <v>465</v>
      </c>
      <c r="D3556" s="38">
        <v>0</v>
      </c>
      <c r="E3556" s="38">
        <v>0</v>
      </c>
      <c r="F3556" s="38">
        <v>0</v>
      </c>
      <c r="G3556" s="38">
        <v>0</v>
      </c>
    </row>
    <row r="3557" spans="3:7">
      <c r="C3557" s="11" t="s">
        <v>459</v>
      </c>
      <c r="D3557" s="38">
        <v>0</v>
      </c>
      <c r="E3557" s="38">
        <v>0</v>
      </c>
      <c r="F3557" s="38">
        <v>0</v>
      </c>
      <c r="G3557" s="38">
        <v>0</v>
      </c>
    </row>
    <row r="3558" spans="3:7">
      <c r="C3558" s="11" t="s">
        <v>463</v>
      </c>
      <c r="D3558" s="38">
        <v>0</v>
      </c>
      <c r="E3558" s="38">
        <v>0</v>
      </c>
      <c r="F3558" s="38">
        <v>0</v>
      </c>
      <c r="G3558" s="38">
        <v>0</v>
      </c>
    </row>
    <row r="3559" spans="3:7">
      <c r="C3559" s="11" t="s">
        <v>464</v>
      </c>
      <c r="D3559" s="38">
        <v>0</v>
      </c>
      <c r="E3559" s="38">
        <v>0</v>
      </c>
      <c r="F3559" s="38">
        <v>0</v>
      </c>
      <c r="G3559" s="38">
        <v>0</v>
      </c>
    </row>
    <row r="3560" spans="3:7">
      <c r="C3560" s="11" t="s">
        <v>459</v>
      </c>
      <c r="D3560" s="38">
        <v>0</v>
      </c>
      <c r="E3560" s="38">
        <v>0</v>
      </c>
      <c r="F3560" s="38">
        <v>0</v>
      </c>
      <c r="G3560" s="38">
        <v>0</v>
      </c>
    </row>
    <row r="3561" spans="3:7">
      <c r="C3561" s="11" t="s">
        <v>463</v>
      </c>
      <c r="D3561" s="38">
        <v>0</v>
      </c>
      <c r="E3561" s="38">
        <v>0</v>
      </c>
      <c r="F3561" s="38">
        <v>0</v>
      </c>
      <c r="G3561" s="38">
        <v>0</v>
      </c>
    </row>
    <row r="3562" spans="3:7">
      <c r="C3562" s="11" t="s">
        <v>462</v>
      </c>
      <c r="D3562" s="38">
        <v>0</v>
      </c>
      <c r="E3562" s="38">
        <v>0</v>
      </c>
      <c r="F3562" s="38">
        <v>0</v>
      </c>
      <c r="G3562" s="38">
        <v>0</v>
      </c>
    </row>
    <row r="3563" spans="3:7">
      <c r="C3563" s="11" t="s">
        <v>459</v>
      </c>
      <c r="D3563" s="38">
        <v>0</v>
      </c>
      <c r="E3563" s="38">
        <v>0</v>
      </c>
      <c r="F3563" s="38">
        <v>0</v>
      </c>
      <c r="G3563" s="38">
        <v>0</v>
      </c>
    </row>
    <row r="3564" spans="3:7">
      <c r="C3564" s="11" t="s">
        <v>458</v>
      </c>
      <c r="D3564" s="38">
        <v>0</v>
      </c>
      <c r="E3564" s="38">
        <v>0</v>
      </c>
      <c r="F3564" s="38">
        <v>0</v>
      </c>
      <c r="G3564" s="38">
        <v>0</v>
      </c>
    </row>
    <row r="3565" spans="3:7">
      <c r="C3565" s="11" t="s">
        <v>457</v>
      </c>
      <c r="D3565" s="38">
        <v>0</v>
      </c>
      <c r="E3565" s="38">
        <v>0</v>
      </c>
      <c r="F3565" s="38">
        <v>0</v>
      </c>
      <c r="G3565" s="38">
        <v>0</v>
      </c>
    </row>
    <row r="3566" spans="3:7">
      <c r="C3566" s="11" t="s">
        <v>456</v>
      </c>
      <c r="D3566" s="38">
        <v>0</v>
      </c>
      <c r="E3566" s="38">
        <v>0</v>
      </c>
      <c r="F3566" s="38">
        <v>0</v>
      </c>
      <c r="G3566" s="38">
        <v>0</v>
      </c>
    </row>
    <row r="3567" spans="3:7">
      <c r="C3567" s="11" t="s">
        <v>455</v>
      </c>
      <c r="D3567" s="38">
        <v>0</v>
      </c>
      <c r="E3567" s="38">
        <v>0</v>
      </c>
      <c r="F3567" s="38">
        <v>0</v>
      </c>
      <c r="G3567" s="38">
        <v>0</v>
      </c>
    </row>
    <row r="3568" spans="3:7">
      <c r="C3568" s="11" t="s">
        <v>461</v>
      </c>
      <c r="D3568" s="38">
        <v>1262724999</v>
      </c>
      <c r="E3568" s="38">
        <v>1402667357</v>
      </c>
      <c r="F3568" s="38">
        <v>1541812592</v>
      </c>
      <c r="G3568" s="38">
        <v>0</v>
      </c>
    </row>
    <row r="3569" spans="3:7">
      <c r="C3569" s="11" t="s">
        <v>459</v>
      </c>
      <c r="D3569" s="38">
        <v>0</v>
      </c>
      <c r="E3569" s="38">
        <v>0</v>
      </c>
      <c r="F3569" s="38">
        <v>0</v>
      </c>
      <c r="G3569" s="38">
        <v>0</v>
      </c>
    </row>
    <row r="3570" spans="3:7">
      <c r="C3570" s="11" t="s">
        <v>458</v>
      </c>
      <c r="D3570" s="38">
        <v>1262724999</v>
      </c>
      <c r="E3570" s="38">
        <v>0</v>
      </c>
      <c r="F3570" s="38">
        <v>0</v>
      </c>
      <c r="G3570" s="38">
        <v>0</v>
      </c>
    </row>
    <row r="3571" spans="3:7">
      <c r="C3571" s="11" t="s">
        <v>457</v>
      </c>
      <c r="D3571" s="38">
        <v>0</v>
      </c>
      <c r="E3571" s="38">
        <v>1402667357</v>
      </c>
      <c r="F3571" s="38">
        <v>1541812592</v>
      </c>
      <c r="G3571" s="38">
        <v>0</v>
      </c>
    </row>
    <row r="3572" spans="3:7">
      <c r="C3572" s="11" t="s">
        <v>456</v>
      </c>
      <c r="D3572" s="38">
        <v>0</v>
      </c>
      <c r="E3572" s="38">
        <v>0</v>
      </c>
      <c r="F3572" s="38">
        <v>0</v>
      </c>
      <c r="G3572" s="38">
        <v>0</v>
      </c>
    </row>
    <row r="3573" spans="3:7">
      <c r="C3573" s="11" t="s">
        <v>455</v>
      </c>
      <c r="D3573" s="38">
        <v>0</v>
      </c>
      <c r="E3573" s="38">
        <v>0</v>
      </c>
      <c r="F3573" s="38">
        <v>0</v>
      </c>
      <c r="G3573" s="38">
        <v>0</v>
      </c>
    </row>
    <row r="3574" spans="3:7">
      <c r="C3574" s="11" t="s">
        <v>460</v>
      </c>
      <c r="D3574" s="38">
        <v>0</v>
      </c>
      <c r="E3574" s="38">
        <v>0</v>
      </c>
      <c r="F3574" s="38">
        <v>0</v>
      </c>
      <c r="G3574" s="38">
        <v>0</v>
      </c>
    </row>
    <row r="3575" spans="3:7">
      <c r="C3575" s="11" t="s">
        <v>459</v>
      </c>
      <c r="D3575" s="38">
        <v>0</v>
      </c>
      <c r="E3575" s="38">
        <v>0</v>
      </c>
      <c r="F3575" s="38">
        <v>0</v>
      </c>
      <c r="G3575" s="38">
        <v>0</v>
      </c>
    </row>
    <row r="3576" spans="3:7">
      <c r="C3576" s="11" t="s">
        <v>458</v>
      </c>
      <c r="D3576" s="38">
        <v>0</v>
      </c>
      <c r="E3576" s="38">
        <v>0</v>
      </c>
      <c r="F3576" s="38">
        <v>0</v>
      </c>
      <c r="G3576" s="38">
        <v>0</v>
      </c>
    </row>
    <row r="3577" spans="3:7">
      <c r="C3577" s="11" t="s">
        <v>457</v>
      </c>
      <c r="D3577" s="38">
        <v>0</v>
      </c>
      <c r="E3577" s="38">
        <v>0</v>
      </c>
      <c r="F3577" s="38">
        <v>0</v>
      </c>
      <c r="G3577" s="38">
        <v>0</v>
      </c>
    </row>
    <row r="3578" spans="3:7">
      <c r="C3578" s="11" t="s">
        <v>456</v>
      </c>
      <c r="D3578" s="38">
        <v>0</v>
      </c>
      <c r="E3578" s="38">
        <v>0</v>
      </c>
      <c r="F3578" s="38">
        <v>0</v>
      </c>
      <c r="G3578" s="38">
        <v>0</v>
      </c>
    </row>
    <row r="3579" spans="3:7">
      <c r="C3579" s="11" t="s">
        <v>455</v>
      </c>
      <c r="D3579" s="38">
        <v>0</v>
      </c>
      <c r="E3579" s="38">
        <v>0</v>
      </c>
      <c r="F3579" s="38">
        <v>0</v>
      </c>
      <c r="G3579" s="38">
        <v>0</v>
      </c>
    </row>
    <row r="3580" spans="3:7">
      <c r="C3580" s="11" t="s">
        <v>454</v>
      </c>
      <c r="D3580" s="38">
        <v>0</v>
      </c>
      <c r="E3580" s="38">
        <v>0</v>
      </c>
      <c r="F3580" s="38">
        <v>0</v>
      </c>
      <c r="G3580" s="38">
        <v>0</v>
      </c>
    </row>
    <row r="3581" spans="3:7">
      <c r="C3581" s="11" t="s">
        <v>453</v>
      </c>
      <c r="D3581" s="38">
        <v>0</v>
      </c>
      <c r="E3581" s="38">
        <v>0</v>
      </c>
      <c r="F3581" s="38">
        <v>0</v>
      </c>
      <c r="G3581" s="38">
        <v>0</v>
      </c>
    </row>
    <row r="3582" spans="3:7">
      <c r="C3582" s="10" t="s">
        <v>165</v>
      </c>
      <c r="D3582" s="38">
        <v>1262724999</v>
      </c>
      <c r="E3582" s="38">
        <v>1402667357</v>
      </c>
      <c r="F3582" s="38">
        <v>1541812592</v>
      </c>
      <c r="G3582" s="38">
        <v>0</v>
      </c>
    </row>
    <row r="3583" spans="3:7">
      <c r="C3583" s="14" t="s">
        <v>484</v>
      </c>
      <c r="D3583" s="825" t="s">
        <v>2135</v>
      </c>
      <c r="E3583" s="826"/>
      <c r="F3583" s="826"/>
      <c r="G3583" s="826"/>
    </row>
    <row r="3584" spans="3:7">
      <c r="C3584" s="35" t="s">
        <v>482</v>
      </c>
      <c r="D3584" s="821" t="s">
        <v>2136</v>
      </c>
      <c r="E3584" s="822"/>
      <c r="F3584" s="822"/>
      <c r="G3584" s="822"/>
    </row>
    <row r="3585" spans="3:7">
      <c r="C3585" s="35" t="s">
        <v>15</v>
      </c>
      <c r="D3585" s="821" t="s">
        <v>2137</v>
      </c>
      <c r="E3585" s="822"/>
      <c r="F3585" s="822"/>
      <c r="G3585" s="822"/>
    </row>
    <row r="3586" spans="3:7">
      <c r="C3586" s="13"/>
      <c r="D3586" s="41">
        <v>2021</v>
      </c>
      <c r="E3586" s="41">
        <v>2022</v>
      </c>
      <c r="F3586" s="41">
        <v>2023</v>
      </c>
      <c r="G3586" s="41">
        <v>2024</v>
      </c>
    </row>
    <row r="3587" spans="3:7">
      <c r="C3587" s="12"/>
      <c r="D3587" s="42" t="s">
        <v>7</v>
      </c>
      <c r="E3587" s="42" t="s">
        <v>8</v>
      </c>
      <c r="F3587" s="42" t="s">
        <v>8</v>
      </c>
      <c r="G3587" s="42" t="s">
        <v>8</v>
      </c>
    </row>
    <row r="3588" spans="3:7">
      <c r="C3588" s="7" t="s">
        <v>16</v>
      </c>
      <c r="D3588" s="43" t="s">
        <v>474</v>
      </c>
      <c r="E3588" s="43" t="s">
        <v>531</v>
      </c>
      <c r="F3588" s="43" t="s">
        <v>531</v>
      </c>
      <c r="G3588" s="43" t="s">
        <v>531</v>
      </c>
    </row>
    <row r="3589" spans="3:7">
      <c r="C3589" s="7" t="s">
        <v>680</v>
      </c>
      <c r="D3589" s="43" t="s">
        <v>2138</v>
      </c>
      <c r="E3589" s="43" t="s">
        <v>2112</v>
      </c>
      <c r="F3589" s="43" t="s">
        <v>2112</v>
      </c>
      <c r="G3589" s="43" t="s">
        <v>2139</v>
      </c>
    </row>
    <row r="3590" spans="3:7">
      <c r="C3590" s="7" t="s">
        <v>676</v>
      </c>
      <c r="D3590" s="43" t="s">
        <v>474</v>
      </c>
      <c r="E3590" s="43" t="s">
        <v>2112</v>
      </c>
      <c r="F3590" s="43" t="s">
        <v>2112</v>
      </c>
      <c r="G3590" s="43" t="s">
        <v>2139</v>
      </c>
    </row>
    <row r="3591" spans="3:7">
      <c r="C3591" s="7" t="s">
        <v>477</v>
      </c>
      <c r="D3591" s="43" t="s">
        <v>450</v>
      </c>
      <c r="E3591" s="43" t="s">
        <v>450</v>
      </c>
      <c r="F3591" s="43" t="s">
        <v>474</v>
      </c>
      <c r="G3591" s="43" t="s">
        <v>474</v>
      </c>
    </row>
    <row r="3592" spans="3:7">
      <c r="C3592" s="7" t="s">
        <v>476</v>
      </c>
      <c r="D3592" s="43" t="s">
        <v>450</v>
      </c>
      <c r="E3592" s="43" t="s">
        <v>1398</v>
      </c>
      <c r="F3592" s="43" t="s">
        <v>474</v>
      </c>
      <c r="G3592" s="43" t="s">
        <v>690</v>
      </c>
    </row>
    <row r="3593" spans="3:7">
      <c r="C3593" s="7" t="s">
        <v>22</v>
      </c>
      <c r="D3593" s="43" t="s">
        <v>450</v>
      </c>
      <c r="E3593" s="43" t="s">
        <v>450</v>
      </c>
      <c r="F3593" s="43" t="s">
        <v>474</v>
      </c>
      <c r="G3593" s="43" t="s">
        <v>690</v>
      </c>
    </row>
    <row r="3594" spans="3:7">
      <c r="C3594" s="823" t="s">
        <v>473</v>
      </c>
      <c r="D3594" s="824"/>
      <c r="E3594" s="824"/>
      <c r="F3594" s="824"/>
      <c r="G3594" s="824"/>
    </row>
    <row r="3595" spans="3:7">
      <c r="C3595" s="13"/>
      <c r="D3595" s="41">
        <v>2021</v>
      </c>
      <c r="E3595" s="41">
        <v>2022</v>
      </c>
      <c r="F3595" s="41">
        <v>2023</v>
      </c>
      <c r="G3595" s="41">
        <v>2024</v>
      </c>
    </row>
    <row r="3596" spans="3:7">
      <c r="C3596" s="12"/>
      <c r="D3596" s="42" t="s">
        <v>7</v>
      </c>
      <c r="E3596" s="42" t="s">
        <v>8</v>
      </c>
      <c r="F3596" s="42" t="s">
        <v>8</v>
      </c>
      <c r="G3596" s="42" t="s">
        <v>8</v>
      </c>
    </row>
    <row r="3597" spans="3:7">
      <c r="C3597" s="11" t="s">
        <v>470</v>
      </c>
      <c r="D3597" s="38">
        <v>0</v>
      </c>
      <c r="E3597" s="38">
        <v>0</v>
      </c>
      <c r="F3597" s="38">
        <v>0</v>
      </c>
      <c r="G3597" s="38">
        <v>0</v>
      </c>
    </row>
    <row r="3598" spans="3:7">
      <c r="C3598" s="11" t="s">
        <v>459</v>
      </c>
      <c r="D3598" s="38">
        <v>0</v>
      </c>
      <c r="E3598" s="38">
        <v>0</v>
      </c>
      <c r="F3598" s="38">
        <v>0</v>
      </c>
      <c r="G3598" s="38">
        <v>0</v>
      </c>
    </row>
    <row r="3599" spans="3:7">
      <c r="C3599" s="11" t="s">
        <v>463</v>
      </c>
      <c r="D3599" s="38">
        <v>0</v>
      </c>
      <c r="E3599" s="38">
        <v>0</v>
      </c>
      <c r="F3599" s="38">
        <v>0</v>
      </c>
      <c r="G3599" s="38">
        <v>0</v>
      </c>
    </row>
    <row r="3600" spans="3:7">
      <c r="C3600" s="11" t="s">
        <v>469</v>
      </c>
      <c r="D3600" s="38">
        <v>0</v>
      </c>
      <c r="E3600" s="38">
        <v>0</v>
      </c>
      <c r="F3600" s="38">
        <v>0</v>
      </c>
      <c r="G3600" s="38">
        <v>0</v>
      </c>
    </row>
    <row r="3601" spans="3:7">
      <c r="C3601" s="11" t="s">
        <v>459</v>
      </c>
      <c r="D3601" s="38">
        <v>0</v>
      </c>
      <c r="E3601" s="38">
        <v>0</v>
      </c>
      <c r="F3601" s="38">
        <v>0</v>
      </c>
      <c r="G3601" s="38">
        <v>0</v>
      </c>
    </row>
    <row r="3602" spans="3:7">
      <c r="C3602" s="11" t="s">
        <v>463</v>
      </c>
      <c r="D3602" s="38">
        <v>0</v>
      </c>
      <c r="E3602" s="38">
        <v>0</v>
      </c>
      <c r="F3602" s="38">
        <v>0</v>
      </c>
      <c r="G3602" s="38">
        <v>0</v>
      </c>
    </row>
    <row r="3603" spans="3:7">
      <c r="C3603" s="11" t="s">
        <v>468</v>
      </c>
      <c r="D3603" s="38">
        <v>0</v>
      </c>
      <c r="E3603" s="38">
        <v>0</v>
      </c>
      <c r="F3603" s="38">
        <v>0</v>
      </c>
      <c r="G3603" s="38">
        <v>0</v>
      </c>
    </row>
    <row r="3604" spans="3:7">
      <c r="C3604" s="11" t="s">
        <v>459</v>
      </c>
      <c r="D3604" s="38">
        <v>0</v>
      </c>
      <c r="E3604" s="38">
        <v>0</v>
      </c>
      <c r="F3604" s="38">
        <v>0</v>
      </c>
      <c r="G3604" s="38">
        <v>0</v>
      </c>
    </row>
    <row r="3605" spans="3:7">
      <c r="C3605" s="11" t="s">
        <v>463</v>
      </c>
      <c r="D3605" s="38">
        <v>0</v>
      </c>
      <c r="E3605" s="38">
        <v>0</v>
      </c>
      <c r="F3605" s="38">
        <v>0</v>
      </c>
      <c r="G3605" s="38">
        <v>0</v>
      </c>
    </row>
    <row r="3606" spans="3:7">
      <c r="C3606" s="11" t="s">
        <v>467</v>
      </c>
      <c r="D3606" s="38">
        <v>0</v>
      </c>
      <c r="E3606" s="38">
        <v>0</v>
      </c>
      <c r="F3606" s="38">
        <v>0</v>
      </c>
      <c r="G3606" s="38">
        <v>0</v>
      </c>
    </row>
    <row r="3607" spans="3:7">
      <c r="C3607" s="11" t="s">
        <v>459</v>
      </c>
      <c r="D3607" s="38">
        <v>0</v>
      </c>
      <c r="E3607" s="38">
        <v>0</v>
      </c>
      <c r="F3607" s="38">
        <v>0</v>
      </c>
      <c r="G3607" s="38">
        <v>0</v>
      </c>
    </row>
    <row r="3608" spans="3:7">
      <c r="C3608" s="11" t="s">
        <v>463</v>
      </c>
      <c r="D3608" s="38">
        <v>0</v>
      </c>
      <c r="E3608" s="38">
        <v>0</v>
      </c>
      <c r="F3608" s="38">
        <v>0</v>
      </c>
      <c r="G3608" s="38">
        <v>0</v>
      </c>
    </row>
    <row r="3609" spans="3:7">
      <c r="C3609" s="11" t="s">
        <v>472</v>
      </c>
      <c r="D3609" s="38">
        <v>0</v>
      </c>
      <c r="E3609" s="38">
        <v>0</v>
      </c>
      <c r="F3609" s="38">
        <v>0</v>
      </c>
      <c r="G3609" s="38">
        <v>0</v>
      </c>
    </row>
    <row r="3610" spans="3:7">
      <c r="C3610" s="11" t="s">
        <v>459</v>
      </c>
      <c r="D3610" s="38">
        <v>0</v>
      </c>
      <c r="E3610" s="38">
        <v>0</v>
      </c>
      <c r="F3610" s="38">
        <v>0</v>
      </c>
      <c r="G3610" s="38">
        <v>0</v>
      </c>
    </row>
    <row r="3611" spans="3:7">
      <c r="C3611" s="11" t="s">
        <v>463</v>
      </c>
      <c r="D3611" s="38">
        <v>0</v>
      </c>
      <c r="E3611" s="38">
        <v>0</v>
      </c>
      <c r="F3611" s="38">
        <v>0</v>
      </c>
      <c r="G3611" s="38">
        <v>0</v>
      </c>
    </row>
    <row r="3612" spans="3:7">
      <c r="C3612" s="11" t="s">
        <v>465</v>
      </c>
      <c r="D3612" s="38">
        <v>0</v>
      </c>
      <c r="E3612" s="38">
        <v>0</v>
      </c>
      <c r="F3612" s="38">
        <v>0</v>
      </c>
      <c r="G3612" s="38">
        <v>0</v>
      </c>
    </row>
    <row r="3613" spans="3:7">
      <c r="C3613" s="11" t="s">
        <v>459</v>
      </c>
      <c r="D3613" s="38">
        <v>0</v>
      </c>
      <c r="E3613" s="38">
        <v>0</v>
      </c>
      <c r="F3613" s="38">
        <v>0</v>
      </c>
      <c r="G3613" s="38">
        <v>0</v>
      </c>
    </row>
    <row r="3614" spans="3:7">
      <c r="C3614" s="11" t="s">
        <v>463</v>
      </c>
      <c r="D3614" s="38">
        <v>0</v>
      </c>
      <c r="E3614" s="38">
        <v>0</v>
      </c>
      <c r="F3614" s="38">
        <v>0</v>
      </c>
      <c r="G3614" s="38">
        <v>0</v>
      </c>
    </row>
    <row r="3615" spans="3:7">
      <c r="C3615" s="11" t="s">
        <v>464</v>
      </c>
      <c r="D3615" s="38">
        <v>0</v>
      </c>
      <c r="E3615" s="38">
        <v>0</v>
      </c>
      <c r="F3615" s="38">
        <v>0</v>
      </c>
      <c r="G3615" s="38">
        <v>0</v>
      </c>
    </row>
    <row r="3616" spans="3:7">
      <c r="C3616" s="11" t="s">
        <v>459</v>
      </c>
      <c r="D3616" s="38">
        <v>0</v>
      </c>
      <c r="E3616" s="38">
        <v>0</v>
      </c>
      <c r="F3616" s="38">
        <v>0</v>
      </c>
      <c r="G3616" s="38">
        <v>0</v>
      </c>
    </row>
    <row r="3617" spans="3:7">
      <c r="C3617" s="11" t="s">
        <v>463</v>
      </c>
      <c r="D3617" s="38">
        <v>0</v>
      </c>
      <c r="E3617" s="38">
        <v>0</v>
      </c>
      <c r="F3617" s="38">
        <v>0</v>
      </c>
      <c r="G3617" s="38">
        <v>0</v>
      </c>
    </row>
    <row r="3618" spans="3:7">
      <c r="C3618" s="11" t="s">
        <v>462</v>
      </c>
      <c r="D3618" s="38">
        <v>0</v>
      </c>
      <c r="E3618" s="38">
        <v>0</v>
      </c>
      <c r="F3618" s="38">
        <v>0</v>
      </c>
      <c r="G3618" s="38">
        <v>0</v>
      </c>
    </row>
    <row r="3619" spans="3:7">
      <c r="C3619" s="11" t="s">
        <v>459</v>
      </c>
      <c r="D3619" s="38">
        <v>0</v>
      </c>
      <c r="E3619" s="38">
        <v>0</v>
      </c>
      <c r="F3619" s="38">
        <v>0</v>
      </c>
      <c r="G3619" s="38">
        <v>0</v>
      </c>
    </row>
    <row r="3620" spans="3:7">
      <c r="C3620" s="11" t="s">
        <v>458</v>
      </c>
      <c r="D3620" s="38">
        <v>0</v>
      </c>
      <c r="E3620" s="38">
        <v>0</v>
      </c>
      <c r="F3620" s="38">
        <v>0</v>
      </c>
      <c r="G3620" s="38">
        <v>0</v>
      </c>
    </row>
    <row r="3621" spans="3:7">
      <c r="C3621" s="11" t="s">
        <v>457</v>
      </c>
      <c r="D3621" s="38">
        <v>0</v>
      </c>
      <c r="E3621" s="38">
        <v>0</v>
      </c>
      <c r="F3621" s="38">
        <v>0</v>
      </c>
      <c r="G3621" s="38">
        <v>0</v>
      </c>
    </row>
    <row r="3622" spans="3:7">
      <c r="C3622" s="11" t="s">
        <v>456</v>
      </c>
      <c r="D3622" s="38">
        <v>0</v>
      </c>
      <c r="E3622" s="38">
        <v>0</v>
      </c>
      <c r="F3622" s="38">
        <v>0</v>
      </c>
      <c r="G3622" s="38">
        <v>0</v>
      </c>
    </row>
    <row r="3623" spans="3:7">
      <c r="C3623" s="11" t="s">
        <v>455</v>
      </c>
      <c r="D3623" s="38">
        <v>0</v>
      </c>
      <c r="E3623" s="38">
        <v>0</v>
      </c>
      <c r="F3623" s="38">
        <v>0</v>
      </c>
      <c r="G3623" s="38">
        <v>0</v>
      </c>
    </row>
    <row r="3624" spans="3:7">
      <c r="C3624" s="11" t="s">
        <v>461</v>
      </c>
      <c r="D3624" s="38">
        <v>800000000</v>
      </c>
      <c r="E3624" s="38">
        <v>400000000</v>
      </c>
      <c r="F3624" s="38">
        <v>400000000</v>
      </c>
      <c r="G3624" s="38">
        <v>600000000</v>
      </c>
    </row>
    <row r="3625" spans="3:7">
      <c r="C3625" s="11" t="s">
        <v>459</v>
      </c>
      <c r="D3625" s="38">
        <v>0</v>
      </c>
      <c r="E3625" s="38">
        <v>0</v>
      </c>
      <c r="F3625" s="38">
        <v>0</v>
      </c>
      <c r="G3625" s="38">
        <v>0</v>
      </c>
    </row>
    <row r="3626" spans="3:7">
      <c r="C3626" s="11" t="s">
        <v>458</v>
      </c>
      <c r="D3626" s="38">
        <v>800000000</v>
      </c>
      <c r="E3626" s="38">
        <v>0</v>
      </c>
      <c r="F3626" s="38">
        <v>0</v>
      </c>
      <c r="G3626" s="38">
        <v>0</v>
      </c>
    </row>
    <row r="3627" spans="3:7">
      <c r="C3627" s="11" t="s">
        <v>457</v>
      </c>
      <c r="D3627" s="38">
        <v>0</v>
      </c>
      <c r="E3627" s="38">
        <v>400000000</v>
      </c>
      <c r="F3627" s="38">
        <v>400000000</v>
      </c>
      <c r="G3627" s="38">
        <v>600000000</v>
      </c>
    </row>
    <row r="3628" spans="3:7">
      <c r="C3628" s="11" t="s">
        <v>456</v>
      </c>
      <c r="D3628" s="38">
        <v>0</v>
      </c>
      <c r="E3628" s="38">
        <v>0</v>
      </c>
      <c r="F3628" s="38">
        <v>0</v>
      </c>
      <c r="G3628" s="38">
        <v>0</v>
      </c>
    </row>
    <row r="3629" spans="3:7">
      <c r="C3629" s="11" t="s">
        <v>455</v>
      </c>
      <c r="D3629" s="38">
        <v>0</v>
      </c>
      <c r="E3629" s="38">
        <v>0</v>
      </c>
      <c r="F3629" s="38">
        <v>0</v>
      </c>
      <c r="G3629" s="38">
        <v>0</v>
      </c>
    </row>
    <row r="3630" spans="3:7">
      <c r="C3630" s="11" t="s">
        <v>460</v>
      </c>
      <c r="D3630" s="38">
        <v>0</v>
      </c>
      <c r="E3630" s="38">
        <v>0</v>
      </c>
      <c r="F3630" s="38">
        <v>0</v>
      </c>
      <c r="G3630" s="38">
        <v>0</v>
      </c>
    </row>
    <row r="3631" spans="3:7">
      <c r="C3631" s="11" t="s">
        <v>459</v>
      </c>
      <c r="D3631" s="38">
        <v>0</v>
      </c>
      <c r="E3631" s="38">
        <v>0</v>
      </c>
      <c r="F3631" s="38">
        <v>0</v>
      </c>
      <c r="G3631" s="38">
        <v>0</v>
      </c>
    </row>
    <row r="3632" spans="3:7">
      <c r="C3632" s="11" t="s">
        <v>458</v>
      </c>
      <c r="D3632" s="38">
        <v>0</v>
      </c>
      <c r="E3632" s="38">
        <v>0</v>
      </c>
      <c r="F3632" s="38">
        <v>0</v>
      </c>
      <c r="G3632" s="38">
        <v>0</v>
      </c>
    </row>
    <row r="3633" spans="3:7">
      <c r="C3633" s="11" t="s">
        <v>457</v>
      </c>
      <c r="D3633" s="38">
        <v>0</v>
      </c>
      <c r="E3633" s="38">
        <v>0</v>
      </c>
      <c r="F3633" s="38">
        <v>0</v>
      </c>
      <c r="G3633" s="38">
        <v>0</v>
      </c>
    </row>
    <row r="3634" spans="3:7">
      <c r="C3634" s="11" t="s">
        <v>456</v>
      </c>
      <c r="D3634" s="38">
        <v>0</v>
      </c>
      <c r="E3634" s="38">
        <v>0</v>
      </c>
      <c r="F3634" s="38">
        <v>0</v>
      </c>
      <c r="G3634" s="38">
        <v>0</v>
      </c>
    </row>
    <row r="3635" spans="3:7">
      <c r="C3635" s="11" t="s">
        <v>455</v>
      </c>
      <c r="D3635" s="38">
        <v>0</v>
      </c>
      <c r="E3635" s="38">
        <v>0</v>
      </c>
      <c r="F3635" s="38">
        <v>0</v>
      </c>
      <c r="G3635" s="38">
        <v>0</v>
      </c>
    </row>
    <row r="3636" spans="3:7">
      <c r="C3636" s="11" t="s">
        <v>454</v>
      </c>
      <c r="D3636" s="38">
        <v>0</v>
      </c>
      <c r="E3636" s="38">
        <v>0</v>
      </c>
      <c r="F3636" s="38">
        <v>0</v>
      </c>
      <c r="G3636" s="38">
        <v>0</v>
      </c>
    </row>
    <row r="3637" spans="3:7">
      <c r="C3637" s="11" t="s">
        <v>453</v>
      </c>
      <c r="D3637" s="38">
        <v>0</v>
      </c>
      <c r="E3637" s="38">
        <v>0</v>
      </c>
      <c r="F3637" s="38">
        <v>0</v>
      </c>
      <c r="G3637" s="38">
        <v>0</v>
      </c>
    </row>
    <row r="3638" spans="3:7">
      <c r="C3638" s="10" t="s">
        <v>165</v>
      </c>
      <c r="D3638" s="38">
        <v>800000000</v>
      </c>
      <c r="E3638" s="38">
        <v>400000000</v>
      </c>
      <c r="F3638" s="38">
        <v>400000000</v>
      </c>
      <c r="G3638" s="38">
        <v>600000000</v>
      </c>
    </row>
    <row r="3639" spans="3:7">
      <c r="C3639" s="34" t="s">
        <v>2140</v>
      </c>
      <c r="D3639" s="827" t="s">
        <v>2141</v>
      </c>
      <c r="E3639" s="828"/>
      <c r="F3639" s="828"/>
      <c r="G3639" s="828"/>
    </row>
    <row r="3640" spans="3:7">
      <c r="C3640" s="14" t="s">
        <v>484</v>
      </c>
      <c r="D3640" s="825" t="s">
        <v>2142</v>
      </c>
      <c r="E3640" s="826"/>
      <c r="F3640" s="826"/>
      <c r="G3640" s="826"/>
    </row>
    <row r="3641" spans="3:7">
      <c r="C3641" s="35" t="s">
        <v>482</v>
      </c>
      <c r="D3641" s="821" t="s">
        <v>2143</v>
      </c>
      <c r="E3641" s="822"/>
      <c r="F3641" s="822"/>
      <c r="G3641" s="822"/>
    </row>
    <row r="3642" spans="3:7">
      <c r="C3642" s="35" t="s">
        <v>15</v>
      </c>
      <c r="D3642" s="821" t="s">
        <v>2046</v>
      </c>
      <c r="E3642" s="822"/>
      <c r="F3642" s="822"/>
      <c r="G3642" s="822"/>
    </row>
    <row r="3643" spans="3:7">
      <c r="C3643" s="13"/>
      <c r="D3643" s="41">
        <v>2021</v>
      </c>
      <c r="E3643" s="41">
        <v>2022</v>
      </c>
      <c r="F3643" s="41">
        <v>2023</v>
      </c>
      <c r="G3643" s="41">
        <v>2024</v>
      </c>
    </row>
    <row r="3644" spans="3:7">
      <c r="C3644" s="12"/>
      <c r="D3644" s="42" t="s">
        <v>7</v>
      </c>
      <c r="E3644" s="42" t="s">
        <v>8</v>
      </c>
      <c r="F3644" s="42" t="s">
        <v>8</v>
      </c>
      <c r="G3644" s="42" t="s">
        <v>8</v>
      </c>
    </row>
    <row r="3645" spans="3:7">
      <c r="C3645" s="7" t="s">
        <v>16</v>
      </c>
      <c r="D3645" s="43" t="s">
        <v>474</v>
      </c>
      <c r="E3645" s="43" t="s">
        <v>531</v>
      </c>
      <c r="F3645" s="43" t="s">
        <v>474</v>
      </c>
      <c r="G3645" s="43" t="s">
        <v>474</v>
      </c>
    </row>
    <row r="3646" spans="3:7">
      <c r="C3646" s="7" t="s">
        <v>680</v>
      </c>
      <c r="D3646" s="43" t="s">
        <v>1051</v>
      </c>
      <c r="E3646" s="43" t="s">
        <v>2144</v>
      </c>
      <c r="F3646" s="43" t="s">
        <v>474</v>
      </c>
      <c r="G3646" s="43" t="s">
        <v>474</v>
      </c>
    </row>
    <row r="3647" spans="3:7">
      <c r="C3647" s="7" t="s">
        <v>676</v>
      </c>
      <c r="D3647" s="43" t="s">
        <v>474</v>
      </c>
      <c r="E3647" s="43" t="s">
        <v>2144</v>
      </c>
      <c r="F3647" s="43" t="s">
        <v>474</v>
      </c>
      <c r="G3647" s="43" t="s">
        <v>474</v>
      </c>
    </row>
    <row r="3648" spans="3:7">
      <c r="C3648" s="7" t="s">
        <v>477</v>
      </c>
      <c r="D3648" s="43" t="s">
        <v>450</v>
      </c>
      <c r="E3648" s="43" t="s">
        <v>450</v>
      </c>
      <c r="F3648" s="43" t="s">
        <v>583</v>
      </c>
      <c r="G3648" s="43" t="s">
        <v>450</v>
      </c>
    </row>
    <row r="3649" spans="3:7">
      <c r="C3649" s="7" t="s">
        <v>476</v>
      </c>
      <c r="D3649" s="43" t="s">
        <v>450</v>
      </c>
      <c r="E3649" s="43" t="s">
        <v>2145</v>
      </c>
      <c r="F3649" s="43" t="s">
        <v>583</v>
      </c>
      <c r="G3649" s="43" t="s">
        <v>450</v>
      </c>
    </row>
    <row r="3650" spans="3:7">
      <c r="C3650" s="7" t="s">
        <v>22</v>
      </c>
      <c r="D3650" s="43" t="s">
        <v>450</v>
      </c>
      <c r="E3650" s="43" t="s">
        <v>450</v>
      </c>
      <c r="F3650" s="43" t="s">
        <v>583</v>
      </c>
      <c r="G3650" s="43" t="s">
        <v>450</v>
      </c>
    </row>
    <row r="3651" spans="3:7">
      <c r="C3651" s="823" t="s">
        <v>473</v>
      </c>
      <c r="D3651" s="824"/>
      <c r="E3651" s="824"/>
      <c r="F3651" s="824"/>
      <c r="G3651" s="824"/>
    </row>
    <row r="3652" spans="3:7">
      <c r="C3652" s="13"/>
      <c r="D3652" s="41">
        <v>2021</v>
      </c>
      <c r="E3652" s="41">
        <v>2022</v>
      </c>
      <c r="F3652" s="41">
        <v>2023</v>
      </c>
      <c r="G3652" s="41">
        <v>2024</v>
      </c>
    </row>
    <row r="3653" spans="3:7">
      <c r="C3653" s="12"/>
      <c r="D3653" s="42" t="s">
        <v>7</v>
      </c>
      <c r="E3653" s="42" t="s">
        <v>8</v>
      </c>
      <c r="F3653" s="42" t="s">
        <v>8</v>
      </c>
      <c r="G3653" s="42" t="s">
        <v>8</v>
      </c>
    </row>
    <row r="3654" spans="3:7">
      <c r="C3654" s="11" t="s">
        <v>470</v>
      </c>
      <c r="D3654" s="38">
        <v>0</v>
      </c>
      <c r="E3654" s="38">
        <v>0</v>
      </c>
      <c r="F3654" s="38">
        <v>0</v>
      </c>
      <c r="G3654" s="38">
        <v>0</v>
      </c>
    </row>
    <row r="3655" spans="3:7">
      <c r="C3655" s="11" t="s">
        <v>459</v>
      </c>
      <c r="D3655" s="38">
        <v>0</v>
      </c>
      <c r="E3655" s="38">
        <v>0</v>
      </c>
      <c r="F3655" s="38">
        <v>0</v>
      </c>
      <c r="G3655" s="38">
        <v>0</v>
      </c>
    </row>
    <row r="3656" spans="3:7">
      <c r="C3656" s="11" t="s">
        <v>463</v>
      </c>
      <c r="D3656" s="38">
        <v>0</v>
      </c>
      <c r="E3656" s="38">
        <v>0</v>
      </c>
      <c r="F3656" s="38">
        <v>0</v>
      </c>
      <c r="G3656" s="38">
        <v>0</v>
      </c>
    </row>
    <row r="3657" spans="3:7">
      <c r="C3657" s="11" t="s">
        <v>469</v>
      </c>
      <c r="D3657" s="38">
        <v>0</v>
      </c>
      <c r="E3657" s="38">
        <v>0</v>
      </c>
      <c r="F3657" s="38">
        <v>0</v>
      </c>
      <c r="G3657" s="38">
        <v>0</v>
      </c>
    </row>
    <row r="3658" spans="3:7">
      <c r="C3658" s="11" t="s">
        <v>459</v>
      </c>
      <c r="D3658" s="38">
        <v>0</v>
      </c>
      <c r="E3658" s="38">
        <v>0</v>
      </c>
      <c r="F3658" s="38">
        <v>0</v>
      </c>
      <c r="G3658" s="38">
        <v>0</v>
      </c>
    </row>
    <row r="3659" spans="3:7">
      <c r="C3659" s="11" t="s">
        <v>463</v>
      </c>
      <c r="D3659" s="38">
        <v>0</v>
      </c>
      <c r="E3659" s="38">
        <v>0</v>
      </c>
      <c r="F3659" s="38">
        <v>0</v>
      </c>
      <c r="G3659" s="38">
        <v>0</v>
      </c>
    </row>
    <row r="3660" spans="3:7">
      <c r="C3660" s="11" t="s">
        <v>468</v>
      </c>
      <c r="D3660" s="38">
        <v>0</v>
      </c>
      <c r="E3660" s="38">
        <v>0</v>
      </c>
      <c r="F3660" s="38">
        <v>0</v>
      </c>
      <c r="G3660" s="38">
        <v>0</v>
      </c>
    </row>
    <row r="3661" spans="3:7">
      <c r="C3661" s="11" t="s">
        <v>459</v>
      </c>
      <c r="D3661" s="38">
        <v>0</v>
      </c>
      <c r="E3661" s="38">
        <v>0</v>
      </c>
      <c r="F3661" s="38">
        <v>0</v>
      </c>
      <c r="G3661" s="38">
        <v>0</v>
      </c>
    </row>
    <row r="3662" spans="3:7">
      <c r="C3662" s="11" t="s">
        <v>463</v>
      </c>
      <c r="D3662" s="38">
        <v>0</v>
      </c>
      <c r="E3662" s="38">
        <v>0</v>
      </c>
      <c r="F3662" s="38">
        <v>0</v>
      </c>
      <c r="G3662" s="38">
        <v>0</v>
      </c>
    </row>
    <row r="3663" spans="3:7">
      <c r="C3663" s="11" t="s">
        <v>467</v>
      </c>
      <c r="D3663" s="38">
        <v>0</v>
      </c>
      <c r="E3663" s="38">
        <v>0</v>
      </c>
      <c r="F3663" s="38">
        <v>0</v>
      </c>
      <c r="G3663" s="38">
        <v>0</v>
      </c>
    </row>
    <row r="3664" spans="3:7">
      <c r="C3664" s="11" t="s">
        <v>459</v>
      </c>
      <c r="D3664" s="38">
        <v>0</v>
      </c>
      <c r="E3664" s="38">
        <v>0</v>
      </c>
      <c r="F3664" s="38">
        <v>0</v>
      </c>
      <c r="G3664" s="38">
        <v>0</v>
      </c>
    </row>
    <row r="3665" spans="3:7">
      <c r="C3665" s="11" t="s">
        <v>463</v>
      </c>
      <c r="D3665" s="38">
        <v>0</v>
      </c>
      <c r="E3665" s="38">
        <v>0</v>
      </c>
      <c r="F3665" s="38">
        <v>0</v>
      </c>
      <c r="G3665" s="38">
        <v>0</v>
      </c>
    </row>
    <row r="3666" spans="3:7">
      <c r="C3666" s="11" t="s">
        <v>472</v>
      </c>
      <c r="D3666" s="38">
        <v>0</v>
      </c>
      <c r="E3666" s="38">
        <v>0</v>
      </c>
      <c r="F3666" s="38">
        <v>0</v>
      </c>
      <c r="G3666" s="38">
        <v>0</v>
      </c>
    </row>
    <row r="3667" spans="3:7">
      <c r="C3667" s="11" t="s">
        <v>459</v>
      </c>
      <c r="D3667" s="38">
        <v>0</v>
      </c>
      <c r="E3667" s="38">
        <v>0</v>
      </c>
      <c r="F3667" s="38">
        <v>0</v>
      </c>
      <c r="G3667" s="38">
        <v>0</v>
      </c>
    </row>
    <row r="3668" spans="3:7">
      <c r="C3668" s="11" t="s">
        <v>463</v>
      </c>
      <c r="D3668" s="38">
        <v>0</v>
      </c>
      <c r="E3668" s="38">
        <v>0</v>
      </c>
      <c r="F3668" s="38">
        <v>0</v>
      </c>
      <c r="G3668" s="38">
        <v>0</v>
      </c>
    </row>
    <row r="3669" spans="3:7">
      <c r="C3669" s="11" t="s">
        <v>465</v>
      </c>
      <c r="D3669" s="38">
        <v>0</v>
      </c>
      <c r="E3669" s="38">
        <v>0</v>
      </c>
      <c r="F3669" s="38">
        <v>0</v>
      </c>
      <c r="G3669" s="38">
        <v>0</v>
      </c>
    </row>
    <row r="3670" spans="3:7">
      <c r="C3670" s="11" t="s">
        <v>459</v>
      </c>
      <c r="D3670" s="38">
        <v>0</v>
      </c>
      <c r="E3670" s="38">
        <v>0</v>
      </c>
      <c r="F3670" s="38">
        <v>0</v>
      </c>
      <c r="G3670" s="38">
        <v>0</v>
      </c>
    </row>
    <row r="3671" spans="3:7">
      <c r="C3671" s="11" t="s">
        <v>463</v>
      </c>
      <c r="D3671" s="38">
        <v>0</v>
      </c>
      <c r="E3671" s="38">
        <v>0</v>
      </c>
      <c r="F3671" s="38">
        <v>0</v>
      </c>
      <c r="G3671" s="38">
        <v>0</v>
      </c>
    </row>
    <row r="3672" spans="3:7">
      <c r="C3672" s="11" t="s">
        <v>464</v>
      </c>
      <c r="D3672" s="38">
        <v>0</v>
      </c>
      <c r="E3672" s="38">
        <v>0</v>
      </c>
      <c r="F3672" s="38">
        <v>0</v>
      </c>
      <c r="G3672" s="38">
        <v>0</v>
      </c>
    </row>
    <row r="3673" spans="3:7">
      <c r="C3673" s="11" t="s">
        <v>459</v>
      </c>
      <c r="D3673" s="38">
        <v>0</v>
      </c>
      <c r="E3673" s="38">
        <v>0</v>
      </c>
      <c r="F3673" s="38">
        <v>0</v>
      </c>
      <c r="G3673" s="38">
        <v>0</v>
      </c>
    </row>
    <row r="3674" spans="3:7">
      <c r="C3674" s="11" t="s">
        <v>463</v>
      </c>
      <c r="D3674" s="38">
        <v>0</v>
      </c>
      <c r="E3674" s="38">
        <v>0</v>
      </c>
      <c r="F3674" s="38">
        <v>0</v>
      </c>
      <c r="G3674" s="38">
        <v>0</v>
      </c>
    </row>
    <row r="3675" spans="3:7">
      <c r="C3675" s="11" t="s">
        <v>462</v>
      </c>
      <c r="D3675" s="38">
        <v>0</v>
      </c>
      <c r="E3675" s="38">
        <v>0</v>
      </c>
      <c r="F3675" s="38">
        <v>0</v>
      </c>
      <c r="G3675" s="38">
        <v>0</v>
      </c>
    </row>
    <row r="3676" spans="3:7">
      <c r="C3676" s="11" t="s">
        <v>459</v>
      </c>
      <c r="D3676" s="38">
        <v>0</v>
      </c>
      <c r="E3676" s="38">
        <v>0</v>
      </c>
      <c r="F3676" s="38">
        <v>0</v>
      </c>
      <c r="G3676" s="38">
        <v>0</v>
      </c>
    </row>
    <row r="3677" spans="3:7">
      <c r="C3677" s="11" t="s">
        <v>458</v>
      </c>
      <c r="D3677" s="38">
        <v>0</v>
      </c>
      <c r="E3677" s="38">
        <v>0</v>
      </c>
      <c r="F3677" s="38">
        <v>0</v>
      </c>
      <c r="G3677" s="38">
        <v>0</v>
      </c>
    </row>
    <row r="3678" spans="3:7">
      <c r="C3678" s="11" t="s">
        <v>457</v>
      </c>
      <c r="D3678" s="38">
        <v>0</v>
      </c>
      <c r="E3678" s="38">
        <v>0</v>
      </c>
      <c r="F3678" s="38">
        <v>0</v>
      </c>
      <c r="G3678" s="38">
        <v>0</v>
      </c>
    </row>
    <row r="3679" spans="3:7">
      <c r="C3679" s="11" t="s">
        <v>456</v>
      </c>
      <c r="D3679" s="38">
        <v>0</v>
      </c>
      <c r="E3679" s="38">
        <v>0</v>
      </c>
      <c r="F3679" s="38">
        <v>0</v>
      </c>
      <c r="G3679" s="38">
        <v>0</v>
      </c>
    </row>
    <row r="3680" spans="3:7">
      <c r="C3680" s="11" t="s">
        <v>455</v>
      </c>
      <c r="D3680" s="38">
        <v>0</v>
      </c>
      <c r="E3680" s="38">
        <v>0</v>
      </c>
      <c r="F3680" s="38">
        <v>0</v>
      </c>
      <c r="G3680" s="38">
        <v>0</v>
      </c>
    </row>
    <row r="3681" spans="3:7">
      <c r="C3681" s="11" t="s">
        <v>461</v>
      </c>
      <c r="D3681" s="38">
        <v>50000000</v>
      </c>
      <c r="E3681" s="38">
        <v>23351060</v>
      </c>
      <c r="F3681" s="38">
        <v>0</v>
      </c>
      <c r="G3681" s="38">
        <v>0</v>
      </c>
    </row>
    <row r="3682" spans="3:7">
      <c r="C3682" s="11" t="s">
        <v>459</v>
      </c>
      <c r="D3682" s="38">
        <v>0</v>
      </c>
      <c r="E3682" s="38">
        <v>0</v>
      </c>
      <c r="F3682" s="38">
        <v>0</v>
      </c>
      <c r="G3682" s="38">
        <v>0</v>
      </c>
    </row>
    <row r="3683" spans="3:7">
      <c r="C3683" s="11" t="s">
        <v>458</v>
      </c>
      <c r="D3683" s="38">
        <v>50000000</v>
      </c>
      <c r="E3683" s="38">
        <v>23351060</v>
      </c>
      <c r="F3683" s="38">
        <v>0</v>
      </c>
      <c r="G3683" s="38">
        <v>0</v>
      </c>
    </row>
    <row r="3684" spans="3:7">
      <c r="C3684" s="11" t="s">
        <v>457</v>
      </c>
      <c r="D3684" s="38">
        <v>0</v>
      </c>
      <c r="E3684" s="38">
        <v>0</v>
      </c>
      <c r="F3684" s="38">
        <v>0</v>
      </c>
      <c r="G3684" s="38">
        <v>0</v>
      </c>
    </row>
    <row r="3685" spans="3:7">
      <c r="C3685" s="11" t="s">
        <v>456</v>
      </c>
      <c r="D3685" s="38">
        <v>0</v>
      </c>
      <c r="E3685" s="38">
        <v>0</v>
      </c>
      <c r="F3685" s="38">
        <v>0</v>
      </c>
      <c r="G3685" s="38">
        <v>0</v>
      </c>
    </row>
    <row r="3686" spans="3:7">
      <c r="C3686" s="11" t="s">
        <v>455</v>
      </c>
      <c r="D3686" s="38">
        <v>0</v>
      </c>
      <c r="E3686" s="38">
        <v>0</v>
      </c>
      <c r="F3686" s="38">
        <v>0</v>
      </c>
      <c r="G3686" s="38">
        <v>0</v>
      </c>
    </row>
    <row r="3687" spans="3:7">
      <c r="C3687" s="11" t="s">
        <v>460</v>
      </c>
      <c r="D3687" s="38">
        <v>0</v>
      </c>
      <c r="E3687" s="38">
        <v>0</v>
      </c>
      <c r="F3687" s="38">
        <v>0</v>
      </c>
      <c r="G3687" s="38">
        <v>0</v>
      </c>
    </row>
    <row r="3688" spans="3:7">
      <c r="C3688" s="11" t="s">
        <v>459</v>
      </c>
      <c r="D3688" s="38">
        <v>0</v>
      </c>
      <c r="E3688" s="38">
        <v>0</v>
      </c>
      <c r="F3688" s="38">
        <v>0</v>
      </c>
      <c r="G3688" s="38">
        <v>0</v>
      </c>
    </row>
    <row r="3689" spans="3:7">
      <c r="C3689" s="11" t="s">
        <v>458</v>
      </c>
      <c r="D3689" s="38">
        <v>0</v>
      </c>
      <c r="E3689" s="38">
        <v>0</v>
      </c>
      <c r="F3689" s="38">
        <v>0</v>
      </c>
      <c r="G3689" s="38">
        <v>0</v>
      </c>
    </row>
    <row r="3690" spans="3:7">
      <c r="C3690" s="11" t="s">
        <v>457</v>
      </c>
      <c r="D3690" s="38">
        <v>0</v>
      </c>
      <c r="E3690" s="38">
        <v>0</v>
      </c>
      <c r="F3690" s="38">
        <v>0</v>
      </c>
      <c r="G3690" s="38">
        <v>0</v>
      </c>
    </row>
    <row r="3691" spans="3:7">
      <c r="C3691" s="11" t="s">
        <v>456</v>
      </c>
      <c r="D3691" s="38">
        <v>0</v>
      </c>
      <c r="E3691" s="38">
        <v>0</v>
      </c>
      <c r="F3691" s="38">
        <v>0</v>
      </c>
      <c r="G3691" s="38">
        <v>0</v>
      </c>
    </row>
    <row r="3692" spans="3:7">
      <c r="C3692" s="11" t="s">
        <v>455</v>
      </c>
      <c r="D3692" s="38">
        <v>0</v>
      </c>
      <c r="E3692" s="38">
        <v>0</v>
      </c>
      <c r="F3692" s="38">
        <v>0</v>
      </c>
      <c r="G3692" s="38">
        <v>0</v>
      </c>
    </row>
    <row r="3693" spans="3:7">
      <c r="C3693" s="11" t="s">
        <v>454</v>
      </c>
      <c r="D3693" s="38">
        <v>0</v>
      </c>
      <c r="E3693" s="38">
        <v>0</v>
      </c>
      <c r="F3693" s="38">
        <v>0</v>
      </c>
      <c r="G3693" s="38">
        <v>0</v>
      </c>
    </row>
    <row r="3694" spans="3:7">
      <c r="C3694" s="11" t="s">
        <v>453</v>
      </c>
      <c r="D3694" s="38">
        <v>0</v>
      </c>
      <c r="E3694" s="38">
        <v>0</v>
      </c>
      <c r="F3694" s="38">
        <v>0</v>
      </c>
      <c r="G3694" s="38">
        <v>0</v>
      </c>
    </row>
    <row r="3695" spans="3:7">
      <c r="C3695" s="10" t="s">
        <v>165</v>
      </c>
      <c r="D3695" s="38">
        <v>50000000</v>
      </c>
      <c r="E3695" s="38">
        <v>23351060</v>
      </c>
      <c r="F3695" s="38">
        <v>0</v>
      </c>
      <c r="G3695" s="38">
        <v>0</v>
      </c>
    </row>
    <row r="3696" spans="3:7">
      <c r="C3696" s="34" t="s">
        <v>2146</v>
      </c>
      <c r="D3696" s="827" t="s">
        <v>2147</v>
      </c>
      <c r="E3696" s="828"/>
      <c r="F3696" s="828"/>
      <c r="G3696" s="828"/>
    </row>
    <row r="3697" spans="3:7">
      <c r="C3697" s="14" t="s">
        <v>484</v>
      </c>
      <c r="D3697" s="825" t="s">
        <v>2148</v>
      </c>
      <c r="E3697" s="826"/>
      <c r="F3697" s="826"/>
      <c r="G3697" s="826"/>
    </row>
    <row r="3698" spans="3:7">
      <c r="C3698" s="35" t="s">
        <v>482</v>
      </c>
      <c r="D3698" s="821" t="s">
        <v>2147</v>
      </c>
      <c r="E3698" s="822"/>
      <c r="F3698" s="822"/>
      <c r="G3698" s="822"/>
    </row>
    <row r="3699" spans="3:7">
      <c r="C3699" s="35" t="s">
        <v>15</v>
      </c>
      <c r="D3699" s="821" t="s">
        <v>2046</v>
      </c>
      <c r="E3699" s="822"/>
      <c r="F3699" s="822"/>
      <c r="G3699" s="822"/>
    </row>
    <row r="3700" spans="3:7">
      <c r="C3700" s="13"/>
      <c r="D3700" s="41">
        <v>2021</v>
      </c>
      <c r="E3700" s="41">
        <v>2022</v>
      </c>
      <c r="F3700" s="41">
        <v>2023</v>
      </c>
      <c r="G3700" s="41">
        <v>2024</v>
      </c>
    </row>
    <row r="3701" spans="3:7">
      <c r="C3701" s="12"/>
      <c r="D3701" s="42" t="s">
        <v>7</v>
      </c>
      <c r="E3701" s="42" t="s">
        <v>8</v>
      </c>
      <c r="F3701" s="42" t="s">
        <v>8</v>
      </c>
      <c r="G3701" s="42" t="s">
        <v>8</v>
      </c>
    </row>
    <row r="3702" spans="3:7">
      <c r="C3702" s="7" t="s">
        <v>16</v>
      </c>
      <c r="D3702" s="43" t="s">
        <v>531</v>
      </c>
      <c r="E3702" s="43" t="s">
        <v>531</v>
      </c>
      <c r="F3702" s="43" t="s">
        <v>531</v>
      </c>
      <c r="G3702" s="43" t="s">
        <v>474</v>
      </c>
    </row>
    <row r="3703" spans="3:7">
      <c r="C3703" s="7" t="s">
        <v>680</v>
      </c>
      <c r="D3703" s="43" t="s">
        <v>1028</v>
      </c>
      <c r="E3703" s="43" t="s">
        <v>2149</v>
      </c>
      <c r="F3703" s="43" t="s">
        <v>1467</v>
      </c>
      <c r="G3703" s="43" t="s">
        <v>474</v>
      </c>
    </row>
    <row r="3704" spans="3:7">
      <c r="C3704" s="7" t="s">
        <v>676</v>
      </c>
      <c r="D3704" s="43" t="s">
        <v>1028</v>
      </c>
      <c r="E3704" s="43" t="s">
        <v>2149</v>
      </c>
      <c r="F3704" s="43" t="s">
        <v>1467</v>
      </c>
      <c r="G3704" s="43" t="s">
        <v>474</v>
      </c>
    </row>
    <row r="3705" spans="3:7">
      <c r="C3705" s="7" t="s">
        <v>477</v>
      </c>
      <c r="D3705" s="43" t="s">
        <v>450</v>
      </c>
      <c r="E3705" s="43" t="s">
        <v>474</v>
      </c>
      <c r="F3705" s="43" t="s">
        <v>474</v>
      </c>
      <c r="G3705" s="43" t="s">
        <v>583</v>
      </c>
    </row>
    <row r="3706" spans="3:7">
      <c r="C3706" s="7" t="s">
        <v>476</v>
      </c>
      <c r="D3706" s="43" t="s">
        <v>450</v>
      </c>
      <c r="E3706" s="43" t="s">
        <v>2150</v>
      </c>
      <c r="F3706" s="43" t="s">
        <v>2151</v>
      </c>
      <c r="G3706" s="43" t="s">
        <v>583</v>
      </c>
    </row>
    <row r="3707" spans="3:7">
      <c r="C3707" s="7" t="s">
        <v>22</v>
      </c>
      <c r="D3707" s="43" t="s">
        <v>450</v>
      </c>
      <c r="E3707" s="43" t="s">
        <v>2150</v>
      </c>
      <c r="F3707" s="43" t="s">
        <v>2151</v>
      </c>
      <c r="G3707" s="43" t="s">
        <v>583</v>
      </c>
    </row>
    <row r="3708" spans="3:7">
      <c r="C3708" s="823" t="s">
        <v>473</v>
      </c>
      <c r="D3708" s="824"/>
      <c r="E3708" s="824"/>
      <c r="F3708" s="824"/>
      <c r="G3708" s="824"/>
    </row>
    <row r="3709" spans="3:7">
      <c r="C3709" s="13"/>
      <c r="D3709" s="41">
        <v>2021</v>
      </c>
      <c r="E3709" s="41">
        <v>2022</v>
      </c>
      <c r="F3709" s="41">
        <v>2023</v>
      </c>
      <c r="G3709" s="41">
        <v>2024</v>
      </c>
    </row>
    <row r="3710" spans="3:7">
      <c r="C3710" s="12"/>
      <c r="D3710" s="42" t="s">
        <v>7</v>
      </c>
      <c r="E3710" s="42" t="s">
        <v>8</v>
      </c>
      <c r="F3710" s="42" t="s">
        <v>8</v>
      </c>
      <c r="G3710" s="42" t="s">
        <v>8</v>
      </c>
    </row>
    <row r="3711" spans="3:7">
      <c r="C3711" s="11" t="s">
        <v>470</v>
      </c>
      <c r="D3711" s="38">
        <v>0</v>
      </c>
      <c r="E3711" s="38">
        <v>0</v>
      </c>
      <c r="F3711" s="38">
        <v>0</v>
      </c>
      <c r="G3711" s="38">
        <v>0</v>
      </c>
    </row>
    <row r="3712" spans="3:7">
      <c r="C3712" s="11" t="s">
        <v>459</v>
      </c>
      <c r="D3712" s="38">
        <v>0</v>
      </c>
      <c r="E3712" s="38">
        <v>0</v>
      </c>
      <c r="F3712" s="38">
        <v>0</v>
      </c>
      <c r="G3712" s="38">
        <v>0</v>
      </c>
    </row>
    <row r="3713" spans="3:7">
      <c r="C3713" s="11" t="s">
        <v>463</v>
      </c>
      <c r="D3713" s="38">
        <v>0</v>
      </c>
      <c r="E3713" s="38">
        <v>0</v>
      </c>
      <c r="F3713" s="38">
        <v>0</v>
      </c>
      <c r="G3713" s="38">
        <v>0</v>
      </c>
    </row>
    <row r="3714" spans="3:7">
      <c r="C3714" s="11" t="s">
        <v>469</v>
      </c>
      <c r="D3714" s="38">
        <v>0</v>
      </c>
      <c r="E3714" s="38">
        <v>0</v>
      </c>
      <c r="F3714" s="38">
        <v>0</v>
      </c>
      <c r="G3714" s="38">
        <v>0</v>
      </c>
    </row>
    <row r="3715" spans="3:7">
      <c r="C3715" s="11" t="s">
        <v>459</v>
      </c>
      <c r="D3715" s="38">
        <v>0</v>
      </c>
      <c r="E3715" s="38">
        <v>0</v>
      </c>
      <c r="F3715" s="38">
        <v>0</v>
      </c>
      <c r="G3715" s="38">
        <v>0</v>
      </c>
    </row>
    <row r="3716" spans="3:7">
      <c r="C3716" s="11" t="s">
        <v>463</v>
      </c>
      <c r="D3716" s="38">
        <v>0</v>
      </c>
      <c r="E3716" s="38">
        <v>0</v>
      </c>
      <c r="F3716" s="38">
        <v>0</v>
      </c>
      <c r="G3716" s="38">
        <v>0</v>
      </c>
    </row>
    <row r="3717" spans="3:7">
      <c r="C3717" s="11" t="s">
        <v>468</v>
      </c>
      <c r="D3717" s="38">
        <v>0</v>
      </c>
      <c r="E3717" s="38">
        <v>0</v>
      </c>
      <c r="F3717" s="38">
        <v>0</v>
      </c>
      <c r="G3717" s="38">
        <v>0</v>
      </c>
    </row>
    <row r="3718" spans="3:7">
      <c r="C3718" s="11" t="s">
        <v>459</v>
      </c>
      <c r="D3718" s="38">
        <v>0</v>
      </c>
      <c r="E3718" s="38">
        <v>0</v>
      </c>
      <c r="F3718" s="38">
        <v>0</v>
      </c>
      <c r="G3718" s="38">
        <v>0</v>
      </c>
    </row>
    <row r="3719" spans="3:7">
      <c r="C3719" s="11" t="s">
        <v>463</v>
      </c>
      <c r="D3719" s="38">
        <v>0</v>
      </c>
      <c r="E3719" s="38">
        <v>0</v>
      </c>
      <c r="F3719" s="38">
        <v>0</v>
      </c>
      <c r="G3719" s="38">
        <v>0</v>
      </c>
    </row>
    <row r="3720" spans="3:7">
      <c r="C3720" s="11" t="s">
        <v>467</v>
      </c>
      <c r="D3720" s="38">
        <v>0</v>
      </c>
      <c r="E3720" s="38">
        <v>0</v>
      </c>
      <c r="F3720" s="38">
        <v>0</v>
      </c>
      <c r="G3720" s="38">
        <v>0</v>
      </c>
    </row>
    <row r="3721" spans="3:7">
      <c r="C3721" s="11" t="s">
        <v>459</v>
      </c>
      <c r="D3721" s="38">
        <v>0</v>
      </c>
      <c r="E3721" s="38">
        <v>0</v>
      </c>
      <c r="F3721" s="38">
        <v>0</v>
      </c>
      <c r="G3721" s="38">
        <v>0</v>
      </c>
    </row>
    <row r="3722" spans="3:7">
      <c r="C3722" s="11" t="s">
        <v>463</v>
      </c>
      <c r="D3722" s="38">
        <v>0</v>
      </c>
      <c r="E3722" s="38">
        <v>0</v>
      </c>
      <c r="F3722" s="38">
        <v>0</v>
      </c>
      <c r="G3722" s="38">
        <v>0</v>
      </c>
    </row>
    <row r="3723" spans="3:7">
      <c r="C3723" s="11" t="s">
        <v>472</v>
      </c>
      <c r="D3723" s="38">
        <v>0</v>
      </c>
      <c r="E3723" s="38">
        <v>0</v>
      </c>
      <c r="F3723" s="38">
        <v>0</v>
      </c>
      <c r="G3723" s="38">
        <v>0</v>
      </c>
    </row>
    <row r="3724" spans="3:7">
      <c r="C3724" s="11" t="s">
        <v>459</v>
      </c>
      <c r="D3724" s="38">
        <v>0</v>
      </c>
      <c r="E3724" s="38">
        <v>0</v>
      </c>
      <c r="F3724" s="38">
        <v>0</v>
      </c>
      <c r="G3724" s="38">
        <v>0</v>
      </c>
    </row>
    <row r="3725" spans="3:7">
      <c r="C3725" s="11" t="s">
        <v>463</v>
      </c>
      <c r="D3725" s="38">
        <v>0</v>
      </c>
      <c r="E3725" s="38">
        <v>0</v>
      </c>
      <c r="F3725" s="38">
        <v>0</v>
      </c>
      <c r="G3725" s="38">
        <v>0</v>
      </c>
    </row>
    <row r="3726" spans="3:7">
      <c r="C3726" s="11" t="s">
        <v>465</v>
      </c>
      <c r="D3726" s="38">
        <v>0</v>
      </c>
      <c r="E3726" s="38">
        <v>0</v>
      </c>
      <c r="F3726" s="38">
        <v>0</v>
      </c>
      <c r="G3726" s="38">
        <v>0</v>
      </c>
    </row>
    <row r="3727" spans="3:7">
      <c r="C3727" s="11" t="s">
        <v>459</v>
      </c>
      <c r="D3727" s="38">
        <v>0</v>
      </c>
      <c r="E3727" s="38">
        <v>0</v>
      </c>
      <c r="F3727" s="38">
        <v>0</v>
      </c>
      <c r="G3727" s="38">
        <v>0</v>
      </c>
    </row>
    <row r="3728" spans="3:7">
      <c r="C3728" s="11" t="s">
        <v>463</v>
      </c>
      <c r="D3728" s="38">
        <v>0</v>
      </c>
      <c r="E3728" s="38">
        <v>0</v>
      </c>
      <c r="F3728" s="38">
        <v>0</v>
      </c>
      <c r="G3728" s="38">
        <v>0</v>
      </c>
    </row>
    <row r="3729" spans="3:7">
      <c r="C3729" s="11" t="s">
        <v>464</v>
      </c>
      <c r="D3729" s="38">
        <v>0</v>
      </c>
      <c r="E3729" s="38">
        <v>0</v>
      </c>
      <c r="F3729" s="38">
        <v>0</v>
      </c>
      <c r="G3729" s="38">
        <v>0</v>
      </c>
    </row>
    <row r="3730" spans="3:7">
      <c r="C3730" s="11" t="s">
        <v>459</v>
      </c>
      <c r="D3730" s="38">
        <v>0</v>
      </c>
      <c r="E3730" s="38">
        <v>0</v>
      </c>
      <c r="F3730" s="38">
        <v>0</v>
      </c>
      <c r="G3730" s="38">
        <v>0</v>
      </c>
    </row>
    <row r="3731" spans="3:7">
      <c r="C3731" s="11" t="s">
        <v>463</v>
      </c>
      <c r="D3731" s="38">
        <v>0</v>
      </c>
      <c r="E3731" s="38">
        <v>0</v>
      </c>
      <c r="F3731" s="38">
        <v>0</v>
      </c>
      <c r="G3731" s="38">
        <v>0</v>
      </c>
    </row>
    <row r="3732" spans="3:7">
      <c r="C3732" s="11" t="s">
        <v>462</v>
      </c>
      <c r="D3732" s="38">
        <v>0</v>
      </c>
      <c r="E3732" s="38">
        <v>0</v>
      </c>
      <c r="F3732" s="38">
        <v>0</v>
      </c>
      <c r="G3732" s="38">
        <v>0</v>
      </c>
    </row>
    <row r="3733" spans="3:7">
      <c r="C3733" s="11" t="s">
        <v>459</v>
      </c>
      <c r="D3733" s="38">
        <v>0</v>
      </c>
      <c r="E3733" s="38">
        <v>0</v>
      </c>
      <c r="F3733" s="38">
        <v>0</v>
      </c>
      <c r="G3733" s="38">
        <v>0</v>
      </c>
    </row>
    <row r="3734" spans="3:7">
      <c r="C3734" s="11" t="s">
        <v>458</v>
      </c>
      <c r="D3734" s="38">
        <v>0</v>
      </c>
      <c r="E3734" s="38">
        <v>0</v>
      </c>
      <c r="F3734" s="38">
        <v>0</v>
      </c>
      <c r="G3734" s="38">
        <v>0</v>
      </c>
    </row>
    <row r="3735" spans="3:7">
      <c r="C3735" s="11" t="s">
        <v>457</v>
      </c>
      <c r="D3735" s="38">
        <v>0</v>
      </c>
      <c r="E3735" s="38">
        <v>0</v>
      </c>
      <c r="F3735" s="38">
        <v>0</v>
      </c>
      <c r="G3735" s="38">
        <v>0</v>
      </c>
    </row>
    <row r="3736" spans="3:7">
      <c r="C3736" s="11" t="s">
        <v>456</v>
      </c>
      <c r="D3736" s="38">
        <v>0</v>
      </c>
      <c r="E3736" s="38">
        <v>0</v>
      </c>
      <c r="F3736" s="38">
        <v>0</v>
      </c>
      <c r="G3736" s="38">
        <v>0</v>
      </c>
    </row>
    <row r="3737" spans="3:7">
      <c r="C3737" s="11" t="s">
        <v>455</v>
      </c>
      <c r="D3737" s="38">
        <v>0</v>
      </c>
      <c r="E3737" s="38">
        <v>0</v>
      </c>
      <c r="F3737" s="38">
        <v>0</v>
      </c>
      <c r="G3737" s="38">
        <v>0</v>
      </c>
    </row>
    <row r="3738" spans="3:7">
      <c r="C3738" s="11" t="s">
        <v>461</v>
      </c>
      <c r="D3738" s="38">
        <v>60000000</v>
      </c>
      <c r="E3738" s="38">
        <v>131835721</v>
      </c>
      <c r="F3738" s="38">
        <v>100000000</v>
      </c>
      <c r="G3738" s="38">
        <v>0</v>
      </c>
    </row>
    <row r="3739" spans="3:7">
      <c r="C3739" s="11" t="s">
        <v>459</v>
      </c>
      <c r="D3739" s="38">
        <v>0</v>
      </c>
      <c r="E3739" s="38">
        <v>0</v>
      </c>
      <c r="F3739" s="38">
        <v>0</v>
      </c>
      <c r="G3739" s="38">
        <v>0</v>
      </c>
    </row>
    <row r="3740" spans="3:7">
      <c r="C3740" s="11" t="s">
        <v>458</v>
      </c>
      <c r="D3740" s="38">
        <v>60000000</v>
      </c>
      <c r="E3740" s="38">
        <v>131835721</v>
      </c>
      <c r="F3740" s="38">
        <v>100000000</v>
      </c>
      <c r="G3740" s="38">
        <v>0</v>
      </c>
    </row>
    <row r="3741" spans="3:7">
      <c r="C3741" s="11" t="s">
        <v>457</v>
      </c>
      <c r="D3741" s="38">
        <v>0</v>
      </c>
      <c r="E3741" s="38">
        <v>0</v>
      </c>
      <c r="F3741" s="38">
        <v>0</v>
      </c>
      <c r="G3741" s="38">
        <v>0</v>
      </c>
    </row>
    <row r="3742" spans="3:7">
      <c r="C3742" s="11" t="s">
        <v>456</v>
      </c>
      <c r="D3742" s="38">
        <v>0</v>
      </c>
      <c r="E3742" s="38">
        <v>0</v>
      </c>
      <c r="F3742" s="38">
        <v>0</v>
      </c>
      <c r="G3742" s="38">
        <v>0</v>
      </c>
    </row>
    <row r="3743" spans="3:7">
      <c r="C3743" s="11" t="s">
        <v>455</v>
      </c>
      <c r="D3743" s="38">
        <v>0</v>
      </c>
      <c r="E3743" s="38">
        <v>0</v>
      </c>
      <c r="F3743" s="38">
        <v>0</v>
      </c>
      <c r="G3743" s="38">
        <v>0</v>
      </c>
    </row>
    <row r="3744" spans="3:7">
      <c r="C3744" s="11" t="s">
        <v>460</v>
      </c>
      <c r="D3744" s="38">
        <v>0</v>
      </c>
      <c r="E3744" s="38">
        <v>0</v>
      </c>
      <c r="F3744" s="38">
        <v>0</v>
      </c>
      <c r="G3744" s="38">
        <v>0</v>
      </c>
    </row>
    <row r="3745" spans="3:7">
      <c r="C3745" s="11" t="s">
        <v>459</v>
      </c>
      <c r="D3745" s="38">
        <v>0</v>
      </c>
      <c r="E3745" s="38">
        <v>0</v>
      </c>
      <c r="F3745" s="38">
        <v>0</v>
      </c>
      <c r="G3745" s="38">
        <v>0</v>
      </c>
    </row>
    <row r="3746" spans="3:7">
      <c r="C3746" s="11" t="s">
        <v>458</v>
      </c>
      <c r="D3746" s="38">
        <v>0</v>
      </c>
      <c r="E3746" s="38">
        <v>0</v>
      </c>
      <c r="F3746" s="38">
        <v>0</v>
      </c>
      <c r="G3746" s="38">
        <v>0</v>
      </c>
    </row>
    <row r="3747" spans="3:7">
      <c r="C3747" s="11" t="s">
        <v>457</v>
      </c>
      <c r="D3747" s="38">
        <v>0</v>
      </c>
      <c r="E3747" s="38">
        <v>0</v>
      </c>
      <c r="F3747" s="38">
        <v>0</v>
      </c>
      <c r="G3747" s="38">
        <v>0</v>
      </c>
    </row>
    <row r="3748" spans="3:7">
      <c r="C3748" s="11" t="s">
        <v>456</v>
      </c>
      <c r="D3748" s="38">
        <v>0</v>
      </c>
      <c r="E3748" s="38">
        <v>0</v>
      </c>
      <c r="F3748" s="38">
        <v>0</v>
      </c>
      <c r="G3748" s="38">
        <v>0</v>
      </c>
    </row>
    <row r="3749" spans="3:7">
      <c r="C3749" s="11" t="s">
        <v>455</v>
      </c>
      <c r="D3749" s="38">
        <v>0</v>
      </c>
      <c r="E3749" s="38">
        <v>0</v>
      </c>
      <c r="F3749" s="38">
        <v>0</v>
      </c>
      <c r="G3749" s="38">
        <v>0</v>
      </c>
    </row>
    <row r="3750" spans="3:7">
      <c r="C3750" s="11" t="s">
        <v>454</v>
      </c>
      <c r="D3750" s="38">
        <v>0</v>
      </c>
      <c r="E3750" s="38">
        <v>0</v>
      </c>
      <c r="F3750" s="38">
        <v>0</v>
      </c>
      <c r="G3750" s="38">
        <v>0</v>
      </c>
    </row>
    <row r="3751" spans="3:7">
      <c r="C3751" s="11" t="s">
        <v>453</v>
      </c>
      <c r="D3751" s="38">
        <v>0</v>
      </c>
      <c r="E3751" s="38">
        <v>0</v>
      </c>
      <c r="F3751" s="38">
        <v>0</v>
      </c>
      <c r="G3751" s="38">
        <v>0</v>
      </c>
    </row>
    <row r="3752" spans="3:7">
      <c r="C3752" s="10" t="s">
        <v>165</v>
      </c>
      <c r="D3752" s="38">
        <v>60000000</v>
      </c>
      <c r="E3752" s="38">
        <v>131835721</v>
      </c>
      <c r="F3752" s="38">
        <v>100000000</v>
      </c>
      <c r="G3752" s="38">
        <v>0</v>
      </c>
    </row>
    <row r="3753" spans="3:7">
      <c r="C3753" s="34" t="s">
        <v>2152</v>
      </c>
      <c r="D3753" s="827" t="s">
        <v>2153</v>
      </c>
      <c r="E3753" s="828"/>
      <c r="F3753" s="828"/>
      <c r="G3753" s="828"/>
    </row>
    <row r="3754" spans="3:7">
      <c r="C3754" s="14" t="s">
        <v>484</v>
      </c>
      <c r="D3754" s="825" t="s">
        <v>2154</v>
      </c>
      <c r="E3754" s="826"/>
      <c r="F3754" s="826"/>
      <c r="G3754" s="826"/>
    </row>
    <row r="3755" spans="3:7">
      <c r="C3755" s="35" t="s">
        <v>482</v>
      </c>
      <c r="D3755" s="821" t="s">
        <v>2155</v>
      </c>
      <c r="E3755" s="822"/>
      <c r="F3755" s="822"/>
      <c r="G3755" s="822"/>
    </row>
    <row r="3756" spans="3:7">
      <c r="C3756" s="35" t="s">
        <v>15</v>
      </c>
      <c r="D3756" s="821" t="s">
        <v>2046</v>
      </c>
      <c r="E3756" s="822"/>
      <c r="F3756" s="822"/>
      <c r="G3756" s="822"/>
    </row>
    <row r="3757" spans="3:7">
      <c r="C3757" s="13"/>
      <c r="D3757" s="41">
        <v>2021</v>
      </c>
      <c r="E3757" s="41">
        <v>2022</v>
      </c>
      <c r="F3757" s="41">
        <v>2023</v>
      </c>
      <c r="G3757" s="41">
        <v>2024</v>
      </c>
    </row>
    <row r="3758" spans="3:7">
      <c r="C3758" s="12"/>
      <c r="D3758" s="42" t="s">
        <v>7</v>
      </c>
      <c r="E3758" s="42" t="s">
        <v>8</v>
      </c>
      <c r="F3758" s="42" t="s">
        <v>8</v>
      </c>
      <c r="G3758" s="42" t="s">
        <v>8</v>
      </c>
    </row>
    <row r="3759" spans="3:7">
      <c r="C3759" s="7" t="s">
        <v>16</v>
      </c>
      <c r="D3759" s="43" t="s">
        <v>531</v>
      </c>
      <c r="E3759" s="43" t="s">
        <v>531</v>
      </c>
      <c r="F3759" s="43" t="s">
        <v>531</v>
      </c>
      <c r="G3759" s="43" t="s">
        <v>531</v>
      </c>
    </row>
    <row r="3760" spans="3:7">
      <c r="C3760" s="7" t="s">
        <v>680</v>
      </c>
      <c r="D3760" s="43" t="s">
        <v>2156</v>
      </c>
      <c r="E3760" s="43" t="s">
        <v>2157</v>
      </c>
      <c r="F3760" s="43" t="s">
        <v>2158</v>
      </c>
      <c r="G3760" s="43" t="s">
        <v>2159</v>
      </c>
    </row>
    <row r="3761" spans="3:7">
      <c r="C3761" s="7" t="s">
        <v>676</v>
      </c>
      <c r="D3761" s="43" t="s">
        <v>2156</v>
      </c>
      <c r="E3761" s="43" t="s">
        <v>2157</v>
      </c>
      <c r="F3761" s="43" t="s">
        <v>2158</v>
      </c>
      <c r="G3761" s="43" t="s">
        <v>2159</v>
      </c>
    </row>
    <row r="3762" spans="3:7">
      <c r="C3762" s="7" t="s">
        <v>477</v>
      </c>
      <c r="D3762" s="43" t="s">
        <v>450</v>
      </c>
      <c r="E3762" s="43" t="s">
        <v>474</v>
      </c>
      <c r="F3762" s="43" t="s">
        <v>474</v>
      </c>
      <c r="G3762" s="43" t="s">
        <v>474</v>
      </c>
    </row>
    <row r="3763" spans="3:7">
      <c r="C3763" s="7" t="s">
        <v>476</v>
      </c>
      <c r="D3763" s="43" t="s">
        <v>450</v>
      </c>
      <c r="E3763" s="43" t="s">
        <v>2160</v>
      </c>
      <c r="F3763" s="43" t="s">
        <v>2161</v>
      </c>
      <c r="G3763" s="43" t="s">
        <v>2162</v>
      </c>
    </row>
    <row r="3764" spans="3:7">
      <c r="C3764" s="7" t="s">
        <v>22</v>
      </c>
      <c r="D3764" s="43" t="s">
        <v>450</v>
      </c>
      <c r="E3764" s="43" t="s">
        <v>2160</v>
      </c>
      <c r="F3764" s="43" t="s">
        <v>2161</v>
      </c>
      <c r="G3764" s="43" t="s">
        <v>2162</v>
      </c>
    </row>
    <row r="3765" spans="3:7">
      <c r="C3765" s="823" t="s">
        <v>473</v>
      </c>
      <c r="D3765" s="824"/>
      <c r="E3765" s="824"/>
      <c r="F3765" s="824"/>
      <c r="G3765" s="824"/>
    </row>
    <row r="3766" spans="3:7">
      <c r="C3766" s="13"/>
      <c r="D3766" s="41">
        <v>2021</v>
      </c>
      <c r="E3766" s="41">
        <v>2022</v>
      </c>
      <c r="F3766" s="41">
        <v>2023</v>
      </c>
      <c r="G3766" s="41">
        <v>2024</v>
      </c>
    </row>
    <row r="3767" spans="3:7">
      <c r="C3767" s="12"/>
      <c r="D3767" s="42" t="s">
        <v>7</v>
      </c>
      <c r="E3767" s="42" t="s">
        <v>8</v>
      </c>
      <c r="F3767" s="42" t="s">
        <v>8</v>
      </c>
      <c r="G3767" s="42" t="s">
        <v>8</v>
      </c>
    </row>
    <row r="3768" spans="3:7">
      <c r="C3768" s="11" t="s">
        <v>470</v>
      </c>
      <c r="D3768" s="38">
        <v>0</v>
      </c>
      <c r="E3768" s="38">
        <v>0</v>
      </c>
      <c r="F3768" s="38">
        <v>0</v>
      </c>
      <c r="G3768" s="38">
        <v>0</v>
      </c>
    </row>
    <row r="3769" spans="3:7">
      <c r="C3769" s="11" t="s">
        <v>459</v>
      </c>
      <c r="D3769" s="38">
        <v>0</v>
      </c>
      <c r="E3769" s="38">
        <v>0</v>
      </c>
      <c r="F3769" s="38">
        <v>0</v>
      </c>
      <c r="G3769" s="38">
        <v>0</v>
      </c>
    </row>
    <row r="3770" spans="3:7">
      <c r="C3770" s="11" t="s">
        <v>463</v>
      </c>
      <c r="D3770" s="38">
        <v>0</v>
      </c>
      <c r="E3770" s="38">
        <v>0</v>
      </c>
      <c r="F3770" s="38">
        <v>0</v>
      </c>
      <c r="G3770" s="38">
        <v>0</v>
      </c>
    </row>
    <row r="3771" spans="3:7">
      <c r="C3771" s="11" t="s">
        <v>469</v>
      </c>
      <c r="D3771" s="38">
        <v>0</v>
      </c>
      <c r="E3771" s="38">
        <v>0</v>
      </c>
      <c r="F3771" s="38">
        <v>0</v>
      </c>
      <c r="G3771" s="38">
        <v>0</v>
      </c>
    </row>
    <row r="3772" spans="3:7">
      <c r="C3772" s="11" t="s">
        <v>459</v>
      </c>
      <c r="D3772" s="38">
        <v>0</v>
      </c>
      <c r="E3772" s="38">
        <v>0</v>
      </c>
      <c r="F3772" s="38">
        <v>0</v>
      </c>
      <c r="G3772" s="38">
        <v>0</v>
      </c>
    </row>
    <row r="3773" spans="3:7">
      <c r="C3773" s="11" t="s">
        <v>463</v>
      </c>
      <c r="D3773" s="38">
        <v>0</v>
      </c>
      <c r="E3773" s="38">
        <v>0</v>
      </c>
      <c r="F3773" s="38">
        <v>0</v>
      </c>
      <c r="G3773" s="38">
        <v>0</v>
      </c>
    </row>
    <row r="3774" spans="3:7">
      <c r="C3774" s="11" t="s">
        <v>468</v>
      </c>
      <c r="D3774" s="38">
        <v>0</v>
      </c>
      <c r="E3774" s="38">
        <v>0</v>
      </c>
      <c r="F3774" s="38">
        <v>0</v>
      </c>
      <c r="G3774" s="38">
        <v>0</v>
      </c>
    </row>
    <row r="3775" spans="3:7">
      <c r="C3775" s="11" t="s">
        <v>459</v>
      </c>
      <c r="D3775" s="38">
        <v>0</v>
      </c>
      <c r="E3775" s="38">
        <v>0</v>
      </c>
      <c r="F3775" s="38">
        <v>0</v>
      </c>
      <c r="G3775" s="38">
        <v>0</v>
      </c>
    </row>
    <row r="3776" spans="3:7">
      <c r="C3776" s="11" t="s">
        <v>463</v>
      </c>
      <c r="D3776" s="38">
        <v>0</v>
      </c>
      <c r="E3776" s="38">
        <v>0</v>
      </c>
      <c r="F3776" s="38">
        <v>0</v>
      </c>
      <c r="G3776" s="38">
        <v>0</v>
      </c>
    </row>
    <row r="3777" spans="3:7">
      <c r="C3777" s="11" t="s">
        <v>467</v>
      </c>
      <c r="D3777" s="38">
        <v>0</v>
      </c>
      <c r="E3777" s="38">
        <v>0</v>
      </c>
      <c r="F3777" s="38">
        <v>0</v>
      </c>
      <c r="G3777" s="38">
        <v>0</v>
      </c>
    </row>
    <row r="3778" spans="3:7">
      <c r="C3778" s="11" t="s">
        <v>459</v>
      </c>
      <c r="D3778" s="38">
        <v>0</v>
      </c>
      <c r="E3778" s="38">
        <v>0</v>
      </c>
      <c r="F3778" s="38">
        <v>0</v>
      </c>
      <c r="G3778" s="38">
        <v>0</v>
      </c>
    </row>
    <row r="3779" spans="3:7">
      <c r="C3779" s="11" t="s">
        <v>463</v>
      </c>
      <c r="D3779" s="38">
        <v>0</v>
      </c>
      <c r="E3779" s="38">
        <v>0</v>
      </c>
      <c r="F3779" s="38">
        <v>0</v>
      </c>
      <c r="G3779" s="38">
        <v>0</v>
      </c>
    </row>
    <row r="3780" spans="3:7">
      <c r="C3780" s="11" t="s">
        <v>472</v>
      </c>
      <c r="D3780" s="38">
        <v>0</v>
      </c>
      <c r="E3780" s="38">
        <v>0</v>
      </c>
      <c r="F3780" s="38">
        <v>0</v>
      </c>
      <c r="G3780" s="38">
        <v>0</v>
      </c>
    </row>
    <row r="3781" spans="3:7">
      <c r="C3781" s="11" t="s">
        <v>459</v>
      </c>
      <c r="D3781" s="38">
        <v>0</v>
      </c>
      <c r="E3781" s="38">
        <v>0</v>
      </c>
      <c r="F3781" s="38">
        <v>0</v>
      </c>
      <c r="G3781" s="38">
        <v>0</v>
      </c>
    </row>
    <row r="3782" spans="3:7">
      <c r="C3782" s="11" t="s">
        <v>463</v>
      </c>
      <c r="D3782" s="38">
        <v>0</v>
      </c>
      <c r="E3782" s="38">
        <v>0</v>
      </c>
      <c r="F3782" s="38">
        <v>0</v>
      </c>
      <c r="G3782" s="38">
        <v>0</v>
      </c>
    </row>
    <row r="3783" spans="3:7">
      <c r="C3783" s="11" t="s">
        <v>465</v>
      </c>
      <c r="D3783" s="38">
        <v>0</v>
      </c>
      <c r="E3783" s="38">
        <v>0</v>
      </c>
      <c r="F3783" s="38">
        <v>0</v>
      </c>
      <c r="G3783" s="38">
        <v>0</v>
      </c>
    </row>
    <row r="3784" spans="3:7">
      <c r="C3784" s="11" t="s">
        <v>459</v>
      </c>
      <c r="D3784" s="38">
        <v>0</v>
      </c>
      <c r="E3784" s="38">
        <v>0</v>
      </c>
      <c r="F3784" s="38">
        <v>0</v>
      </c>
      <c r="G3784" s="38">
        <v>0</v>
      </c>
    </row>
    <row r="3785" spans="3:7">
      <c r="C3785" s="11" t="s">
        <v>463</v>
      </c>
      <c r="D3785" s="38">
        <v>0</v>
      </c>
      <c r="E3785" s="38">
        <v>0</v>
      </c>
      <c r="F3785" s="38">
        <v>0</v>
      </c>
      <c r="G3785" s="38">
        <v>0</v>
      </c>
    </row>
    <row r="3786" spans="3:7">
      <c r="C3786" s="11" t="s">
        <v>464</v>
      </c>
      <c r="D3786" s="38">
        <v>0</v>
      </c>
      <c r="E3786" s="38">
        <v>0</v>
      </c>
      <c r="F3786" s="38">
        <v>0</v>
      </c>
      <c r="G3786" s="38">
        <v>0</v>
      </c>
    </row>
    <row r="3787" spans="3:7">
      <c r="C3787" s="11" t="s">
        <v>459</v>
      </c>
      <c r="D3787" s="38">
        <v>0</v>
      </c>
      <c r="E3787" s="38">
        <v>0</v>
      </c>
      <c r="F3787" s="38">
        <v>0</v>
      </c>
      <c r="G3787" s="38">
        <v>0</v>
      </c>
    </row>
    <row r="3788" spans="3:7">
      <c r="C3788" s="11" t="s">
        <v>463</v>
      </c>
      <c r="D3788" s="38">
        <v>0</v>
      </c>
      <c r="E3788" s="38">
        <v>0</v>
      </c>
      <c r="F3788" s="38">
        <v>0</v>
      </c>
      <c r="G3788" s="38">
        <v>0</v>
      </c>
    </row>
    <row r="3789" spans="3:7">
      <c r="C3789" s="11" t="s">
        <v>462</v>
      </c>
      <c r="D3789" s="38">
        <v>0</v>
      </c>
      <c r="E3789" s="38">
        <v>0</v>
      </c>
      <c r="F3789" s="38">
        <v>0</v>
      </c>
      <c r="G3789" s="38">
        <v>0</v>
      </c>
    </row>
    <row r="3790" spans="3:7">
      <c r="C3790" s="11" t="s">
        <v>459</v>
      </c>
      <c r="D3790" s="38">
        <v>0</v>
      </c>
      <c r="E3790" s="38">
        <v>0</v>
      </c>
      <c r="F3790" s="38">
        <v>0</v>
      </c>
      <c r="G3790" s="38">
        <v>0</v>
      </c>
    </row>
    <row r="3791" spans="3:7">
      <c r="C3791" s="11" t="s">
        <v>458</v>
      </c>
      <c r="D3791" s="38">
        <v>0</v>
      </c>
      <c r="E3791" s="38">
        <v>0</v>
      </c>
      <c r="F3791" s="38">
        <v>0</v>
      </c>
      <c r="G3791" s="38">
        <v>0</v>
      </c>
    </row>
    <row r="3792" spans="3:7">
      <c r="C3792" s="11" t="s">
        <v>457</v>
      </c>
      <c r="D3792" s="38">
        <v>0</v>
      </c>
      <c r="E3792" s="38">
        <v>0</v>
      </c>
      <c r="F3792" s="38">
        <v>0</v>
      </c>
      <c r="G3792" s="38">
        <v>0</v>
      </c>
    </row>
    <row r="3793" spans="3:7">
      <c r="C3793" s="11" t="s">
        <v>456</v>
      </c>
      <c r="D3793" s="38">
        <v>0</v>
      </c>
      <c r="E3793" s="38">
        <v>0</v>
      </c>
      <c r="F3793" s="38">
        <v>0</v>
      </c>
      <c r="G3793" s="38">
        <v>0</v>
      </c>
    </row>
    <row r="3794" spans="3:7">
      <c r="C3794" s="11" t="s">
        <v>455</v>
      </c>
      <c r="D3794" s="38">
        <v>0</v>
      </c>
      <c r="E3794" s="38">
        <v>0</v>
      </c>
      <c r="F3794" s="38">
        <v>0</v>
      </c>
      <c r="G3794" s="38">
        <v>0</v>
      </c>
    </row>
    <row r="3795" spans="3:7">
      <c r="C3795" s="11" t="s">
        <v>461</v>
      </c>
      <c r="D3795" s="38">
        <v>444550001</v>
      </c>
      <c r="E3795" s="38">
        <v>850000000</v>
      </c>
      <c r="F3795" s="38">
        <v>454453913</v>
      </c>
      <c r="G3795" s="38">
        <v>1250000000</v>
      </c>
    </row>
    <row r="3796" spans="3:7">
      <c r="C3796" s="11" t="s">
        <v>459</v>
      </c>
      <c r="D3796" s="38">
        <v>0</v>
      </c>
      <c r="E3796" s="38">
        <v>0</v>
      </c>
      <c r="F3796" s="38">
        <v>0</v>
      </c>
      <c r="G3796" s="38">
        <v>0</v>
      </c>
    </row>
    <row r="3797" spans="3:7">
      <c r="C3797" s="11" t="s">
        <v>458</v>
      </c>
      <c r="D3797" s="38">
        <v>444550001</v>
      </c>
      <c r="E3797" s="38">
        <v>350000000</v>
      </c>
      <c r="F3797" s="38">
        <v>104453913</v>
      </c>
      <c r="G3797" s="38">
        <v>250000000</v>
      </c>
    </row>
    <row r="3798" spans="3:7">
      <c r="C3798" s="11" t="s">
        <v>457</v>
      </c>
      <c r="D3798" s="38">
        <v>0</v>
      </c>
      <c r="E3798" s="38">
        <v>500000000</v>
      </c>
      <c r="F3798" s="38">
        <v>350000000</v>
      </c>
      <c r="G3798" s="38">
        <v>1000000000</v>
      </c>
    </row>
    <row r="3799" spans="3:7">
      <c r="C3799" s="11" t="s">
        <v>456</v>
      </c>
      <c r="D3799" s="38">
        <v>0</v>
      </c>
      <c r="E3799" s="38">
        <v>0</v>
      </c>
      <c r="F3799" s="38">
        <v>0</v>
      </c>
      <c r="G3799" s="38">
        <v>0</v>
      </c>
    </row>
    <row r="3800" spans="3:7">
      <c r="C3800" s="11" t="s">
        <v>455</v>
      </c>
      <c r="D3800" s="38">
        <v>0</v>
      </c>
      <c r="E3800" s="38">
        <v>0</v>
      </c>
      <c r="F3800" s="38">
        <v>0</v>
      </c>
      <c r="G3800" s="38">
        <v>0</v>
      </c>
    </row>
    <row r="3801" spans="3:7">
      <c r="C3801" s="11" t="s">
        <v>460</v>
      </c>
      <c r="D3801" s="38">
        <v>0</v>
      </c>
      <c r="E3801" s="38">
        <v>0</v>
      </c>
      <c r="F3801" s="38">
        <v>0</v>
      </c>
      <c r="G3801" s="38">
        <v>0</v>
      </c>
    </row>
    <row r="3802" spans="3:7">
      <c r="C3802" s="11" t="s">
        <v>459</v>
      </c>
      <c r="D3802" s="38">
        <v>0</v>
      </c>
      <c r="E3802" s="38">
        <v>0</v>
      </c>
      <c r="F3802" s="38">
        <v>0</v>
      </c>
      <c r="G3802" s="38">
        <v>0</v>
      </c>
    </row>
    <row r="3803" spans="3:7">
      <c r="C3803" s="11" t="s">
        <v>458</v>
      </c>
      <c r="D3803" s="38">
        <v>0</v>
      </c>
      <c r="E3803" s="38">
        <v>0</v>
      </c>
      <c r="F3803" s="38">
        <v>0</v>
      </c>
      <c r="G3803" s="38">
        <v>0</v>
      </c>
    </row>
    <row r="3804" spans="3:7">
      <c r="C3804" s="11" t="s">
        <v>457</v>
      </c>
      <c r="D3804" s="38">
        <v>0</v>
      </c>
      <c r="E3804" s="38">
        <v>0</v>
      </c>
      <c r="F3804" s="38">
        <v>0</v>
      </c>
      <c r="G3804" s="38">
        <v>0</v>
      </c>
    </row>
    <row r="3805" spans="3:7">
      <c r="C3805" s="11" t="s">
        <v>456</v>
      </c>
      <c r="D3805" s="38">
        <v>0</v>
      </c>
      <c r="E3805" s="38">
        <v>0</v>
      </c>
      <c r="F3805" s="38">
        <v>0</v>
      </c>
      <c r="G3805" s="38">
        <v>0</v>
      </c>
    </row>
    <row r="3806" spans="3:7">
      <c r="C3806" s="11" t="s">
        <v>455</v>
      </c>
      <c r="D3806" s="38">
        <v>0</v>
      </c>
      <c r="E3806" s="38">
        <v>0</v>
      </c>
      <c r="F3806" s="38">
        <v>0</v>
      </c>
      <c r="G3806" s="38">
        <v>0</v>
      </c>
    </row>
    <row r="3807" spans="3:7">
      <c r="C3807" s="11" t="s">
        <v>454</v>
      </c>
      <c r="D3807" s="38">
        <v>0</v>
      </c>
      <c r="E3807" s="38">
        <v>0</v>
      </c>
      <c r="F3807" s="38">
        <v>0</v>
      </c>
      <c r="G3807" s="38">
        <v>0</v>
      </c>
    </row>
    <row r="3808" spans="3:7">
      <c r="C3808" s="11" t="s">
        <v>453</v>
      </c>
      <c r="D3808" s="38">
        <v>0</v>
      </c>
      <c r="E3808" s="38">
        <v>0</v>
      </c>
      <c r="F3808" s="38">
        <v>0</v>
      </c>
      <c r="G3808" s="38">
        <v>0</v>
      </c>
    </row>
    <row r="3809" spans="3:7">
      <c r="C3809" s="10" t="s">
        <v>165</v>
      </c>
      <c r="D3809" s="38">
        <v>444550001</v>
      </c>
      <c r="E3809" s="38">
        <v>850000000</v>
      </c>
      <c r="F3809" s="38">
        <v>454453913</v>
      </c>
      <c r="G3809" s="38">
        <v>1250000000</v>
      </c>
    </row>
    <row r="3810" spans="3:7">
      <c r="C3810" s="34" t="s">
        <v>2163</v>
      </c>
      <c r="D3810" s="827" t="s">
        <v>2164</v>
      </c>
      <c r="E3810" s="828"/>
      <c r="F3810" s="828"/>
      <c r="G3810" s="828"/>
    </row>
    <row r="3811" spans="3:7">
      <c r="C3811" s="14" t="s">
        <v>484</v>
      </c>
      <c r="D3811" s="825" t="s">
        <v>2165</v>
      </c>
      <c r="E3811" s="826"/>
      <c r="F3811" s="826"/>
      <c r="G3811" s="826"/>
    </row>
    <row r="3812" spans="3:7">
      <c r="C3812" s="35" t="s">
        <v>482</v>
      </c>
      <c r="D3812" s="821" t="s">
        <v>2166</v>
      </c>
      <c r="E3812" s="822"/>
      <c r="F3812" s="822"/>
      <c r="G3812" s="822"/>
    </row>
    <row r="3813" spans="3:7">
      <c r="C3813" s="35" t="s">
        <v>15</v>
      </c>
      <c r="D3813" s="821" t="s">
        <v>2046</v>
      </c>
      <c r="E3813" s="822"/>
      <c r="F3813" s="822"/>
      <c r="G3813" s="822"/>
    </row>
    <row r="3814" spans="3:7">
      <c r="C3814" s="13"/>
      <c r="D3814" s="41">
        <v>2021</v>
      </c>
      <c r="E3814" s="41">
        <v>2022</v>
      </c>
      <c r="F3814" s="41">
        <v>2023</v>
      </c>
      <c r="G3814" s="41">
        <v>2024</v>
      </c>
    </row>
    <row r="3815" spans="3:7">
      <c r="C3815" s="12"/>
      <c r="D3815" s="42" t="s">
        <v>7</v>
      </c>
      <c r="E3815" s="42" t="s">
        <v>8</v>
      </c>
      <c r="F3815" s="42" t="s">
        <v>8</v>
      </c>
      <c r="G3815" s="42" t="s">
        <v>8</v>
      </c>
    </row>
    <row r="3816" spans="3:7">
      <c r="C3816" s="7" t="s">
        <v>16</v>
      </c>
      <c r="D3816" s="43" t="s">
        <v>531</v>
      </c>
      <c r="E3816" s="43" t="s">
        <v>531</v>
      </c>
      <c r="F3816" s="43" t="s">
        <v>531</v>
      </c>
      <c r="G3816" s="43" t="s">
        <v>531</v>
      </c>
    </row>
    <row r="3817" spans="3:7">
      <c r="C3817" s="7" t="s">
        <v>680</v>
      </c>
      <c r="D3817" s="43" t="s">
        <v>1043</v>
      </c>
      <c r="E3817" s="43" t="s">
        <v>1043</v>
      </c>
      <c r="F3817" s="43" t="s">
        <v>1051</v>
      </c>
      <c r="G3817" s="43" t="s">
        <v>1051</v>
      </c>
    </row>
    <row r="3818" spans="3:7">
      <c r="C3818" s="7" t="s">
        <v>676</v>
      </c>
      <c r="D3818" s="43" t="s">
        <v>1043</v>
      </c>
      <c r="E3818" s="43" t="s">
        <v>1043</v>
      </c>
      <c r="F3818" s="43" t="s">
        <v>1051</v>
      </c>
      <c r="G3818" s="43" t="s">
        <v>1051</v>
      </c>
    </row>
    <row r="3819" spans="3:7">
      <c r="C3819" s="7" t="s">
        <v>477</v>
      </c>
      <c r="D3819" s="43" t="s">
        <v>450</v>
      </c>
      <c r="E3819" s="43" t="s">
        <v>474</v>
      </c>
      <c r="F3819" s="43" t="s">
        <v>474</v>
      </c>
      <c r="G3819" s="43" t="s">
        <v>474</v>
      </c>
    </row>
    <row r="3820" spans="3:7">
      <c r="C3820" s="7" t="s">
        <v>476</v>
      </c>
      <c r="D3820" s="43" t="s">
        <v>450</v>
      </c>
      <c r="E3820" s="43" t="s">
        <v>474</v>
      </c>
      <c r="F3820" s="43" t="s">
        <v>1626</v>
      </c>
      <c r="G3820" s="43" t="s">
        <v>474</v>
      </c>
    </row>
    <row r="3821" spans="3:7">
      <c r="C3821" s="7" t="s">
        <v>22</v>
      </c>
      <c r="D3821" s="43" t="s">
        <v>450</v>
      </c>
      <c r="E3821" s="43" t="s">
        <v>474</v>
      </c>
      <c r="F3821" s="43" t="s">
        <v>1626</v>
      </c>
      <c r="G3821" s="43" t="s">
        <v>474</v>
      </c>
    </row>
    <row r="3822" spans="3:7">
      <c r="C3822" s="823" t="s">
        <v>473</v>
      </c>
      <c r="D3822" s="824"/>
      <c r="E3822" s="824"/>
      <c r="F3822" s="824"/>
      <c r="G3822" s="824"/>
    </row>
    <row r="3823" spans="3:7">
      <c r="C3823" s="13"/>
      <c r="D3823" s="41">
        <v>2021</v>
      </c>
      <c r="E3823" s="41">
        <v>2022</v>
      </c>
      <c r="F3823" s="41">
        <v>2023</v>
      </c>
      <c r="G3823" s="41">
        <v>2024</v>
      </c>
    </row>
    <row r="3824" spans="3:7">
      <c r="C3824" s="12"/>
      <c r="D3824" s="42" t="s">
        <v>7</v>
      </c>
      <c r="E3824" s="42" t="s">
        <v>8</v>
      </c>
      <c r="F3824" s="42" t="s">
        <v>8</v>
      </c>
      <c r="G3824" s="42" t="s">
        <v>8</v>
      </c>
    </row>
    <row r="3825" spans="3:7">
      <c r="C3825" s="11" t="s">
        <v>470</v>
      </c>
      <c r="D3825" s="38">
        <v>0</v>
      </c>
      <c r="E3825" s="38">
        <v>0</v>
      </c>
      <c r="F3825" s="38">
        <v>0</v>
      </c>
      <c r="G3825" s="38">
        <v>0</v>
      </c>
    </row>
    <row r="3826" spans="3:7">
      <c r="C3826" s="11" t="s">
        <v>459</v>
      </c>
      <c r="D3826" s="38">
        <v>0</v>
      </c>
      <c r="E3826" s="38">
        <v>0</v>
      </c>
      <c r="F3826" s="38">
        <v>0</v>
      </c>
      <c r="G3826" s="38">
        <v>0</v>
      </c>
    </row>
    <row r="3827" spans="3:7">
      <c r="C3827" s="11" t="s">
        <v>463</v>
      </c>
      <c r="D3827" s="38">
        <v>0</v>
      </c>
      <c r="E3827" s="38">
        <v>0</v>
      </c>
      <c r="F3827" s="38">
        <v>0</v>
      </c>
      <c r="G3827" s="38">
        <v>0</v>
      </c>
    </row>
    <row r="3828" spans="3:7">
      <c r="C3828" s="11" t="s">
        <v>469</v>
      </c>
      <c r="D3828" s="38">
        <v>0</v>
      </c>
      <c r="E3828" s="38">
        <v>0</v>
      </c>
      <c r="F3828" s="38">
        <v>0</v>
      </c>
      <c r="G3828" s="38">
        <v>0</v>
      </c>
    </row>
    <row r="3829" spans="3:7">
      <c r="C3829" s="11" t="s">
        <v>459</v>
      </c>
      <c r="D3829" s="38">
        <v>0</v>
      </c>
      <c r="E3829" s="38">
        <v>0</v>
      </c>
      <c r="F3829" s="38">
        <v>0</v>
      </c>
      <c r="G3829" s="38">
        <v>0</v>
      </c>
    </row>
    <row r="3830" spans="3:7">
      <c r="C3830" s="11" t="s">
        <v>463</v>
      </c>
      <c r="D3830" s="38">
        <v>0</v>
      </c>
      <c r="E3830" s="38">
        <v>0</v>
      </c>
      <c r="F3830" s="38">
        <v>0</v>
      </c>
      <c r="G3830" s="38">
        <v>0</v>
      </c>
    </row>
    <row r="3831" spans="3:7">
      <c r="C3831" s="11" t="s">
        <v>468</v>
      </c>
      <c r="D3831" s="38">
        <v>0</v>
      </c>
      <c r="E3831" s="38">
        <v>0</v>
      </c>
      <c r="F3831" s="38">
        <v>0</v>
      </c>
      <c r="G3831" s="38">
        <v>0</v>
      </c>
    </row>
    <row r="3832" spans="3:7">
      <c r="C3832" s="11" t="s">
        <v>459</v>
      </c>
      <c r="D3832" s="38">
        <v>0</v>
      </c>
      <c r="E3832" s="38">
        <v>0</v>
      </c>
      <c r="F3832" s="38">
        <v>0</v>
      </c>
      <c r="G3832" s="38">
        <v>0</v>
      </c>
    </row>
    <row r="3833" spans="3:7">
      <c r="C3833" s="11" t="s">
        <v>463</v>
      </c>
      <c r="D3833" s="38">
        <v>0</v>
      </c>
      <c r="E3833" s="38">
        <v>0</v>
      </c>
      <c r="F3833" s="38">
        <v>0</v>
      </c>
      <c r="G3833" s="38">
        <v>0</v>
      </c>
    </row>
    <row r="3834" spans="3:7">
      <c r="C3834" s="11" t="s">
        <v>467</v>
      </c>
      <c r="D3834" s="38">
        <v>0</v>
      </c>
      <c r="E3834" s="38">
        <v>0</v>
      </c>
      <c r="F3834" s="38">
        <v>0</v>
      </c>
      <c r="G3834" s="38">
        <v>0</v>
      </c>
    </row>
    <row r="3835" spans="3:7">
      <c r="C3835" s="11" t="s">
        <v>459</v>
      </c>
      <c r="D3835" s="38">
        <v>0</v>
      </c>
      <c r="E3835" s="38">
        <v>0</v>
      </c>
      <c r="F3835" s="38">
        <v>0</v>
      </c>
      <c r="G3835" s="38">
        <v>0</v>
      </c>
    </row>
    <row r="3836" spans="3:7">
      <c r="C3836" s="11" t="s">
        <v>463</v>
      </c>
      <c r="D3836" s="38">
        <v>0</v>
      </c>
      <c r="E3836" s="38">
        <v>0</v>
      </c>
      <c r="F3836" s="38">
        <v>0</v>
      </c>
      <c r="G3836" s="38">
        <v>0</v>
      </c>
    </row>
    <row r="3837" spans="3:7">
      <c r="C3837" s="11" t="s">
        <v>472</v>
      </c>
      <c r="D3837" s="38">
        <v>0</v>
      </c>
      <c r="E3837" s="38">
        <v>0</v>
      </c>
      <c r="F3837" s="38">
        <v>0</v>
      </c>
      <c r="G3837" s="38">
        <v>0</v>
      </c>
    </row>
    <row r="3838" spans="3:7">
      <c r="C3838" s="11" t="s">
        <v>459</v>
      </c>
      <c r="D3838" s="38">
        <v>0</v>
      </c>
      <c r="E3838" s="38">
        <v>0</v>
      </c>
      <c r="F3838" s="38">
        <v>0</v>
      </c>
      <c r="G3838" s="38">
        <v>0</v>
      </c>
    </row>
    <row r="3839" spans="3:7">
      <c r="C3839" s="11" t="s">
        <v>463</v>
      </c>
      <c r="D3839" s="38">
        <v>0</v>
      </c>
      <c r="E3839" s="38">
        <v>0</v>
      </c>
      <c r="F3839" s="38">
        <v>0</v>
      </c>
      <c r="G3839" s="38">
        <v>0</v>
      </c>
    </row>
    <row r="3840" spans="3:7">
      <c r="C3840" s="11" t="s">
        <v>465</v>
      </c>
      <c r="D3840" s="38">
        <v>0</v>
      </c>
      <c r="E3840" s="38">
        <v>0</v>
      </c>
      <c r="F3840" s="38">
        <v>0</v>
      </c>
      <c r="G3840" s="38">
        <v>0</v>
      </c>
    </row>
    <row r="3841" spans="3:7">
      <c r="C3841" s="11" t="s">
        <v>459</v>
      </c>
      <c r="D3841" s="38">
        <v>0</v>
      </c>
      <c r="E3841" s="38">
        <v>0</v>
      </c>
      <c r="F3841" s="38">
        <v>0</v>
      </c>
      <c r="G3841" s="38">
        <v>0</v>
      </c>
    </row>
    <row r="3842" spans="3:7">
      <c r="C3842" s="11" t="s">
        <v>463</v>
      </c>
      <c r="D3842" s="38">
        <v>0</v>
      </c>
      <c r="E3842" s="38">
        <v>0</v>
      </c>
      <c r="F3842" s="38">
        <v>0</v>
      </c>
      <c r="G3842" s="38">
        <v>0</v>
      </c>
    </row>
    <row r="3843" spans="3:7">
      <c r="C3843" s="11" t="s">
        <v>464</v>
      </c>
      <c r="D3843" s="38">
        <v>0</v>
      </c>
      <c r="E3843" s="38">
        <v>0</v>
      </c>
      <c r="F3843" s="38">
        <v>0</v>
      </c>
      <c r="G3843" s="38">
        <v>0</v>
      </c>
    </row>
    <row r="3844" spans="3:7">
      <c r="C3844" s="11" t="s">
        <v>459</v>
      </c>
      <c r="D3844" s="38">
        <v>0</v>
      </c>
      <c r="E3844" s="38">
        <v>0</v>
      </c>
      <c r="F3844" s="38">
        <v>0</v>
      </c>
      <c r="G3844" s="38">
        <v>0</v>
      </c>
    </row>
    <row r="3845" spans="3:7">
      <c r="C3845" s="11" t="s">
        <v>463</v>
      </c>
      <c r="D3845" s="38">
        <v>0</v>
      </c>
      <c r="E3845" s="38">
        <v>0</v>
      </c>
      <c r="F3845" s="38">
        <v>0</v>
      </c>
      <c r="G3845" s="38">
        <v>0</v>
      </c>
    </row>
    <row r="3846" spans="3:7">
      <c r="C3846" s="11" t="s">
        <v>462</v>
      </c>
      <c r="D3846" s="38">
        <v>0</v>
      </c>
      <c r="E3846" s="38">
        <v>0</v>
      </c>
      <c r="F3846" s="38">
        <v>0</v>
      </c>
      <c r="G3846" s="38">
        <v>0</v>
      </c>
    </row>
    <row r="3847" spans="3:7">
      <c r="C3847" s="11" t="s">
        <v>459</v>
      </c>
      <c r="D3847" s="38">
        <v>0</v>
      </c>
      <c r="E3847" s="38">
        <v>0</v>
      </c>
      <c r="F3847" s="38">
        <v>0</v>
      </c>
      <c r="G3847" s="38">
        <v>0</v>
      </c>
    </row>
    <row r="3848" spans="3:7">
      <c r="C3848" s="11" t="s">
        <v>458</v>
      </c>
      <c r="D3848" s="38">
        <v>0</v>
      </c>
      <c r="E3848" s="38">
        <v>0</v>
      </c>
      <c r="F3848" s="38">
        <v>0</v>
      </c>
      <c r="G3848" s="38">
        <v>0</v>
      </c>
    </row>
    <row r="3849" spans="3:7">
      <c r="C3849" s="11" t="s">
        <v>457</v>
      </c>
      <c r="D3849" s="38">
        <v>0</v>
      </c>
      <c r="E3849" s="38">
        <v>0</v>
      </c>
      <c r="F3849" s="38">
        <v>0</v>
      </c>
      <c r="G3849" s="38">
        <v>0</v>
      </c>
    </row>
    <row r="3850" spans="3:7">
      <c r="C3850" s="11" t="s">
        <v>456</v>
      </c>
      <c r="D3850" s="38">
        <v>0</v>
      </c>
      <c r="E3850" s="38">
        <v>0</v>
      </c>
      <c r="F3850" s="38">
        <v>0</v>
      </c>
      <c r="G3850" s="38">
        <v>0</v>
      </c>
    </row>
    <row r="3851" spans="3:7">
      <c r="C3851" s="11" t="s">
        <v>455</v>
      </c>
      <c r="D3851" s="38">
        <v>0</v>
      </c>
      <c r="E3851" s="38">
        <v>0</v>
      </c>
      <c r="F3851" s="38">
        <v>0</v>
      </c>
      <c r="G3851" s="38">
        <v>0</v>
      </c>
    </row>
    <row r="3852" spans="3:7">
      <c r="C3852" s="11" t="s">
        <v>461</v>
      </c>
      <c r="D3852" s="38">
        <v>10000000</v>
      </c>
      <c r="E3852" s="38">
        <v>10000000</v>
      </c>
      <c r="F3852" s="38">
        <v>50000000</v>
      </c>
      <c r="G3852" s="38">
        <v>50000000</v>
      </c>
    </row>
    <row r="3853" spans="3:7">
      <c r="C3853" s="11" t="s">
        <v>459</v>
      </c>
      <c r="D3853" s="38">
        <v>0</v>
      </c>
      <c r="E3853" s="38">
        <v>0</v>
      </c>
      <c r="F3853" s="38">
        <v>0</v>
      </c>
      <c r="G3853" s="38">
        <v>0</v>
      </c>
    </row>
    <row r="3854" spans="3:7">
      <c r="C3854" s="11" t="s">
        <v>458</v>
      </c>
      <c r="D3854" s="38">
        <v>10000000</v>
      </c>
      <c r="E3854" s="38">
        <v>10000000</v>
      </c>
      <c r="F3854" s="38">
        <v>50000000</v>
      </c>
      <c r="G3854" s="38">
        <v>50000000</v>
      </c>
    </row>
    <row r="3855" spans="3:7">
      <c r="C3855" s="11" t="s">
        <v>457</v>
      </c>
      <c r="D3855" s="38">
        <v>0</v>
      </c>
      <c r="E3855" s="38">
        <v>0</v>
      </c>
      <c r="F3855" s="38">
        <v>0</v>
      </c>
      <c r="G3855" s="38">
        <v>0</v>
      </c>
    </row>
    <row r="3856" spans="3:7">
      <c r="C3856" s="11" t="s">
        <v>456</v>
      </c>
      <c r="D3856" s="38">
        <v>0</v>
      </c>
      <c r="E3856" s="38">
        <v>0</v>
      </c>
      <c r="F3856" s="38">
        <v>0</v>
      </c>
      <c r="G3856" s="38">
        <v>0</v>
      </c>
    </row>
    <row r="3857" spans="3:7">
      <c r="C3857" s="11" t="s">
        <v>455</v>
      </c>
      <c r="D3857" s="38">
        <v>0</v>
      </c>
      <c r="E3857" s="38">
        <v>0</v>
      </c>
      <c r="F3857" s="38">
        <v>0</v>
      </c>
      <c r="G3857" s="38">
        <v>0</v>
      </c>
    </row>
    <row r="3858" spans="3:7">
      <c r="C3858" s="11" t="s">
        <v>460</v>
      </c>
      <c r="D3858" s="38">
        <v>0</v>
      </c>
      <c r="E3858" s="38">
        <v>0</v>
      </c>
      <c r="F3858" s="38">
        <v>0</v>
      </c>
      <c r="G3858" s="38">
        <v>0</v>
      </c>
    </row>
    <row r="3859" spans="3:7">
      <c r="C3859" s="11" t="s">
        <v>459</v>
      </c>
      <c r="D3859" s="38">
        <v>0</v>
      </c>
      <c r="E3859" s="38">
        <v>0</v>
      </c>
      <c r="F3859" s="38">
        <v>0</v>
      </c>
      <c r="G3859" s="38">
        <v>0</v>
      </c>
    </row>
    <row r="3860" spans="3:7">
      <c r="C3860" s="11" t="s">
        <v>458</v>
      </c>
      <c r="D3860" s="38">
        <v>0</v>
      </c>
      <c r="E3860" s="38">
        <v>0</v>
      </c>
      <c r="F3860" s="38">
        <v>0</v>
      </c>
      <c r="G3860" s="38">
        <v>0</v>
      </c>
    </row>
    <row r="3861" spans="3:7">
      <c r="C3861" s="11" t="s">
        <v>457</v>
      </c>
      <c r="D3861" s="38">
        <v>0</v>
      </c>
      <c r="E3861" s="38">
        <v>0</v>
      </c>
      <c r="F3861" s="38">
        <v>0</v>
      </c>
      <c r="G3861" s="38">
        <v>0</v>
      </c>
    </row>
    <row r="3862" spans="3:7">
      <c r="C3862" s="11" t="s">
        <v>456</v>
      </c>
      <c r="D3862" s="38">
        <v>0</v>
      </c>
      <c r="E3862" s="38">
        <v>0</v>
      </c>
      <c r="F3862" s="38">
        <v>0</v>
      </c>
      <c r="G3862" s="38">
        <v>0</v>
      </c>
    </row>
    <row r="3863" spans="3:7">
      <c r="C3863" s="11" t="s">
        <v>455</v>
      </c>
      <c r="D3863" s="38">
        <v>0</v>
      </c>
      <c r="E3863" s="38">
        <v>0</v>
      </c>
      <c r="F3863" s="38">
        <v>0</v>
      </c>
      <c r="G3863" s="38">
        <v>0</v>
      </c>
    </row>
    <row r="3864" spans="3:7">
      <c r="C3864" s="11" t="s">
        <v>454</v>
      </c>
      <c r="D3864" s="38">
        <v>0</v>
      </c>
      <c r="E3864" s="38">
        <v>0</v>
      </c>
      <c r="F3864" s="38">
        <v>0</v>
      </c>
      <c r="G3864" s="38">
        <v>0</v>
      </c>
    </row>
    <row r="3865" spans="3:7">
      <c r="C3865" s="11" t="s">
        <v>453</v>
      </c>
      <c r="D3865" s="38">
        <v>0</v>
      </c>
      <c r="E3865" s="38">
        <v>0</v>
      </c>
      <c r="F3865" s="38">
        <v>0</v>
      </c>
      <c r="G3865" s="38">
        <v>0</v>
      </c>
    </row>
    <row r="3866" spans="3:7">
      <c r="C3866" s="10" t="s">
        <v>165</v>
      </c>
      <c r="D3866" s="38">
        <v>10000000</v>
      </c>
      <c r="E3866" s="38">
        <v>10000000</v>
      </c>
      <c r="F3866" s="38">
        <v>50000000</v>
      </c>
      <c r="G3866" s="38">
        <v>50000000</v>
      </c>
    </row>
    <row r="3867" spans="3:7">
      <c r="C3867" s="34" t="s">
        <v>450</v>
      </c>
      <c r="D3867" s="827" t="s">
        <v>2167</v>
      </c>
      <c r="E3867" s="828"/>
      <c r="F3867" s="828"/>
      <c r="G3867" s="828"/>
    </row>
    <row r="3868" spans="3:7">
      <c r="C3868" s="14" t="s">
        <v>484</v>
      </c>
      <c r="D3868" s="825" t="s">
        <v>2168</v>
      </c>
      <c r="E3868" s="826"/>
      <c r="F3868" s="826"/>
      <c r="G3868" s="826"/>
    </row>
    <row r="3869" spans="3:7">
      <c r="C3869" s="35" t="s">
        <v>482</v>
      </c>
      <c r="D3869" s="821" t="s">
        <v>2169</v>
      </c>
      <c r="E3869" s="822"/>
      <c r="F3869" s="822"/>
      <c r="G3869" s="822"/>
    </row>
    <row r="3870" spans="3:7">
      <c r="C3870" s="35" t="s">
        <v>15</v>
      </c>
      <c r="D3870" s="821" t="s">
        <v>40</v>
      </c>
      <c r="E3870" s="822"/>
      <c r="F3870" s="822"/>
      <c r="G3870" s="822"/>
    </row>
    <row r="3871" spans="3:7">
      <c r="C3871" s="13"/>
      <c r="D3871" s="41">
        <v>2021</v>
      </c>
      <c r="E3871" s="41">
        <v>2022</v>
      </c>
      <c r="F3871" s="41">
        <v>2023</v>
      </c>
      <c r="G3871" s="41">
        <v>2024</v>
      </c>
    </row>
    <row r="3872" spans="3:7">
      <c r="C3872" s="12"/>
      <c r="D3872" s="42" t="s">
        <v>7</v>
      </c>
      <c r="E3872" s="42" t="s">
        <v>8</v>
      </c>
      <c r="F3872" s="42" t="s">
        <v>8</v>
      </c>
      <c r="G3872" s="42" t="s">
        <v>8</v>
      </c>
    </row>
    <row r="3873" spans="3:7">
      <c r="C3873" s="7" t="s">
        <v>16</v>
      </c>
      <c r="D3873" s="43" t="s">
        <v>450</v>
      </c>
      <c r="E3873" s="43" t="s">
        <v>531</v>
      </c>
      <c r="F3873" s="43" t="s">
        <v>531</v>
      </c>
      <c r="G3873" s="43" t="s">
        <v>474</v>
      </c>
    </row>
    <row r="3874" spans="3:7">
      <c r="C3874" s="7" t="s">
        <v>680</v>
      </c>
      <c r="D3874" s="43" t="s">
        <v>450</v>
      </c>
      <c r="E3874" s="43" t="s">
        <v>1467</v>
      </c>
      <c r="F3874" s="43" t="s">
        <v>2170</v>
      </c>
      <c r="G3874" s="43" t="s">
        <v>474</v>
      </c>
    </row>
    <row r="3875" spans="3:7">
      <c r="C3875" s="7" t="s">
        <v>676</v>
      </c>
      <c r="D3875" s="43" t="s">
        <v>474</v>
      </c>
      <c r="E3875" s="43" t="s">
        <v>1467</v>
      </c>
      <c r="F3875" s="43" t="s">
        <v>2170</v>
      </c>
      <c r="G3875" s="43" t="s">
        <v>474</v>
      </c>
    </row>
    <row r="3876" spans="3:7">
      <c r="C3876" s="7" t="s">
        <v>477</v>
      </c>
      <c r="D3876" s="43" t="s">
        <v>450</v>
      </c>
      <c r="E3876" s="43" t="s">
        <v>450</v>
      </c>
      <c r="F3876" s="43" t="s">
        <v>474</v>
      </c>
      <c r="G3876" s="43" t="s">
        <v>583</v>
      </c>
    </row>
    <row r="3877" spans="3:7">
      <c r="C3877" s="7" t="s">
        <v>476</v>
      </c>
      <c r="D3877" s="43" t="s">
        <v>450</v>
      </c>
      <c r="E3877" s="43" t="s">
        <v>450</v>
      </c>
      <c r="F3877" s="43" t="s">
        <v>2171</v>
      </c>
      <c r="G3877" s="43" t="s">
        <v>583</v>
      </c>
    </row>
    <row r="3878" spans="3:7">
      <c r="C3878" s="7" t="s">
        <v>22</v>
      </c>
      <c r="D3878" s="43" t="s">
        <v>450</v>
      </c>
      <c r="E3878" s="43" t="s">
        <v>450</v>
      </c>
      <c r="F3878" s="43" t="s">
        <v>2171</v>
      </c>
      <c r="G3878" s="43" t="s">
        <v>583</v>
      </c>
    </row>
    <row r="3879" spans="3:7">
      <c r="C3879" s="823" t="s">
        <v>473</v>
      </c>
      <c r="D3879" s="824"/>
      <c r="E3879" s="824"/>
      <c r="F3879" s="824"/>
      <c r="G3879" s="824"/>
    </row>
    <row r="3880" spans="3:7">
      <c r="C3880" s="13"/>
      <c r="D3880" s="41">
        <v>2021</v>
      </c>
      <c r="E3880" s="41">
        <v>2022</v>
      </c>
      <c r="F3880" s="41">
        <v>2023</v>
      </c>
      <c r="G3880" s="41">
        <v>2024</v>
      </c>
    </row>
    <row r="3881" spans="3:7">
      <c r="C3881" s="12"/>
      <c r="D3881" s="42" t="s">
        <v>7</v>
      </c>
      <c r="E3881" s="42" t="s">
        <v>8</v>
      </c>
      <c r="F3881" s="42" t="s">
        <v>8</v>
      </c>
      <c r="G3881" s="42" t="s">
        <v>8</v>
      </c>
    </row>
    <row r="3882" spans="3:7">
      <c r="C3882" s="11" t="s">
        <v>470</v>
      </c>
      <c r="D3882" s="21" t="s">
        <v>450</v>
      </c>
      <c r="E3882" s="38">
        <v>0</v>
      </c>
      <c r="F3882" s="38">
        <v>0</v>
      </c>
      <c r="G3882" s="38">
        <v>0</v>
      </c>
    </row>
    <row r="3883" spans="3:7">
      <c r="C3883" s="11" t="s">
        <v>459</v>
      </c>
      <c r="D3883" s="21" t="s">
        <v>450</v>
      </c>
      <c r="E3883" s="38">
        <v>0</v>
      </c>
      <c r="F3883" s="38">
        <v>0</v>
      </c>
      <c r="G3883" s="38">
        <v>0</v>
      </c>
    </row>
    <row r="3884" spans="3:7">
      <c r="C3884" s="11" t="s">
        <v>463</v>
      </c>
      <c r="D3884" s="21" t="s">
        <v>450</v>
      </c>
      <c r="E3884" s="38">
        <v>0</v>
      </c>
      <c r="F3884" s="38">
        <v>0</v>
      </c>
      <c r="G3884" s="38">
        <v>0</v>
      </c>
    </row>
    <row r="3885" spans="3:7">
      <c r="C3885" s="11" t="s">
        <v>469</v>
      </c>
      <c r="D3885" s="21" t="s">
        <v>450</v>
      </c>
      <c r="E3885" s="38">
        <v>0</v>
      </c>
      <c r="F3885" s="38">
        <v>0</v>
      </c>
      <c r="G3885" s="38">
        <v>0</v>
      </c>
    </row>
    <row r="3886" spans="3:7">
      <c r="C3886" s="11" t="s">
        <v>459</v>
      </c>
      <c r="D3886" s="21" t="s">
        <v>450</v>
      </c>
      <c r="E3886" s="38">
        <v>0</v>
      </c>
      <c r="F3886" s="38">
        <v>0</v>
      </c>
      <c r="G3886" s="38">
        <v>0</v>
      </c>
    </row>
    <row r="3887" spans="3:7">
      <c r="C3887" s="11" t="s">
        <v>463</v>
      </c>
      <c r="D3887" s="21" t="s">
        <v>450</v>
      </c>
      <c r="E3887" s="38">
        <v>0</v>
      </c>
      <c r="F3887" s="38">
        <v>0</v>
      </c>
      <c r="G3887" s="38">
        <v>0</v>
      </c>
    </row>
    <row r="3888" spans="3:7">
      <c r="C3888" s="11" t="s">
        <v>468</v>
      </c>
      <c r="D3888" s="21" t="s">
        <v>450</v>
      </c>
      <c r="E3888" s="38">
        <v>0</v>
      </c>
      <c r="F3888" s="38">
        <v>0</v>
      </c>
      <c r="G3888" s="38">
        <v>0</v>
      </c>
    </row>
    <row r="3889" spans="3:7">
      <c r="C3889" s="11" t="s">
        <v>459</v>
      </c>
      <c r="D3889" s="21" t="s">
        <v>450</v>
      </c>
      <c r="E3889" s="38">
        <v>0</v>
      </c>
      <c r="F3889" s="38">
        <v>0</v>
      </c>
      <c r="G3889" s="38">
        <v>0</v>
      </c>
    </row>
    <row r="3890" spans="3:7">
      <c r="C3890" s="11" t="s">
        <v>463</v>
      </c>
      <c r="D3890" s="21" t="s">
        <v>450</v>
      </c>
      <c r="E3890" s="38">
        <v>0</v>
      </c>
      <c r="F3890" s="38">
        <v>0</v>
      </c>
      <c r="G3890" s="38">
        <v>0</v>
      </c>
    </row>
    <row r="3891" spans="3:7">
      <c r="C3891" s="11" t="s">
        <v>467</v>
      </c>
      <c r="D3891" s="21" t="s">
        <v>450</v>
      </c>
      <c r="E3891" s="38">
        <v>0</v>
      </c>
      <c r="F3891" s="38">
        <v>0</v>
      </c>
      <c r="G3891" s="38">
        <v>0</v>
      </c>
    </row>
    <row r="3892" spans="3:7">
      <c r="C3892" s="11" t="s">
        <v>459</v>
      </c>
      <c r="D3892" s="21" t="s">
        <v>450</v>
      </c>
      <c r="E3892" s="38">
        <v>0</v>
      </c>
      <c r="F3892" s="38">
        <v>0</v>
      </c>
      <c r="G3892" s="38">
        <v>0</v>
      </c>
    </row>
    <row r="3893" spans="3:7">
      <c r="C3893" s="11" t="s">
        <v>463</v>
      </c>
      <c r="D3893" s="21" t="s">
        <v>450</v>
      </c>
      <c r="E3893" s="38">
        <v>0</v>
      </c>
      <c r="F3893" s="38">
        <v>0</v>
      </c>
      <c r="G3893" s="38">
        <v>0</v>
      </c>
    </row>
    <row r="3894" spans="3:7">
      <c r="C3894" s="11" t="s">
        <v>472</v>
      </c>
      <c r="D3894" s="21" t="s">
        <v>450</v>
      </c>
      <c r="E3894" s="38">
        <v>0</v>
      </c>
      <c r="F3894" s="38">
        <v>0</v>
      </c>
      <c r="G3894" s="38">
        <v>0</v>
      </c>
    </row>
    <row r="3895" spans="3:7">
      <c r="C3895" s="11" t="s">
        <v>459</v>
      </c>
      <c r="D3895" s="21" t="s">
        <v>450</v>
      </c>
      <c r="E3895" s="38">
        <v>0</v>
      </c>
      <c r="F3895" s="38">
        <v>0</v>
      </c>
      <c r="G3895" s="38">
        <v>0</v>
      </c>
    </row>
    <row r="3896" spans="3:7">
      <c r="C3896" s="11" t="s">
        <v>463</v>
      </c>
      <c r="D3896" s="21" t="s">
        <v>450</v>
      </c>
      <c r="E3896" s="38">
        <v>0</v>
      </c>
      <c r="F3896" s="38">
        <v>0</v>
      </c>
      <c r="G3896" s="38">
        <v>0</v>
      </c>
    </row>
    <row r="3897" spans="3:7">
      <c r="C3897" s="11" t="s">
        <v>465</v>
      </c>
      <c r="D3897" s="21" t="s">
        <v>450</v>
      </c>
      <c r="E3897" s="38">
        <v>0</v>
      </c>
      <c r="F3897" s="38">
        <v>0</v>
      </c>
      <c r="G3897" s="38">
        <v>0</v>
      </c>
    </row>
    <row r="3898" spans="3:7">
      <c r="C3898" s="11" t="s">
        <v>459</v>
      </c>
      <c r="D3898" s="21" t="s">
        <v>450</v>
      </c>
      <c r="E3898" s="38">
        <v>0</v>
      </c>
      <c r="F3898" s="38">
        <v>0</v>
      </c>
      <c r="G3898" s="38">
        <v>0</v>
      </c>
    </row>
    <row r="3899" spans="3:7">
      <c r="C3899" s="11" t="s">
        <v>463</v>
      </c>
      <c r="D3899" s="21" t="s">
        <v>450</v>
      </c>
      <c r="E3899" s="38">
        <v>0</v>
      </c>
      <c r="F3899" s="38">
        <v>0</v>
      </c>
      <c r="G3899" s="38">
        <v>0</v>
      </c>
    </row>
    <row r="3900" spans="3:7">
      <c r="C3900" s="11" t="s">
        <v>464</v>
      </c>
      <c r="D3900" s="21" t="s">
        <v>450</v>
      </c>
      <c r="E3900" s="38">
        <v>0</v>
      </c>
      <c r="F3900" s="38">
        <v>0</v>
      </c>
      <c r="G3900" s="38">
        <v>0</v>
      </c>
    </row>
    <row r="3901" spans="3:7">
      <c r="C3901" s="11" t="s">
        <v>459</v>
      </c>
      <c r="D3901" s="21" t="s">
        <v>450</v>
      </c>
      <c r="E3901" s="38">
        <v>0</v>
      </c>
      <c r="F3901" s="38">
        <v>0</v>
      </c>
      <c r="G3901" s="38">
        <v>0</v>
      </c>
    </row>
    <row r="3902" spans="3:7">
      <c r="C3902" s="11" t="s">
        <v>463</v>
      </c>
      <c r="D3902" s="21" t="s">
        <v>450</v>
      </c>
      <c r="E3902" s="38">
        <v>0</v>
      </c>
      <c r="F3902" s="38">
        <v>0</v>
      </c>
      <c r="G3902" s="38">
        <v>0</v>
      </c>
    </row>
    <row r="3903" spans="3:7">
      <c r="C3903" s="11" t="s">
        <v>462</v>
      </c>
      <c r="D3903" s="21" t="s">
        <v>450</v>
      </c>
      <c r="E3903" s="38">
        <v>0</v>
      </c>
      <c r="F3903" s="38">
        <v>0</v>
      </c>
      <c r="G3903" s="38">
        <v>0</v>
      </c>
    </row>
    <row r="3904" spans="3:7">
      <c r="C3904" s="11" t="s">
        <v>459</v>
      </c>
      <c r="D3904" s="21" t="s">
        <v>450</v>
      </c>
      <c r="E3904" s="38">
        <v>0</v>
      </c>
      <c r="F3904" s="38">
        <v>0</v>
      </c>
      <c r="G3904" s="38">
        <v>0</v>
      </c>
    </row>
    <row r="3905" spans="3:7">
      <c r="C3905" s="11" t="s">
        <v>458</v>
      </c>
      <c r="D3905" s="21" t="s">
        <v>450</v>
      </c>
      <c r="E3905" s="38">
        <v>0</v>
      </c>
      <c r="F3905" s="38">
        <v>0</v>
      </c>
      <c r="G3905" s="38">
        <v>0</v>
      </c>
    </row>
    <row r="3906" spans="3:7">
      <c r="C3906" s="11" t="s">
        <v>457</v>
      </c>
      <c r="D3906" s="21" t="s">
        <v>450</v>
      </c>
      <c r="E3906" s="38">
        <v>0</v>
      </c>
      <c r="F3906" s="38">
        <v>0</v>
      </c>
      <c r="G3906" s="38">
        <v>0</v>
      </c>
    </row>
    <row r="3907" spans="3:7">
      <c r="C3907" s="11" t="s">
        <v>456</v>
      </c>
      <c r="D3907" s="21" t="s">
        <v>450</v>
      </c>
      <c r="E3907" s="38">
        <v>0</v>
      </c>
      <c r="F3907" s="38">
        <v>0</v>
      </c>
      <c r="G3907" s="38">
        <v>0</v>
      </c>
    </row>
    <row r="3908" spans="3:7">
      <c r="C3908" s="11" t="s">
        <v>455</v>
      </c>
      <c r="D3908" s="21" t="s">
        <v>450</v>
      </c>
      <c r="E3908" s="38">
        <v>0</v>
      </c>
      <c r="F3908" s="38">
        <v>0</v>
      </c>
      <c r="G3908" s="38">
        <v>0</v>
      </c>
    </row>
    <row r="3909" spans="3:7">
      <c r="C3909" s="11" t="s">
        <v>461</v>
      </c>
      <c r="D3909" s="21" t="s">
        <v>450</v>
      </c>
      <c r="E3909" s="38">
        <v>100000000</v>
      </c>
      <c r="F3909" s="38">
        <v>22000000</v>
      </c>
      <c r="G3909" s="38">
        <v>0</v>
      </c>
    </row>
    <row r="3910" spans="3:7">
      <c r="C3910" s="11" t="s">
        <v>459</v>
      </c>
      <c r="D3910" s="21" t="s">
        <v>450</v>
      </c>
      <c r="E3910" s="38">
        <v>0</v>
      </c>
      <c r="F3910" s="38">
        <v>0</v>
      </c>
      <c r="G3910" s="38">
        <v>0</v>
      </c>
    </row>
    <row r="3911" spans="3:7">
      <c r="C3911" s="11" t="s">
        <v>458</v>
      </c>
      <c r="D3911" s="21" t="s">
        <v>450</v>
      </c>
      <c r="E3911" s="38">
        <v>100000000</v>
      </c>
      <c r="F3911" s="38">
        <v>22000000</v>
      </c>
      <c r="G3911" s="38">
        <v>0</v>
      </c>
    </row>
    <row r="3912" spans="3:7">
      <c r="C3912" s="11" t="s">
        <v>457</v>
      </c>
      <c r="D3912" s="21" t="s">
        <v>450</v>
      </c>
      <c r="E3912" s="38">
        <v>0</v>
      </c>
      <c r="F3912" s="38">
        <v>0</v>
      </c>
      <c r="G3912" s="38">
        <v>0</v>
      </c>
    </row>
    <row r="3913" spans="3:7">
      <c r="C3913" s="11" t="s">
        <v>456</v>
      </c>
      <c r="D3913" s="21" t="s">
        <v>450</v>
      </c>
      <c r="E3913" s="38">
        <v>0</v>
      </c>
      <c r="F3913" s="38">
        <v>0</v>
      </c>
      <c r="G3913" s="38">
        <v>0</v>
      </c>
    </row>
    <row r="3914" spans="3:7">
      <c r="C3914" s="11" t="s">
        <v>455</v>
      </c>
      <c r="D3914" s="21" t="s">
        <v>450</v>
      </c>
      <c r="E3914" s="38">
        <v>0</v>
      </c>
      <c r="F3914" s="38">
        <v>0</v>
      </c>
      <c r="G3914" s="38">
        <v>0</v>
      </c>
    </row>
    <row r="3915" spans="3:7">
      <c r="C3915" s="11" t="s">
        <v>460</v>
      </c>
      <c r="D3915" s="21" t="s">
        <v>450</v>
      </c>
      <c r="E3915" s="38">
        <v>0</v>
      </c>
      <c r="F3915" s="38">
        <v>0</v>
      </c>
      <c r="G3915" s="38">
        <v>0</v>
      </c>
    </row>
    <row r="3916" spans="3:7">
      <c r="C3916" s="11" t="s">
        <v>459</v>
      </c>
      <c r="D3916" s="21" t="s">
        <v>450</v>
      </c>
      <c r="E3916" s="38">
        <v>0</v>
      </c>
      <c r="F3916" s="38">
        <v>0</v>
      </c>
      <c r="G3916" s="38">
        <v>0</v>
      </c>
    </row>
    <row r="3917" spans="3:7">
      <c r="C3917" s="11" t="s">
        <v>458</v>
      </c>
      <c r="D3917" s="21" t="s">
        <v>450</v>
      </c>
      <c r="E3917" s="38">
        <v>0</v>
      </c>
      <c r="F3917" s="38">
        <v>0</v>
      </c>
      <c r="G3917" s="38">
        <v>0</v>
      </c>
    </row>
    <row r="3918" spans="3:7">
      <c r="C3918" s="11" t="s">
        <v>457</v>
      </c>
      <c r="D3918" s="21" t="s">
        <v>450</v>
      </c>
      <c r="E3918" s="38">
        <v>0</v>
      </c>
      <c r="F3918" s="38">
        <v>0</v>
      </c>
      <c r="G3918" s="38">
        <v>0</v>
      </c>
    </row>
    <row r="3919" spans="3:7">
      <c r="C3919" s="11" t="s">
        <v>456</v>
      </c>
      <c r="D3919" s="21" t="s">
        <v>450</v>
      </c>
      <c r="E3919" s="38">
        <v>0</v>
      </c>
      <c r="F3919" s="38">
        <v>0</v>
      </c>
      <c r="G3919" s="38">
        <v>0</v>
      </c>
    </row>
    <row r="3920" spans="3:7">
      <c r="C3920" s="11" t="s">
        <v>455</v>
      </c>
      <c r="D3920" s="21" t="s">
        <v>450</v>
      </c>
      <c r="E3920" s="38">
        <v>0</v>
      </c>
      <c r="F3920" s="38">
        <v>0</v>
      </c>
      <c r="G3920" s="38">
        <v>0</v>
      </c>
    </row>
    <row r="3921" spans="3:7">
      <c r="C3921" s="11" t="s">
        <v>454</v>
      </c>
      <c r="D3921" s="21" t="s">
        <v>450</v>
      </c>
      <c r="E3921" s="38">
        <v>0</v>
      </c>
      <c r="F3921" s="38">
        <v>0</v>
      </c>
      <c r="G3921" s="38">
        <v>0</v>
      </c>
    </row>
    <row r="3922" spans="3:7">
      <c r="C3922" s="11" t="s">
        <v>453</v>
      </c>
      <c r="D3922" s="21" t="s">
        <v>450</v>
      </c>
      <c r="E3922" s="38">
        <v>0</v>
      </c>
      <c r="F3922" s="38">
        <v>0</v>
      </c>
      <c r="G3922" s="38">
        <v>0</v>
      </c>
    </row>
    <row r="3923" spans="3:7">
      <c r="C3923" s="10" t="s">
        <v>165</v>
      </c>
      <c r="D3923" s="38">
        <v>0</v>
      </c>
      <c r="E3923" s="38">
        <v>100000000</v>
      </c>
      <c r="F3923" s="38">
        <v>22000000</v>
      </c>
      <c r="G3923" s="38">
        <v>0</v>
      </c>
    </row>
    <row r="3924" spans="3:7">
      <c r="C3924" s="34" t="s">
        <v>450</v>
      </c>
      <c r="D3924" s="827" t="s">
        <v>2172</v>
      </c>
      <c r="E3924" s="828"/>
      <c r="F3924" s="828"/>
      <c r="G3924" s="828"/>
    </row>
    <row r="3925" spans="3:7">
      <c r="C3925" s="14" t="s">
        <v>484</v>
      </c>
      <c r="D3925" s="825" t="s">
        <v>2172</v>
      </c>
      <c r="E3925" s="826"/>
      <c r="F3925" s="826"/>
      <c r="G3925" s="826"/>
    </row>
    <row r="3926" spans="3:7">
      <c r="C3926" s="35" t="s">
        <v>482</v>
      </c>
      <c r="D3926" s="821" t="s">
        <v>2173</v>
      </c>
      <c r="E3926" s="822"/>
      <c r="F3926" s="822"/>
      <c r="G3926" s="822"/>
    </row>
    <row r="3927" spans="3:7">
      <c r="C3927" s="35" t="s">
        <v>15</v>
      </c>
      <c r="D3927" s="821" t="s">
        <v>2174</v>
      </c>
      <c r="E3927" s="822"/>
      <c r="F3927" s="822"/>
      <c r="G3927" s="822"/>
    </row>
    <row r="3928" spans="3:7">
      <c r="C3928" s="13"/>
      <c r="D3928" s="41">
        <v>2021</v>
      </c>
      <c r="E3928" s="41">
        <v>2022</v>
      </c>
      <c r="F3928" s="41">
        <v>2023</v>
      </c>
      <c r="G3928" s="41">
        <v>2024</v>
      </c>
    </row>
    <row r="3929" spans="3:7">
      <c r="C3929" s="12"/>
      <c r="D3929" s="42" t="s">
        <v>7</v>
      </c>
      <c r="E3929" s="42" t="s">
        <v>8</v>
      </c>
      <c r="F3929" s="42" t="s">
        <v>8</v>
      </c>
      <c r="G3929" s="42" t="s">
        <v>8</v>
      </c>
    </row>
    <row r="3930" spans="3:7">
      <c r="C3930" s="7" t="s">
        <v>16</v>
      </c>
      <c r="D3930" s="43" t="s">
        <v>450</v>
      </c>
      <c r="E3930" s="43" t="s">
        <v>531</v>
      </c>
      <c r="F3930" s="43" t="s">
        <v>531</v>
      </c>
      <c r="G3930" s="43" t="s">
        <v>531</v>
      </c>
    </row>
    <row r="3931" spans="3:7">
      <c r="C3931" s="7" t="s">
        <v>680</v>
      </c>
      <c r="D3931" s="43" t="s">
        <v>450</v>
      </c>
      <c r="E3931" s="43" t="s">
        <v>1933</v>
      </c>
      <c r="F3931" s="43" t="s">
        <v>2175</v>
      </c>
      <c r="G3931" s="43" t="s">
        <v>2112</v>
      </c>
    </row>
    <row r="3932" spans="3:7">
      <c r="C3932" s="7" t="s">
        <v>676</v>
      </c>
      <c r="D3932" s="43" t="s">
        <v>474</v>
      </c>
      <c r="E3932" s="43" t="s">
        <v>1933</v>
      </c>
      <c r="F3932" s="43" t="s">
        <v>2175</v>
      </c>
      <c r="G3932" s="43" t="s">
        <v>2112</v>
      </c>
    </row>
    <row r="3933" spans="3:7">
      <c r="C3933" s="7" t="s">
        <v>477</v>
      </c>
      <c r="D3933" s="43" t="s">
        <v>450</v>
      </c>
      <c r="E3933" s="43" t="s">
        <v>450</v>
      </c>
      <c r="F3933" s="43" t="s">
        <v>474</v>
      </c>
      <c r="G3933" s="43" t="s">
        <v>474</v>
      </c>
    </row>
    <row r="3934" spans="3:7">
      <c r="C3934" s="7" t="s">
        <v>476</v>
      </c>
      <c r="D3934" s="43" t="s">
        <v>450</v>
      </c>
      <c r="E3934" s="43" t="s">
        <v>450</v>
      </c>
      <c r="F3934" s="43" t="s">
        <v>1626</v>
      </c>
      <c r="G3934" s="43" t="s">
        <v>604</v>
      </c>
    </row>
    <row r="3935" spans="3:7">
      <c r="C3935" s="7" t="s">
        <v>22</v>
      </c>
      <c r="D3935" s="43" t="s">
        <v>450</v>
      </c>
      <c r="E3935" s="43" t="s">
        <v>450</v>
      </c>
      <c r="F3935" s="43" t="s">
        <v>1626</v>
      </c>
      <c r="G3935" s="43" t="s">
        <v>604</v>
      </c>
    </row>
    <row r="3936" spans="3:7">
      <c r="C3936" s="823" t="s">
        <v>473</v>
      </c>
      <c r="D3936" s="824"/>
      <c r="E3936" s="824"/>
      <c r="F3936" s="824"/>
      <c r="G3936" s="824"/>
    </row>
    <row r="3937" spans="3:7">
      <c r="C3937" s="13"/>
      <c r="D3937" s="41">
        <v>2021</v>
      </c>
      <c r="E3937" s="41">
        <v>2022</v>
      </c>
      <c r="F3937" s="41">
        <v>2023</v>
      </c>
      <c r="G3937" s="41">
        <v>2024</v>
      </c>
    </row>
    <row r="3938" spans="3:7">
      <c r="C3938" s="12"/>
      <c r="D3938" s="42" t="s">
        <v>7</v>
      </c>
      <c r="E3938" s="42" t="s">
        <v>8</v>
      </c>
      <c r="F3938" s="42" t="s">
        <v>8</v>
      </c>
      <c r="G3938" s="42" t="s">
        <v>8</v>
      </c>
    </row>
    <row r="3939" spans="3:7">
      <c r="C3939" s="11" t="s">
        <v>470</v>
      </c>
      <c r="D3939" s="21" t="s">
        <v>450</v>
      </c>
      <c r="E3939" s="38">
        <v>0</v>
      </c>
      <c r="F3939" s="38">
        <v>0</v>
      </c>
      <c r="G3939" s="38">
        <v>0</v>
      </c>
    </row>
    <row r="3940" spans="3:7">
      <c r="C3940" s="11" t="s">
        <v>459</v>
      </c>
      <c r="D3940" s="21" t="s">
        <v>450</v>
      </c>
      <c r="E3940" s="38">
        <v>0</v>
      </c>
      <c r="F3940" s="38">
        <v>0</v>
      </c>
      <c r="G3940" s="38">
        <v>0</v>
      </c>
    </row>
    <row r="3941" spans="3:7">
      <c r="C3941" s="11" t="s">
        <v>463</v>
      </c>
      <c r="D3941" s="21" t="s">
        <v>450</v>
      </c>
      <c r="E3941" s="38">
        <v>0</v>
      </c>
      <c r="F3941" s="38">
        <v>0</v>
      </c>
      <c r="G3941" s="38">
        <v>0</v>
      </c>
    </row>
    <row r="3942" spans="3:7">
      <c r="C3942" s="11" t="s">
        <v>469</v>
      </c>
      <c r="D3942" s="21" t="s">
        <v>450</v>
      </c>
      <c r="E3942" s="38">
        <v>0</v>
      </c>
      <c r="F3942" s="38">
        <v>0</v>
      </c>
      <c r="G3942" s="38">
        <v>0</v>
      </c>
    </row>
    <row r="3943" spans="3:7">
      <c r="C3943" s="11" t="s">
        <v>459</v>
      </c>
      <c r="D3943" s="21" t="s">
        <v>450</v>
      </c>
      <c r="E3943" s="38">
        <v>0</v>
      </c>
      <c r="F3943" s="38">
        <v>0</v>
      </c>
      <c r="G3943" s="38">
        <v>0</v>
      </c>
    </row>
    <row r="3944" spans="3:7">
      <c r="C3944" s="11" t="s">
        <v>463</v>
      </c>
      <c r="D3944" s="21" t="s">
        <v>450</v>
      </c>
      <c r="E3944" s="38">
        <v>0</v>
      </c>
      <c r="F3944" s="38">
        <v>0</v>
      </c>
      <c r="G3944" s="38">
        <v>0</v>
      </c>
    </row>
    <row r="3945" spans="3:7">
      <c r="C3945" s="11" t="s">
        <v>468</v>
      </c>
      <c r="D3945" s="21" t="s">
        <v>450</v>
      </c>
      <c r="E3945" s="38">
        <v>0</v>
      </c>
      <c r="F3945" s="38">
        <v>0</v>
      </c>
      <c r="G3945" s="38">
        <v>0</v>
      </c>
    </row>
    <row r="3946" spans="3:7">
      <c r="C3946" s="11" t="s">
        <v>459</v>
      </c>
      <c r="D3946" s="21" t="s">
        <v>450</v>
      </c>
      <c r="E3946" s="38">
        <v>0</v>
      </c>
      <c r="F3946" s="38">
        <v>0</v>
      </c>
      <c r="G3946" s="38">
        <v>0</v>
      </c>
    </row>
    <row r="3947" spans="3:7">
      <c r="C3947" s="11" t="s">
        <v>463</v>
      </c>
      <c r="D3947" s="21" t="s">
        <v>450</v>
      </c>
      <c r="E3947" s="38">
        <v>0</v>
      </c>
      <c r="F3947" s="38">
        <v>0</v>
      </c>
      <c r="G3947" s="38">
        <v>0</v>
      </c>
    </row>
    <row r="3948" spans="3:7">
      <c r="C3948" s="11" t="s">
        <v>467</v>
      </c>
      <c r="D3948" s="21" t="s">
        <v>450</v>
      </c>
      <c r="E3948" s="38">
        <v>0</v>
      </c>
      <c r="F3948" s="38">
        <v>0</v>
      </c>
      <c r="G3948" s="38">
        <v>0</v>
      </c>
    </row>
    <row r="3949" spans="3:7">
      <c r="C3949" s="11" t="s">
        <v>459</v>
      </c>
      <c r="D3949" s="21" t="s">
        <v>450</v>
      </c>
      <c r="E3949" s="38">
        <v>0</v>
      </c>
      <c r="F3949" s="38">
        <v>0</v>
      </c>
      <c r="G3949" s="38">
        <v>0</v>
      </c>
    </row>
    <row r="3950" spans="3:7">
      <c r="C3950" s="11" t="s">
        <v>463</v>
      </c>
      <c r="D3950" s="21" t="s">
        <v>450</v>
      </c>
      <c r="E3950" s="38">
        <v>0</v>
      </c>
      <c r="F3950" s="38">
        <v>0</v>
      </c>
      <c r="G3950" s="38">
        <v>0</v>
      </c>
    </row>
    <row r="3951" spans="3:7">
      <c r="C3951" s="11" t="s">
        <v>472</v>
      </c>
      <c r="D3951" s="21" t="s">
        <v>450</v>
      </c>
      <c r="E3951" s="38">
        <v>0</v>
      </c>
      <c r="F3951" s="38">
        <v>0</v>
      </c>
      <c r="G3951" s="38">
        <v>0</v>
      </c>
    </row>
    <row r="3952" spans="3:7">
      <c r="C3952" s="11" t="s">
        <v>459</v>
      </c>
      <c r="D3952" s="21" t="s">
        <v>450</v>
      </c>
      <c r="E3952" s="38">
        <v>0</v>
      </c>
      <c r="F3952" s="38">
        <v>0</v>
      </c>
      <c r="G3952" s="38">
        <v>0</v>
      </c>
    </row>
    <row r="3953" spans="3:7">
      <c r="C3953" s="11" t="s">
        <v>463</v>
      </c>
      <c r="D3953" s="21" t="s">
        <v>450</v>
      </c>
      <c r="E3953" s="38">
        <v>0</v>
      </c>
      <c r="F3953" s="38">
        <v>0</v>
      </c>
      <c r="G3953" s="38">
        <v>0</v>
      </c>
    </row>
    <row r="3954" spans="3:7">
      <c r="C3954" s="11" t="s">
        <v>465</v>
      </c>
      <c r="D3954" s="21" t="s">
        <v>450</v>
      </c>
      <c r="E3954" s="38">
        <v>0</v>
      </c>
      <c r="F3954" s="38">
        <v>0</v>
      </c>
      <c r="G3954" s="38">
        <v>0</v>
      </c>
    </row>
    <row r="3955" spans="3:7">
      <c r="C3955" s="11" t="s">
        <v>459</v>
      </c>
      <c r="D3955" s="21" t="s">
        <v>450</v>
      </c>
      <c r="E3955" s="38">
        <v>0</v>
      </c>
      <c r="F3955" s="38">
        <v>0</v>
      </c>
      <c r="G3955" s="38">
        <v>0</v>
      </c>
    </row>
    <row r="3956" spans="3:7">
      <c r="C3956" s="11" t="s">
        <v>463</v>
      </c>
      <c r="D3956" s="21" t="s">
        <v>450</v>
      </c>
      <c r="E3956" s="38">
        <v>0</v>
      </c>
      <c r="F3956" s="38">
        <v>0</v>
      </c>
      <c r="G3956" s="38">
        <v>0</v>
      </c>
    </row>
    <row r="3957" spans="3:7">
      <c r="C3957" s="11" t="s">
        <v>464</v>
      </c>
      <c r="D3957" s="21" t="s">
        <v>450</v>
      </c>
      <c r="E3957" s="38">
        <v>0</v>
      </c>
      <c r="F3957" s="38">
        <v>0</v>
      </c>
      <c r="G3957" s="38">
        <v>0</v>
      </c>
    </row>
    <row r="3958" spans="3:7">
      <c r="C3958" s="11" t="s">
        <v>459</v>
      </c>
      <c r="D3958" s="21" t="s">
        <v>450</v>
      </c>
      <c r="E3958" s="38">
        <v>0</v>
      </c>
      <c r="F3958" s="38">
        <v>0</v>
      </c>
      <c r="G3958" s="38">
        <v>0</v>
      </c>
    </row>
    <row r="3959" spans="3:7">
      <c r="C3959" s="11" t="s">
        <v>463</v>
      </c>
      <c r="D3959" s="21" t="s">
        <v>450</v>
      </c>
      <c r="E3959" s="38">
        <v>0</v>
      </c>
      <c r="F3959" s="38">
        <v>0</v>
      </c>
      <c r="G3959" s="38">
        <v>0</v>
      </c>
    </row>
    <row r="3960" spans="3:7">
      <c r="C3960" s="11" t="s">
        <v>462</v>
      </c>
      <c r="D3960" s="21" t="s">
        <v>450</v>
      </c>
      <c r="E3960" s="38">
        <v>0</v>
      </c>
      <c r="F3960" s="38">
        <v>0</v>
      </c>
      <c r="G3960" s="38">
        <v>0</v>
      </c>
    </row>
    <row r="3961" spans="3:7">
      <c r="C3961" s="11" t="s">
        <v>459</v>
      </c>
      <c r="D3961" s="21" t="s">
        <v>450</v>
      </c>
      <c r="E3961" s="38">
        <v>0</v>
      </c>
      <c r="F3961" s="38">
        <v>0</v>
      </c>
      <c r="G3961" s="38">
        <v>0</v>
      </c>
    </row>
    <row r="3962" spans="3:7">
      <c r="C3962" s="11" t="s">
        <v>458</v>
      </c>
      <c r="D3962" s="21" t="s">
        <v>450</v>
      </c>
      <c r="E3962" s="38">
        <v>0</v>
      </c>
      <c r="F3962" s="38">
        <v>0</v>
      </c>
      <c r="G3962" s="38">
        <v>0</v>
      </c>
    </row>
    <row r="3963" spans="3:7">
      <c r="C3963" s="11" t="s">
        <v>457</v>
      </c>
      <c r="D3963" s="21" t="s">
        <v>450</v>
      </c>
      <c r="E3963" s="38">
        <v>0</v>
      </c>
      <c r="F3963" s="38">
        <v>0</v>
      </c>
      <c r="G3963" s="38">
        <v>0</v>
      </c>
    </row>
    <row r="3964" spans="3:7">
      <c r="C3964" s="11" t="s">
        <v>456</v>
      </c>
      <c r="D3964" s="21" t="s">
        <v>450</v>
      </c>
      <c r="E3964" s="38">
        <v>0</v>
      </c>
      <c r="F3964" s="38">
        <v>0</v>
      </c>
      <c r="G3964" s="38">
        <v>0</v>
      </c>
    </row>
    <row r="3965" spans="3:7">
      <c r="C3965" s="11" t="s">
        <v>455</v>
      </c>
      <c r="D3965" s="21" t="s">
        <v>450</v>
      </c>
      <c r="E3965" s="38">
        <v>0</v>
      </c>
      <c r="F3965" s="38">
        <v>0</v>
      </c>
      <c r="G3965" s="38">
        <v>0</v>
      </c>
    </row>
    <row r="3966" spans="3:7">
      <c r="C3966" s="11" t="s">
        <v>461</v>
      </c>
      <c r="D3966" s="21" t="s">
        <v>450</v>
      </c>
      <c r="E3966" s="38">
        <v>70000000</v>
      </c>
      <c r="F3966" s="38">
        <v>350000000</v>
      </c>
      <c r="G3966" s="38">
        <v>400000000</v>
      </c>
    </row>
    <row r="3967" spans="3:7">
      <c r="C3967" s="11" t="s">
        <v>459</v>
      </c>
      <c r="D3967" s="21" t="s">
        <v>450</v>
      </c>
      <c r="E3967" s="38">
        <v>0</v>
      </c>
      <c r="F3967" s="38">
        <v>0</v>
      </c>
      <c r="G3967" s="38">
        <v>0</v>
      </c>
    </row>
    <row r="3968" spans="3:7">
      <c r="C3968" s="11" t="s">
        <v>458</v>
      </c>
      <c r="D3968" s="21" t="s">
        <v>450</v>
      </c>
      <c r="E3968" s="38">
        <v>70000000</v>
      </c>
      <c r="F3968" s="38">
        <v>350000000</v>
      </c>
      <c r="G3968" s="38">
        <v>400000000</v>
      </c>
    </row>
    <row r="3969" spans="3:7">
      <c r="C3969" s="11" t="s">
        <v>457</v>
      </c>
      <c r="D3969" s="21" t="s">
        <v>450</v>
      </c>
      <c r="E3969" s="38">
        <v>0</v>
      </c>
      <c r="F3969" s="38">
        <v>0</v>
      </c>
      <c r="G3969" s="38">
        <v>0</v>
      </c>
    </row>
    <row r="3970" spans="3:7">
      <c r="C3970" s="11" t="s">
        <v>456</v>
      </c>
      <c r="D3970" s="21" t="s">
        <v>450</v>
      </c>
      <c r="E3970" s="38">
        <v>0</v>
      </c>
      <c r="F3970" s="38">
        <v>0</v>
      </c>
      <c r="G3970" s="38">
        <v>0</v>
      </c>
    </row>
    <row r="3971" spans="3:7">
      <c r="C3971" s="11" t="s">
        <v>455</v>
      </c>
      <c r="D3971" s="21" t="s">
        <v>450</v>
      </c>
      <c r="E3971" s="38">
        <v>0</v>
      </c>
      <c r="F3971" s="38">
        <v>0</v>
      </c>
      <c r="G3971" s="38">
        <v>0</v>
      </c>
    </row>
    <row r="3972" spans="3:7">
      <c r="C3972" s="11" t="s">
        <v>460</v>
      </c>
      <c r="D3972" s="21" t="s">
        <v>450</v>
      </c>
      <c r="E3972" s="38">
        <v>0</v>
      </c>
      <c r="F3972" s="38">
        <v>0</v>
      </c>
      <c r="G3972" s="38">
        <v>0</v>
      </c>
    </row>
    <row r="3973" spans="3:7">
      <c r="C3973" s="11" t="s">
        <v>459</v>
      </c>
      <c r="D3973" s="21" t="s">
        <v>450</v>
      </c>
      <c r="E3973" s="38">
        <v>0</v>
      </c>
      <c r="F3973" s="38">
        <v>0</v>
      </c>
      <c r="G3973" s="38">
        <v>0</v>
      </c>
    </row>
    <row r="3974" spans="3:7">
      <c r="C3974" s="11" t="s">
        <v>458</v>
      </c>
      <c r="D3974" s="21" t="s">
        <v>450</v>
      </c>
      <c r="E3974" s="38">
        <v>0</v>
      </c>
      <c r="F3974" s="38">
        <v>0</v>
      </c>
      <c r="G3974" s="38">
        <v>0</v>
      </c>
    </row>
    <row r="3975" spans="3:7">
      <c r="C3975" s="11" t="s">
        <v>457</v>
      </c>
      <c r="D3975" s="21" t="s">
        <v>450</v>
      </c>
      <c r="E3975" s="38">
        <v>0</v>
      </c>
      <c r="F3975" s="38">
        <v>0</v>
      </c>
      <c r="G3975" s="38">
        <v>0</v>
      </c>
    </row>
    <row r="3976" spans="3:7">
      <c r="C3976" s="11" t="s">
        <v>456</v>
      </c>
      <c r="D3976" s="21" t="s">
        <v>450</v>
      </c>
      <c r="E3976" s="38">
        <v>0</v>
      </c>
      <c r="F3976" s="38">
        <v>0</v>
      </c>
      <c r="G3976" s="38">
        <v>0</v>
      </c>
    </row>
    <row r="3977" spans="3:7">
      <c r="C3977" s="11" t="s">
        <v>455</v>
      </c>
      <c r="D3977" s="21" t="s">
        <v>450</v>
      </c>
      <c r="E3977" s="38">
        <v>0</v>
      </c>
      <c r="F3977" s="38">
        <v>0</v>
      </c>
      <c r="G3977" s="38">
        <v>0</v>
      </c>
    </row>
    <row r="3978" spans="3:7">
      <c r="C3978" s="11" t="s">
        <v>454</v>
      </c>
      <c r="D3978" s="21" t="s">
        <v>450</v>
      </c>
      <c r="E3978" s="38">
        <v>0</v>
      </c>
      <c r="F3978" s="38">
        <v>0</v>
      </c>
      <c r="G3978" s="38">
        <v>0</v>
      </c>
    </row>
    <row r="3979" spans="3:7">
      <c r="C3979" s="11" t="s">
        <v>453</v>
      </c>
      <c r="D3979" s="21" t="s">
        <v>450</v>
      </c>
      <c r="E3979" s="38">
        <v>0</v>
      </c>
      <c r="F3979" s="38">
        <v>0</v>
      </c>
      <c r="G3979" s="38">
        <v>0</v>
      </c>
    </row>
    <row r="3980" spans="3:7">
      <c r="C3980" s="10" t="s">
        <v>165</v>
      </c>
      <c r="D3980" s="38">
        <v>0</v>
      </c>
      <c r="E3980" s="38">
        <v>70000000</v>
      </c>
      <c r="F3980" s="38">
        <v>350000000</v>
      </c>
      <c r="G3980" s="38">
        <v>400000000</v>
      </c>
    </row>
    <row r="3981" spans="3:7">
      <c r="C3981" s="34" t="s">
        <v>450</v>
      </c>
      <c r="D3981" s="827" t="s">
        <v>2176</v>
      </c>
      <c r="E3981" s="828"/>
      <c r="F3981" s="828"/>
      <c r="G3981" s="828"/>
    </row>
    <row r="3982" spans="3:7">
      <c r="C3982" s="14" t="s">
        <v>484</v>
      </c>
      <c r="D3982" s="825" t="s">
        <v>2177</v>
      </c>
      <c r="E3982" s="826"/>
      <c r="F3982" s="826"/>
      <c r="G3982" s="826"/>
    </row>
    <row r="3983" spans="3:7">
      <c r="C3983" s="35" t="s">
        <v>482</v>
      </c>
      <c r="D3983" s="821" t="s">
        <v>2177</v>
      </c>
      <c r="E3983" s="822"/>
      <c r="F3983" s="822"/>
      <c r="G3983" s="822"/>
    </row>
    <row r="3984" spans="3:7">
      <c r="C3984" s="35" t="s">
        <v>15</v>
      </c>
      <c r="D3984" s="821" t="s">
        <v>40</v>
      </c>
      <c r="E3984" s="822"/>
      <c r="F3984" s="822"/>
      <c r="G3984" s="822"/>
    </row>
    <row r="3985" spans="3:7">
      <c r="C3985" s="13"/>
      <c r="D3985" s="41">
        <v>2021</v>
      </c>
      <c r="E3985" s="41">
        <v>2022</v>
      </c>
      <c r="F3985" s="41">
        <v>2023</v>
      </c>
      <c r="G3985" s="41">
        <v>2024</v>
      </c>
    </row>
    <row r="3986" spans="3:7">
      <c r="C3986" s="12"/>
      <c r="D3986" s="42" t="s">
        <v>7</v>
      </c>
      <c r="E3986" s="42" t="s">
        <v>8</v>
      </c>
      <c r="F3986" s="42" t="s">
        <v>8</v>
      </c>
      <c r="G3986" s="42" t="s">
        <v>8</v>
      </c>
    </row>
    <row r="3987" spans="3:7">
      <c r="C3987" s="7" t="s">
        <v>16</v>
      </c>
      <c r="D3987" s="43" t="s">
        <v>450</v>
      </c>
      <c r="E3987" s="43" t="s">
        <v>531</v>
      </c>
      <c r="F3987" s="43" t="s">
        <v>531</v>
      </c>
      <c r="G3987" s="43" t="s">
        <v>531</v>
      </c>
    </row>
    <row r="3988" spans="3:7">
      <c r="C3988" s="7" t="s">
        <v>680</v>
      </c>
      <c r="D3988" s="43" t="s">
        <v>450</v>
      </c>
      <c r="E3988" s="43" t="s">
        <v>1043</v>
      </c>
      <c r="F3988" s="43" t="s">
        <v>1538</v>
      </c>
      <c r="G3988" s="43" t="s">
        <v>1043</v>
      </c>
    </row>
    <row r="3989" spans="3:7">
      <c r="C3989" s="7" t="s">
        <v>676</v>
      </c>
      <c r="D3989" s="43" t="s">
        <v>474</v>
      </c>
      <c r="E3989" s="43" t="s">
        <v>1043</v>
      </c>
      <c r="F3989" s="43" t="s">
        <v>1538</v>
      </c>
      <c r="G3989" s="43" t="s">
        <v>1043</v>
      </c>
    </row>
    <row r="3990" spans="3:7">
      <c r="C3990" s="7" t="s">
        <v>477</v>
      </c>
      <c r="D3990" s="43" t="s">
        <v>450</v>
      </c>
      <c r="E3990" s="43" t="s">
        <v>450</v>
      </c>
      <c r="F3990" s="43" t="s">
        <v>474</v>
      </c>
      <c r="G3990" s="43" t="s">
        <v>474</v>
      </c>
    </row>
    <row r="3991" spans="3:7">
      <c r="C3991" s="7" t="s">
        <v>476</v>
      </c>
      <c r="D3991" s="43" t="s">
        <v>450</v>
      </c>
      <c r="E3991" s="43" t="s">
        <v>450</v>
      </c>
      <c r="F3991" s="43" t="s">
        <v>531</v>
      </c>
      <c r="G3991" s="43" t="s">
        <v>1398</v>
      </c>
    </row>
    <row r="3992" spans="3:7">
      <c r="C3992" s="7" t="s">
        <v>22</v>
      </c>
      <c r="D3992" s="43" t="s">
        <v>450</v>
      </c>
      <c r="E3992" s="43" t="s">
        <v>450</v>
      </c>
      <c r="F3992" s="43" t="s">
        <v>531</v>
      </c>
      <c r="G3992" s="43" t="s">
        <v>1398</v>
      </c>
    </row>
    <row r="3993" spans="3:7">
      <c r="C3993" s="823" t="s">
        <v>473</v>
      </c>
      <c r="D3993" s="824"/>
      <c r="E3993" s="824"/>
      <c r="F3993" s="824"/>
      <c r="G3993" s="824"/>
    </row>
    <row r="3994" spans="3:7">
      <c r="C3994" s="13"/>
      <c r="D3994" s="41">
        <v>2021</v>
      </c>
      <c r="E3994" s="41">
        <v>2022</v>
      </c>
      <c r="F3994" s="41">
        <v>2023</v>
      </c>
      <c r="G3994" s="41">
        <v>2024</v>
      </c>
    </row>
    <row r="3995" spans="3:7">
      <c r="C3995" s="12"/>
      <c r="D3995" s="42" t="s">
        <v>7</v>
      </c>
      <c r="E3995" s="42" t="s">
        <v>8</v>
      </c>
      <c r="F3995" s="42" t="s">
        <v>8</v>
      </c>
      <c r="G3995" s="42" t="s">
        <v>8</v>
      </c>
    </row>
    <row r="3996" spans="3:7">
      <c r="C3996" s="11" t="s">
        <v>470</v>
      </c>
      <c r="D3996" s="21" t="s">
        <v>450</v>
      </c>
      <c r="E3996" s="38">
        <v>0</v>
      </c>
      <c r="F3996" s="38">
        <v>0</v>
      </c>
      <c r="G3996" s="38">
        <v>0</v>
      </c>
    </row>
    <row r="3997" spans="3:7">
      <c r="C3997" s="11" t="s">
        <v>459</v>
      </c>
      <c r="D3997" s="21" t="s">
        <v>450</v>
      </c>
      <c r="E3997" s="38">
        <v>0</v>
      </c>
      <c r="F3997" s="38">
        <v>0</v>
      </c>
      <c r="G3997" s="38">
        <v>0</v>
      </c>
    </row>
    <row r="3998" spans="3:7">
      <c r="C3998" s="11" t="s">
        <v>463</v>
      </c>
      <c r="D3998" s="21" t="s">
        <v>450</v>
      </c>
      <c r="E3998" s="38">
        <v>0</v>
      </c>
      <c r="F3998" s="38">
        <v>0</v>
      </c>
      <c r="G3998" s="38">
        <v>0</v>
      </c>
    </row>
    <row r="3999" spans="3:7">
      <c r="C3999" s="11" t="s">
        <v>469</v>
      </c>
      <c r="D3999" s="21" t="s">
        <v>450</v>
      </c>
      <c r="E3999" s="38">
        <v>0</v>
      </c>
      <c r="F3999" s="38">
        <v>0</v>
      </c>
      <c r="G3999" s="38">
        <v>0</v>
      </c>
    </row>
    <row r="4000" spans="3:7">
      <c r="C4000" s="11" t="s">
        <v>459</v>
      </c>
      <c r="D4000" s="21" t="s">
        <v>450</v>
      </c>
      <c r="E4000" s="38">
        <v>0</v>
      </c>
      <c r="F4000" s="38">
        <v>0</v>
      </c>
      <c r="G4000" s="38">
        <v>0</v>
      </c>
    </row>
    <row r="4001" spans="3:7">
      <c r="C4001" s="11" t="s">
        <v>463</v>
      </c>
      <c r="D4001" s="21" t="s">
        <v>450</v>
      </c>
      <c r="E4001" s="38">
        <v>0</v>
      </c>
      <c r="F4001" s="38">
        <v>0</v>
      </c>
      <c r="G4001" s="38">
        <v>0</v>
      </c>
    </row>
    <row r="4002" spans="3:7">
      <c r="C4002" s="11" t="s">
        <v>468</v>
      </c>
      <c r="D4002" s="21" t="s">
        <v>450</v>
      </c>
      <c r="E4002" s="38">
        <v>0</v>
      </c>
      <c r="F4002" s="38">
        <v>0</v>
      </c>
      <c r="G4002" s="38">
        <v>0</v>
      </c>
    </row>
    <row r="4003" spans="3:7">
      <c r="C4003" s="11" t="s">
        <v>459</v>
      </c>
      <c r="D4003" s="21" t="s">
        <v>450</v>
      </c>
      <c r="E4003" s="38">
        <v>0</v>
      </c>
      <c r="F4003" s="38">
        <v>0</v>
      </c>
      <c r="G4003" s="38">
        <v>0</v>
      </c>
    </row>
    <row r="4004" spans="3:7">
      <c r="C4004" s="11" t="s">
        <v>463</v>
      </c>
      <c r="D4004" s="21" t="s">
        <v>450</v>
      </c>
      <c r="E4004" s="38">
        <v>0</v>
      </c>
      <c r="F4004" s="38">
        <v>0</v>
      </c>
      <c r="G4004" s="38">
        <v>0</v>
      </c>
    </row>
    <row r="4005" spans="3:7">
      <c r="C4005" s="11" t="s">
        <v>467</v>
      </c>
      <c r="D4005" s="21" t="s">
        <v>450</v>
      </c>
      <c r="E4005" s="38">
        <v>0</v>
      </c>
      <c r="F4005" s="38">
        <v>0</v>
      </c>
      <c r="G4005" s="38">
        <v>0</v>
      </c>
    </row>
    <row r="4006" spans="3:7">
      <c r="C4006" s="11" t="s">
        <v>459</v>
      </c>
      <c r="D4006" s="21" t="s">
        <v>450</v>
      </c>
      <c r="E4006" s="38">
        <v>0</v>
      </c>
      <c r="F4006" s="38">
        <v>0</v>
      </c>
      <c r="G4006" s="38">
        <v>0</v>
      </c>
    </row>
    <row r="4007" spans="3:7">
      <c r="C4007" s="11" t="s">
        <v>463</v>
      </c>
      <c r="D4007" s="21" t="s">
        <v>450</v>
      </c>
      <c r="E4007" s="38">
        <v>0</v>
      </c>
      <c r="F4007" s="38">
        <v>0</v>
      </c>
      <c r="G4007" s="38">
        <v>0</v>
      </c>
    </row>
    <row r="4008" spans="3:7">
      <c r="C4008" s="11" t="s">
        <v>472</v>
      </c>
      <c r="D4008" s="21" t="s">
        <v>450</v>
      </c>
      <c r="E4008" s="38">
        <v>0</v>
      </c>
      <c r="F4008" s="38">
        <v>0</v>
      </c>
      <c r="G4008" s="38">
        <v>0</v>
      </c>
    </row>
    <row r="4009" spans="3:7">
      <c r="C4009" s="11" t="s">
        <v>459</v>
      </c>
      <c r="D4009" s="21" t="s">
        <v>450</v>
      </c>
      <c r="E4009" s="38">
        <v>0</v>
      </c>
      <c r="F4009" s="38">
        <v>0</v>
      </c>
      <c r="G4009" s="38">
        <v>0</v>
      </c>
    </row>
    <row r="4010" spans="3:7">
      <c r="C4010" s="11" t="s">
        <v>463</v>
      </c>
      <c r="D4010" s="21" t="s">
        <v>450</v>
      </c>
      <c r="E4010" s="38">
        <v>0</v>
      </c>
      <c r="F4010" s="38">
        <v>0</v>
      </c>
      <c r="G4010" s="38">
        <v>0</v>
      </c>
    </row>
    <row r="4011" spans="3:7">
      <c r="C4011" s="11" t="s">
        <v>465</v>
      </c>
      <c r="D4011" s="21" t="s">
        <v>450</v>
      </c>
      <c r="E4011" s="38">
        <v>0</v>
      </c>
      <c r="F4011" s="38">
        <v>0</v>
      </c>
      <c r="G4011" s="38">
        <v>0</v>
      </c>
    </row>
    <row r="4012" spans="3:7">
      <c r="C4012" s="11" t="s">
        <v>459</v>
      </c>
      <c r="D4012" s="21" t="s">
        <v>450</v>
      </c>
      <c r="E4012" s="38">
        <v>0</v>
      </c>
      <c r="F4012" s="38">
        <v>0</v>
      </c>
      <c r="G4012" s="38">
        <v>0</v>
      </c>
    </row>
    <row r="4013" spans="3:7">
      <c r="C4013" s="11" t="s">
        <v>463</v>
      </c>
      <c r="D4013" s="21" t="s">
        <v>450</v>
      </c>
      <c r="E4013" s="38">
        <v>0</v>
      </c>
      <c r="F4013" s="38">
        <v>0</v>
      </c>
      <c r="G4013" s="38">
        <v>0</v>
      </c>
    </row>
    <row r="4014" spans="3:7">
      <c r="C4014" s="11" t="s">
        <v>464</v>
      </c>
      <c r="D4014" s="21" t="s">
        <v>450</v>
      </c>
      <c r="E4014" s="38">
        <v>0</v>
      </c>
      <c r="F4014" s="38">
        <v>0</v>
      </c>
      <c r="G4014" s="38">
        <v>0</v>
      </c>
    </row>
    <row r="4015" spans="3:7">
      <c r="C4015" s="11" t="s">
        <v>459</v>
      </c>
      <c r="D4015" s="21" t="s">
        <v>450</v>
      </c>
      <c r="E4015" s="38">
        <v>0</v>
      </c>
      <c r="F4015" s="38">
        <v>0</v>
      </c>
      <c r="G4015" s="38">
        <v>0</v>
      </c>
    </row>
    <row r="4016" spans="3:7">
      <c r="C4016" s="11" t="s">
        <v>463</v>
      </c>
      <c r="D4016" s="21" t="s">
        <v>450</v>
      </c>
      <c r="E4016" s="38">
        <v>0</v>
      </c>
      <c r="F4016" s="38">
        <v>0</v>
      </c>
      <c r="G4016" s="38">
        <v>0</v>
      </c>
    </row>
    <row r="4017" spans="3:7">
      <c r="C4017" s="11" t="s">
        <v>462</v>
      </c>
      <c r="D4017" s="21" t="s">
        <v>450</v>
      </c>
      <c r="E4017" s="38">
        <v>0</v>
      </c>
      <c r="F4017" s="38">
        <v>0</v>
      </c>
      <c r="G4017" s="38">
        <v>0</v>
      </c>
    </row>
    <row r="4018" spans="3:7">
      <c r="C4018" s="11" t="s">
        <v>459</v>
      </c>
      <c r="D4018" s="21" t="s">
        <v>450</v>
      </c>
      <c r="E4018" s="38">
        <v>0</v>
      </c>
      <c r="F4018" s="38">
        <v>0</v>
      </c>
      <c r="G4018" s="38">
        <v>0</v>
      </c>
    </row>
    <row r="4019" spans="3:7">
      <c r="C4019" s="11" t="s">
        <v>458</v>
      </c>
      <c r="D4019" s="21" t="s">
        <v>450</v>
      </c>
      <c r="E4019" s="38">
        <v>0</v>
      </c>
      <c r="F4019" s="38">
        <v>0</v>
      </c>
      <c r="G4019" s="38">
        <v>0</v>
      </c>
    </row>
    <row r="4020" spans="3:7">
      <c r="C4020" s="11" t="s">
        <v>457</v>
      </c>
      <c r="D4020" s="21" t="s">
        <v>450</v>
      </c>
      <c r="E4020" s="38">
        <v>0</v>
      </c>
      <c r="F4020" s="38">
        <v>0</v>
      </c>
      <c r="G4020" s="38">
        <v>0</v>
      </c>
    </row>
    <row r="4021" spans="3:7">
      <c r="C4021" s="11" t="s">
        <v>456</v>
      </c>
      <c r="D4021" s="21" t="s">
        <v>450</v>
      </c>
      <c r="E4021" s="38">
        <v>0</v>
      </c>
      <c r="F4021" s="38">
        <v>0</v>
      </c>
      <c r="G4021" s="38">
        <v>0</v>
      </c>
    </row>
    <row r="4022" spans="3:7">
      <c r="C4022" s="11" t="s">
        <v>455</v>
      </c>
      <c r="D4022" s="21" t="s">
        <v>450</v>
      </c>
      <c r="E4022" s="38">
        <v>0</v>
      </c>
      <c r="F4022" s="38">
        <v>0</v>
      </c>
      <c r="G4022" s="38">
        <v>0</v>
      </c>
    </row>
    <row r="4023" spans="3:7">
      <c r="C4023" s="11" t="s">
        <v>461</v>
      </c>
      <c r="D4023" s="21" t="s">
        <v>450</v>
      </c>
      <c r="E4023" s="38">
        <v>10000000</v>
      </c>
      <c r="F4023" s="38">
        <v>20000000</v>
      </c>
      <c r="G4023" s="38">
        <v>10000000</v>
      </c>
    </row>
    <row r="4024" spans="3:7">
      <c r="C4024" s="11" t="s">
        <v>459</v>
      </c>
      <c r="D4024" s="21" t="s">
        <v>450</v>
      </c>
      <c r="E4024" s="38">
        <v>0</v>
      </c>
      <c r="F4024" s="38">
        <v>0</v>
      </c>
      <c r="G4024" s="38">
        <v>0</v>
      </c>
    </row>
    <row r="4025" spans="3:7">
      <c r="C4025" s="11" t="s">
        <v>458</v>
      </c>
      <c r="D4025" s="21" t="s">
        <v>450</v>
      </c>
      <c r="E4025" s="38">
        <v>0</v>
      </c>
      <c r="F4025" s="38">
        <v>0</v>
      </c>
      <c r="G4025" s="38">
        <v>0</v>
      </c>
    </row>
    <row r="4026" spans="3:7">
      <c r="C4026" s="11" t="s">
        <v>457</v>
      </c>
      <c r="D4026" s="21" t="s">
        <v>450</v>
      </c>
      <c r="E4026" s="38">
        <v>10000000</v>
      </c>
      <c r="F4026" s="38">
        <v>20000000</v>
      </c>
      <c r="G4026" s="38">
        <v>10000000</v>
      </c>
    </row>
    <row r="4027" spans="3:7">
      <c r="C4027" s="11" t="s">
        <v>456</v>
      </c>
      <c r="D4027" s="21" t="s">
        <v>450</v>
      </c>
      <c r="E4027" s="38">
        <v>0</v>
      </c>
      <c r="F4027" s="38">
        <v>0</v>
      </c>
      <c r="G4027" s="38">
        <v>0</v>
      </c>
    </row>
    <row r="4028" spans="3:7">
      <c r="C4028" s="11" t="s">
        <v>455</v>
      </c>
      <c r="D4028" s="21" t="s">
        <v>450</v>
      </c>
      <c r="E4028" s="38">
        <v>0</v>
      </c>
      <c r="F4028" s="38">
        <v>0</v>
      </c>
      <c r="G4028" s="38">
        <v>0</v>
      </c>
    </row>
    <row r="4029" spans="3:7">
      <c r="C4029" s="11" t="s">
        <v>460</v>
      </c>
      <c r="D4029" s="21" t="s">
        <v>450</v>
      </c>
      <c r="E4029" s="38">
        <v>0</v>
      </c>
      <c r="F4029" s="38">
        <v>0</v>
      </c>
      <c r="G4029" s="38">
        <v>0</v>
      </c>
    </row>
    <row r="4030" spans="3:7">
      <c r="C4030" s="11" t="s">
        <v>459</v>
      </c>
      <c r="D4030" s="21" t="s">
        <v>450</v>
      </c>
      <c r="E4030" s="38">
        <v>0</v>
      </c>
      <c r="F4030" s="38">
        <v>0</v>
      </c>
      <c r="G4030" s="38">
        <v>0</v>
      </c>
    </row>
    <row r="4031" spans="3:7">
      <c r="C4031" s="11" t="s">
        <v>458</v>
      </c>
      <c r="D4031" s="21" t="s">
        <v>450</v>
      </c>
      <c r="E4031" s="38">
        <v>0</v>
      </c>
      <c r="F4031" s="38">
        <v>0</v>
      </c>
      <c r="G4031" s="38">
        <v>0</v>
      </c>
    </row>
    <row r="4032" spans="3:7">
      <c r="C4032" s="11" t="s">
        <v>457</v>
      </c>
      <c r="D4032" s="21" t="s">
        <v>450</v>
      </c>
      <c r="E4032" s="38">
        <v>0</v>
      </c>
      <c r="F4032" s="38">
        <v>0</v>
      </c>
      <c r="G4032" s="38">
        <v>0</v>
      </c>
    </row>
    <row r="4033" spans="3:7">
      <c r="C4033" s="11" t="s">
        <v>456</v>
      </c>
      <c r="D4033" s="21" t="s">
        <v>450</v>
      </c>
      <c r="E4033" s="38">
        <v>0</v>
      </c>
      <c r="F4033" s="38">
        <v>0</v>
      </c>
      <c r="G4033" s="38">
        <v>0</v>
      </c>
    </row>
    <row r="4034" spans="3:7">
      <c r="C4034" s="11" t="s">
        <v>455</v>
      </c>
      <c r="D4034" s="21" t="s">
        <v>450</v>
      </c>
      <c r="E4034" s="38">
        <v>0</v>
      </c>
      <c r="F4034" s="38">
        <v>0</v>
      </c>
      <c r="G4034" s="38">
        <v>0</v>
      </c>
    </row>
    <row r="4035" spans="3:7">
      <c r="C4035" s="11" t="s">
        <v>454</v>
      </c>
      <c r="D4035" s="21" t="s">
        <v>450</v>
      </c>
      <c r="E4035" s="38">
        <v>0</v>
      </c>
      <c r="F4035" s="38">
        <v>0</v>
      </c>
      <c r="G4035" s="38">
        <v>0</v>
      </c>
    </row>
    <row r="4036" spans="3:7">
      <c r="C4036" s="11" t="s">
        <v>453</v>
      </c>
      <c r="D4036" s="21" t="s">
        <v>450</v>
      </c>
      <c r="E4036" s="38">
        <v>0</v>
      </c>
      <c r="F4036" s="38">
        <v>0</v>
      </c>
      <c r="G4036" s="38">
        <v>0</v>
      </c>
    </row>
    <row r="4037" spans="3:7">
      <c r="C4037" s="10" t="s">
        <v>165</v>
      </c>
      <c r="D4037" s="38">
        <v>0</v>
      </c>
      <c r="E4037" s="38">
        <v>10000000</v>
      </c>
      <c r="F4037" s="38">
        <v>20000000</v>
      </c>
      <c r="G4037" s="38">
        <v>10000000</v>
      </c>
    </row>
    <row r="4038" spans="3:7">
      <c r="C4038" s="34" t="s">
        <v>450</v>
      </c>
      <c r="D4038" s="827" t="s">
        <v>2178</v>
      </c>
      <c r="E4038" s="828"/>
      <c r="F4038" s="828"/>
      <c r="G4038" s="828"/>
    </row>
    <row r="4039" spans="3:7">
      <c r="C4039" s="14" t="s">
        <v>484</v>
      </c>
      <c r="D4039" s="825" t="s">
        <v>2178</v>
      </c>
      <c r="E4039" s="826"/>
      <c r="F4039" s="826"/>
      <c r="G4039" s="826"/>
    </row>
    <row r="4040" spans="3:7">
      <c r="C4040" s="35" t="s">
        <v>482</v>
      </c>
      <c r="D4040" s="821" t="s">
        <v>2178</v>
      </c>
      <c r="E4040" s="822"/>
      <c r="F4040" s="822"/>
      <c r="G4040" s="822"/>
    </row>
    <row r="4041" spans="3:7">
      <c r="C4041" s="35" t="s">
        <v>15</v>
      </c>
      <c r="D4041" s="821" t="s">
        <v>40</v>
      </c>
      <c r="E4041" s="822"/>
      <c r="F4041" s="822"/>
      <c r="G4041" s="822"/>
    </row>
    <row r="4042" spans="3:7">
      <c r="C4042" s="13"/>
      <c r="D4042" s="41">
        <v>2021</v>
      </c>
      <c r="E4042" s="41">
        <v>2022</v>
      </c>
      <c r="F4042" s="41">
        <v>2023</v>
      </c>
      <c r="G4042" s="41">
        <v>2024</v>
      </c>
    </row>
    <row r="4043" spans="3:7">
      <c r="C4043" s="12"/>
      <c r="D4043" s="42" t="s">
        <v>7</v>
      </c>
      <c r="E4043" s="42" t="s">
        <v>8</v>
      </c>
      <c r="F4043" s="42" t="s">
        <v>8</v>
      </c>
      <c r="G4043" s="42" t="s">
        <v>8</v>
      </c>
    </row>
    <row r="4044" spans="3:7">
      <c r="C4044" s="7" t="s">
        <v>16</v>
      </c>
      <c r="D4044" s="43" t="s">
        <v>450</v>
      </c>
      <c r="E4044" s="43" t="s">
        <v>531</v>
      </c>
      <c r="F4044" s="43" t="s">
        <v>531</v>
      </c>
      <c r="G4044" s="43" t="s">
        <v>531</v>
      </c>
    </row>
    <row r="4045" spans="3:7">
      <c r="C4045" s="7" t="s">
        <v>680</v>
      </c>
      <c r="D4045" s="43" t="s">
        <v>450</v>
      </c>
      <c r="E4045" s="43" t="s">
        <v>1388</v>
      </c>
      <c r="F4045" s="43" t="s">
        <v>1051</v>
      </c>
      <c r="G4045" s="43" t="s">
        <v>2179</v>
      </c>
    </row>
    <row r="4046" spans="3:7">
      <c r="C4046" s="7" t="s">
        <v>676</v>
      </c>
      <c r="D4046" s="43" t="s">
        <v>474</v>
      </c>
      <c r="E4046" s="43" t="s">
        <v>1388</v>
      </c>
      <c r="F4046" s="43" t="s">
        <v>1051</v>
      </c>
      <c r="G4046" s="43" t="s">
        <v>2179</v>
      </c>
    </row>
    <row r="4047" spans="3:7">
      <c r="C4047" s="7" t="s">
        <v>477</v>
      </c>
      <c r="D4047" s="43" t="s">
        <v>450</v>
      </c>
      <c r="E4047" s="43" t="s">
        <v>450</v>
      </c>
      <c r="F4047" s="43" t="s">
        <v>474</v>
      </c>
      <c r="G4047" s="43" t="s">
        <v>474</v>
      </c>
    </row>
    <row r="4048" spans="3:7">
      <c r="C4048" s="7" t="s">
        <v>476</v>
      </c>
      <c r="D4048" s="43" t="s">
        <v>450</v>
      </c>
      <c r="E4048" s="43" t="s">
        <v>450</v>
      </c>
      <c r="F4048" s="43" t="s">
        <v>506</v>
      </c>
      <c r="G4048" s="43" t="s">
        <v>2180</v>
      </c>
    </row>
    <row r="4049" spans="3:7">
      <c r="C4049" s="7" t="s">
        <v>22</v>
      </c>
      <c r="D4049" s="43" t="s">
        <v>450</v>
      </c>
      <c r="E4049" s="43" t="s">
        <v>450</v>
      </c>
      <c r="F4049" s="43" t="s">
        <v>506</v>
      </c>
      <c r="G4049" s="43" t="s">
        <v>2180</v>
      </c>
    </row>
    <row r="4050" spans="3:7">
      <c r="C4050" s="823" t="s">
        <v>473</v>
      </c>
      <c r="D4050" s="824"/>
      <c r="E4050" s="824"/>
      <c r="F4050" s="824"/>
      <c r="G4050" s="824"/>
    </row>
    <row r="4051" spans="3:7">
      <c r="C4051" s="13"/>
      <c r="D4051" s="41">
        <v>2021</v>
      </c>
      <c r="E4051" s="41">
        <v>2022</v>
      </c>
      <c r="F4051" s="41">
        <v>2023</v>
      </c>
      <c r="G4051" s="41">
        <v>2024</v>
      </c>
    </row>
    <row r="4052" spans="3:7">
      <c r="C4052" s="12"/>
      <c r="D4052" s="42" t="s">
        <v>7</v>
      </c>
      <c r="E4052" s="42" t="s">
        <v>8</v>
      </c>
      <c r="F4052" s="42" t="s">
        <v>8</v>
      </c>
      <c r="G4052" s="42" t="s">
        <v>8</v>
      </c>
    </row>
    <row r="4053" spans="3:7">
      <c r="C4053" s="11" t="s">
        <v>470</v>
      </c>
      <c r="D4053" s="21" t="s">
        <v>450</v>
      </c>
      <c r="E4053" s="38">
        <v>0</v>
      </c>
      <c r="F4053" s="38">
        <v>0</v>
      </c>
      <c r="G4053" s="38">
        <v>0</v>
      </c>
    </row>
    <row r="4054" spans="3:7">
      <c r="C4054" s="11" t="s">
        <v>459</v>
      </c>
      <c r="D4054" s="21" t="s">
        <v>450</v>
      </c>
      <c r="E4054" s="38">
        <v>0</v>
      </c>
      <c r="F4054" s="38">
        <v>0</v>
      </c>
      <c r="G4054" s="38">
        <v>0</v>
      </c>
    </row>
    <row r="4055" spans="3:7">
      <c r="C4055" s="11" t="s">
        <v>463</v>
      </c>
      <c r="D4055" s="21" t="s">
        <v>450</v>
      </c>
      <c r="E4055" s="38">
        <v>0</v>
      </c>
      <c r="F4055" s="38">
        <v>0</v>
      </c>
      <c r="G4055" s="38">
        <v>0</v>
      </c>
    </row>
    <row r="4056" spans="3:7">
      <c r="C4056" s="11" t="s">
        <v>469</v>
      </c>
      <c r="D4056" s="21" t="s">
        <v>450</v>
      </c>
      <c r="E4056" s="38">
        <v>0</v>
      </c>
      <c r="F4056" s="38">
        <v>0</v>
      </c>
      <c r="G4056" s="38">
        <v>0</v>
      </c>
    </row>
    <row r="4057" spans="3:7">
      <c r="C4057" s="11" t="s">
        <v>459</v>
      </c>
      <c r="D4057" s="21" t="s">
        <v>450</v>
      </c>
      <c r="E4057" s="38">
        <v>0</v>
      </c>
      <c r="F4057" s="38">
        <v>0</v>
      </c>
      <c r="G4057" s="38">
        <v>0</v>
      </c>
    </row>
    <row r="4058" spans="3:7">
      <c r="C4058" s="11" t="s">
        <v>463</v>
      </c>
      <c r="D4058" s="21" t="s">
        <v>450</v>
      </c>
      <c r="E4058" s="38">
        <v>0</v>
      </c>
      <c r="F4058" s="38">
        <v>0</v>
      </c>
      <c r="G4058" s="38">
        <v>0</v>
      </c>
    </row>
    <row r="4059" spans="3:7">
      <c r="C4059" s="11" t="s">
        <v>468</v>
      </c>
      <c r="D4059" s="21" t="s">
        <v>450</v>
      </c>
      <c r="E4059" s="38">
        <v>0</v>
      </c>
      <c r="F4059" s="38">
        <v>0</v>
      </c>
      <c r="G4059" s="38">
        <v>0</v>
      </c>
    </row>
    <row r="4060" spans="3:7">
      <c r="C4060" s="11" t="s">
        <v>459</v>
      </c>
      <c r="D4060" s="21" t="s">
        <v>450</v>
      </c>
      <c r="E4060" s="38">
        <v>0</v>
      </c>
      <c r="F4060" s="38">
        <v>0</v>
      </c>
      <c r="G4060" s="38">
        <v>0</v>
      </c>
    </row>
    <row r="4061" spans="3:7">
      <c r="C4061" s="11" t="s">
        <v>463</v>
      </c>
      <c r="D4061" s="21" t="s">
        <v>450</v>
      </c>
      <c r="E4061" s="38">
        <v>0</v>
      </c>
      <c r="F4061" s="38">
        <v>0</v>
      </c>
      <c r="G4061" s="38">
        <v>0</v>
      </c>
    </row>
    <row r="4062" spans="3:7">
      <c r="C4062" s="11" t="s">
        <v>467</v>
      </c>
      <c r="D4062" s="21" t="s">
        <v>450</v>
      </c>
      <c r="E4062" s="38">
        <v>0</v>
      </c>
      <c r="F4062" s="38">
        <v>0</v>
      </c>
      <c r="G4062" s="38">
        <v>0</v>
      </c>
    </row>
    <row r="4063" spans="3:7">
      <c r="C4063" s="11" t="s">
        <v>459</v>
      </c>
      <c r="D4063" s="21" t="s">
        <v>450</v>
      </c>
      <c r="E4063" s="38">
        <v>0</v>
      </c>
      <c r="F4063" s="38">
        <v>0</v>
      </c>
      <c r="G4063" s="38">
        <v>0</v>
      </c>
    </row>
    <row r="4064" spans="3:7">
      <c r="C4064" s="11" t="s">
        <v>463</v>
      </c>
      <c r="D4064" s="21" t="s">
        <v>450</v>
      </c>
      <c r="E4064" s="38">
        <v>0</v>
      </c>
      <c r="F4064" s="38">
        <v>0</v>
      </c>
      <c r="G4064" s="38">
        <v>0</v>
      </c>
    </row>
    <row r="4065" spans="3:7">
      <c r="C4065" s="11" t="s">
        <v>472</v>
      </c>
      <c r="D4065" s="21" t="s">
        <v>450</v>
      </c>
      <c r="E4065" s="38">
        <v>0</v>
      </c>
      <c r="F4065" s="38">
        <v>0</v>
      </c>
      <c r="G4065" s="38">
        <v>0</v>
      </c>
    </row>
    <row r="4066" spans="3:7">
      <c r="C4066" s="11" t="s">
        <v>459</v>
      </c>
      <c r="D4066" s="21" t="s">
        <v>450</v>
      </c>
      <c r="E4066" s="38">
        <v>0</v>
      </c>
      <c r="F4066" s="38">
        <v>0</v>
      </c>
      <c r="G4066" s="38">
        <v>0</v>
      </c>
    </row>
    <row r="4067" spans="3:7">
      <c r="C4067" s="11" t="s">
        <v>463</v>
      </c>
      <c r="D4067" s="21" t="s">
        <v>450</v>
      </c>
      <c r="E4067" s="38">
        <v>0</v>
      </c>
      <c r="F4067" s="38">
        <v>0</v>
      </c>
      <c r="G4067" s="38">
        <v>0</v>
      </c>
    </row>
    <row r="4068" spans="3:7">
      <c r="C4068" s="11" t="s">
        <v>465</v>
      </c>
      <c r="D4068" s="21" t="s">
        <v>450</v>
      </c>
      <c r="E4068" s="38">
        <v>0</v>
      </c>
      <c r="F4068" s="38">
        <v>0</v>
      </c>
      <c r="G4068" s="38">
        <v>0</v>
      </c>
    </row>
    <row r="4069" spans="3:7">
      <c r="C4069" s="11" t="s">
        <v>459</v>
      </c>
      <c r="D4069" s="21" t="s">
        <v>450</v>
      </c>
      <c r="E4069" s="38">
        <v>0</v>
      </c>
      <c r="F4069" s="38">
        <v>0</v>
      </c>
      <c r="G4069" s="38">
        <v>0</v>
      </c>
    </row>
    <row r="4070" spans="3:7">
      <c r="C4070" s="11" t="s">
        <v>463</v>
      </c>
      <c r="D4070" s="21" t="s">
        <v>450</v>
      </c>
      <c r="E4070" s="38">
        <v>0</v>
      </c>
      <c r="F4070" s="38">
        <v>0</v>
      </c>
      <c r="G4070" s="38">
        <v>0</v>
      </c>
    </row>
    <row r="4071" spans="3:7">
      <c r="C4071" s="11" t="s">
        <v>464</v>
      </c>
      <c r="D4071" s="21" t="s">
        <v>450</v>
      </c>
      <c r="E4071" s="38">
        <v>0</v>
      </c>
      <c r="F4071" s="38">
        <v>0</v>
      </c>
      <c r="G4071" s="38">
        <v>0</v>
      </c>
    </row>
    <row r="4072" spans="3:7">
      <c r="C4072" s="11" t="s">
        <v>459</v>
      </c>
      <c r="D4072" s="21" t="s">
        <v>450</v>
      </c>
      <c r="E4072" s="38">
        <v>0</v>
      </c>
      <c r="F4072" s="38">
        <v>0</v>
      </c>
      <c r="G4072" s="38">
        <v>0</v>
      </c>
    </row>
    <row r="4073" spans="3:7">
      <c r="C4073" s="11" t="s">
        <v>463</v>
      </c>
      <c r="D4073" s="21" t="s">
        <v>450</v>
      </c>
      <c r="E4073" s="38">
        <v>0</v>
      </c>
      <c r="F4073" s="38">
        <v>0</v>
      </c>
      <c r="G4073" s="38">
        <v>0</v>
      </c>
    </row>
    <row r="4074" spans="3:7">
      <c r="C4074" s="11" t="s">
        <v>462</v>
      </c>
      <c r="D4074" s="21" t="s">
        <v>450</v>
      </c>
      <c r="E4074" s="38">
        <v>0</v>
      </c>
      <c r="F4074" s="38">
        <v>0</v>
      </c>
      <c r="G4074" s="38">
        <v>0</v>
      </c>
    </row>
    <row r="4075" spans="3:7">
      <c r="C4075" s="11" t="s">
        <v>459</v>
      </c>
      <c r="D4075" s="21" t="s">
        <v>450</v>
      </c>
      <c r="E4075" s="38">
        <v>0</v>
      </c>
      <c r="F4075" s="38">
        <v>0</v>
      </c>
      <c r="G4075" s="38">
        <v>0</v>
      </c>
    </row>
    <row r="4076" spans="3:7">
      <c r="C4076" s="11" t="s">
        <v>458</v>
      </c>
      <c r="D4076" s="21" t="s">
        <v>450</v>
      </c>
      <c r="E4076" s="38">
        <v>0</v>
      </c>
      <c r="F4076" s="38">
        <v>0</v>
      </c>
      <c r="G4076" s="38">
        <v>0</v>
      </c>
    </row>
    <row r="4077" spans="3:7">
      <c r="C4077" s="11" t="s">
        <v>457</v>
      </c>
      <c r="D4077" s="21" t="s">
        <v>450</v>
      </c>
      <c r="E4077" s="38">
        <v>0</v>
      </c>
      <c r="F4077" s="38">
        <v>0</v>
      </c>
      <c r="G4077" s="38">
        <v>0</v>
      </c>
    </row>
    <row r="4078" spans="3:7">
      <c r="C4078" s="11" t="s">
        <v>456</v>
      </c>
      <c r="D4078" s="21" t="s">
        <v>450</v>
      </c>
      <c r="E4078" s="38">
        <v>0</v>
      </c>
      <c r="F4078" s="38">
        <v>0</v>
      </c>
      <c r="G4078" s="38">
        <v>0</v>
      </c>
    </row>
    <row r="4079" spans="3:7">
      <c r="C4079" s="11" t="s">
        <v>455</v>
      </c>
      <c r="D4079" s="21" t="s">
        <v>450</v>
      </c>
      <c r="E4079" s="38">
        <v>0</v>
      </c>
      <c r="F4079" s="38">
        <v>0</v>
      </c>
      <c r="G4079" s="38">
        <v>0</v>
      </c>
    </row>
    <row r="4080" spans="3:7">
      <c r="C4080" s="11" t="s">
        <v>461</v>
      </c>
      <c r="D4080" s="21" t="s">
        <v>450</v>
      </c>
      <c r="E4080" s="38">
        <v>5000000</v>
      </c>
      <c r="F4080" s="38">
        <v>50000000</v>
      </c>
      <c r="G4080" s="38">
        <v>5100000</v>
      </c>
    </row>
    <row r="4081" spans="3:7">
      <c r="C4081" s="11" t="s">
        <v>459</v>
      </c>
      <c r="D4081" s="21" t="s">
        <v>450</v>
      </c>
      <c r="E4081" s="38">
        <v>0</v>
      </c>
      <c r="F4081" s="38">
        <v>0</v>
      </c>
      <c r="G4081" s="38">
        <v>0</v>
      </c>
    </row>
    <row r="4082" spans="3:7">
      <c r="C4082" s="11" t="s">
        <v>458</v>
      </c>
      <c r="D4082" s="21" t="s">
        <v>450</v>
      </c>
      <c r="E4082" s="38">
        <v>5000000</v>
      </c>
      <c r="F4082" s="38">
        <v>50000000</v>
      </c>
      <c r="G4082" s="38">
        <v>5100000</v>
      </c>
    </row>
    <row r="4083" spans="3:7">
      <c r="C4083" s="11" t="s">
        <v>457</v>
      </c>
      <c r="D4083" s="21" t="s">
        <v>450</v>
      </c>
      <c r="E4083" s="38">
        <v>0</v>
      </c>
      <c r="F4083" s="38">
        <v>0</v>
      </c>
      <c r="G4083" s="38">
        <v>0</v>
      </c>
    </row>
    <row r="4084" spans="3:7">
      <c r="C4084" s="11" t="s">
        <v>456</v>
      </c>
      <c r="D4084" s="21" t="s">
        <v>450</v>
      </c>
      <c r="E4084" s="38">
        <v>0</v>
      </c>
      <c r="F4084" s="38">
        <v>0</v>
      </c>
      <c r="G4084" s="38">
        <v>0</v>
      </c>
    </row>
    <row r="4085" spans="3:7">
      <c r="C4085" s="11" t="s">
        <v>455</v>
      </c>
      <c r="D4085" s="21" t="s">
        <v>450</v>
      </c>
      <c r="E4085" s="38">
        <v>0</v>
      </c>
      <c r="F4085" s="38">
        <v>0</v>
      </c>
      <c r="G4085" s="38">
        <v>0</v>
      </c>
    </row>
    <row r="4086" spans="3:7">
      <c r="C4086" s="11" t="s">
        <v>460</v>
      </c>
      <c r="D4086" s="21" t="s">
        <v>450</v>
      </c>
      <c r="E4086" s="38">
        <v>0</v>
      </c>
      <c r="F4086" s="38">
        <v>0</v>
      </c>
      <c r="G4086" s="38">
        <v>0</v>
      </c>
    </row>
    <row r="4087" spans="3:7">
      <c r="C4087" s="11" t="s">
        <v>459</v>
      </c>
      <c r="D4087" s="21" t="s">
        <v>450</v>
      </c>
      <c r="E4087" s="38">
        <v>0</v>
      </c>
      <c r="F4087" s="38">
        <v>0</v>
      </c>
      <c r="G4087" s="38">
        <v>0</v>
      </c>
    </row>
    <row r="4088" spans="3:7">
      <c r="C4088" s="11" t="s">
        <v>458</v>
      </c>
      <c r="D4088" s="21" t="s">
        <v>450</v>
      </c>
      <c r="E4088" s="38">
        <v>0</v>
      </c>
      <c r="F4088" s="38">
        <v>0</v>
      </c>
      <c r="G4088" s="38">
        <v>0</v>
      </c>
    </row>
    <row r="4089" spans="3:7">
      <c r="C4089" s="11" t="s">
        <v>457</v>
      </c>
      <c r="D4089" s="21" t="s">
        <v>450</v>
      </c>
      <c r="E4089" s="38">
        <v>0</v>
      </c>
      <c r="F4089" s="38">
        <v>0</v>
      </c>
      <c r="G4089" s="38">
        <v>0</v>
      </c>
    </row>
    <row r="4090" spans="3:7">
      <c r="C4090" s="11" t="s">
        <v>456</v>
      </c>
      <c r="D4090" s="21" t="s">
        <v>450</v>
      </c>
      <c r="E4090" s="38">
        <v>0</v>
      </c>
      <c r="F4090" s="38">
        <v>0</v>
      </c>
      <c r="G4090" s="38">
        <v>0</v>
      </c>
    </row>
    <row r="4091" spans="3:7">
      <c r="C4091" s="11" t="s">
        <v>455</v>
      </c>
      <c r="D4091" s="21" t="s">
        <v>450</v>
      </c>
      <c r="E4091" s="38">
        <v>0</v>
      </c>
      <c r="F4091" s="38">
        <v>0</v>
      </c>
      <c r="G4091" s="38">
        <v>0</v>
      </c>
    </row>
    <row r="4092" spans="3:7">
      <c r="C4092" s="11" t="s">
        <v>454</v>
      </c>
      <c r="D4092" s="21" t="s">
        <v>450</v>
      </c>
      <c r="E4092" s="38">
        <v>0</v>
      </c>
      <c r="F4092" s="38">
        <v>0</v>
      </c>
      <c r="G4092" s="38">
        <v>0</v>
      </c>
    </row>
    <row r="4093" spans="3:7">
      <c r="C4093" s="11" t="s">
        <v>453</v>
      </c>
      <c r="D4093" s="21" t="s">
        <v>450</v>
      </c>
      <c r="E4093" s="38">
        <v>0</v>
      </c>
      <c r="F4093" s="38">
        <v>0</v>
      </c>
      <c r="G4093" s="38">
        <v>0</v>
      </c>
    </row>
    <row r="4094" spans="3:7">
      <c r="C4094" s="10" t="s">
        <v>165</v>
      </c>
      <c r="D4094" s="38">
        <v>0</v>
      </c>
      <c r="E4094" s="38">
        <v>5000000</v>
      </c>
      <c r="F4094" s="38">
        <v>50000000</v>
      </c>
      <c r="G4094" s="38">
        <v>5100000</v>
      </c>
    </row>
    <row r="4095" spans="3:7">
      <c r="C4095" s="34" t="s">
        <v>450</v>
      </c>
      <c r="D4095" s="827" t="s">
        <v>2181</v>
      </c>
      <c r="E4095" s="828"/>
      <c r="F4095" s="828"/>
      <c r="G4095" s="828"/>
    </row>
    <row r="4096" spans="3:7">
      <c r="C4096" s="14" t="s">
        <v>484</v>
      </c>
      <c r="D4096" s="825" t="s">
        <v>2181</v>
      </c>
      <c r="E4096" s="826"/>
      <c r="F4096" s="826"/>
      <c r="G4096" s="826"/>
    </row>
    <row r="4097" spans="3:7">
      <c r="C4097" s="35" t="s">
        <v>482</v>
      </c>
      <c r="D4097" s="821" t="s">
        <v>2181</v>
      </c>
      <c r="E4097" s="822"/>
      <c r="F4097" s="822"/>
      <c r="G4097" s="822"/>
    </row>
    <row r="4098" spans="3:7">
      <c r="C4098" s="35" t="s">
        <v>15</v>
      </c>
      <c r="D4098" s="821" t="s">
        <v>40</v>
      </c>
      <c r="E4098" s="822"/>
      <c r="F4098" s="822"/>
      <c r="G4098" s="822"/>
    </row>
    <row r="4099" spans="3:7">
      <c r="C4099" s="13"/>
      <c r="D4099" s="41">
        <v>2021</v>
      </c>
      <c r="E4099" s="41">
        <v>2022</v>
      </c>
      <c r="F4099" s="41">
        <v>2023</v>
      </c>
      <c r="G4099" s="41">
        <v>2024</v>
      </c>
    </row>
    <row r="4100" spans="3:7">
      <c r="C4100" s="12"/>
      <c r="D4100" s="42" t="s">
        <v>7</v>
      </c>
      <c r="E4100" s="42" t="s">
        <v>8</v>
      </c>
      <c r="F4100" s="42" t="s">
        <v>8</v>
      </c>
      <c r="G4100" s="42" t="s">
        <v>8</v>
      </c>
    </row>
    <row r="4101" spans="3:7">
      <c r="C4101" s="7" t="s">
        <v>16</v>
      </c>
      <c r="D4101" s="43" t="s">
        <v>450</v>
      </c>
      <c r="E4101" s="43" t="s">
        <v>531</v>
      </c>
      <c r="F4101" s="43" t="s">
        <v>531</v>
      </c>
      <c r="G4101" s="43" t="s">
        <v>531</v>
      </c>
    </row>
    <row r="4102" spans="3:7">
      <c r="C4102" s="7" t="s">
        <v>680</v>
      </c>
      <c r="D4102" s="43" t="s">
        <v>450</v>
      </c>
      <c r="E4102" s="43" t="s">
        <v>1388</v>
      </c>
      <c r="F4102" s="43" t="s">
        <v>1388</v>
      </c>
      <c r="G4102" s="43" t="s">
        <v>1388</v>
      </c>
    </row>
    <row r="4103" spans="3:7">
      <c r="C4103" s="7" t="s">
        <v>676</v>
      </c>
      <c r="D4103" s="43" t="s">
        <v>474</v>
      </c>
      <c r="E4103" s="43" t="s">
        <v>1388</v>
      </c>
      <c r="F4103" s="43" t="s">
        <v>1388</v>
      </c>
      <c r="G4103" s="43" t="s">
        <v>1388</v>
      </c>
    </row>
    <row r="4104" spans="3:7">
      <c r="C4104" s="7" t="s">
        <v>477</v>
      </c>
      <c r="D4104" s="43" t="s">
        <v>450</v>
      </c>
      <c r="E4104" s="43" t="s">
        <v>450</v>
      </c>
      <c r="F4104" s="43" t="s">
        <v>474</v>
      </c>
      <c r="G4104" s="43" t="s">
        <v>474</v>
      </c>
    </row>
    <row r="4105" spans="3:7">
      <c r="C4105" s="7" t="s">
        <v>476</v>
      </c>
      <c r="D4105" s="43" t="s">
        <v>450</v>
      </c>
      <c r="E4105" s="43" t="s">
        <v>450</v>
      </c>
      <c r="F4105" s="43" t="s">
        <v>474</v>
      </c>
      <c r="G4105" s="43" t="s">
        <v>474</v>
      </c>
    </row>
    <row r="4106" spans="3:7">
      <c r="C4106" s="7" t="s">
        <v>22</v>
      </c>
      <c r="D4106" s="43" t="s">
        <v>450</v>
      </c>
      <c r="E4106" s="43" t="s">
        <v>450</v>
      </c>
      <c r="F4106" s="43" t="s">
        <v>474</v>
      </c>
      <c r="G4106" s="43" t="s">
        <v>474</v>
      </c>
    </row>
    <row r="4107" spans="3:7">
      <c r="C4107" s="823" t="s">
        <v>473</v>
      </c>
      <c r="D4107" s="824"/>
      <c r="E4107" s="824"/>
      <c r="F4107" s="824"/>
      <c r="G4107" s="824"/>
    </row>
    <row r="4108" spans="3:7">
      <c r="C4108" s="13"/>
      <c r="D4108" s="41">
        <v>2021</v>
      </c>
      <c r="E4108" s="41">
        <v>2022</v>
      </c>
      <c r="F4108" s="41">
        <v>2023</v>
      </c>
      <c r="G4108" s="41">
        <v>2024</v>
      </c>
    </row>
    <row r="4109" spans="3:7">
      <c r="C4109" s="12"/>
      <c r="D4109" s="42" t="s">
        <v>7</v>
      </c>
      <c r="E4109" s="42" t="s">
        <v>8</v>
      </c>
      <c r="F4109" s="42" t="s">
        <v>8</v>
      </c>
      <c r="G4109" s="42" t="s">
        <v>8</v>
      </c>
    </row>
    <row r="4110" spans="3:7">
      <c r="C4110" s="11" t="s">
        <v>470</v>
      </c>
      <c r="D4110" s="21" t="s">
        <v>450</v>
      </c>
      <c r="E4110" s="38">
        <v>0</v>
      </c>
      <c r="F4110" s="38">
        <v>0</v>
      </c>
      <c r="G4110" s="38">
        <v>0</v>
      </c>
    </row>
    <row r="4111" spans="3:7">
      <c r="C4111" s="11" t="s">
        <v>459</v>
      </c>
      <c r="D4111" s="21" t="s">
        <v>450</v>
      </c>
      <c r="E4111" s="38">
        <v>0</v>
      </c>
      <c r="F4111" s="38">
        <v>0</v>
      </c>
      <c r="G4111" s="38">
        <v>0</v>
      </c>
    </row>
    <row r="4112" spans="3:7">
      <c r="C4112" s="11" t="s">
        <v>463</v>
      </c>
      <c r="D4112" s="21" t="s">
        <v>450</v>
      </c>
      <c r="E4112" s="38">
        <v>0</v>
      </c>
      <c r="F4112" s="38">
        <v>0</v>
      </c>
      <c r="G4112" s="38">
        <v>0</v>
      </c>
    </row>
    <row r="4113" spans="3:7">
      <c r="C4113" s="11" t="s">
        <v>469</v>
      </c>
      <c r="D4113" s="21" t="s">
        <v>450</v>
      </c>
      <c r="E4113" s="38">
        <v>0</v>
      </c>
      <c r="F4113" s="38">
        <v>0</v>
      </c>
      <c r="G4113" s="38">
        <v>0</v>
      </c>
    </row>
    <row r="4114" spans="3:7">
      <c r="C4114" s="11" t="s">
        <v>459</v>
      </c>
      <c r="D4114" s="21" t="s">
        <v>450</v>
      </c>
      <c r="E4114" s="38">
        <v>0</v>
      </c>
      <c r="F4114" s="38">
        <v>0</v>
      </c>
      <c r="G4114" s="38">
        <v>0</v>
      </c>
    </row>
    <row r="4115" spans="3:7">
      <c r="C4115" s="11" t="s">
        <v>463</v>
      </c>
      <c r="D4115" s="21" t="s">
        <v>450</v>
      </c>
      <c r="E4115" s="38">
        <v>0</v>
      </c>
      <c r="F4115" s="38">
        <v>0</v>
      </c>
      <c r="G4115" s="38">
        <v>0</v>
      </c>
    </row>
    <row r="4116" spans="3:7">
      <c r="C4116" s="11" t="s">
        <v>468</v>
      </c>
      <c r="D4116" s="21" t="s">
        <v>450</v>
      </c>
      <c r="E4116" s="38">
        <v>0</v>
      </c>
      <c r="F4116" s="38">
        <v>0</v>
      </c>
      <c r="G4116" s="38">
        <v>0</v>
      </c>
    </row>
    <row r="4117" spans="3:7">
      <c r="C4117" s="11" t="s">
        <v>459</v>
      </c>
      <c r="D4117" s="21" t="s">
        <v>450</v>
      </c>
      <c r="E4117" s="38">
        <v>0</v>
      </c>
      <c r="F4117" s="38">
        <v>0</v>
      </c>
      <c r="G4117" s="38">
        <v>0</v>
      </c>
    </row>
    <row r="4118" spans="3:7">
      <c r="C4118" s="11" t="s">
        <v>463</v>
      </c>
      <c r="D4118" s="21" t="s">
        <v>450</v>
      </c>
      <c r="E4118" s="38">
        <v>0</v>
      </c>
      <c r="F4118" s="38">
        <v>0</v>
      </c>
      <c r="G4118" s="38">
        <v>0</v>
      </c>
    </row>
    <row r="4119" spans="3:7">
      <c r="C4119" s="11" t="s">
        <v>467</v>
      </c>
      <c r="D4119" s="21" t="s">
        <v>450</v>
      </c>
      <c r="E4119" s="38">
        <v>0</v>
      </c>
      <c r="F4119" s="38">
        <v>0</v>
      </c>
      <c r="G4119" s="38">
        <v>0</v>
      </c>
    </row>
    <row r="4120" spans="3:7">
      <c r="C4120" s="11" t="s">
        <v>459</v>
      </c>
      <c r="D4120" s="21" t="s">
        <v>450</v>
      </c>
      <c r="E4120" s="38">
        <v>0</v>
      </c>
      <c r="F4120" s="38">
        <v>0</v>
      </c>
      <c r="G4120" s="38">
        <v>0</v>
      </c>
    </row>
    <row r="4121" spans="3:7">
      <c r="C4121" s="11" t="s">
        <v>463</v>
      </c>
      <c r="D4121" s="21" t="s">
        <v>450</v>
      </c>
      <c r="E4121" s="38">
        <v>0</v>
      </c>
      <c r="F4121" s="38">
        <v>0</v>
      </c>
      <c r="G4121" s="38">
        <v>0</v>
      </c>
    </row>
    <row r="4122" spans="3:7">
      <c r="C4122" s="11" t="s">
        <v>472</v>
      </c>
      <c r="D4122" s="21" t="s">
        <v>450</v>
      </c>
      <c r="E4122" s="38">
        <v>0</v>
      </c>
      <c r="F4122" s="38">
        <v>0</v>
      </c>
      <c r="G4122" s="38">
        <v>0</v>
      </c>
    </row>
    <row r="4123" spans="3:7">
      <c r="C4123" s="11" t="s">
        <v>459</v>
      </c>
      <c r="D4123" s="21" t="s">
        <v>450</v>
      </c>
      <c r="E4123" s="38">
        <v>0</v>
      </c>
      <c r="F4123" s="38">
        <v>0</v>
      </c>
      <c r="G4123" s="38">
        <v>0</v>
      </c>
    </row>
    <row r="4124" spans="3:7">
      <c r="C4124" s="11" t="s">
        <v>463</v>
      </c>
      <c r="D4124" s="21" t="s">
        <v>450</v>
      </c>
      <c r="E4124" s="38">
        <v>0</v>
      </c>
      <c r="F4124" s="38">
        <v>0</v>
      </c>
      <c r="G4124" s="38">
        <v>0</v>
      </c>
    </row>
    <row r="4125" spans="3:7">
      <c r="C4125" s="11" t="s">
        <v>465</v>
      </c>
      <c r="D4125" s="21" t="s">
        <v>450</v>
      </c>
      <c r="E4125" s="38">
        <v>0</v>
      </c>
      <c r="F4125" s="38">
        <v>0</v>
      </c>
      <c r="G4125" s="38">
        <v>0</v>
      </c>
    </row>
    <row r="4126" spans="3:7">
      <c r="C4126" s="11" t="s">
        <v>459</v>
      </c>
      <c r="D4126" s="21" t="s">
        <v>450</v>
      </c>
      <c r="E4126" s="38">
        <v>0</v>
      </c>
      <c r="F4126" s="38">
        <v>0</v>
      </c>
      <c r="G4126" s="38">
        <v>0</v>
      </c>
    </row>
    <row r="4127" spans="3:7">
      <c r="C4127" s="11" t="s">
        <v>463</v>
      </c>
      <c r="D4127" s="21" t="s">
        <v>450</v>
      </c>
      <c r="E4127" s="38">
        <v>0</v>
      </c>
      <c r="F4127" s="38">
        <v>0</v>
      </c>
      <c r="G4127" s="38">
        <v>0</v>
      </c>
    </row>
    <row r="4128" spans="3:7">
      <c r="C4128" s="11" t="s">
        <v>464</v>
      </c>
      <c r="D4128" s="21" t="s">
        <v>450</v>
      </c>
      <c r="E4128" s="38">
        <v>0</v>
      </c>
      <c r="F4128" s="38">
        <v>0</v>
      </c>
      <c r="G4128" s="38">
        <v>0</v>
      </c>
    </row>
    <row r="4129" spans="3:7">
      <c r="C4129" s="11" t="s">
        <v>459</v>
      </c>
      <c r="D4129" s="21" t="s">
        <v>450</v>
      </c>
      <c r="E4129" s="38">
        <v>0</v>
      </c>
      <c r="F4129" s="38">
        <v>0</v>
      </c>
      <c r="G4129" s="38">
        <v>0</v>
      </c>
    </row>
    <row r="4130" spans="3:7">
      <c r="C4130" s="11" t="s">
        <v>463</v>
      </c>
      <c r="D4130" s="21" t="s">
        <v>450</v>
      </c>
      <c r="E4130" s="38">
        <v>0</v>
      </c>
      <c r="F4130" s="38">
        <v>0</v>
      </c>
      <c r="G4130" s="38">
        <v>0</v>
      </c>
    </row>
    <row r="4131" spans="3:7">
      <c r="C4131" s="11" t="s">
        <v>462</v>
      </c>
      <c r="D4131" s="21" t="s">
        <v>450</v>
      </c>
      <c r="E4131" s="38">
        <v>0</v>
      </c>
      <c r="F4131" s="38">
        <v>0</v>
      </c>
      <c r="G4131" s="38">
        <v>0</v>
      </c>
    </row>
    <row r="4132" spans="3:7">
      <c r="C4132" s="11" t="s">
        <v>459</v>
      </c>
      <c r="D4132" s="21" t="s">
        <v>450</v>
      </c>
      <c r="E4132" s="38">
        <v>0</v>
      </c>
      <c r="F4132" s="38">
        <v>0</v>
      </c>
      <c r="G4132" s="38">
        <v>0</v>
      </c>
    </row>
    <row r="4133" spans="3:7">
      <c r="C4133" s="11" t="s">
        <v>458</v>
      </c>
      <c r="D4133" s="21" t="s">
        <v>450</v>
      </c>
      <c r="E4133" s="38">
        <v>0</v>
      </c>
      <c r="F4133" s="38">
        <v>0</v>
      </c>
      <c r="G4133" s="38">
        <v>0</v>
      </c>
    </row>
    <row r="4134" spans="3:7">
      <c r="C4134" s="11" t="s">
        <v>457</v>
      </c>
      <c r="D4134" s="21" t="s">
        <v>450</v>
      </c>
      <c r="E4134" s="38">
        <v>0</v>
      </c>
      <c r="F4134" s="38">
        <v>0</v>
      </c>
      <c r="G4134" s="38">
        <v>0</v>
      </c>
    </row>
    <row r="4135" spans="3:7">
      <c r="C4135" s="11" t="s">
        <v>456</v>
      </c>
      <c r="D4135" s="21" t="s">
        <v>450</v>
      </c>
      <c r="E4135" s="38">
        <v>0</v>
      </c>
      <c r="F4135" s="38">
        <v>0</v>
      </c>
      <c r="G4135" s="38">
        <v>0</v>
      </c>
    </row>
    <row r="4136" spans="3:7">
      <c r="C4136" s="11" t="s">
        <v>455</v>
      </c>
      <c r="D4136" s="21" t="s">
        <v>450</v>
      </c>
      <c r="E4136" s="38">
        <v>0</v>
      </c>
      <c r="F4136" s="38">
        <v>0</v>
      </c>
      <c r="G4136" s="38">
        <v>0</v>
      </c>
    </row>
    <row r="4137" spans="3:7">
      <c r="C4137" s="11" t="s">
        <v>461</v>
      </c>
      <c r="D4137" s="21" t="s">
        <v>450</v>
      </c>
      <c r="E4137" s="38">
        <v>5000000</v>
      </c>
      <c r="F4137" s="38">
        <v>5000000</v>
      </c>
      <c r="G4137" s="38">
        <v>5000000</v>
      </c>
    </row>
    <row r="4138" spans="3:7">
      <c r="C4138" s="11" t="s">
        <v>459</v>
      </c>
      <c r="D4138" s="21" t="s">
        <v>450</v>
      </c>
      <c r="E4138" s="38">
        <v>0</v>
      </c>
      <c r="F4138" s="38">
        <v>0</v>
      </c>
      <c r="G4138" s="38">
        <v>0</v>
      </c>
    </row>
    <row r="4139" spans="3:7">
      <c r="C4139" s="11" t="s">
        <v>458</v>
      </c>
      <c r="D4139" s="21" t="s">
        <v>450</v>
      </c>
      <c r="E4139" s="38">
        <v>5000000</v>
      </c>
      <c r="F4139" s="38">
        <v>5000000</v>
      </c>
      <c r="G4139" s="38">
        <v>5000000</v>
      </c>
    </row>
    <row r="4140" spans="3:7">
      <c r="C4140" s="11" t="s">
        <v>457</v>
      </c>
      <c r="D4140" s="21" t="s">
        <v>450</v>
      </c>
      <c r="E4140" s="38">
        <v>0</v>
      </c>
      <c r="F4140" s="38">
        <v>0</v>
      </c>
      <c r="G4140" s="38">
        <v>0</v>
      </c>
    </row>
    <row r="4141" spans="3:7">
      <c r="C4141" s="11" t="s">
        <v>456</v>
      </c>
      <c r="D4141" s="21" t="s">
        <v>450</v>
      </c>
      <c r="E4141" s="38">
        <v>0</v>
      </c>
      <c r="F4141" s="38">
        <v>0</v>
      </c>
      <c r="G4141" s="38">
        <v>0</v>
      </c>
    </row>
    <row r="4142" spans="3:7">
      <c r="C4142" s="11" t="s">
        <v>455</v>
      </c>
      <c r="D4142" s="21" t="s">
        <v>450</v>
      </c>
      <c r="E4142" s="38">
        <v>0</v>
      </c>
      <c r="F4142" s="38">
        <v>0</v>
      </c>
      <c r="G4142" s="38">
        <v>0</v>
      </c>
    </row>
    <row r="4143" spans="3:7">
      <c r="C4143" s="11" t="s">
        <v>460</v>
      </c>
      <c r="D4143" s="21" t="s">
        <v>450</v>
      </c>
      <c r="E4143" s="38">
        <v>0</v>
      </c>
      <c r="F4143" s="38">
        <v>0</v>
      </c>
      <c r="G4143" s="38">
        <v>0</v>
      </c>
    </row>
    <row r="4144" spans="3:7">
      <c r="C4144" s="11" t="s">
        <v>459</v>
      </c>
      <c r="D4144" s="21" t="s">
        <v>450</v>
      </c>
      <c r="E4144" s="38">
        <v>0</v>
      </c>
      <c r="F4144" s="38">
        <v>0</v>
      </c>
      <c r="G4144" s="38">
        <v>0</v>
      </c>
    </row>
    <row r="4145" spans="3:7">
      <c r="C4145" s="11" t="s">
        <v>458</v>
      </c>
      <c r="D4145" s="21" t="s">
        <v>450</v>
      </c>
      <c r="E4145" s="38">
        <v>0</v>
      </c>
      <c r="F4145" s="38">
        <v>0</v>
      </c>
      <c r="G4145" s="38">
        <v>0</v>
      </c>
    </row>
    <row r="4146" spans="3:7">
      <c r="C4146" s="11" t="s">
        <v>457</v>
      </c>
      <c r="D4146" s="21" t="s">
        <v>450</v>
      </c>
      <c r="E4146" s="38">
        <v>0</v>
      </c>
      <c r="F4146" s="38">
        <v>0</v>
      </c>
      <c r="G4146" s="38">
        <v>0</v>
      </c>
    </row>
    <row r="4147" spans="3:7">
      <c r="C4147" s="11" t="s">
        <v>456</v>
      </c>
      <c r="D4147" s="21" t="s">
        <v>450</v>
      </c>
      <c r="E4147" s="38">
        <v>0</v>
      </c>
      <c r="F4147" s="38">
        <v>0</v>
      </c>
      <c r="G4147" s="38">
        <v>0</v>
      </c>
    </row>
    <row r="4148" spans="3:7">
      <c r="C4148" s="11" t="s">
        <v>455</v>
      </c>
      <c r="D4148" s="21" t="s">
        <v>450</v>
      </c>
      <c r="E4148" s="38">
        <v>0</v>
      </c>
      <c r="F4148" s="38">
        <v>0</v>
      </c>
      <c r="G4148" s="38">
        <v>0</v>
      </c>
    </row>
    <row r="4149" spans="3:7">
      <c r="C4149" s="11" t="s">
        <v>454</v>
      </c>
      <c r="D4149" s="21" t="s">
        <v>450</v>
      </c>
      <c r="E4149" s="38">
        <v>0</v>
      </c>
      <c r="F4149" s="38">
        <v>0</v>
      </c>
      <c r="G4149" s="38">
        <v>0</v>
      </c>
    </row>
    <row r="4150" spans="3:7">
      <c r="C4150" s="11" t="s">
        <v>453</v>
      </c>
      <c r="D4150" s="21" t="s">
        <v>450</v>
      </c>
      <c r="E4150" s="38">
        <v>0</v>
      </c>
      <c r="F4150" s="38">
        <v>0</v>
      </c>
      <c r="G4150" s="38">
        <v>0</v>
      </c>
    </row>
    <row r="4151" spans="3:7">
      <c r="C4151" s="10" t="s">
        <v>165</v>
      </c>
      <c r="D4151" s="38">
        <v>0</v>
      </c>
      <c r="E4151" s="38">
        <v>5000000</v>
      </c>
      <c r="F4151" s="38">
        <v>5000000</v>
      </c>
      <c r="G4151" s="38">
        <v>5000000</v>
      </c>
    </row>
    <row r="4152" spans="3:7">
      <c r="C4152" s="34" t="s">
        <v>450</v>
      </c>
      <c r="D4152" s="827" t="s">
        <v>2182</v>
      </c>
      <c r="E4152" s="828"/>
      <c r="F4152" s="828"/>
      <c r="G4152" s="828"/>
    </row>
    <row r="4153" spans="3:7">
      <c r="C4153" s="14" t="s">
        <v>484</v>
      </c>
      <c r="D4153" s="825" t="s">
        <v>2182</v>
      </c>
      <c r="E4153" s="826"/>
      <c r="F4153" s="826"/>
      <c r="G4153" s="826"/>
    </row>
    <row r="4154" spans="3:7">
      <c r="C4154" s="35" t="s">
        <v>482</v>
      </c>
      <c r="D4154" s="821" t="s">
        <v>2182</v>
      </c>
      <c r="E4154" s="822"/>
      <c r="F4154" s="822"/>
      <c r="G4154" s="822"/>
    </row>
    <row r="4155" spans="3:7">
      <c r="C4155" s="35" t="s">
        <v>15</v>
      </c>
      <c r="D4155" s="821" t="s">
        <v>40</v>
      </c>
      <c r="E4155" s="822"/>
      <c r="F4155" s="822"/>
      <c r="G4155" s="822"/>
    </row>
    <row r="4156" spans="3:7">
      <c r="C4156" s="13"/>
      <c r="D4156" s="41">
        <v>2021</v>
      </c>
      <c r="E4156" s="41">
        <v>2022</v>
      </c>
      <c r="F4156" s="41">
        <v>2023</v>
      </c>
      <c r="G4156" s="41">
        <v>2024</v>
      </c>
    </row>
    <row r="4157" spans="3:7">
      <c r="C4157" s="12"/>
      <c r="D4157" s="42" t="s">
        <v>7</v>
      </c>
      <c r="E4157" s="42" t="s">
        <v>8</v>
      </c>
      <c r="F4157" s="42" t="s">
        <v>8</v>
      </c>
      <c r="G4157" s="42" t="s">
        <v>8</v>
      </c>
    </row>
    <row r="4158" spans="3:7">
      <c r="C4158" s="7" t="s">
        <v>16</v>
      </c>
      <c r="D4158" s="43" t="s">
        <v>450</v>
      </c>
      <c r="E4158" s="43" t="s">
        <v>531</v>
      </c>
      <c r="F4158" s="43" t="s">
        <v>531</v>
      </c>
      <c r="G4158" s="43" t="s">
        <v>531</v>
      </c>
    </row>
    <row r="4159" spans="3:7">
      <c r="C4159" s="7" t="s">
        <v>680</v>
      </c>
      <c r="D4159" s="43" t="s">
        <v>450</v>
      </c>
      <c r="E4159" s="43" t="s">
        <v>1388</v>
      </c>
      <c r="F4159" s="43" t="s">
        <v>1388</v>
      </c>
      <c r="G4159" s="43" t="s">
        <v>1043</v>
      </c>
    </row>
    <row r="4160" spans="3:7">
      <c r="C4160" s="7" t="s">
        <v>676</v>
      </c>
      <c r="D4160" s="43" t="s">
        <v>474</v>
      </c>
      <c r="E4160" s="43" t="s">
        <v>1388</v>
      </c>
      <c r="F4160" s="43" t="s">
        <v>1388</v>
      </c>
      <c r="G4160" s="43" t="s">
        <v>1043</v>
      </c>
    </row>
    <row r="4161" spans="3:7">
      <c r="C4161" s="7" t="s">
        <v>477</v>
      </c>
      <c r="D4161" s="43" t="s">
        <v>450</v>
      </c>
      <c r="E4161" s="43" t="s">
        <v>450</v>
      </c>
      <c r="F4161" s="43" t="s">
        <v>474</v>
      </c>
      <c r="G4161" s="43" t="s">
        <v>474</v>
      </c>
    </row>
    <row r="4162" spans="3:7">
      <c r="C4162" s="7" t="s">
        <v>476</v>
      </c>
      <c r="D4162" s="43" t="s">
        <v>450</v>
      </c>
      <c r="E4162" s="43" t="s">
        <v>450</v>
      </c>
      <c r="F4162" s="43" t="s">
        <v>474</v>
      </c>
      <c r="G4162" s="43" t="s">
        <v>531</v>
      </c>
    </row>
    <row r="4163" spans="3:7">
      <c r="C4163" s="7" t="s">
        <v>22</v>
      </c>
      <c r="D4163" s="43" t="s">
        <v>450</v>
      </c>
      <c r="E4163" s="43" t="s">
        <v>450</v>
      </c>
      <c r="F4163" s="43" t="s">
        <v>474</v>
      </c>
      <c r="G4163" s="43" t="s">
        <v>531</v>
      </c>
    </row>
    <row r="4164" spans="3:7">
      <c r="C4164" s="823" t="s">
        <v>473</v>
      </c>
      <c r="D4164" s="824"/>
      <c r="E4164" s="824"/>
      <c r="F4164" s="824"/>
      <c r="G4164" s="824"/>
    </row>
    <row r="4165" spans="3:7">
      <c r="C4165" s="13"/>
      <c r="D4165" s="41">
        <v>2021</v>
      </c>
      <c r="E4165" s="41">
        <v>2022</v>
      </c>
      <c r="F4165" s="41">
        <v>2023</v>
      </c>
      <c r="G4165" s="41">
        <v>2024</v>
      </c>
    </row>
    <row r="4166" spans="3:7">
      <c r="C4166" s="12"/>
      <c r="D4166" s="42" t="s">
        <v>7</v>
      </c>
      <c r="E4166" s="42" t="s">
        <v>8</v>
      </c>
      <c r="F4166" s="42" t="s">
        <v>8</v>
      </c>
      <c r="G4166" s="42" t="s">
        <v>8</v>
      </c>
    </row>
    <row r="4167" spans="3:7">
      <c r="C4167" s="11" t="s">
        <v>470</v>
      </c>
      <c r="D4167" s="21" t="s">
        <v>450</v>
      </c>
      <c r="E4167" s="38">
        <v>0</v>
      </c>
      <c r="F4167" s="38">
        <v>0</v>
      </c>
      <c r="G4167" s="38">
        <v>0</v>
      </c>
    </row>
    <row r="4168" spans="3:7">
      <c r="C4168" s="11" t="s">
        <v>459</v>
      </c>
      <c r="D4168" s="21" t="s">
        <v>450</v>
      </c>
      <c r="E4168" s="38">
        <v>0</v>
      </c>
      <c r="F4168" s="38">
        <v>0</v>
      </c>
      <c r="G4168" s="38">
        <v>0</v>
      </c>
    </row>
    <row r="4169" spans="3:7">
      <c r="C4169" s="11" t="s">
        <v>463</v>
      </c>
      <c r="D4169" s="21" t="s">
        <v>450</v>
      </c>
      <c r="E4169" s="38">
        <v>0</v>
      </c>
      <c r="F4169" s="38">
        <v>0</v>
      </c>
      <c r="G4169" s="38">
        <v>0</v>
      </c>
    </row>
    <row r="4170" spans="3:7">
      <c r="C4170" s="11" t="s">
        <v>469</v>
      </c>
      <c r="D4170" s="21" t="s">
        <v>450</v>
      </c>
      <c r="E4170" s="38">
        <v>0</v>
      </c>
      <c r="F4170" s="38">
        <v>0</v>
      </c>
      <c r="G4170" s="38">
        <v>0</v>
      </c>
    </row>
    <row r="4171" spans="3:7">
      <c r="C4171" s="11" t="s">
        <v>459</v>
      </c>
      <c r="D4171" s="21" t="s">
        <v>450</v>
      </c>
      <c r="E4171" s="38">
        <v>0</v>
      </c>
      <c r="F4171" s="38">
        <v>0</v>
      </c>
      <c r="G4171" s="38">
        <v>0</v>
      </c>
    </row>
    <row r="4172" spans="3:7">
      <c r="C4172" s="11" t="s">
        <v>463</v>
      </c>
      <c r="D4172" s="21" t="s">
        <v>450</v>
      </c>
      <c r="E4172" s="38">
        <v>0</v>
      </c>
      <c r="F4172" s="38">
        <v>0</v>
      </c>
      <c r="G4172" s="38">
        <v>0</v>
      </c>
    </row>
    <row r="4173" spans="3:7">
      <c r="C4173" s="11" t="s">
        <v>468</v>
      </c>
      <c r="D4173" s="21" t="s">
        <v>450</v>
      </c>
      <c r="E4173" s="38">
        <v>0</v>
      </c>
      <c r="F4173" s="38">
        <v>0</v>
      </c>
      <c r="G4173" s="38">
        <v>0</v>
      </c>
    </row>
    <row r="4174" spans="3:7">
      <c r="C4174" s="11" t="s">
        <v>459</v>
      </c>
      <c r="D4174" s="21" t="s">
        <v>450</v>
      </c>
      <c r="E4174" s="38">
        <v>0</v>
      </c>
      <c r="F4174" s="38">
        <v>0</v>
      </c>
      <c r="G4174" s="38">
        <v>0</v>
      </c>
    </row>
    <row r="4175" spans="3:7">
      <c r="C4175" s="11" t="s">
        <v>463</v>
      </c>
      <c r="D4175" s="21" t="s">
        <v>450</v>
      </c>
      <c r="E4175" s="38">
        <v>0</v>
      </c>
      <c r="F4175" s="38">
        <v>0</v>
      </c>
      <c r="G4175" s="38">
        <v>0</v>
      </c>
    </row>
    <row r="4176" spans="3:7">
      <c r="C4176" s="11" t="s">
        <v>467</v>
      </c>
      <c r="D4176" s="21" t="s">
        <v>450</v>
      </c>
      <c r="E4176" s="38">
        <v>0</v>
      </c>
      <c r="F4176" s="38">
        <v>0</v>
      </c>
      <c r="G4176" s="38">
        <v>0</v>
      </c>
    </row>
    <row r="4177" spans="3:7">
      <c r="C4177" s="11" t="s">
        <v>459</v>
      </c>
      <c r="D4177" s="21" t="s">
        <v>450</v>
      </c>
      <c r="E4177" s="38">
        <v>0</v>
      </c>
      <c r="F4177" s="38">
        <v>0</v>
      </c>
      <c r="G4177" s="38">
        <v>0</v>
      </c>
    </row>
    <row r="4178" spans="3:7">
      <c r="C4178" s="11" t="s">
        <v>463</v>
      </c>
      <c r="D4178" s="21" t="s">
        <v>450</v>
      </c>
      <c r="E4178" s="38">
        <v>0</v>
      </c>
      <c r="F4178" s="38">
        <v>0</v>
      </c>
      <c r="G4178" s="38">
        <v>0</v>
      </c>
    </row>
    <row r="4179" spans="3:7">
      <c r="C4179" s="11" t="s">
        <v>472</v>
      </c>
      <c r="D4179" s="21" t="s">
        <v>450</v>
      </c>
      <c r="E4179" s="38">
        <v>0</v>
      </c>
      <c r="F4179" s="38">
        <v>0</v>
      </c>
      <c r="G4179" s="38">
        <v>0</v>
      </c>
    </row>
    <row r="4180" spans="3:7">
      <c r="C4180" s="11" t="s">
        <v>459</v>
      </c>
      <c r="D4180" s="21" t="s">
        <v>450</v>
      </c>
      <c r="E4180" s="38">
        <v>0</v>
      </c>
      <c r="F4180" s="38">
        <v>0</v>
      </c>
      <c r="G4180" s="38">
        <v>0</v>
      </c>
    </row>
    <row r="4181" spans="3:7">
      <c r="C4181" s="11" t="s">
        <v>463</v>
      </c>
      <c r="D4181" s="21" t="s">
        <v>450</v>
      </c>
      <c r="E4181" s="38">
        <v>0</v>
      </c>
      <c r="F4181" s="38">
        <v>0</v>
      </c>
      <c r="G4181" s="38">
        <v>0</v>
      </c>
    </row>
    <row r="4182" spans="3:7">
      <c r="C4182" s="11" t="s">
        <v>465</v>
      </c>
      <c r="D4182" s="21" t="s">
        <v>450</v>
      </c>
      <c r="E4182" s="38">
        <v>0</v>
      </c>
      <c r="F4182" s="38">
        <v>0</v>
      </c>
      <c r="G4182" s="38">
        <v>0</v>
      </c>
    </row>
    <row r="4183" spans="3:7">
      <c r="C4183" s="11" t="s">
        <v>459</v>
      </c>
      <c r="D4183" s="21" t="s">
        <v>450</v>
      </c>
      <c r="E4183" s="38">
        <v>0</v>
      </c>
      <c r="F4183" s="38">
        <v>0</v>
      </c>
      <c r="G4183" s="38">
        <v>0</v>
      </c>
    </row>
    <row r="4184" spans="3:7">
      <c r="C4184" s="11" t="s">
        <v>463</v>
      </c>
      <c r="D4184" s="21" t="s">
        <v>450</v>
      </c>
      <c r="E4184" s="38">
        <v>0</v>
      </c>
      <c r="F4184" s="38">
        <v>0</v>
      </c>
      <c r="G4184" s="38">
        <v>0</v>
      </c>
    </row>
    <row r="4185" spans="3:7">
      <c r="C4185" s="11" t="s">
        <v>464</v>
      </c>
      <c r="D4185" s="21" t="s">
        <v>450</v>
      </c>
      <c r="E4185" s="38">
        <v>0</v>
      </c>
      <c r="F4185" s="38">
        <v>0</v>
      </c>
      <c r="G4185" s="38">
        <v>0</v>
      </c>
    </row>
    <row r="4186" spans="3:7">
      <c r="C4186" s="11" t="s">
        <v>459</v>
      </c>
      <c r="D4186" s="21" t="s">
        <v>450</v>
      </c>
      <c r="E4186" s="38">
        <v>0</v>
      </c>
      <c r="F4186" s="38">
        <v>0</v>
      </c>
      <c r="G4186" s="38">
        <v>0</v>
      </c>
    </row>
    <row r="4187" spans="3:7">
      <c r="C4187" s="11" t="s">
        <v>463</v>
      </c>
      <c r="D4187" s="21" t="s">
        <v>450</v>
      </c>
      <c r="E4187" s="38">
        <v>0</v>
      </c>
      <c r="F4187" s="38">
        <v>0</v>
      </c>
      <c r="G4187" s="38">
        <v>0</v>
      </c>
    </row>
    <row r="4188" spans="3:7">
      <c r="C4188" s="11" t="s">
        <v>462</v>
      </c>
      <c r="D4188" s="21" t="s">
        <v>450</v>
      </c>
      <c r="E4188" s="38">
        <v>0</v>
      </c>
      <c r="F4188" s="38">
        <v>0</v>
      </c>
      <c r="G4188" s="38">
        <v>0</v>
      </c>
    </row>
    <row r="4189" spans="3:7">
      <c r="C4189" s="11" t="s">
        <v>459</v>
      </c>
      <c r="D4189" s="21" t="s">
        <v>450</v>
      </c>
      <c r="E4189" s="38">
        <v>0</v>
      </c>
      <c r="F4189" s="38">
        <v>0</v>
      </c>
      <c r="G4189" s="38">
        <v>0</v>
      </c>
    </row>
    <row r="4190" spans="3:7">
      <c r="C4190" s="11" t="s">
        <v>458</v>
      </c>
      <c r="D4190" s="21" t="s">
        <v>450</v>
      </c>
      <c r="E4190" s="38">
        <v>0</v>
      </c>
      <c r="F4190" s="38">
        <v>0</v>
      </c>
      <c r="G4190" s="38">
        <v>0</v>
      </c>
    </row>
    <row r="4191" spans="3:7">
      <c r="C4191" s="11" t="s">
        <v>457</v>
      </c>
      <c r="D4191" s="21" t="s">
        <v>450</v>
      </c>
      <c r="E4191" s="38">
        <v>0</v>
      </c>
      <c r="F4191" s="38">
        <v>0</v>
      </c>
      <c r="G4191" s="38">
        <v>0</v>
      </c>
    </row>
    <row r="4192" spans="3:7">
      <c r="C4192" s="11" t="s">
        <v>456</v>
      </c>
      <c r="D4192" s="21" t="s">
        <v>450</v>
      </c>
      <c r="E4192" s="38">
        <v>0</v>
      </c>
      <c r="F4192" s="38">
        <v>0</v>
      </c>
      <c r="G4192" s="38">
        <v>0</v>
      </c>
    </row>
    <row r="4193" spans="3:7">
      <c r="C4193" s="11" t="s">
        <v>455</v>
      </c>
      <c r="D4193" s="21" t="s">
        <v>450</v>
      </c>
      <c r="E4193" s="38">
        <v>0</v>
      </c>
      <c r="F4193" s="38">
        <v>0</v>
      </c>
      <c r="G4193" s="38">
        <v>0</v>
      </c>
    </row>
    <row r="4194" spans="3:7">
      <c r="C4194" s="11" t="s">
        <v>461</v>
      </c>
      <c r="D4194" s="21" t="s">
        <v>450</v>
      </c>
      <c r="E4194" s="38">
        <v>5000000</v>
      </c>
      <c r="F4194" s="38">
        <v>5000000</v>
      </c>
      <c r="G4194" s="38">
        <v>10000000</v>
      </c>
    </row>
    <row r="4195" spans="3:7">
      <c r="C4195" s="11" t="s">
        <v>459</v>
      </c>
      <c r="D4195" s="21" t="s">
        <v>450</v>
      </c>
      <c r="E4195" s="38">
        <v>0</v>
      </c>
      <c r="F4195" s="38">
        <v>0</v>
      </c>
      <c r="G4195" s="38">
        <v>0</v>
      </c>
    </row>
    <row r="4196" spans="3:7">
      <c r="C4196" s="11" t="s">
        <v>458</v>
      </c>
      <c r="D4196" s="21" t="s">
        <v>450</v>
      </c>
      <c r="E4196" s="38">
        <v>0</v>
      </c>
      <c r="F4196" s="38">
        <v>0</v>
      </c>
      <c r="G4196" s="38">
        <v>0</v>
      </c>
    </row>
    <row r="4197" spans="3:7">
      <c r="C4197" s="11" t="s">
        <v>457</v>
      </c>
      <c r="D4197" s="21" t="s">
        <v>450</v>
      </c>
      <c r="E4197" s="38">
        <v>5000000</v>
      </c>
      <c r="F4197" s="38">
        <v>5000000</v>
      </c>
      <c r="G4197" s="38">
        <v>10000000</v>
      </c>
    </row>
    <row r="4198" spans="3:7">
      <c r="C4198" s="11" t="s">
        <v>456</v>
      </c>
      <c r="D4198" s="21" t="s">
        <v>450</v>
      </c>
      <c r="E4198" s="38">
        <v>0</v>
      </c>
      <c r="F4198" s="38">
        <v>0</v>
      </c>
      <c r="G4198" s="38">
        <v>0</v>
      </c>
    </row>
    <row r="4199" spans="3:7">
      <c r="C4199" s="11" t="s">
        <v>455</v>
      </c>
      <c r="D4199" s="21" t="s">
        <v>450</v>
      </c>
      <c r="E4199" s="38">
        <v>0</v>
      </c>
      <c r="F4199" s="38">
        <v>0</v>
      </c>
      <c r="G4199" s="38">
        <v>0</v>
      </c>
    </row>
    <row r="4200" spans="3:7">
      <c r="C4200" s="11" t="s">
        <v>460</v>
      </c>
      <c r="D4200" s="21" t="s">
        <v>450</v>
      </c>
      <c r="E4200" s="38">
        <v>0</v>
      </c>
      <c r="F4200" s="38">
        <v>0</v>
      </c>
      <c r="G4200" s="38">
        <v>0</v>
      </c>
    </row>
    <row r="4201" spans="3:7">
      <c r="C4201" s="11" t="s">
        <v>459</v>
      </c>
      <c r="D4201" s="21" t="s">
        <v>450</v>
      </c>
      <c r="E4201" s="38">
        <v>0</v>
      </c>
      <c r="F4201" s="38">
        <v>0</v>
      </c>
      <c r="G4201" s="38">
        <v>0</v>
      </c>
    </row>
    <row r="4202" spans="3:7">
      <c r="C4202" s="11" t="s">
        <v>458</v>
      </c>
      <c r="D4202" s="21" t="s">
        <v>450</v>
      </c>
      <c r="E4202" s="38">
        <v>0</v>
      </c>
      <c r="F4202" s="38">
        <v>0</v>
      </c>
      <c r="G4202" s="38">
        <v>0</v>
      </c>
    </row>
    <row r="4203" spans="3:7">
      <c r="C4203" s="11" t="s">
        <v>457</v>
      </c>
      <c r="D4203" s="21" t="s">
        <v>450</v>
      </c>
      <c r="E4203" s="38">
        <v>0</v>
      </c>
      <c r="F4203" s="38">
        <v>0</v>
      </c>
      <c r="G4203" s="38">
        <v>0</v>
      </c>
    </row>
    <row r="4204" spans="3:7">
      <c r="C4204" s="11" t="s">
        <v>456</v>
      </c>
      <c r="D4204" s="21" t="s">
        <v>450</v>
      </c>
      <c r="E4204" s="38">
        <v>0</v>
      </c>
      <c r="F4204" s="38">
        <v>0</v>
      </c>
      <c r="G4204" s="38">
        <v>0</v>
      </c>
    </row>
    <row r="4205" spans="3:7">
      <c r="C4205" s="11" t="s">
        <v>455</v>
      </c>
      <c r="D4205" s="21" t="s">
        <v>450</v>
      </c>
      <c r="E4205" s="38">
        <v>0</v>
      </c>
      <c r="F4205" s="38">
        <v>0</v>
      </c>
      <c r="G4205" s="38">
        <v>0</v>
      </c>
    </row>
    <row r="4206" spans="3:7">
      <c r="C4206" s="11" t="s">
        <v>454</v>
      </c>
      <c r="D4206" s="21" t="s">
        <v>450</v>
      </c>
      <c r="E4206" s="38">
        <v>0</v>
      </c>
      <c r="F4206" s="38">
        <v>0</v>
      </c>
      <c r="G4206" s="38">
        <v>0</v>
      </c>
    </row>
    <row r="4207" spans="3:7">
      <c r="C4207" s="11" t="s">
        <v>453</v>
      </c>
      <c r="D4207" s="21" t="s">
        <v>450</v>
      </c>
      <c r="E4207" s="38">
        <v>0</v>
      </c>
      <c r="F4207" s="38">
        <v>0</v>
      </c>
      <c r="G4207" s="38">
        <v>0</v>
      </c>
    </row>
    <row r="4208" spans="3:7">
      <c r="C4208" s="10" t="s">
        <v>165</v>
      </c>
      <c r="D4208" s="38">
        <v>0</v>
      </c>
      <c r="E4208" s="38">
        <v>5000000</v>
      </c>
      <c r="F4208" s="38">
        <v>5000000</v>
      </c>
      <c r="G4208" s="38">
        <v>10000000</v>
      </c>
    </row>
    <row r="4209" spans="3:7">
      <c r="C4209" s="9" t="s">
        <v>450</v>
      </c>
      <c r="D4209" s="39" t="s">
        <v>450</v>
      </c>
      <c r="E4209" s="39" t="s">
        <v>450</v>
      </c>
      <c r="F4209" s="39" t="s">
        <v>450</v>
      </c>
      <c r="G4209" s="39" t="s">
        <v>450</v>
      </c>
    </row>
    <row r="4210" spans="3:7">
      <c r="C4210" s="8" t="s">
        <v>471</v>
      </c>
      <c r="D4210" s="40">
        <v>13745223301</v>
      </c>
      <c r="E4210" s="40">
        <v>7640000001</v>
      </c>
      <c r="F4210" s="40">
        <v>11160000000</v>
      </c>
      <c r="G4210" s="40">
        <v>11160000000</v>
      </c>
    </row>
    <row r="4211" spans="3:7">
      <c r="C4211" s="7" t="s">
        <v>470</v>
      </c>
      <c r="D4211" s="36">
        <v>0</v>
      </c>
      <c r="E4211" s="36">
        <v>0</v>
      </c>
      <c r="F4211" s="36">
        <v>0</v>
      </c>
      <c r="G4211" s="36">
        <v>0</v>
      </c>
    </row>
    <row r="4212" spans="3:7">
      <c r="C4212" s="7" t="s">
        <v>459</v>
      </c>
      <c r="D4212" s="36">
        <v>0</v>
      </c>
      <c r="E4212" s="36">
        <v>0</v>
      </c>
      <c r="F4212" s="36">
        <v>0</v>
      </c>
      <c r="G4212" s="36">
        <v>0</v>
      </c>
    </row>
    <row r="4213" spans="3:7">
      <c r="C4213" s="7" t="s">
        <v>463</v>
      </c>
      <c r="D4213" s="36">
        <v>0</v>
      </c>
      <c r="E4213" s="36">
        <v>0</v>
      </c>
      <c r="F4213" s="36">
        <v>0</v>
      </c>
      <c r="G4213" s="36">
        <v>0</v>
      </c>
    </row>
    <row r="4214" spans="3:7">
      <c r="C4214" s="7" t="s">
        <v>469</v>
      </c>
      <c r="D4214" s="36">
        <v>0</v>
      </c>
      <c r="E4214" s="36">
        <v>0</v>
      </c>
      <c r="F4214" s="36">
        <v>0</v>
      </c>
      <c r="G4214" s="36">
        <v>0</v>
      </c>
    </row>
    <row r="4215" spans="3:7">
      <c r="C4215" s="7" t="s">
        <v>459</v>
      </c>
      <c r="D4215" s="36">
        <v>0</v>
      </c>
      <c r="E4215" s="36">
        <v>0</v>
      </c>
      <c r="F4215" s="36">
        <v>0</v>
      </c>
      <c r="G4215" s="36">
        <v>0</v>
      </c>
    </row>
    <row r="4216" spans="3:7">
      <c r="C4216" s="7" t="s">
        <v>463</v>
      </c>
      <c r="D4216" s="36">
        <v>0</v>
      </c>
      <c r="E4216" s="36">
        <v>0</v>
      </c>
      <c r="F4216" s="36">
        <v>0</v>
      </c>
      <c r="G4216" s="36">
        <v>0</v>
      </c>
    </row>
    <row r="4217" spans="3:7">
      <c r="C4217" s="7" t="s">
        <v>468</v>
      </c>
      <c r="D4217" s="36">
        <v>0</v>
      </c>
      <c r="E4217" s="36">
        <v>0</v>
      </c>
      <c r="F4217" s="36">
        <v>0</v>
      </c>
      <c r="G4217" s="36">
        <v>0</v>
      </c>
    </row>
    <row r="4218" spans="3:7">
      <c r="C4218" s="7" t="s">
        <v>459</v>
      </c>
      <c r="D4218" s="36">
        <v>0</v>
      </c>
      <c r="E4218" s="36">
        <v>0</v>
      </c>
      <c r="F4218" s="36">
        <v>0</v>
      </c>
      <c r="G4218" s="36">
        <v>0</v>
      </c>
    </row>
    <row r="4219" spans="3:7">
      <c r="C4219" s="7" t="s">
        <v>463</v>
      </c>
      <c r="D4219" s="36">
        <v>0</v>
      </c>
      <c r="E4219" s="36">
        <v>0</v>
      </c>
      <c r="F4219" s="36">
        <v>0</v>
      </c>
      <c r="G4219" s="36">
        <v>0</v>
      </c>
    </row>
    <row r="4220" spans="3:7">
      <c r="C4220" s="7" t="s">
        <v>467</v>
      </c>
      <c r="D4220" s="36">
        <v>0</v>
      </c>
      <c r="E4220" s="36">
        <v>0</v>
      </c>
      <c r="F4220" s="36">
        <v>0</v>
      </c>
      <c r="G4220" s="36">
        <v>0</v>
      </c>
    </row>
    <row r="4221" spans="3:7">
      <c r="C4221" s="7" t="s">
        <v>459</v>
      </c>
      <c r="D4221" s="36">
        <v>0</v>
      </c>
      <c r="E4221" s="36">
        <v>0</v>
      </c>
      <c r="F4221" s="36">
        <v>0</v>
      </c>
      <c r="G4221" s="36">
        <v>0</v>
      </c>
    </row>
    <row r="4222" spans="3:7">
      <c r="C4222" s="7" t="s">
        <v>463</v>
      </c>
      <c r="D4222" s="36">
        <v>0</v>
      </c>
      <c r="E4222" s="36">
        <v>0</v>
      </c>
      <c r="F4222" s="36">
        <v>0</v>
      </c>
      <c r="G4222" s="36">
        <v>0</v>
      </c>
    </row>
    <row r="4223" spans="3:7">
      <c r="C4223" s="7" t="s">
        <v>466</v>
      </c>
      <c r="D4223" s="37">
        <v>0</v>
      </c>
      <c r="E4223" s="37">
        <v>0</v>
      </c>
      <c r="F4223" s="37">
        <v>0</v>
      </c>
      <c r="G4223" s="37">
        <v>0</v>
      </c>
    </row>
    <row r="4224" spans="3:7">
      <c r="C4224" s="7" t="s">
        <v>459</v>
      </c>
      <c r="D4224" s="36">
        <v>0</v>
      </c>
      <c r="E4224" s="36">
        <v>0</v>
      </c>
      <c r="F4224" s="36">
        <v>0</v>
      </c>
      <c r="G4224" s="36">
        <v>0</v>
      </c>
    </row>
    <row r="4225" spans="3:7">
      <c r="C4225" s="7" t="s">
        <v>463</v>
      </c>
      <c r="D4225" s="36">
        <v>0</v>
      </c>
      <c r="E4225" s="36">
        <v>0</v>
      </c>
      <c r="F4225" s="36">
        <v>0</v>
      </c>
      <c r="G4225" s="36">
        <v>0</v>
      </c>
    </row>
    <row r="4226" spans="3:7">
      <c r="C4226" s="7" t="s">
        <v>465</v>
      </c>
      <c r="D4226" s="36">
        <v>0</v>
      </c>
      <c r="E4226" s="36">
        <v>0</v>
      </c>
      <c r="F4226" s="36">
        <v>0</v>
      </c>
      <c r="G4226" s="36">
        <v>0</v>
      </c>
    </row>
    <row r="4227" spans="3:7">
      <c r="C4227" s="7" t="s">
        <v>459</v>
      </c>
      <c r="D4227" s="36">
        <v>0</v>
      </c>
      <c r="E4227" s="36">
        <v>0</v>
      </c>
      <c r="F4227" s="36">
        <v>0</v>
      </c>
      <c r="G4227" s="36">
        <v>0</v>
      </c>
    </row>
    <row r="4228" spans="3:7">
      <c r="C4228" s="7" t="s">
        <v>463</v>
      </c>
      <c r="D4228" s="36">
        <v>0</v>
      </c>
      <c r="E4228" s="36">
        <v>0</v>
      </c>
      <c r="F4228" s="36">
        <v>0</v>
      </c>
      <c r="G4228" s="36">
        <v>0</v>
      </c>
    </row>
    <row r="4229" spans="3:7">
      <c r="C4229" s="7" t="s">
        <v>464</v>
      </c>
      <c r="D4229" s="36">
        <v>0</v>
      </c>
      <c r="E4229" s="36">
        <v>0</v>
      </c>
      <c r="F4229" s="36">
        <v>0</v>
      </c>
      <c r="G4229" s="36">
        <v>0</v>
      </c>
    </row>
    <row r="4230" spans="3:7">
      <c r="C4230" s="7" t="s">
        <v>459</v>
      </c>
      <c r="D4230" s="36">
        <v>0</v>
      </c>
      <c r="E4230" s="36">
        <v>0</v>
      </c>
      <c r="F4230" s="36">
        <v>0</v>
      </c>
      <c r="G4230" s="36">
        <v>0</v>
      </c>
    </row>
    <row r="4231" spans="3:7">
      <c r="C4231" s="7" t="s">
        <v>463</v>
      </c>
      <c r="D4231" s="36">
        <v>0</v>
      </c>
      <c r="E4231" s="36">
        <v>0</v>
      </c>
      <c r="F4231" s="36">
        <v>0</v>
      </c>
      <c r="G4231" s="36">
        <v>0</v>
      </c>
    </row>
    <row r="4232" spans="3:7">
      <c r="C4232" s="7" t="s">
        <v>462</v>
      </c>
      <c r="D4232" s="36">
        <v>6670836</v>
      </c>
      <c r="E4232" s="36">
        <v>0</v>
      </c>
      <c r="F4232" s="36">
        <v>0</v>
      </c>
      <c r="G4232" s="36">
        <v>0</v>
      </c>
    </row>
    <row r="4233" spans="3:7">
      <c r="C4233" s="7" t="s">
        <v>459</v>
      </c>
      <c r="D4233" s="36">
        <v>6670836</v>
      </c>
      <c r="E4233" s="36">
        <v>0</v>
      </c>
      <c r="F4233" s="36">
        <v>0</v>
      </c>
      <c r="G4233" s="36">
        <v>0</v>
      </c>
    </row>
    <row r="4234" spans="3:7">
      <c r="C4234" s="7" t="s">
        <v>458</v>
      </c>
      <c r="D4234" s="36">
        <v>0</v>
      </c>
      <c r="E4234" s="36">
        <v>0</v>
      </c>
      <c r="F4234" s="36">
        <v>0</v>
      </c>
      <c r="G4234" s="36">
        <v>0</v>
      </c>
    </row>
    <row r="4235" spans="3:7">
      <c r="C4235" s="7" t="s">
        <v>457</v>
      </c>
      <c r="D4235" s="36">
        <v>0</v>
      </c>
      <c r="E4235" s="36">
        <v>0</v>
      </c>
      <c r="F4235" s="36">
        <v>0</v>
      </c>
      <c r="G4235" s="36">
        <v>0</v>
      </c>
    </row>
    <row r="4236" spans="3:7">
      <c r="C4236" s="7" t="s">
        <v>456</v>
      </c>
      <c r="D4236" s="36">
        <v>0</v>
      </c>
      <c r="E4236" s="36">
        <v>0</v>
      </c>
      <c r="F4236" s="36">
        <v>0</v>
      </c>
      <c r="G4236" s="36">
        <v>0</v>
      </c>
    </row>
    <row r="4237" spans="3:7">
      <c r="C4237" s="7" t="s">
        <v>455</v>
      </c>
      <c r="D4237" s="36">
        <v>0</v>
      </c>
      <c r="E4237" s="36">
        <v>0</v>
      </c>
      <c r="F4237" s="36">
        <v>0</v>
      </c>
      <c r="G4237" s="36">
        <v>0</v>
      </c>
    </row>
    <row r="4238" spans="3:7">
      <c r="C4238" s="7" t="s">
        <v>461</v>
      </c>
      <c r="D4238" s="36">
        <v>13738552465</v>
      </c>
      <c r="E4238" s="36">
        <v>7640000001</v>
      </c>
      <c r="F4238" s="36">
        <v>11160000000</v>
      </c>
      <c r="G4238" s="36">
        <v>11160000000</v>
      </c>
    </row>
    <row r="4239" spans="3:7">
      <c r="C4239" s="7" t="s">
        <v>459</v>
      </c>
      <c r="D4239" s="36">
        <v>4483461782</v>
      </c>
      <c r="E4239" s="36">
        <v>1094733161</v>
      </c>
      <c r="F4239" s="36">
        <v>3651623663</v>
      </c>
      <c r="G4239" s="36">
        <v>3764629765</v>
      </c>
    </row>
    <row r="4240" spans="3:7">
      <c r="C4240" s="7" t="s">
        <v>458</v>
      </c>
      <c r="D4240" s="36">
        <v>7014372152</v>
      </c>
      <c r="E4240" s="36">
        <v>922332643</v>
      </c>
      <c r="F4240" s="36">
        <v>831453913</v>
      </c>
      <c r="G4240" s="36">
        <v>760100000</v>
      </c>
    </row>
    <row r="4241" spans="3:7">
      <c r="C4241" s="7" t="s">
        <v>457</v>
      </c>
      <c r="D4241" s="36">
        <v>0</v>
      </c>
      <c r="E4241" s="36">
        <v>4317667357</v>
      </c>
      <c r="F4241" s="36">
        <v>5328546087</v>
      </c>
      <c r="G4241" s="36">
        <v>5399900000</v>
      </c>
    </row>
    <row r="4242" spans="3:7">
      <c r="C4242" s="7" t="s">
        <v>456</v>
      </c>
      <c r="D4242" s="36">
        <v>1267463531</v>
      </c>
      <c r="E4242" s="36">
        <v>628027485</v>
      </c>
      <c r="F4242" s="36">
        <v>548567763</v>
      </c>
      <c r="G4242" s="36">
        <v>457450000</v>
      </c>
    </row>
    <row r="4243" spans="3:7">
      <c r="C4243" s="7" t="s">
        <v>455</v>
      </c>
      <c r="D4243" s="36">
        <v>973255000</v>
      </c>
      <c r="E4243" s="36">
        <v>677239355</v>
      </c>
      <c r="F4243" s="36">
        <v>799808574</v>
      </c>
      <c r="G4243" s="36">
        <v>777920235</v>
      </c>
    </row>
    <row r="4244" spans="3:7">
      <c r="C4244" s="7" t="s">
        <v>460</v>
      </c>
      <c r="D4244" s="36">
        <v>0</v>
      </c>
      <c r="E4244" s="36">
        <v>0</v>
      </c>
      <c r="F4244" s="36">
        <v>0</v>
      </c>
      <c r="G4244" s="36">
        <v>0</v>
      </c>
    </row>
    <row r="4245" spans="3:7">
      <c r="C4245" s="7" t="s">
        <v>459</v>
      </c>
      <c r="D4245" s="36">
        <v>0</v>
      </c>
      <c r="E4245" s="36">
        <v>0</v>
      </c>
      <c r="F4245" s="36">
        <v>0</v>
      </c>
      <c r="G4245" s="36">
        <v>0</v>
      </c>
    </row>
    <row r="4246" spans="3:7">
      <c r="C4246" s="7" t="s">
        <v>458</v>
      </c>
      <c r="D4246" s="36">
        <v>0</v>
      </c>
      <c r="E4246" s="36">
        <v>0</v>
      </c>
      <c r="F4246" s="36">
        <v>0</v>
      </c>
      <c r="G4246" s="36">
        <v>0</v>
      </c>
    </row>
    <row r="4247" spans="3:7">
      <c r="C4247" s="7" t="s">
        <v>457</v>
      </c>
      <c r="D4247" s="36">
        <v>0</v>
      </c>
      <c r="E4247" s="36">
        <v>0</v>
      </c>
      <c r="F4247" s="36">
        <v>0</v>
      </c>
      <c r="G4247" s="36">
        <v>0</v>
      </c>
    </row>
    <row r="4248" spans="3:7">
      <c r="C4248" s="7" t="s">
        <v>456</v>
      </c>
      <c r="D4248" s="36">
        <v>0</v>
      </c>
      <c r="E4248" s="36">
        <v>0</v>
      </c>
      <c r="F4248" s="36">
        <v>0</v>
      </c>
      <c r="G4248" s="36">
        <v>0</v>
      </c>
    </row>
    <row r="4249" spans="3:7">
      <c r="C4249" s="7" t="s">
        <v>455</v>
      </c>
      <c r="D4249" s="36">
        <v>0</v>
      </c>
      <c r="E4249" s="36">
        <v>0</v>
      </c>
      <c r="F4249" s="36">
        <v>0</v>
      </c>
      <c r="G4249" s="36">
        <v>0</v>
      </c>
    </row>
    <row r="4250" spans="3:7">
      <c r="C4250" s="7" t="s">
        <v>454</v>
      </c>
      <c r="D4250" s="36">
        <v>0</v>
      </c>
      <c r="E4250" s="36">
        <v>0</v>
      </c>
      <c r="F4250" s="36">
        <v>0</v>
      </c>
      <c r="G4250" s="36">
        <v>0</v>
      </c>
    </row>
    <row r="4251" spans="3:7">
      <c r="C4251" s="7" t="s">
        <v>453</v>
      </c>
      <c r="D4251" s="36">
        <v>0</v>
      </c>
      <c r="E4251" s="36">
        <v>0</v>
      </c>
      <c r="F4251" s="36">
        <v>0</v>
      </c>
      <c r="G4251" s="36">
        <v>0</v>
      </c>
    </row>
    <row r="4253" spans="3:7">
      <c r="C4253" s="837" t="s">
        <v>576</v>
      </c>
      <c r="D4253" s="838"/>
      <c r="E4253" s="838"/>
      <c r="F4253" s="838"/>
      <c r="G4253" s="838"/>
    </row>
    <row r="4254" spans="3:7">
      <c r="C4254" s="839" t="s">
        <v>345</v>
      </c>
      <c r="D4254" s="840"/>
      <c r="E4254" s="840"/>
      <c r="F4254" s="840"/>
      <c r="G4254" s="840"/>
    </row>
    <row r="4255" spans="3:7">
      <c r="C4255" s="16" t="s">
        <v>575</v>
      </c>
      <c r="D4255" s="841" t="s">
        <v>1800</v>
      </c>
      <c r="E4255" s="842"/>
      <c r="F4255" s="842"/>
      <c r="G4255" s="842"/>
    </row>
    <row r="4256" spans="3:7">
      <c r="C4256" s="16" t="s">
        <v>573</v>
      </c>
      <c r="D4256" s="841" t="s">
        <v>1801</v>
      </c>
      <c r="E4256" s="842"/>
      <c r="F4256" s="842"/>
      <c r="G4256" s="842"/>
    </row>
    <row r="4257" spans="3:7">
      <c r="C4257" s="16" t="s">
        <v>0</v>
      </c>
      <c r="D4257" s="841" t="s">
        <v>2183</v>
      </c>
      <c r="E4257" s="842"/>
      <c r="F4257" s="842"/>
      <c r="G4257" s="842"/>
    </row>
    <row r="4258" spans="3:7">
      <c r="C4258" s="16" t="s">
        <v>1</v>
      </c>
      <c r="D4258" s="841" t="s">
        <v>2184</v>
      </c>
      <c r="E4258" s="842"/>
      <c r="F4258" s="842"/>
      <c r="G4258" s="842"/>
    </row>
    <row r="4259" spans="3:7">
      <c r="C4259" s="16" t="s">
        <v>3</v>
      </c>
      <c r="D4259" s="831" t="s">
        <v>572</v>
      </c>
      <c r="E4259" s="832"/>
      <c r="F4259" s="832"/>
      <c r="G4259" s="832"/>
    </row>
    <row r="4260" spans="3:7">
      <c r="C4260" s="833" t="s">
        <v>4</v>
      </c>
      <c r="D4260" s="834"/>
      <c r="E4260" s="834"/>
      <c r="F4260" s="834"/>
      <c r="G4260" s="834"/>
    </row>
    <row r="4261" spans="3:7" ht="31.5" customHeight="1">
      <c r="C4261" s="835" t="s">
        <v>2185</v>
      </c>
      <c r="D4261" s="836"/>
      <c r="E4261" s="836"/>
      <c r="F4261" s="836"/>
      <c r="G4261" s="836"/>
    </row>
    <row r="4262" spans="3:7" ht="45" customHeight="1">
      <c r="C4262" s="8" t="s">
        <v>5</v>
      </c>
      <c r="D4262" s="829" t="s">
        <v>2186</v>
      </c>
      <c r="E4262" s="830"/>
      <c r="F4262" s="830"/>
      <c r="G4262" s="830"/>
    </row>
    <row r="4263" spans="3:7" ht="38.25" customHeight="1">
      <c r="C4263" s="8" t="s">
        <v>303</v>
      </c>
      <c r="D4263" s="829" t="s">
        <v>2187</v>
      </c>
      <c r="E4263" s="830"/>
      <c r="F4263" s="830"/>
      <c r="G4263" s="830"/>
    </row>
    <row r="4264" spans="3:7">
      <c r="C4264" s="827" t="s">
        <v>450</v>
      </c>
      <c r="D4264" s="828"/>
      <c r="E4264" s="828"/>
      <c r="F4264" s="828"/>
      <c r="G4264" s="828"/>
    </row>
    <row r="4265" spans="3:7">
      <c r="C4265" s="34" t="s">
        <v>450</v>
      </c>
      <c r="D4265" s="827" t="s">
        <v>450</v>
      </c>
      <c r="E4265" s="828"/>
      <c r="F4265" s="828"/>
      <c r="G4265" s="828"/>
    </row>
    <row r="4266" spans="3:7">
      <c r="C4266" s="14" t="s">
        <v>484</v>
      </c>
      <c r="D4266" s="825" t="s">
        <v>450</v>
      </c>
      <c r="E4266" s="826"/>
      <c r="F4266" s="826"/>
      <c r="G4266" s="826"/>
    </row>
    <row r="4267" spans="3:7">
      <c r="C4267" s="35" t="s">
        <v>482</v>
      </c>
      <c r="D4267" s="821" t="s">
        <v>450</v>
      </c>
      <c r="E4267" s="822"/>
      <c r="F4267" s="822"/>
      <c r="G4267" s="822"/>
    </row>
    <row r="4268" spans="3:7">
      <c r="C4268" s="35" t="s">
        <v>15</v>
      </c>
      <c r="D4268" s="821" t="s">
        <v>450</v>
      </c>
      <c r="E4268" s="822"/>
      <c r="F4268" s="822"/>
      <c r="G4268" s="822"/>
    </row>
    <row r="4269" spans="3:7">
      <c r="C4269" s="13"/>
      <c r="D4269" s="41">
        <v>2021</v>
      </c>
      <c r="E4269" s="41">
        <v>2022</v>
      </c>
      <c r="F4269" s="41">
        <v>2023</v>
      </c>
      <c r="G4269" s="41">
        <v>2024</v>
      </c>
    </row>
    <row r="4270" spans="3:7">
      <c r="C4270" s="12"/>
      <c r="D4270" s="42" t="s">
        <v>7</v>
      </c>
      <c r="E4270" s="42" t="s">
        <v>8</v>
      </c>
      <c r="F4270" s="42" t="s">
        <v>8</v>
      </c>
      <c r="G4270" s="42" t="s">
        <v>8</v>
      </c>
    </row>
    <row r="4271" spans="3:7">
      <c r="C4271" s="823" t="s">
        <v>473</v>
      </c>
      <c r="D4271" s="824"/>
      <c r="E4271" s="824"/>
      <c r="F4271" s="824"/>
      <c r="G4271" s="824"/>
    </row>
    <row r="4272" spans="3:7">
      <c r="C4272" s="13"/>
      <c r="D4272" s="41">
        <v>2021</v>
      </c>
      <c r="E4272" s="41">
        <v>2022</v>
      </c>
      <c r="F4272" s="41">
        <v>2023</v>
      </c>
      <c r="G4272" s="41">
        <v>2024</v>
      </c>
    </row>
    <row r="4273" spans="3:7">
      <c r="C4273" s="12"/>
      <c r="D4273" s="42" t="s">
        <v>7</v>
      </c>
      <c r="E4273" s="42" t="s">
        <v>8</v>
      </c>
      <c r="F4273" s="42" t="s">
        <v>8</v>
      </c>
      <c r="G4273" s="42" t="s">
        <v>8</v>
      </c>
    </row>
    <row r="4274" spans="3:7">
      <c r="C4274" s="10" t="s">
        <v>165</v>
      </c>
      <c r="D4274" s="21" t="s">
        <v>450</v>
      </c>
      <c r="E4274" s="21" t="s">
        <v>450</v>
      </c>
      <c r="F4274" s="21" t="s">
        <v>450</v>
      </c>
      <c r="G4274" s="21" t="s">
        <v>450</v>
      </c>
    </row>
    <row r="4275" spans="3:7">
      <c r="C4275" s="8" t="s">
        <v>5</v>
      </c>
      <c r="D4275" s="829" t="s">
        <v>946</v>
      </c>
      <c r="E4275" s="830"/>
      <c r="F4275" s="830"/>
      <c r="G4275" s="830"/>
    </row>
    <row r="4276" spans="3:7">
      <c r="C4276" s="8" t="s">
        <v>303</v>
      </c>
      <c r="D4276" s="829" t="s">
        <v>450</v>
      </c>
      <c r="E4276" s="830"/>
      <c r="F4276" s="830"/>
      <c r="G4276" s="830"/>
    </row>
    <row r="4277" spans="3:7">
      <c r="C4277" s="827" t="s">
        <v>44</v>
      </c>
      <c r="D4277" s="828"/>
      <c r="E4277" s="828"/>
      <c r="F4277" s="828"/>
      <c r="G4277" s="828"/>
    </row>
    <row r="4278" spans="3:7">
      <c r="C4278" s="34" t="s">
        <v>2188</v>
      </c>
      <c r="D4278" s="827" t="s">
        <v>2183</v>
      </c>
      <c r="E4278" s="828"/>
      <c r="F4278" s="828"/>
      <c r="G4278" s="828"/>
    </row>
    <row r="4279" spans="3:7">
      <c r="C4279" s="14" t="s">
        <v>484</v>
      </c>
      <c r="D4279" s="825" t="s">
        <v>2189</v>
      </c>
      <c r="E4279" s="826"/>
      <c r="F4279" s="826"/>
      <c r="G4279" s="826"/>
    </row>
    <row r="4280" spans="3:7">
      <c r="C4280" s="35" t="s">
        <v>482</v>
      </c>
      <c r="D4280" s="821" t="s">
        <v>2190</v>
      </c>
      <c r="E4280" s="822"/>
      <c r="F4280" s="822"/>
      <c r="G4280" s="822"/>
    </row>
    <row r="4281" spans="3:7">
      <c r="C4281" s="35" t="s">
        <v>15</v>
      </c>
      <c r="D4281" s="821" t="s">
        <v>1876</v>
      </c>
      <c r="E4281" s="822"/>
      <c r="F4281" s="822"/>
      <c r="G4281" s="822"/>
    </row>
    <row r="4282" spans="3:7">
      <c r="C4282" s="13"/>
      <c r="D4282" s="41">
        <v>2021</v>
      </c>
      <c r="E4282" s="41">
        <v>2022</v>
      </c>
      <c r="F4282" s="41">
        <v>2023</v>
      </c>
      <c r="G4282" s="41">
        <v>2024</v>
      </c>
    </row>
    <row r="4283" spans="3:7">
      <c r="C4283" s="12"/>
      <c r="D4283" s="42" t="s">
        <v>7</v>
      </c>
      <c r="E4283" s="42" t="s">
        <v>8</v>
      </c>
      <c r="F4283" s="42" t="s">
        <v>8</v>
      </c>
      <c r="G4283" s="42" t="s">
        <v>8</v>
      </c>
    </row>
    <row r="4284" spans="3:7">
      <c r="C4284" s="7" t="s">
        <v>16</v>
      </c>
      <c r="D4284" s="43" t="s">
        <v>531</v>
      </c>
      <c r="E4284" s="43" t="s">
        <v>474</v>
      </c>
      <c r="F4284" s="43" t="s">
        <v>531</v>
      </c>
      <c r="G4284" s="43" t="s">
        <v>531</v>
      </c>
    </row>
    <row r="4285" spans="3:7">
      <c r="C4285" s="7" t="s">
        <v>680</v>
      </c>
      <c r="D4285" s="43" t="s">
        <v>2076</v>
      </c>
      <c r="E4285" s="43" t="s">
        <v>474</v>
      </c>
      <c r="F4285" s="43" t="s">
        <v>2191</v>
      </c>
      <c r="G4285" s="43" t="s">
        <v>2192</v>
      </c>
    </row>
    <row r="4286" spans="3:7">
      <c r="C4286" s="7" t="s">
        <v>676</v>
      </c>
      <c r="D4286" s="43" t="s">
        <v>2076</v>
      </c>
      <c r="E4286" s="43" t="s">
        <v>474</v>
      </c>
      <c r="F4286" s="43" t="s">
        <v>2191</v>
      </c>
      <c r="G4286" s="43" t="s">
        <v>2192</v>
      </c>
    </row>
    <row r="4287" spans="3:7">
      <c r="C4287" s="7" t="s">
        <v>477</v>
      </c>
      <c r="D4287" s="43" t="s">
        <v>450</v>
      </c>
      <c r="E4287" s="43" t="s">
        <v>583</v>
      </c>
      <c r="F4287" s="43" t="s">
        <v>450</v>
      </c>
      <c r="G4287" s="43" t="s">
        <v>474</v>
      </c>
    </row>
    <row r="4288" spans="3:7">
      <c r="C4288" s="7" t="s">
        <v>476</v>
      </c>
      <c r="D4288" s="43" t="s">
        <v>450</v>
      </c>
      <c r="E4288" s="43" t="s">
        <v>583</v>
      </c>
      <c r="F4288" s="43" t="s">
        <v>450</v>
      </c>
      <c r="G4288" s="43" t="s">
        <v>2193</v>
      </c>
    </row>
    <row r="4289" spans="3:7">
      <c r="C4289" s="7" t="s">
        <v>22</v>
      </c>
      <c r="D4289" s="43" t="s">
        <v>450</v>
      </c>
      <c r="E4289" s="43" t="s">
        <v>583</v>
      </c>
      <c r="F4289" s="43" t="s">
        <v>450</v>
      </c>
      <c r="G4289" s="43" t="s">
        <v>2193</v>
      </c>
    </row>
    <row r="4290" spans="3:7">
      <c r="C4290" s="823" t="s">
        <v>473</v>
      </c>
      <c r="D4290" s="824"/>
      <c r="E4290" s="824"/>
      <c r="F4290" s="824"/>
      <c r="G4290" s="824"/>
    </row>
    <row r="4291" spans="3:7">
      <c r="C4291" s="13"/>
      <c r="D4291" s="41">
        <v>2021</v>
      </c>
      <c r="E4291" s="41">
        <v>2022</v>
      </c>
      <c r="F4291" s="41">
        <v>2023</v>
      </c>
      <c r="G4291" s="41">
        <v>2024</v>
      </c>
    </row>
    <row r="4292" spans="3:7">
      <c r="C4292" s="12"/>
      <c r="D4292" s="42" t="s">
        <v>7</v>
      </c>
      <c r="E4292" s="42" t="s">
        <v>8</v>
      </c>
      <c r="F4292" s="42" t="s">
        <v>8</v>
      </c>
      <c r="G4292" s="42" t="s">
        <v>8</v>
      </c>
    </row>
    <row r="4293" spans="3:7">
      <c r="C4293" s="11" t="s">
        <v>470</v>
      </c>
      <c r="D4293" s="38">
        <v>0</v>
      </c>
      <c r="E4293" s="38">
        <v>0</v>
      </c>
      <c r="F4293" s="38">
        <v>0</v>
      </c>
      <c r="G4293" s="38">
        <v>0</v>
      </c>
    </row>
    <row r="4294" spans="3:7">
      <c r="C4294" s="11" t="s">
        <v>459</v>
      </c>
      <c r="D4294" s="38">
        <v>0</v>
      </c>
      <c r="E4294" s="38">
        <v>0</v>
      </c>
      <c r="F4294" s="38">
        <v>0</v>
      </c>
      <c r="G4294" s="38">
        <v>0</v>
      </c>
    </row>
    <row r="4295" spans="3:7">
      <c r="C4295" s="11" t="s">
        <v>463</v>
      </c>
      <c r="D4295" s="38">
        <v>0</v>
      </c>
      <c r="E4295" s="38">
        <v>0</v>
      </c>
      <c r="F4295" s="38">
        <v>0</v>
      </c>
      <c r="G4295" s="38">
        <v>0</v>
      </c>
    </row>
    <row r="4296" spans="3:7">
      <c r="C4296" s="11" t="s">
        <v>469</v>
      </c>
      <c r="D4296" s="38">
        <v>0</v>
      </c>
      <c r="E4296" s="38">
        <v>0</v>
      </c>
      <c r="F4296" s="38">
        <v>0</v>
      </c>
      <c r="G4296" s="38">
        <v>0</v>
      </c>
    </row>
    <row r="4297" spans="3:7">
      <c r="C4297" s="11" t="s">
        <v>459</v>
      </c>
      <c r="D4297" s="38">
        <v>0</v>
      </c>
      <c r="E4297" s="38">
        <v>0</v>
      </c>
      <c r="F4297" s="38">
        <v>0</v>
      </c>
      <c r="G4297" s="38">
        <v>0</v>
      </c>
    </row>
    <row r="4298" spans="3:7">
      <c r="C4298" s="11" t="s">
        <v>463</v>
      </c>
      <c r="D4298" s="38">
        <v>0</v>
      </c>
      <c r="E4298" s="38">
        <v>0</v>
      </c>
      <c r="F4298" s="38">
        <v>0</v>
      </c>
      <c r="G4298" s="38">
        <v>0</v>
      </c>
    </row>
    <row r="4299" spans="3:7">
      <c r="C4299" s="11" t="s">
        <v>468</v>
      </c>
      <c r="D4299" s="38">
        <v>0</v>
      </c>
      <c r="E4299" s="38">
        <v>0</v>
      </c>
      <c r="F4299" s="38">
        <v>0</v>
      </c>
      <c r="G4299" s="38">
        <v>0</v>
      </c>
    </row>
    <row r="4300" spans="3:7">
      <c r="C4300" s="11" t="s">
        <v>459</v>
      </c>
      <c r="D4300" s="38">
        <v>0</v>
      </c>
      <c r="E4300" s="38">
        <v>0</v>
      </c>
      <c r="F4300" s="38">
        <v>0</v>
      </c>
      <c r="G4300" s="38">
        <v>0</v>
      </c>
    </row>
    <row r="4301" spans="3:7">
      <c r="C4301" s="11" t="s">
        <v>463</v>
      </c>
      <c r="D4301" s="38">
        <v>0</v>
      </c>
      <c r="E4301" s="38">
        <v>0</v>
      </c>
      <c r="F4301" s="38">
        <v>0</v>
      </c>
      <c r="G4301" s="38">
        <v>0</v>
      </c>
    </row>
    <row r="4302" spans="3:7">
      <c r="C4302" s="11" t="s">
        <v>467</v>
      </c>
      <c r="D4302" s="38">
        <v>0</v>
      </c>
      <c r="E4302" s="38">
        <v>0</v>
      </c>
      <c r="F4302" s="38">
        <v>0</v>
      </c>
      <c r="G4302" s="38">
        <v>0</v>
      </c>
    </row>
    <row r="4303" spans="3:7">
      <c r="C4303" s="11" t="s">
        <v>459</v>
      </c>
      <c r="D4303" s="38">
        <v>0</v>
      </c>
      <c r="E4303" s="38">
        <v>0</v>
      </c>
      <c r="F4303" s="38">
        <v>0</v>
      </c>
      <c r="G4303" s="38">
        <v>0</v>
      </c>
    </row>
    <row r="4304" spans="3:7">
      <c r="C4304" s="11" t="s">
        <v>463</v>
      </c>
      <c r="D4304" s="38">
        <v>0</v>
      </c>
      <c r="E4304" s="38">
        <v>0</v>
      </c>
      <c r="F4304" s="38">
        <v>0</v>
      </c>
      <c r="G4304" s="38">
        <v>0</v>
      </c>
    </row>
    <row r="4305" spans="3:7">
      <c r="C4305" s="11" t="s">
        <v>472</v>
      </c>
      <c r="D4305" s="38">
        <v>0</v>
      </c>
      <c r="E4305" s="38">
        <v>0</v>
      </c>
      <c r="F4305" s="38">
        <v>0</v>
      </c>
      <c r="G4305" s="38">
        <v>0</v>
      </c>
    </row>
    <row r="4306" spans="3:7">
      <c r="C4306" s="11" t="s">
        <v>459</v>
      </c>
      <c r="D4306" s="38">
        <v>0</v>
      </c>
      <c r="E4306" s="38">
        <v>0</v>
      </c>
      <c r="F4306" s="38">
        <v>0</v>
      </c>
      <c r="G4306" s="38">
        <v>0</v>
      </c>
    </row>
    <row r="4307" spans="3:7">
      <c r="C4307" s="11" t="s">
        <v>463</v>
      </c>
      <c r="D4307" s="38">
        <v>0</v>
      </c>
      <c r="E4307" s="38">
        <v>0</v>
      </c>
      <c r="F4307" s="38">
        <v>0</v>
      </c>
      <c r="G4307" s="38">
        <v>0</v>
      </c>
    </row>
    <row r="4308" spans="3:7">
      <c r="C4308" s="11" t="s">
        <v>465</v>
      </c>
      <c r="D4308" s="38">
        <v>0</v>
      </c>
      <c r="E4308" s="38">
        <v>0</v>
      </c>
      <c r="F4308" s="38">
        <v>0</v>
      </c>
      <c r="G4308" s="38">
        <v>0</v>
      </c>
    </row>
    <row r="4309" spans="3:7">
      <c r="C4309" s="11" t="s">
        <v>459</v>
      </c>
      <c r="D4309" s="38">
        <v>0</v>
      </c>
      <c r="E4309" s="38">
        <v>0</v>
      </c>
      <c r="F4309" s="38">
        <v>0</v>
      </c>
      <c r="G4309" s="38">
        <v>0</v>
      </c>
    </row>
    <row r="4310" spans="3:7">
      <c r="C4310" s="11" t="s">
        <v>463</v>
      </c>
      <c r="D4310" s="38">
        <v>0</v>
      </c>
      <c r="E4310" s="38">
        <v>0</v>
      </c>
      <c r="F4310" s="38">
        <v>0</v>
      </c>
      <c r="G4310" s="38">
        <v>0</v>
      </c>
    </row>
    <row r="4311" spans="3:7">
      <c r="C4311" s="11" t="s">
        <v>464</v>
      </c>
      <c r="D4311" s="38">
        <v>0</v>
      </c>
      <c r="E4311" s="38">
        <v>0</v>
      </c>
      <c r="F4311" s="38">
        <v>0</v>
      </c>
      <c r="G4311" s="38">
        <v>0</v>
      </c>
    </row>
    <row r="4312" spans="3:7">
      <c r="C4312" s="11" t="s">
        <v>459</v>
      </c>
      <c r="D4312" s="38">
        <v>0</v>
      </c>
      <c r="E4312" s="38">
        <v>0</v>
      </c>
      <c r="F4312" s="38">
        <v>0</v>
      </c>
      <c r="G4312" s="38">
        <v>0</v>
      </c>
    </row>
    <row r="4313" spans="3:7">
      <c r="C4313" s="11" t="s">
        <v>463</v>
      </c>
      <c r="D4313" s="38">
        <v>0</v>
      </c>
      <c r="E4313" s="38">
        <v>0</v>
      </c>
      <c r="F4313" s="38">
        <v>0</v>
      </c>
      <c r="G4313" s="38">
        <v>0</v>
      </c>
    </row>
    <row r="4314" spans="3:7">
      <c r="C4314" s="11" t="s">
        <v>462</v>
      </c>
      <c r="D4314" s="38">
        <v>0</v>
      </c>
      <c r="E4314" s="38">
        <v>0</v>
      </c>
      <c r="F4314" s="38">
        <v>0</v>
      </c>
      <c r="G4314" s="38">
        <v>0</v>
      </c>
    </row>
    <row r="4315" spans="3:7">
      <c r="C4315" s="11" t="s">
        <v>459</v>
      </c>
      <c r="D4315" s="38">
        <v>0</v>
      </c>
      <c r="E4315" s="38">
        <v>0</v>
      </c>
      <c r="F4315" s="38">
        <v>0</v>
      </c>
      <c r="G4315" s="38">
        <v>0</v>
      </c>
    </row>
    <row r="4316" spans="3:7">
      <c r="C4316" s="11" t="s">
        <v>458</v>
      </c>
      <c r="D4316" s="38">
        <v>0</v>
      </c>
      <c r="E4316" s="38">
        <v>0</v>
      </c>
      <c r="F4316" s="38">
        <v>0</v>
      </c>
      <c r="G4316" s="38">
        <v>0</v>
      </c>
    </row>
    <row r="4317" spans="3:7">
      <c r="C4317" s="11" t="s">
        <v>457</v>
      </c>
      <c r="D4317" s="38">
        <v>0</v>
      </c>
      <c r="E4317" s="38">
        <v>0</v>
      </c>
      <c r="F4317" s="38">
        <v>0</v>
      </c>
      <c r="G4317" s="38">
        <v>0</v>
      </c>
    </row>
    <row r="4318" spans="3:7">
      <c r="C4318" s="11" t="s">
        <v>456</v>
      </c>
      <c r="D4318" s="38">
        <v>0</v>
      </c>
      <c r="E4318" s="38">
        <v>0</v>
      </c>
      <c r="F4318" s="38">
        <v>0</v>
      </c>
      <c r="G4318" s="38">
        <v>0</v>
      </c>
    </row>
    <row r="4319" spans="3:7">
      <c r="C4319" s="11" t="s">
        <v>455</v>
      </c>
      <c r="D4319" s="38">
        <v>0</v>
      </c>
      <c r="E4319" s="38">
        <v>0</v>
      </c>
      <c r="F4319" s="38">
        <v>0</v>
      </c>
      <c r="G4319" s="38">
        <v>0</v>
      </c>
    </row>
    <row r="4320" spans="3:7">
      <c r="C4320" s="11" t="s">
        <v>461</v>
      </c>
      <c r="D4320" s="38">
        <v>80000000</v>
      </c>
      <c r="E4320" s="38">
        <v>0</v>
      </c>
      <c r="F4320" s="38">
        <v>3109647730</v>
      </c>
      <c r="G4320" s="38">
        <v>3325000000</v>
      </c>
    </row>
    <row r="4321" spans="3:7">
      <c r="C4321" s="11" t="s">
        <v>459</v>
      </c>
      <c r="D4321" s="38">
        <v>80000000</v>
      </c>
      <c r="E4321" s="38">
        <v>0</v>
      </c>
      <c r="F4321" s="38">
        <v>3109647730</v>
      </c>
      <c r="G4321" s="38">
        <v>3325000000</v>
      </c>
    </row>
    <row r="4322" spans="3:7">
      <c r="C4322" s="11" t="s">
        <v>458</v>
      </c>
      <c r="D4322" s="38">
        <v>0</v>
      </c>
      <c r="E4322" s="38">
        <v>0</v>
      </c>
      <c r="F4322" s="38">
        <v>0</v>
      </c>
      <c r="G4322" s="38">
        <v>0</v>
      </c>
    </row>
    <row r="4323" spans="3:7">
      <c r="C4323" s="11" t="s">
        <v>457</v>
      </c>
      <c r="D4323" s="38">
        <v>0</v>
      </c>
      <c r="E4323" s="38">
        <v>0</v>
      </c>
      <c r="F4323" s="38">
        <v>0</v>
      </c>
      <c r="G4323" s="38">
        <v>0</v>
      </c>
    </row>
    <row r="4324" spans="3:7">
      <c r="C4324" s="11" t="s">
        <v>456</v>
      </c>
      <c r="D4324" s="38">
        <v>0</v>
      </c>
      <c r="E4324" s="38">
        <v>0</v>
      </c>
      <c r="F4324" s="38">
        <v>0</v>
      </c>
      <c r="G4324" s="38">
        <v>0</v>
      </c>
    </row>
    <row r="4325" spans="3:7">
      <c r="C4325" s="11" t="s">
        <v>455</v>
      </c>
      <c r="D4325" s="38">
        <v>0</v>
      </c>
      <c r="E4325" s="38">
        <v>0</v>
      </c>
      <c r="F4325" s="38">
        <v>0</v>
      </c>
      <c r="G4325" s="38">
        <v>0</v>
      </c>
    </row>
    <row r="4326" spans="3:7">
      <c r="C4326" s="11" t="s">
        <v>460</v>
      </c>
      <c r="D4326" s="38">
        <v>0</v>
      </c>
      <c r="E4326" s="38">
        <v>0</v>
      </c>
      <c r="F4326" s="38">
        <v>0</v>
      </c>
      <c r="G4326" s="38">
        <v>0</v>
      </c>
    </row>
    <row r="4327" spans="3:7">
      <c r="C4327" s="11" t="s">
        <v>459</v>
      </c>
      <c r="D4327" s="38">
        <v>0</v>
      </c>
      <c r="E4327" s="38">
        <v>0</v>
      </c>
      <c r="F4327" s="38">
        <v>0</v>
      </c>
      <c r="G4327" s="38">
        <v>0</v>
      </c>
    </row>
    <row r="4328" spans="3:7">
      <c r="C4328" s="11" t="s">
        <v>458</v>
      </c>
      <c r="D4328" s="38">
        <v>0</v>
      </c>
      <c r="E4328" s="38">
        <v>0</v>
      </c>
      <c r="F4328" s="38">
        <v>0</v>
      </c>
      <c r="G4328" s="38">
        <v>0</v>
      </c>
    </row>
    <row r="4329" spans="3:7">
      <c r="C4329" s="11" t="s">
        <v>457</v>
      </c>
      <c r="D4329" s="38">
        <v>0</v>
      </c>
      <c r="E4329" s="38">
        <v>0</v>
      </c>
      <c r="F4329" s="38">
        <v>0</v>
      </c>
      <c r="G4329" s="38">
        <v>0</v>
      </c>
    </row>
    <row r="4330" spans="3:7">
      <c r="C4330" s="11" t="s">
        <v>456</v>
      </c>
      <c r="D4330" s="38">
        <v>0</v>
      </c>
      <c r="E4330" s="38">
        <v>0</v>
      </c>
      <c r="F4330" s="38">
        <v>0</v>
      </c>
      <c r="G4330" s="38">
        <v>0</v>
      </c>
    </row>
    <row r="4331" spans="3:7">
      <c r="C4331" s="11" t="s">
        <v>455</v>
      </c>
      <c r="D4331" s="38">
        <v>0</v>
      </c>
      <c r="E4331" s="38">
        <v>0</v>
      </c>
      <c r="F4331" s="38">
        <v>0</v>
      </c>
      <c r="G4331" s="38">
        <v>0</v>
      </c>
    </row>
    <row r="4332" spans="3:7">
      <c r="C4332" s="11" t="s">
        <v>454</v>
      </c>
      <c r="D4332" s="38">
        <v>0</v>
      </c>
      <c r="E4332" s="38">
        <v>0</v>
      </c>
      <c r="F4332" s="38">
        <v>0</v>
      </c>
      <c r="G4332" s="38">
        <v>0</v>
      </c>
    </row>
    <row r="4333" spans="3:7">
      <c r="C4333" s="11" t="s">
        <v>453</v>
      </c>
      <c r="D4333" s="38">
        <v>0</v>
      </c>
      <c r="E4333" s="38">
        <v>0</v>
      </c>
      <c r="F4333" s="38">
        <v>0</v>
      </c>
      <c r="G4333" s="38">
        <v>0</v>
      </c>
    </row>
    <row r="4334" spans="3:7">
      <c r="C4334" s="10" t="s">
        <v>165</v>
      </c>
      <c r="D4334" s="38">
        <v>80000000</v>
      </c>
      <c r="E4334" s="38">
        <v>0</v>
      </c>
      <c r="F4334" s="38">
        <v>3109647730</v>
      </c>
      <c r="G4334" s="38">
        <v>3325000000</v>
      </c>
    </row>
    <row r="4335" spans="3:7">
      <c r="C4335" s="14" t="s">
        <v>484</v>
      </c>
      <c r="D4335" s="825" t="s">
        <v>2194</v>
      </c>
      <c r="E4335" s="826"/>
      <c r="F4335" s="826"/>
      <c r="G4335" s="826"/>
    </row>
    <row r="4336" spans="3:7">
      <c r="C4336" s="35" t="s">
        <v>482</v>
      </c>
      <c r="D4336" s="821" t="s">
        <v>2195</v>
      </c>
      <c r="E4336" s="822"/>
      <c r="F4336" s="822"/>
      <c r="G4336" s="822"/>
    </row>
    <row r="4337" spans="3:7">
      <c r="C4337" s="35" t="s">
        <v>15</v>
      </c>
      <c r="D4337" s="821" t="s">
        <v>1876</v>
      </c>
      <c r="E4337" s="822"/>
      <c r="F4337" s="822"/>
      <c r="G4337" s="822"/>
    </row>
    <row r="4338" spans="3:7">
      <c r="C4338" s="13"/>
      <c r="D4338" s="41">
        <v>2021</v>
      </c>
      <c r="E4338" s="41">
        <v>2022</v>
      </c>
      <c r="F4338" s="41">
        <v>2023</v>
      </c>
      <c r="G4338" s="41">
        <v>2024</v>
      </c>
    </row>
    <row r="4339" spans="3:7">
      <c r="C4339" s="12"/>
      <c r="D4339" s="42" t="s">
        <v>7</v>
      </c>
      <c r="E4339" s="42" t="s">
        <v>8</v>
      </c>
      <c r="F4339" s="42" t="s">
        <v>8</v>
      </c>
      <c r="G4339" s="42" t="s">
        <v>8</v>
      </c>
    </row>
    <row r="4340" spans="3:7">
      <c r="C4340" s="7" t="s">
        <v>16</v>
      </c>
      <c r="D4340" s="43" t="s">
        <v>474</v>
      </c>
      <c r="E4340" s="43" t="s">
        <v>531</v>
      </c>
      <c r="F4340" s="43" t="s">
        <v>474</v>
      </c>
      <c r="G4340" s="43" t="s">
        <v>474</v>
      </c>
    </row>
    <row r="4341" spans="3:7">
      <c r="C4341" s="7" t="s">
        <v>680</v>
      </c>
      <c r="D4341" s="43" t="s">
        <v>585</v>
      </c>
      <c r="E4341" s="43" t="s">
        <v>2196</v>
      </c>
      <c r="F4341" s="43" t="s">
        <v>474</v>
      </c>
      <c r="G4341" s="43" t="s">
        <v>474</v>
      </c>
    </row>
    <row r="4342" spans="3:7">
      <c r="C4342" s="7" t="s">
        <v>676</v>
      </c>
      <c r="D4342" s="43" t="s">
        <v>474</v>
      </c>
      <c r="E4342" s="43" t="s">
        <v>2196</v>
      </c>
      <c r="F4342" s="43" t="s">
        <v>474</v>
      </c>
      <c r="G4342" s="43" t="s">
        <v>474</v>
      </c>
    </row>
    <row r="4343" spans="3:7">
      <c r="C4343" s="7" t="s">
        <v>477</v>
      </c>
      <c r="D4343" s="43" t="s">
        <v>450</v>
      </c>
      <c r="E4343" s="43" t="s">
        <v>450</v>
      </c>
      <c r="F4343" s="43" t="s">
        <v>583</v>
      </c>
      <c r="G4343" s="43" t="s">
        <v>450</v>
      </c>
    </row>
    <row r="4344" spans="3:7">
      <c r="C4344" s="7" t="s">
        <v>476</v>
      </c>
      <c r="D4344" s="43" t="s">
        <v>450</v>
      </c>
      <c r="E4344" s="43" t="s">
        <v>2197</v>
      </c>
      <c r="F4344" s="43" t="s">
        <v>583</v>
      </c>
      <c r="G4344" s="43" t="s">
        <v>450</v>
      </c>
    </row>
    <row r="4345" spans="3:7">
      <c r="C4345" s="7" t="s">
        <v>22</v>
      </c>
      <c r="D4345" s="43" t="s">
        <v>450</v>
      </c>
      <c r="E4345" s="43" t="s">
        <v>450</v>
      </c>
      <c r="F4345" s="43" t="s">
        <v>583</v>
      </c>
      <c r="G4345" s="43" t="s">
        <v>450</v>
      </c>
    </row>
    <row r="4346" spans="3:7">
      <c r="C4346" s="823" t="s">
        <v>473</v>
      </c>
      <c r="D4346" s="824"/>
      <c r="E4346" s="824"/>
      <c r="F4346" s="824"/>
      <c r="G4346" s="824"/>
    </row>
    <row r="4347" spans="3:7">
      <c r="C4347" s="13"/>
      <c r="D4347" s="41">
        <v>2021</v>
      </c>
      <c r="E4347" s="41">
        <v>2022</v>
      </c>
      <c r="F4347" s="41">
        <v>2023</v>
      </c>
      <c r="G4347" s="41">
        <v>2024</v>
      </c>
    </row>
    <row r="4348" spans="3:7">
      <c r="C4348" s="12"/>
      <c r="D4348" s="42" t="s">
        <v>7</v>
      </c>
      <c r="E4348" s="42" t="s">
        <v>8</v>
      </c>
      <c r="F4348" s="42" t="s">
        <v>8</v>
      </c>
      <c r="G4348" s="42" t="s">
        <v>8</v>
      </c>
    </row>
    <row r="4349" spans="3:7">
      <c r="C4349" s="11" t="s">
        <v>470</v>
      </c>
      <c r="D4349" s="38">
        <v>0</v>
      </c>
      <c r="E4349" s="38">
        <v>0</v>
      </c>
      <c r="F4349" s="38">
        <v>0</v>
      </c>
      <c r="G4349" s="38">
        <v>0</v>
      </c>
    </row>
    <row r="4350" spans="3:7">
      <c r="C4350" s="11" t="s">
        <v>459</v>
      </c>
      <c r="D4350" s="38">
        <v>0</v>
      </c>
      <c r="E4350" s="38">
        <v>0</v>
      </c>
      <c r="F4350" s="38">
        <v>0</v>
      </c>
      <c r="G4350" s="38">
        <v>0</v>
      </c>
    </row>
    <row r="4351" spans="3:7">
      <c r="C4351" s="11" t="s">
        <v>463</v>
      </c>
      <c r="D4351" s="38">
        <v>0</v>
      </c>
      <c r="E4351" s="38">
        <v>0</v>
      </c>
      <c r="F4351" s="38">
        <v>0</v>
      </c>
      <c r="G4351" s="38">
        <v>0</v>
      </c>
    </row>
    <row r="4352" spans="3:7">
      <c r="C4352" s="11" t="s">
        <v>469</v>
      </c>
      <c r="D4352" s="38">
        <v>0</v>
      </c>
      <c r="E4352" s="38">
        <v>0</v>
      </c>
      <c r="F4352" s="38">
        <v>0</v>
      </c>
      <c r="G4352" s="38">
        <v>0</v>
      </c>
    </row>
    <row r="4353" spans="3:7">
      <c r="C4353" s="11" t="s">
        <v>459</v>
      </c>
      <c r="D4353" s="38">
        <v>0</v>
      </c>
      <c r="E4353" s="38">
        <v>0</v>
      </c>
      <c r="F4353" s="38">
        <v>0</v>
      </c>
      <c r="G4353" s="38">
        <v>0</v>
      </c>
    </row>
    <row r="4354" spans="3:7">
      <c r="C4354" s="11" t="s">
        <v>463</v>
      </c>
      <c r="D4354" s="38">
        <v>0</v>
      </c>
      <c r="E4354" s="38">
        <v>0</v>
      </c>
      <c r="F4354" s="38">
        <v>0</v>
      </c>
      <c r="G4354" s="38">
        <v>0</v>
      </c>
    </row>
    <row r="4355" spans="3:7">
      <c r="C4355" s="11" t="s">
        <v>468</v>
      </c>
      <c r="D4355" s="38">
        <v>0</v>
      </c>
      <c r="E4355" s="38">
        <v>0</v>
      </c>
      <c r="F4355" s="38">
        <v>0</v>
      </c>
      <c r="G4355" s="38">
        <v>0</v>
      </c>
    </row>
    <row r="4356" spans="3:7">
      <c r="C4356" s="11" t="s">
        <v>459</v>
      </c>
      <c r="D4356" s="38">
        <v>0</v>
      </c>
      <c r="E4356" s="38">
        <v>0</v>
      </c>
      <c r="F4356" s="38">
        <v>0</v>
      </c>
      <c r="G4356" s="38">
        <v>0</v>
      </c>
    </row>
    <row r="4357" spans="3:7">
      <c r="C4357" s="11" t="s">
        <v>463</v>
      </c>
      <c r="D4357" s="38">
        <v>0</v>
      </c>
      <c r="E4357" s="38">
        <v>0</v>
      </c>
      <c r="F4357" s="38">
        <v>0</v>
      </c>
      <c r="G4357" s="38">
        <v>0</v>
      </c>
    </row>
    <row r="4358" spans="3:7">
      <c r="C4358" s="11" t="s">
        <v>467</v>
      </c>
      <c r="D4358" s="38">
        <v>0</v>
      </c>
      <c r="E4358" s="38">
        <v>0</v>
      </c>
      <c r="F4358" s="38">
        <v>0</v>
      </c>
      <c r="G4358" s="38">
        <v>0</v>
      </c>
    </row>
    <row r="4359" spans="3:7">
      <c r="C4359" s="11" t="s">
        <v>459</v>
      </c>
      <c r="D4359" s="38">
        <v>0</v>
      </c>
      <c r="E4359" s="38">
        <v>0</v>
      </c>
      <c r="F4359" s="38">
        <v>0</v>
      </c>
      <c r="G4359" s="38">
        <v>0</v>
      </c>
    </row>
    <row r="4360" spans="3:7">
      <c r="C4360" s="11" t="s">
        <v>463</v>
      </c>
      <c r="D4360" s="38">
        <v>0</v>
      </c>
      <c r="E4360" s="38">
        <v>0</v>
      </c>
      <c r="F4360" s="38">
        <v>0</v>
      </c>
      <c r="G4360" s="38">
        <v>0</v>
      </c>
    </row>
    <row r="4361" spans="3:7">
      <c r="C4361" s="11" t="s">
        <v>472</v>
      </c>
      <c r="D4361" s="38">
        <v>0</v>
      </c>
      <c r="E4361" s="38">
        <v>0</v>
      </c>
      <c r="F4361" s="38">
        <v>0</v>
      </c>
      <c r="G4361" s="38">
        <v>0</v>
      </c>
    </row>
    <row r="4362" spans="3:7">
      <c r="C4362" s="11" t="s">
        <v>459</v>
      </c>
      <c r="D4362" s="38">
        <v>0</v>
      </c>
      <c r="E4362" s="38">
        <v>0</v>
      </c>
      <c r="F4362" s="38">
        <v>0</v>
      </c>
      <c r="G4362" s="38">
        <v>0</v>
      </c>
    </row>
    <row r="4363" spans="3:7">
      <c r="C4363" s="11" t="s">
        <v>463</v>
      </c>
      <c r="D4363" s="38">
        <v>0</v>
      </c>
      <c r="E4363" s="38">
        <v>0</v>
      </c>
      <c r="F4363" s="38">
        <v>0</v>
      </c>
      <c r="G4363" s="38">
        <v>0</v>
      </c>
    </row>
    <row r="4364" spans="3:7">
      <c r="C4364" s="11" t="s">
        <v>465</v>
      </c>
      <c r="D4364" s="38">
        <v>0</v>
      </c>
      <c r="E4364" s="38">
        <v>0</v>
      </c>
      <c r="F4364" s="38">
        <v>0</v>
      </c>
      <c r="G4364" s="38">
        <v>0</v>
      </c>
    </row>
    <row r="4365" spans="3:7">
      <c r="C4365" s="11" t="s">
        <v>459</v>
      </c>
      <c r="D4365" s="38">
        <v>0</v>
      </c>
      <c r="E4365" s="38">
        <v>0</v>
      </c>
      <c r="F4365" s="38">
        <v>0</v>
      </c>
      <c r="G4365" s="38">
        <v>0</v>
      </c>
    </row>
    <row r="4366" spans="3:7">
      <c r="C4366" s="11" t="s">
        <v>463</v>
      </c>
      <c r="D4366" s="38">
        <v>0</v>
      </c>
      <c r="E4366" s="38">
        <v>0</v>
      </c>
      <c r="F4366" s="38">
        <v>0</v>
      </c>
      <c r="G4366" s="38">
        <v>0</v>
      </c>
    </row>
    <row r="4367" spans="3:7">
      <c r="C4367" s="11" t="s">
        <v>464</v>
      </c>
      <c r="D4367" s="38">
        <v>0</v>
      </c>
      <c r="E4367" s="38">
        <v>0</v>
      </c>
      <c r="F4367" s="38">
        <v>0</v>
      </c>
      <c r="G4367" s="38">
        <v>0</v>
      </c>
    </row>
    <row r="4368" spans="3:7">
      <c r="C4368" s="11" t="s">
        <v>459</v>
      </c>
      <c r="D4368" s="38">
        <v>0</v>
      </c>
      <c r="E4368" s="38">
        <v>0</v>
      </c>
      <c r="F4368" s="38">
        <v>0</v>
      </c>
      <c r="G4368" s="38">
        <v>0</v>
      </c>
    </row>
    <row r="4369" spans="3:7">
      <c r="C4369" s="11" t="s">
        <v>463</v>
      </c>
      <c r="D4369" s="38">
        <v>0</v>
      </c>
      <c r="E4369" s="38">
        <v>0</v>
      </c>
      <c r="F4369" s="38">
        <v>0</v>
      </c>
      <c r="G4369" s="38">
        <v>0</v>
      </c>
    </row>
    <row r="4370" spans="3:7">
      <c r="C4370" s="11" t="s">
        <v>462</v>
      </c>
      <c r="D4370" s="38">
        <v>0</v>
      </c>
      <c r="E4370" s="38">
        <v>0</v>
      </c>
      <c r="F4370" s="38">
        <v>0</v>
      </c>
      <c r="G4370" s="38">
        <v>0</v>
      </c>
    </row>
    <row r="4371" spans="3:7">
      <c r="C4371" s="11" t="s">
        <v>459</v>
      </c>
      <c r="D4371" s="38">
        <v>0</v>
      </c>
      <c r="E4371" s="38">
        <v>0</v>
      </c>
      <c r="F4371" s="38">
        <v>0</v>
      </c>
      <c r="G4371" s="38">
        <v>0</v>
      </c>
    </row>
    <row r="4372" spans="3:7">
      <c r="C4372" s="11" t="s">
        <v>458</v>
      </c>
      <c r="D4372" s="38">
        <v>0</v>
      </c>
      <c r="E4372" s="38">
        <v>0</v>
      </c>
      <c r="F4372" s="38">
        <v>0</v>
      </c>
      <c r="G4372" s="38">
        <v>0</v>
      </c>
    </row>
    <row r="4373" spans="3:7">
      <c r="C4373" s="11" t="s">
        <v>457</v>
      </c>
      <c r="D4373" s="38">
        <v>0</v>
      </c>
      <c r="E4373" s="38">
        <v>0</v>
      </c>
      <c r="F4373" s="38">
        <v>0</v>
      </c>
      <c r="G4373" s="38">
        <v>0</v>
      </c>
    </row>
    <row r="4374" spans="3:7">
      <c r="C4374" s="11" t="s">
        <v>456</v>
      </c>
      <c r="D4374" s="38">
        <v>0</v>
      </c>
      <c r="E4374" s="38">
        <v>0</v>
      </c>
      <c r="F4374" s="38">
        <v>0</v>
      </c>
      <c r="G4374" s="38">
        <v>0</v>
      </c>
    </row>
    <row r="4375" spans="3:7">
      <c r="C4375" s="11" t="s">
        <v>455</v>
      </c>
      <c r="D4375" s="38">
        <v>0</v>
      </c>
      <c r="E4375" s="38">
        <v>0</v>
      </c>
      <c r="F4375" s="38">
        <v>0</v>
      </c>
      <c r="G4375" s="38">
        <v>0</v>
      </c>
    </row>
    <row r="4376" spans="3:7">
      <c r="C4376" s="11" t="s">
        <v>461</v>
      </c>
      <c r="D4376" s="38">
        <v>1800000</v>
      </c>
      <c r="E4376" s="38">
        <v>21820648</v>
      </c>
      <c r="F4376" s="38">
        <v>0</v>
      </c>
      <c r="G4376" s="38">
        <v>0</v>
      </c>
    </row>
    <row r="4377" spans="3:7">
      <c r="C4377" s="11" t="s">
        <v>459</v>
      </c>
      <c r="D4377" s="38">
        <v>1800000</v>
      </c>
      <c r="E4377" s="38">
        <v>21820648</v>
      </c>
      <c r="F4377" s="38">
        <v>0</v>
      </c>
      <c r="G4377" s="38">
        <v>0</v>
      </c>
    </row>
    <row r="4378" spans="3:7">
      <c r="C4378" s="11" t="s">
        <v>458</v>
      </c>
      <c r="D4378" s="38">
        <v>0</v>
      </c>
      <c r="E4378" s="38">
        <v>0</v>
      </c>
      <c r="F4378" s="38">
        <v>0</v>
      </c>
      <c r="G4378" s="38">
        <v>0</v>
      </c>
    </row>
    <row r="4379" spans="3:7">
      <c r="C4379" s="11" t="s">
        <v>457</v>
      </c>
      <c r="D4379" s="38">
        <v>0</v>
      </c>
      <c r="E4379" s="38">
        <v>0</v>
      </c>
      <c r="F4379" s="38">
        <v>0</v>
      </c>
      <c r="G4379" s="38">
        <v>0</v>
      </c>
    </row>
    <row r="4380" spans="3:7">
      <c r="C4380" s="11" t="s">
        <v>456</v>
      </c>
      <c r="D4380" s="38">
        <v>0</v>
      </c>
      <c r="E4380" s="38">
        <v>0</v>
      </c>
      <c r="F4380" s="38">
        <v>0</v>
      </c>
      <c r="G4380" s="38">
        <v>0</v>
      </c>
    </row>
    <row r="4381" spans="3:7">
      <c r="C4381" s="11" t="s">
        <v>455</v>
      </c>
      <c r="D4381" s="38">
        <v>0</v>
      </c>
      <c r="E4381" s="38">
        <v>0</v>
      </c>
      <c r="F4381" s="38">
        <v>0</v>
      </c>
      <c r="G4381" s="38">
        <v>0</v>
      </c>
    </row>
    <row r="4382" spans="3:7">
      <c r="C4382" s="11" t="s">
        <v>460</v>
      </c>
      <c r="D4382" s="38">
        <v>0</v>
      </c>
      <c r="E4382" s="38">
        <v>0</v>
      </c>
      <c r="F4382" s="38">
        <v>0</v>
      </c>
      <c r="G4382" s="38">
        <v>0</v>
      </c>
    </row>
    <row r="4383" spans="3:7">
      <c r="C4383" s="11" t="s">
        <v>459</v>
      </c>
      <c r="D4383" s="38">
        <v>0</v>
      </c>
      <c r="E4383" s="38">
        <v>0</v>
      </c>
      <c r="F4383" s="38">
        <v>0</v>
      </c>
      <c r="G4383" s="38">
        <v>0</v>
      </c>
    </row>
    <row r="4384" spans="3:7">
      <c r="C4384" s="11" t="s">
        <v>458</v>
      </c>
      <c r="D4384" s="38">
        <v>0</v>
      </c>
      <c r="E4384" s="38">
        <v>0</v>
      </c>
      <c r="F4384" s="38">
        <v>0</v>
      </c>
      <c r="G4384" s="38">
        <v>0</v>
      </c>
    </row>
    <row r="4385" spans="3:7">
      <c r="C4385" s="11" t="s">
        <v>457</v>
      </c>
      <c r="D4385" s="38">
        <v>0</v>
      </c>
      <c r="E4385" s="38">
        <v>0</v>
      </c>
      <c r="F4385" s="38">
        <v>0</v>
      </c>
      <c r="G4385" s="38">
        <v>0</v>
      </c>
    </row>
    <row r="4386" spans="3:7">
      <c r="C4386" s="11" t="s">
        <v>456</v>
      </c>
      <c r="D4386" s="38">
        <v>0</v>
      </c>
      <c r="E4386" s="38">
        <v>0</v>
      </c>
      <c r="F4386" s="38">
        <v>0</v>
      </c>
      <c r="G4386" s="38">
        <v>0</v>
      </c>
    </row>
    <row r="4387" spans="3:7">
      <c r="C4387" s="11" t="s">
        <v>455</v>
      </c>
      <c r="D4387" s="38">
        <v>0</v>
      </c>
      <c r="E4387" s="38">
        <v>0</v>
      </c>
      <c r="F4387" s="38">
        <v>0</v>
      </c>
      <c r="G4387" s="38">
        <v>0</v>
      </c>
    </row>
    <row r="4388" spans="3:7">
      <c r="C4388" s="11" t="s">
        <v>454</v>
      </c>
      <c r="D4388" s="38">
        <v>0</v>
      </c>
      <c r="E4388" s="38">
        <v>0</v>
      </c>
      <c r="F4388" s="38">
        <v>0</v>
      </c>
      <c r="G4388" s="38">
        <v>0</v>
      </c>
    </row>
    <row r="4389" spans="3:7">
      <c r="C4389" s="11" t="s">
        <v>453</v>
      </c>
      <c r="D4389" s="38">
        <v>0</v>
      </c>
      <c r="E4389" s="38">
        <v>0</v>
      </c>
      <c r="F4389" s="38">
        <v>0</v>
      </c>
      <c r="G4389" s="38">
        <v>0</v>
      </c>
    </row>
    <row r="4390" spans="3:7">
      <c r="C4390" s="10" t="s">
        <v>165</v>
      </c>
      <c r="D4390" s="38">
        <v>1800000</v>
      </c>
      <c r="E4390" s="38">
        <v>21820648</v>
      </c>
      <c r="F4390" s="38">
        <v>0</v>
      </c>
      <c r="G4390" s="38">
        <v>0</v>
      </c>
    </row>
    <row r="4391" spans="3:7">
      <c r="C4391" s="14" t="s">
        <v>484</v>
      </c>
      <c r="D4391" s="825" t="s">
        <v>2198</v>
      </c>
      <c r="E4391" s="826"/>
      <c r="F4391" s="826"/>
      <c r="G4391" s="826"/>
    </row>
    <row r="4392" spans="3:7">
      <c r="C4392" s="35" t="s">
        <v>482</v>
      </c>
      <c r="D4392" s="821" t="s">
        <v>2199</v>
      </c>
      <c r="E4392" s="822"/>
      <c r="F4392" s="822"/>
      <c r="G4392" s="822"/>
    </row>
    <row r="4393" spans="3:7">
      <c r="C4393" s="35" t="s">
        <v>15</v>
      </c>
      <c r="D4393" s="821" t="s">
        <v>1876</v>
      </c>
      <c r="E4393" s="822"/>
      <c r="F4393" s="822"/>
      <c r="G4393" s="822"/>
    </row>
    <row r="4394" spans="3:7">
      <c r="C4394" s="13"/>
      <c r="D4394" s="41">
        <v>2021</v>
      </c>
      <c r="E4394" s="41">
        <v>2022</v>
      </c>
      <c r="F4394" s="41">
        <v>2023</v>
      </c>
      <c r="G4394" s="41">
        <v>2024</v>
      </c>
    </row>
    <row r="4395" spans="3:7">
      <c r="C4395" s="12"/>
      <c r="D4395" s="42" t="s">
        <v>7</v>
      </c>
      <c r="E4395" s="42" t="s">
        <v>8</v>
      </c>
      <c r="F4395" s="42" t="s">
        <v>8</v>
      </c>
      <c r="G4395" s="42" t="s">
        <v>8</v>
      </c>
    </row>
    <row r="4396" spans="3:7">
      <c r="C4396" s="7" t="s">
        <v>16</v>
      </c>
      <c r="D4396" s="43" t="s">
        <v>474</v>
      </c>
      <c r="E4396" s="43" t="s">
        <v>531</v>
      </c>
      <c r="F4396" s="43" t="s">
        <v>474</v>
      </c>
      <c r="G4396" s="43" t="s">
        <v>474</v>
      </c>
    </row>
    <row r="4397" spans="3:7">
      <c r="C4397" s="7" t="s">
        <v>680</v>
      </c>
      <c r="D4397" s="43" t="s">
        <v>1089</v>
      </c>
      <c r="E4397" s="43" t="s">
        <v>2200</v>
      </c>
      <c r="F4397" s="43" t="s">
        <v>474</v>
      </c>
      <c r="G4397" s="43" t="s">
        <v>474</v>
      </c>
    </row>
    <row r="4398" spans="3:7">
      <c r="C4398" s="7" t="s">
        <v>676</v>
      </c>
      <c r="D4398" s="43" t="s">
        <v>474</v>
      </c>
      <c r="E4398" s="43" t="s">
        <v>2200</v>
      </c>
      <c r="F4398" s="43" t="s">
        <v>474</v>
      </c>
      <c r="G4398" s="43" t="s">
        <v>474</v>
      </c>
    </row>
    <row r="4399" spans="3:7">
      <c r="C4399" s="7" t="s">
        <v>477</v>
      </c>
      <c r="D4399" s="43" t="s">
        <v>450</v>
      </c>
      <c r="E4399" s="43" t="s">
        <v>450</v>
      </c>
      <c r="F4399" s="43" t="s">
        <v>583</v>
      </c>
      <c r="G4399" s="43" t="s">
        <v>450</v>
      </c>
    </row>
    <row r="4400" spans="3:7">
      <c r="C4400" s="7" t="s">
        <v>476</v>
      </c>
      <c r="D4400" s="43" t="s">
        <v>450</v>
      </c>
      <c r="E4400" s="43" t="s">
        <v>2201</v>
      </c>
      <c r="F4400" s="43" t="s">
        <v>583</v>
      </c>
      <c r="G4400" s="43" t="s">
        <v>450</v>
      </c>
    </row>
    <row r="4401" spans="3:7">
      <c r="C4401" s="7" t="s">
        <v>22</v>
      </c>
      <c r="D4401" s="43" t="s">
        <v>450</v>
      </c>
      <c r="E4401" s="43" t="s">
        <v>450</v>
      </c>
      <c r="F4401" s="43" t="s">
        <v>583</v>
      </c>
      <c r="G4401" s="43" t="s">
        <v>450</v>
      </c>
    </row>
    <row r="4402" spans="3:7">
      <c r="C4402" s="823" t="s">
        <v>473</v>
      </c>
      <c r="D4402" s="824"/>
      <c r="E4402" s="824"/>
      <c r="F4402" s="824"/>
      <c r="G4402" s="824"/>
    </row>
    <row r="4403" spans="3:7">
      <c r="C4403" s="13"/>
      <c r="D4403" s="41">
        <v>2021</v>
      </c>
      <c r="E4403" s="41">
        <v>2022</v>
      </c>
      <c r="F4403" s="41">
        <v>2023</v>
      </c>
      <c r="G4403" s="41">
        <v>2024</v>
      </c>
    </row>
    <row r="4404" spans="3:7">
      <c r="C4404" s="12"/>
      <c r="D4404" s="42" t="s">
        <v>7</v>
      </c>
      <c r="E4404" s="42" t="s">
        <v>8</v>
      </c>
      <c r="F4404" s="42" t="s">
        <v>8</v>
      </c>
      <c r="G4404" s="42" t="s">
        <v>8</v>
      </c>
    </row>
    <row r="4405" spans="3:7">
      <c r="C4405" s="11" t="s">
        <v>470</v>
      </c>
      <c r="D4405" s="38">
        <v>0</v>
      </c>
      <c r="E4405" s="38">
        <v>0</v>
      </c>
      <c r="F4405" s="38">
        <v>0</v>
      </c>
      <c r="G4405" s="38">
        <v>0</v>
      </c>
    </row>
    <row r="4406" spans="3:7">
      <c r="C4406" s="11" t="s">
        <v>459</v>
      </c>
      <c r="D4406" s="38">
        <v>0</v>
      </c>
      <c r="E4406" s="38">
        <v>0</v>
      </c>
      <c r="F4406" s="38">
        <v>0</v>
      </c>
      <c r="G4406" s="38">
        <v>0</v>
      </c>
    </row>
    <row r="4407" spans="3:7">
      <c r="C4407" s="11" t="s">
        <v>463</v>
      </c>
      <c r="D4407" s="38">
        <v>0</v>
      </c>
      <c r="E4407" s="38">
        <v>0</v>
      </c>
      <c r="F4407" s="38">
        <v>0</v>
      </c>
      <c r="G4407" s="38">
        <v>0</v>
      </c>
    </row>
    <row r="4408" spans="3:7">
      <c r="C4408" s="11" t="s">
        <v>469</v>
      </c>
      <c r="D4408" s="38">
        <v>0</v>
      </c>
      <c r="E4408" s="38">
        <v>0</v>
      </c>
      <c r="F4408" s="38">
        <v>0</v>
      </c>
      <c r="G4408" s="38">
        <v>0</v>
      </c>
    </row>
    <row r="4409" spans="3:7">
      <c r="C4409" s="11" t="s">
        <v>459</v>
      </c>
      <c r="D4409" s="38">
        <v>0</v>
      </c>
      <c r="E4409" s="38">
        <v>0</v>
      </c>
      <c r="F4409" s="38">
        <v>0</v>
      </c>
      <c r="G4409" s="38">
        <v>0</v>
      </c>
    </row>
    <row r="4410" spans="3:7">
      <c r="C4410" s="11" t="s">
        <v>463</v>
      </c>
      <c r="D4410" s="38">
        <v>0</v>
      </c>
      <c r="E4410" s="38">
        <v>0</v>
      </c>
      <c r="F4410" s="38">
        <v>0</v>
      </c>
      <c r="G4410" s="38">
        <v>0</v>
      </c>
    </row>
    <row r="4411" spans="3:7">
      <c r="C4411" s="11" t="s">
        <v>468</v>
      </c>
      <c r="D4411" s="38">
        <v>0</v>
      </c>
      <c r="E4411" s="38">
        <v>0</v>
      </c>
      <c r="F4411" s="38">
        <v>0</v>
      </c>
      <c r="G4411" s="38">
        <v>0</v>
      </c>
    </row>
    <row r="4412" spans="3:7">
      <c r="C4412" s="11" t="s">
        <v>459</v>
      </c>
      <c r="D4412" s="38">
        <v>0</v>
      </c>
      <c r="E4412" s="38">
        <v>0</v>
      </c>
      <c r="F4412" s="38">
        <v>0</v>
      </c>
      <c r="G4412" s="38">
        <v>0</v>
      </c>
    </row>
    <row r="4413" spans="3:7">
      <c r="C4413" s="11" t="s">
        <v>463</v>
      </c>
      <c r="D4413" s="38">
        <v>0</v>
      </c>
      <c r="E4413" s="38">
        <v>0</v>
      </c>
      <c r="F4413" s="38">
        <v>0</v>
      </c>
      <c r="G4413" s="38">
        <v>0</v>
      </c>
    </row>
    <row r="4414" spans="3:7">
      <c r="C4414" s="11" t="s">
        <v>467</v>
      </c>
      <c r="D4414" s="38">
        <v>0</v>
      </c>
      <c r="E4414" s="38">
        <v>0</v>
      </c>
      <c r="F4414" s="38">
        <v>0</v>
      </c>
      <c r="G4414" s="38">
        <v>0</v>
      </c>
    </row>
    <row r="4415" spans="3:7">
      <c r="C4415" s="11" t="s">
        <v>459</v>
      </c>
      <c r="D4415" s="38">
        <v>0</v>
      </c>
      <c r="E4415" s="38">
        <v>0</v>
      </c>
      <c r="F4415" s="38">
        <v>0</v>
      </c>
      <c r="G4415" s="38">
        <v>0</v>
      </c>
    </row>
    <row r="4416" spans="3:7">
      <c r="C4416" s="11" t="s">
        <v>463</v>
      </c>
      <c r="D4416" s="38">
        <v>0</v>
      </c>
      <c r="E4416" s="38">
        <v>0</v>
      </c>
      <c r="F4416" s="38">
        <v>0</v>
      </c>
      <c r="G4416" s="38">
        <v>0</v>
      </c>
    </row>
    <row r="4417" spans="3:7">
      <c r="C4417" s="11" t="s">
        <v>472</v>
      </c>
      <c r="D4417" s="38">
        <v>0</v>
      </c>
      <c r="E4417" s="38">
        <v>0</v>
      </c>
      <c r="F4417" s="38">
        <v>0</v>
      </c>
      <c r="G4417" s="38">
        <v>0</v>
      </c>
    </row>
    <row r="4418" spans="3:7">
      <c r="C4418" s="11" t="s">
        <v>459</v>
      </c>
      <c r="D4418" s="38">
        <v>0</v>
      </c>
      <c r="E4418" s="38">
        <v>0</v>
      </c>
      <c r="F4418" s="38">
        <v>0</v>
      </c>
      <c r="G4418" s="38">
        <v>0</v>
      </c>
    </row>
    <row r="4419" spans="3:7">
      <c r="C4419" s="11" t="s">
        <v>463</v>
      </c>
      <c r="D4419" s="38">
        <v>0</v>
      </c>
      <c r="E4419" s="38">
        <v>0</v>
      </c>
      <c r="F4419" s="38">
        <v>0</v>
      </c>
      <c r="G4419" s="38">
        <v>0</v>
      </c>
    </row>
    <row r="4420" spans="3:7">
      <c r="C4420" s="11" t="s">
        <v>465</v>
      </c>
      <c r="D4420" s="38">
        <v>0</v>
      </c>
      <c r="E4420" s="38">
        <v>0</v>
      </c>
      <c r="F4420" s="38">
        <v>0</v>
      </c>
      <c r="G4420" s="38">
        <v>0</v>
      </c>
    </row>
    <row r="4421" spans="3:7">
      <c r="C4421" s="11" t="s">
        <v>459</v>
      </c>
      <c r="D4421" s="38">
        <v>0</v>
      </c>
      <c r="E4421" s="38">
        <v>0</v>
      </c>
      <c r="F4421" s="38">
        <v>0</v>
      </c>
      <c r="G4421" s="38">
        <v>0</v>
      </c>
    </row>
    <row r="4422" spans="3:7">
      <c r="C4422" s="11" t="s">
        <v>463</v>
      </c>
      <c r="D4422" s="38">
        <v>0</v>
      </c>
      <c r="E4422" s="38">
        <v>0</v>
      </c>
      <c r="F4422" s="38">
        <v>0</v>
      </c>
      <c r="G4422" s="38">
        <v>0</v>
      </c>
    </row>
    <row r="4423" spans="3:7">
      <c r="C4423" s="11" t="s">
        <v>464</v>
      </c>
      <c r="D4423" s="38">
        <v>0</v>
      </c>
      <c r="E4423" s="38">
        <v>0</v>
      </c>
      <c r="F4423" s="38">
        <v>0</v>
      </c>
      <c r="G4423" s="38">
        <v>0</v>
      </c>
    </row>
    <row r="4424" spans="3:7">
      <c r="C4424" s="11" t="s">
        <v>459</v>
      </c>
      <c r="D4424" s="38">
        <v>0</v>
      </c>
      <c r="E4424" s="38">
        <v>0</v>
      </c>
      <c r="F4424" s="38">
        <v>0</v>
      </c>
      <c r="G4424" s="38">
        <v>0</v>
      </c>
    </row>
    <row r="4425" spans="3:7">
      <c r="C4425" s="11" t="s">
        <v>463</v>
      </c>
      <c r="D4425" s="38">
        <v>0</v>
      </c>
      <c r="E4425" s="38">
        <v>0</v>
      </c>
      <c r="F4425" s="38">
        <v>0</v>
      </c>
      <c r="G4425" s="38">
        <v>0</v>
      </c>
    </row>
    <row r="4426" spans="3:7">
      <c r="C4426" s="11" t="s">
        <v>462</v>
      </c>
      <c r="D4426" s="38">
        <v>0</v>
      </c>
      <c r="E4426" s="38">
        <v>0</v>
      </c>
      <c r="F4426" s="38">
        <v>0</v>
      </c>
      <c r="G4426" s="38">
        <v>0</v>
      </c>
    </row>
    <row r="4427" spans="3:7">
      <c r="C4427" s="11" t="s">
        <v>459</v>
      </c>
      <c r="D4427" s="38">
        <v>0</v>
      </c>
      <c r="E4427" s="38">
        <v>0</v>
      </c>
      <c r="F4427" s="38">
        <v>0</v>
      </c>
      <c r="G4427" s="38">
        <v>0</v>
      </c>
    </row>
    <row r="4428" spans="3:7">
      <c r="C4428" s="11" t="s">
        <v>458</v>
      </c>
      <c r="D4428" s="38">
        <v>0</v>
      </c>
      <c r="E4428" s="38">
        <v>0</v>
      </c>
      <c r="F4428" s="38">
        <v>0</v>
      </c>
      <c r="G4428" s="38">
        <v>0</v>
      </c>
    </row>
    <row r="4429" spans="3:7">
      <c r="C4429" s="11" t="s">
        <v>457</v>
      </c>
      <c r="D4429" s="38">
        <v>0</v>
      </c>
      <c r="E4429" s="38">
        <v>0</v>
      </c>
      <c r="F4429" s="38">
        <v>0</v>
      </c>
      <c r="G4429" s="38">
        <v>0</v>
      </c>
    </row>
    <row r="4430" spans="3:7">
      <c r="C4430" s="11" t="s">
        <v>456</v>
      </c>
      <c r="D4430" s="38">
        <v>0</v>
      </c>
      <c r="E4430" s="38">
        <v>0</v>
      </c>
      <c r="F4430" s="38">
        <v>0</v>
      </c>
      <c r="G4430" s="38">
        <v>0</v>
      </c>
    </row>
    <row r="4431" spans="3:7">
      <c r="C4431" s="11" t="s">
        <v>455</v>
      </c>
      <c r="D4431" s="38">
        <v>0</v>
      </c>
      <c r="E4431" s="38">
        <v>0</v>
      </c>
      <c r="F4431" s="38">
        <v>0</v>
      </c>
      <c r="G4431" s="38">
        <v>0</v>
      </c>
    </row>
    <row r="4432" spans="3:7">
      <c r="C4432" s="11" t="s">
        <v>461</v>
      </c>
      <c r="D4432" s="38">
        <v>12000000</v>
      </c>
      <c r="E4432" s="38">
        <v>349000000</v>
      </c>
      <c r="F4432" s="38">
        <v>0</v>
      </c>
      <c r="G4432" s="38">
        <v>0</v>
      </c>
    </row>
    <row r="4433" spans="3:7">
      <c r="C4433" s="11" t="s">
        <v>459</v>
      </c>
      <c r="D4433" s="38">
        <v>12000000</v>
      </c>
      <c r="E4433" s="38">
        <v>349000000</v>
      </c>
      <c r="F4433" s="38">
        <v>0</v>
      </c>
      <c r="G4433" s="38">
        <v>0</v>
      </c>
    </row>
    <row r="4434" spans="3:7">
      <c r="C4434" s="11" t="s">
        <v>458</v>
      </c>
      <c r="D4434" s="38">
        <v>0</v>
      </c>
      <c r="E4434" s="38">
        <v>0</v>
      </c>
      <c r="F4434" s="38">
        <v>0</v>
      </c>
      <c r="G4434" s="38">
        <v>0</v>
      </c>
    </row>
    <row r="4435" spans="3:7">
      <c r="C4435" s="11" t="s">
        <v>457</v>
      </c>
      <c r="D4435" s="38">
        <v>0</v>
      </c>
      <c r="E4435" s="38">
        <v>0</v>
      </c>
      <c r="F4435" s="38">
        <v>0</v>
      </c>
      <c r="G4435" s="38">
        <v>0</v>
      </c>
    </row>
    <row r="4436" spans="3:7">
      <c r="C4436" s="11" t="s">
        <v>456</v>
      </c>
      <c r="D4436" s="38">
        <v>0</v>
      </c>
      <c r="E4436" s="38">
        <v>0</v>
      </c>
      <c r="F4436" s="38">
        <v>0</v>
      </c>
      <c r="G4436" s="38">
        <v>0</v>
      </c>
    </row>
    <row r="4437" spans="3:7">
      <c r="C4437" s="11" t="s">
        <v>455</v>
      </c>
      <c r="D4437" s="38">
        <v>0</v>
      </c>
      <c r="E4437" s="38">
        <v>0</v>
      </c>
      <c r="F4437" s="38">
        <v>0</v>
      </c>
      <c r="G4437" s="38">
        <v>0</v>
      </c>
    </row>
    <row r="4438" spans="3:7">
      <c r="C4438" s="11" t="s">
        <v>460</v>
      </c>
      <c r="D4438" s="38">
        <v>0</v>
      </c>
      <c r="E4438" s="38">
        <v>0</v>
      </c>
      <c r="F4438" s="38">
        <v>0</v>
      </c>
      <c r="G4438" s="38">
        <v>0</v>
      </c>
    </row>
    <row r="4439" spans="3:7">
      <c r="C4439" s="11" t="s">
        <v>459</v>
      </c>
      <c r="D4439" s="38">
        <v>0</v>
      </c>
      <c r="E4439" s="38">
        <v>0</v>
      </c>
      <c r="F4439" s="38">
        <v>0</v>
      </c>
      <c r="G4439" s="38">
        <v>0</v>
      </c>
    </row>
    <row r="4440" spans="3:7">
      <c r="C4440" s="11" t="s">
        <v>458</v>
      </c>
      <c r="D4440" s="38">
        <v>0</v>
      </c>
      <c r="E4440" s="38">
        <v>0</v>
      </c>
      <c r="F4440" s="38">
        <v>0</v>
      </c>
      <c r="G4440" s="38">
        <v>0</v>
      </c>
    </row>
    <row r="4441" spans="3:7">
      <c r="C4441" s="11" t="s">
        <v>457</v>
      </c>
      <c r="D4441" s="38">
        <v>0</v>
      </c>
      <c r="E4441" s="38">
        <v>0</v>
      </c>
      <c r="F4441" s="38">
        <v>0</v>
      </c>
      <c r="G4441" s="38">
        <v>0</v>
      </c>
    </row>
    <row r="4442" spans="3:7">
      <c r="C4442" s="11" t="s">
        <v>456</v>
      </c>
      <c r="D4442" s="38">
        <v>0</v>
      </c>
      <c r="E4442" s="38">
        <v>0</v>
      </c>
      <c r="F4442" s="38">
        <v>0</v>
      </c>
      <c r="G4442" s="38">
        <v>0</v>
      </c>
    </row>
    <row r="4443" spans="3:7">
      <c r="C4443" s="11" t="s">
        <v>455</v>
      </c>
      <c r="D4443" s="38">
        <v>0</v>
      </c>
      <c r="E4443" s="38">
        <v>0</v>
      </c>
      <c r="F4443" s="38">
        <v>0</v>
      </c>
      <c r="G4443" s="38">
        <v>0</v>
      </c>
    </row>
    <row r="4444" spans="3:7">
      <c r="C4444" s="11" t="s">
        <v>454</v>
      </c>
      <c r="D4444" s="38">
        <v>0</v>
      </c>
      <c r="E4444" s="38">
        <v>0</v>
      </c>
      <c r="F4444" s="38">
        <v>0</v>
      </c>
      <c r="G4444" s="38">
        <v>0</v>
      </c>
    </row>
    <row r="4445" spans="3:7">
      <c r="C4445" s="11" t="s">
        <v>453</v>
      </c>
      <c r="D4445" s="38">
        <v>0</v>
      </c>
      <c r="E4445" s="38">
        <v>0</v>
      </c>
      <c r="F4445" s="38">
        <v>0</v>
      </c>
      <c r="G4445" s="38">
        <v>0</v>
      </c>
    </row>
    <row r="4446" spans="3:7">
      <c r="C4446" s="10" t="s">
        <v>165</v>
      </c>
      <c r="D4446" s="38">
        <v>12000000</v>
      </c>
      <c r="E4446" s="38">
        <v>349000000</v>
      </c>
      <c r="F4446" s="38">
        <v>0</v>
      </c>
      <c r="G4446" s="38">
        <v>0</v>
      </c>
    </row>
    <row r="4447" spans="3:7">
      <c r="C4447" s="14" t="s">
        <v>484</v>
      </c>
      <c r="D4447" s="825" t="s">
        <v>2202</v>
      </c>
      <c r="E4447" s="826"/>
      <c r="F4447" s="826"/>
      <c r="G4447" s="826"/>
    </row>
    <row r="4448" spans="3:7">
      <c r="C4448" s="35" t="s">
        <v>482</v>
      </c>
      <c r="D4448" s="821" t="s">
        <v>2203</v>
      </c>
      <c r="E4448" s="822"/>
      <c r="F4448" s="822"/>
      <c r="G4448" s="822"/>
    </row>
    <row r="4449" spans="3:7">
      <c r="C4449" s="35" t="s">
        <v>15</v>
      </c>
      <c r="D4449" s="821" t="s">
        <v>1876</v>
      </c>
      <c r="E4449" s="822"/>
      <c r="F4449" s="822"/>
      <c r="G4449" s="822"/>
    </row>
    <row r="4450" spans="3:7">
      <c r="C4450" s="13"/>
      <c r="D4450" s="41">
        <v>2021</v>
      </c>
      <c r="E4450" s="41">
        <v>2022</v>
      </c>
      <c r="F4450" s="41">
        <v>2023</v>
      </c>
      <c r="G4450" s="41">
        <v>2024</v>
      </c>
    </row>
    <row r="4451" spans="3:7">
      <c r="C4451" s="12"/>
      <c r="D4451" s="42" t="s">
        <v>7</v>
      </c>
      <c r="E4451" s="42" t="s">
        <v>8</v>
      </c>
      <c r="F4451" s="42" t="s">
        <v>8</v>
      </c>
      <c r="G4451" s="42" t="s">
        <v>8</v>
      </c>
    </row>
    <row r="4452" spans="3:7">
      <c r="C4452" s="7" t="s">
        <v>16</v>
      </c>
      <c r="D4452" s="43" t="s">
        <v>474</v>
      </c>
      <c r="E4452" s="43" t="s">
        <v>531</v>
      </c>
      <c r="F4452" s="43" t="s">
        <v>474</v>
      </c>
      <c r="G4452" s="43" t="s">
        <v>474</v>
      </c>
    </row>
    <row r="4453" spans="3:7">
      <c r="C4453" s="7" t="s">
        <v>680</v>
      </c>
      <c r="D4453" s="43" t="s">
        <v>1831</v>
      </c>
      <c r="E4453" s="43" t="s">
        <v>2204</v>
      </c>
      <c r="F4453" s="43" t="s">
        <v>474</v>
      </c>
      <c r="G4453" s="43" t="s">
        <v>474</v>
      </c>
    </row>
    <row r="4454" spans="3:7">
      <c r="C4454" s="7" t="s">
        <v>676</v>
      </c>
      <c r="D4454" s="43" t="s">
        <v>474</v>
      </c>
      <c r="E4454" s="43" t="s">
        <v>2204</v>
      </c>
      <c r="F4454" s="43" t="s">
        <v>474</v>
      </c>
      <c r="G4454" s="43" t="s">
        <v>474</v>
      </c>
    </row>
    <row r="4455" spans="3:7">
      <c r="C4455" s="7" t="s">
        <v>477</v>
      </c>
      <c r="D4455" s="43" t="s">
        <v>450</v>
      </c>
      <c r="E4455" s="43" t="s">
        <v>450</v>
      </c>
      <c r="F4455" s="43" t="s">
        <v>583</v>
      </c>
      <c r="G4455" s="43" t="s">
        <v>450</v>
      </c>
    </row>
    <row r="4456" spans="3:7">
      <c r="C4456" s="7" t="s">
        <v>476</v>
      </c>
      <c r="D4456" s="43" t="s">
        <v>450</v>
      </c>
      <c r="E4456" s="43" t="s">
        <v>2205</v>
      </c>
      <c r="F4456" s="43" t="s">
        <v>583</v>
      </c>
      <c r="G4456" s="43" t="s">
        <v>450</v>
      </c>
    </row>
    <row r="4457" spans="3:7">
      <c r="C4457" s="7" t="s">
        <v>22</v>
      </c>
      <c r="D4457" s="43" t="s">
        <v>450</v>
      </c>
      <c r="E4457" s="43" t="s">
        <v>450</v>
      </c>
      <c r="F4457" s="43" t="s">
        <v>583</v>
      </c>
      <c r="G4457" s="43" t="s">
        <v>450</v>
      </c>
    </row>
    <row r="4458" spans="3:7">
      <c r="C4458" s="823" t="s">
        <v>473</v>
      </c>
      <c r="D4458" s="824"/>
      <c r="E4458" s="824"/>
      <c r="F4458" s="824"/>
      <c r="G4458" s="824"/>
    </row>
    <row r="4459" spans="3:7">
      <c r="C4459" s="13"/>
      <c r="D4459" s="41">
        <v>2021</v>
      </c>
      <c r="E4459" s="41">
        <v>2022</v>
      </c>
      <c r="F4459" s="41">
        <v>2023</v>
      </c>
      <c r="G4459" s="41">
        <v>2024</v>
      </c>
    </row>
    <row r="4460" spans="3:7">
      <c r="C4460" s="12"/>
      <c r="D4460" s="42" t="s">
        <v>7</v>
      </c>
      <c r="E4460" s="42" t="s">
        <v>8</v>
      </c>
      <c r="F4460" s="42" t="s">
        <v>8</v>
      </c>
      <c r="G4460" s="42" t="s">
        <v>8</v>
      </c>
    </row>
    <row r="4461" spans="3:7">
      <c r="C4461" s="11" t="s">
        <v>470</v>
      </c>
      <c r="D4461" s="38">
        <v>0</v>
      </c>
      <c r="E4461" s="38">
        <v>0</v>
      </c>
      <c r="F4461" s="38">
        <v>0</v>
      </c>
      <c r="G4461" s="38">
        <v>0</v>
      </c>
    </row>
    <row r="4462" spans="3:7">
      <c r="C4462" s="11" t="s">
        <v>459</v>
      </c>
      <c r="D4462" s="38">
        <v>0</v>
      </c>
      <c r="E4462" s="38">
        <v>0</v>
      </c>
      <c r="F4462" s="38">
        <v>0</v>
      </c>
      <c r="G4462" s="38">
        <v>0</v>
      </c>
    </row>
    <row r="4463" spans="3:7">
      <c r="C4463" s="11" t="s">
        <v>463</v>
      </c>
      <c r="D4463" s="38">
        <v>0</v>
      </c>
      <c r="E4463" s="38">
        <v>0</v>
      </c>
      <c r="F4463" s="38">
        <v>0</v>
      </c>
      <c r="G4463" s="38">
        <v>0</v>
      </c>
    </row>
    <row r="4464" spans="3:7">
      <c r="C4464" s="11" t="s">
        <v>469</v>
      </c>
      <c r="D4464" s="38">
        <v>0</v>
      </c>
      <c r="E4464" s="38">
        <v>0</v>
      </c>
      <c r="F4464" s="38">
        <v>0</v>
      </c>
      <c r="G4464" s="38">
        <v>0</v>
      </c>
    </row>
    <row r="4465" spans="3:7">
      <c r="C4465" s="11" t="s">
        <v>459</v>
      </c>
      <c r="D4465" s="38">
        <v>0</v>
      </c>
      <c r="E4465" s="38">
        <v>0</v>
      </c>
      <c r="F4465" s="38">
        <v>0</v>
      </c>
      <c r="G4465" s="38">
        <v>0</v>
      </c>
    </row>
    <row r="4466" spans="3:7">
      <c r="C4466" s="11" t="s">
        <v>463</v>
      </c>
      <c r="D4466" s="38">
        <v>0</v>
      </c>
      <c r="E4466" s="38">
        <v>0</v>
      </c>
      <c r="F4466" s="38">
        <v>0</v>
      </c>
      <c r="G4466" s="38">
        <v>0</v>
      </c>
    </row>
    <row r="4467" spans="3:7">
      <c r="C4467" s="11" t="s">
        <v>468</v>
      </c>
      <c r="D4467" s="38">
        <v>0</v>
      </c>
      <c r="E4467" s="38">
        <v>0</v>
      </c>
      <c r="F4467" s="38">
        <v>0</v>
      </c>
      <c r="G4467" s="38">
        <v>0</v>
      </c>
    </row>
    <row r="4468" spans="3:7">
      <c r="C4468" s="11" t="s">
        <v>459</v>
      </c>
      <c r="D4468" s="38">
        <v>0</v>
      </c>
      <c r="E4468" s="38">
        <v>0</v>
      </c>
      <c r="F4468" s="38">
        <v>0</v>
      </c>
      <c r="G4468" s="38">
        <v>0</v>
      </c>
    </row>
    <row r="4469" spans="3:7">
      <c r="C4469" s="11" t="s">
        <v>463</v>
      </c>
      <c r="D4469" s="38">
        <v>0</v>
      </c>
      <c r="E4469" s="38">
        <v>0</v>
      </c>
      <c r="F4469" s="38">
        <v>0</v>
      </c>
      <c r="G4469" s="38">
        <v>0</v>
      </c>
    </row>
    <row r="4470" spans="3:7">
      <c r="C4470" s="11" t="s">
        <v>467</v>
      </c>
      <c r="D4470" s="38">
        <v>0</v>
      </c>
      <c r="E4470" s="38">
        <v>0</v>
      </c>
      <c r="F4470" s="38">
        <v>0</v>
      </c>
      <c r="G4470" s="38">
        <v>0</v>
      </c>
    </row>
    <row r="4471" spans="3:7">
      <c r="C4471" s="11" t="s">
        <v>459</v>
      </c>
      <c r="D4471" s="38">
        <v>0</v>
      </c>
      <c r="E4471" s="38">
        <v>0</v>
      </c>
      <c r="F4471" s="38">
        <v>0</v>
      </c>
      <c r="G4471" s="38">
        <v>0</v>
      </c>
    </row>
    <row r="4472" spans="3:7">
      <c r="C4472" s="11" t="s">
        <v>463</v>
      </c>
      <c r="D4472" s="38">
        <v>0</v>
      </c>
      <c r="E4472" s="38">
        <v>0</v>
      </c>
      <c r="F4472" s="38">
        <v>0</v>
      </c>
      <c r="G4472" s="38">
        <v>0</v>
      </c>
    </row>
    <row r="4473" spans="3:7">
      <c r="C4473" s="11" t="s">
        <v>472</v>
      </c>
      <c r="D4473" s="38">
        <v>0</v>
      </c>
      <c r="E4473" s="38">
        <v>0</v>
      </c>
      <c r="F4473" s="38">
        <v>0</v>
      </c>
      <c r="G4473" s="38">
        <v>0</v>
      </c>
    </row>
    <row r="4474" spans="3:7">
      <c r="C4474" s="11" t="s">
        <v>459</v>
      </c>
      <c r="D4474" s="38">
        <v>0</v>
      </c>
      <c r="E4474" s="38">
        <v>0</v>
      </c>
      <c r="F4474" s="38">
        <v>0</v>
      </c>
      <c r="G4474" s="38">
        <v>0</v>
      </c>
    </row>
    <row r="4475" spans="3:7">
      <c r="C4475" s="11" t="s">
        <v>463</v>
      </c>
      <c r="D4475" s="38">
        <v>0</v>
      </c>
      <c r="E4475" s="38">
        <v>0</v>
      </c>
      <c r="F4475" s="38">
        <v>0</v>
      </c>
      <c r="G4475" s="38">
        <v>0</v>
      </c>
    </row>
    <row r="4476" spans="3:7">
      <c r="C4476" s="11" t="s">
        <v>465</v>
      </c>
      <c r="D4476" s="38">
        <v>0</v>
      </c>
      <c r="E4476" s="38">
        <v>0</v>
      </c>
      <c r="F4476" s="38">
        <v>0</v>
      </c>
      <c r="G4476" s="38">
        <v>0</v>
      </c>
    </row>
    <row r="4477" spans="3:7">
      <c r="C4477" s="11" t="s">
        <v>459</v>
      </c>
      <c r="D4477" s="38">
        <v>0</v>
      </c>
      <c r="E4477" s="38">
        <v>0</v>
      </c>
      <c r="F4477" s="38">
        <v>0</v>
      </c>
      <c r="G4477" s="38">
        <v>0</v>
      </c>
    </row>
    <row r="4478" spans="3:7">
      <c r="C4478" s="11" t="s">
        <v>463</v>
      </c>
      <c r="D4478" s="38">
        <v>0</v>
      </c>
      <c r="E4478" s="38">
        <v>0</v>
      </c>
      <c r="F4478" s="38">
        <v>0</v>
      </c>
      <c r="G4478" s="38">
        <v>0</v>
      </c>
    </row>
    <row r="4479" spans="3:7">
      <c r="C4479" s="11" t="s">
        <v>464</v>
      </c>
      <c r="D4479" s="38">
        <v>0</v>
      </c>
      <c r="E4479" s="38">
        <v>0</v>
      </c>
      <c r="F4479" s="38">
        <v>0</v>
      </c>
      <c r="G4479" s="38">
        <v>0</v>
      </c>
    </row>
    <row r="4480" spans="3:7">
      <c r="C4480" s="11" t="s">
        <v>459</v>
      </c>
      <c r="D4480" s="38">
        <v>0</v>
      </c>
      <c r="E4480" s="38">
        <v>0</v>
      </c>
      <c r="F4480" s="38">
        <v>0</v>
      </c>
      <c r="G4480" s="38">
        <v>0</v>
      </c>
    </row>
    <row r="4481" spans="3:7">
      <c r="C4481" s="11" t="s">
        <v>463</v>
      </c>
      <c r="D4481" s="38">
        <v>0</v>
      </c>
      <c r="E4481" s="38">
        <v>0</v>
      </c>
      <c r="F4481" s="38">
        <v>0</v>
      </c>
      <c r="G4481" s="38">
        <v>0</v>
      </c>
    </row>
    <row r="4482" spans="3:7">
      <c r="C4482" s="11" t="s">
        <v>462</v>
      </c>
      <c r="D4482" s="38">
        <v>0</v>
      </c>
      <c r="E4482" s="38">
        <v>0</v>
      </c>
      <c r="F4482" s="38">
        <v>0</v>
      </c>
      <c r="G4482" s="38">
        <v>0</v>
      </c>
    </row>
    <row r="4483" spans="3:7">
      <c r="C4483" s="11" t="s">
        <v>459</v>
      </c>
      <c r="D4483" s="38">
        <v>0</v>
      </c>
      <c r="E4483" s="38">
        <v>0</v>
      </c>
      <c r="F4483" s="38">
        <v>0</v>
      </c>
      <c r="G4483" s="38">
        <v>0</v>
      </c>
    </row>
    <row r="4484" spans="3:7">
      <c r="C4484" s="11" t="s">
        <v>458</v>
      </c>
      <c r="D4484" s="38">
        <v>0</v>
      </c>
      <c r="E4484" s="38">
        <v>0</v>
      </c>
      <c r="F4484" s="38">
        <v>0</v>
      </c>
      <c r="G4484" s="38">
        <v>0</v>
      </c>
    </row>
    <row r="4485" spans="3:7">
      <c r="C4485" s="11" t="s">
        <v>457</v>
      </c>
      <c r="D4485" s="38">
        <v>0</v>
      </c>
      <c r="E4485" s="38">
        <v>0</v>
      </c>
      <c r="F4485" s="38">
        <v>0</v>
      </c>
      <c r="G4485" s="38">
        <v>0</v>
      </c>
    </row>
    <row r="4486" spans="3:7">
      <c r="C4486" s="11" t="s">
        <v>456</v>
      </c>
      <c r="D4486" s="38">
        <v>0</v>
      </c>
      <c r="E4486" s="38">
        <v>0</v>
      </c>
      <c r="F4486" s="38">
        <v>0</v>
      </c>
      <c r="G4486" s="38">
        <v>0</v>
      </c>
    </row>
    <row r="4487" spans="3:7">
      <c r="C4487" s="11" t="s">
        <v>455</v>
      </c>
      <c r="D4487" s="38">
        <v>0</v>
      </c>
      <c r="E4487" s="38">
        <v>0</v>
      </c>
      <c r="F4487" s="38">
        <v>0</v>
      </c>
      <c r="G4487" s="38">
        <v>0</v>
      </c>
    </row>
    <row r="4488" spans="3:7">
      <c r="C4488" s="11" t="s">
        <v>461</v>
      </c>
      <c r="D4488" s="38">
        <v>90000000</v>
      </c>
      <c r="E4488" s="38">
        <v>55569570</v>
      </c>
      <c r="F4488" s="38">
        <v>0</v>
      </c>
      <c r="G4488" s="38">
        <v>0</v>
      </c>
    </row>
    <row r="4489" spans="3:7">
      <c r="C4489" s="11" t="s">
        <v>459</v>
      </c>
      <c r="D4489" s="38">
        <v>90000000</v>
      </c>
      <c r="E4489" s="38">
        <v>55569570</v>
      </c>
      <c r="F4489" s="38">
        <v>0</v>
      </c>
      <c r="G4489" s="38">
        <v>0</v>
      </c>
    </row>
    <row r="4490" spans="3:7">
      <c r="C4490" s="11" t="s">
        <v>458</v>
      </c>
      <c r="D4490" s="38">
        <v>0</v>
      </c>
      <c r="E4490" s="38">
        <v>0</v>
      </c>
      <c r="F4490" s="38">
        <v>0</v>
      </c>
      <c r="G4490" s="38">
        <v>0</v>
      </c>
    </row>
    <row r="4491" spans="3:7">
      <c r="C4491" s="11" t="s">
        <v>457</v>
      </c>
      <c r="D4491" s="38">
        <v>0</v>
      </c>
      <c r="E4491" s="38">
        <v>0</v>
      </c>
      <c r="F4491" s="38">
        <v>0</v>
      </c>
      <c r="G4491" s="38">
        <v>0</v>
      </c>
    </row>
    <row r="4492" spans="3:7">
      <c r="C4492" s="11" t="s">
        <v>456</v>
      </c>
      <c r="D4492" s="38">
        <v>0</v>
      </c>
      <c r="E4492" s="38">
        <v>0</v>
      </c>
      <c r="F4492" s="38">
        <v>0</v>
      </c>
      <c r="G4492" s="38">
        <v>0</v>
      </c>
    </row>
    <row r="4493" spans="3:7">
      <c r="C4493" s="11" t="s">
        <v>455</v>
      </c>
      <c r="D4493" s="38">
        <v>0</v>
      </c>
      <c r="E4493" s="38">
        <v>0</v>
      </c>
      <c r="F4493" s="38">
        <v>0</v>
      </c>
      <c r="G4493" s="38">
        <v>0</v>
      </c>
    </row>
    <row r="4494" spans="3:7">
      <c r="C4494" s="11" t="s">
        <v>460</v>
      </c>
      <c r="D4494" s="38">
        <v>0</v>
      </c>
      <c r="E4494" s="38">
        <v>0</v>
      </c>
      <c r="F4494" s="38">
        <v>0</v>
      </c>
      <c r="G4494" s="38">
        <v>0</v>
      </c>
    </row>
    <row r="4495" spans="3:7">
      <c r="C4495" s="11" t="s">
        <v>459</v>
      </c>
      <c r="D4495" s="38">
        <v>0</v>
      </c>
      <c r="E4495" s="38">
        <v>0</v>
      </c>
      <c r="F4495" s="38">
        <v>0</v>
      </c>
      <c r="G4495" s="38">
        <v>0</v>
      </c>
    </row>
    <row r="4496" spans="3:7">
      <c r="C4496" s="11" t="s">
        <v>458</v>
      </c>
      <c r="D4496" s="38">
        <v>0</v>
      </c>
      <c r="E4496" s="38">
        <v>0</v>
      </c>
      <c r="F4496" s="38">
        <v>0</v>
      </c>
      <c r="G4496" s="38">
        <v>0</v>
      </c>
    </row>
    <row r="4497" spans="3:7">
      <c r="C4497" s="11" t="s">
        <v>457</v>
      </c>
      <c r="D4497" s="38">
        <v>0</v>
      </c>
      <c r="E4497" s="38">
        <v>0</v>
      </c>
      <c r="F4497" s="38">
        <v>0</v>
      </c>
      <c r="G4497" s="38">
        <v>0</v>
      </c>
    </row>
    <row r="4498" spans="3:7">
      <c r="C4498" s="11" t="s">
        <v>456</v>
      </c>
      <c r="D4498" s="38">
        <v>0</v>
      </c>
      <c r="E4498" s="38">
        <v>0</v>
      </c>
      <c r="F4498" s="38">
        <v>0</v>
      </c>
      <c r="G4498" s="38">
        <v>0</v>
      </c>
    </row>
    <row r="4499" spans="3:7">
      <c r="C4499" s="11" t="s">
        <v>455</v>
      </c>
      <c r="D4499" s="38">
        <v>0</v>
      </c>
      <c r="E4499" s="38">
        <v>0</v>
      </c>
      <c r="F4499" s="38">
        <v>0</v>
      </c>
      <c r="G4499" s="38">
        <v>0</v>
      </c>
    </row>
    <row r="4500" spans="3:7">
      <c r="C4500" s="11" t="s">
        <v>454</v>
      </c>
      <c r="D4500" s="38">
        <v>0</v>
      </c>
      <c r="E4500" s="38">
        <v>0</v>
      </c>
      <c r="F4500" s="38">
        <v>0</v>
      </c>
      <c r="G4500" s="38">
        <v>0</v>
      </c>
    </row>
    <row r="4501" spans="3:7">
      <c r="C4501" s="11" t="s">
        <v>453</v>
      </c>
      <c r="D4501" s="38">
        <v>0</v>
      </c>
      <c r="E4501" s="38">
        <v>0</v>
      </c>
      <c r="F4501" s="38">
        <v>0</v>
      </c>
      <c r="G4501" s="38">
        <v>0</v>
      </c>
    </row>
    <row r="4502" spans="3:7">
      <c r="C4502" s="10" t="s">
        <v>165</v>
      </c>
      <c r="D4502" s="38">
        <v>90000000</v>
      </c>
      <c r="E4502" s="38">
        <v>55569570</v>
      </c>
      <c r="F4502" s="38">
        <v>0</v>
      </c>
      <c r="G4502" s="38">
        <v>0</v>
      </c>
    </row>
    <row r="4503" spans="3:7">
      <c r="C4503" s="14" t="s">
        <v>484</v>
      </c>
      <c r="D4503" s="825" t="s">
        <v>2206</v>
      </c>
      <c r="E4503" s="826"/>
      <c r="F4503" s="826"/>
      <c r="G4503" s="826"/>
    </row>
    <row r="4504" spans="3:7">
      <c r="C4504" s="35" t="s">
        <v>482</v>
      </c>
      <c r="D4504" s="821" t="s">
        <v>2207</v>
      </c>
      <c r="E4504" s="822"/>
      <c r="F4504" s="822"/>
      <c r="G4504" s="822"/>
    </row>
    <row r="4505" spans="3:7">
      <c r="C4505" s="35" t="s">
        <v>15</v>
      </c>
      <c r="D4505" s="821" t="s">
        <v>1876</v>
      </c>
      <c r="E4505" s="822"/>
      <c r="F4505" s="822"/>
      <c r="G4505" s="822"/>
    </row>
    <row r="4506" spans="3:7">
      <c r="C4506" s="13"/>
      <c r="D4506" s="41">
        <v>2021</v>
      </c>
      <c r="E4506" s="41">
        <v>2022</v>
      </c>
      <c r="F4506" s="41">
        <v>2023</v>
      </c>
      <c r="G4506" s="41">
        <v>2024</v>
      </c>
    </row>
    <row r="4507" spans="3:7">
      <c r="C4507" s="12"/>
      <c r="D4507" s="42" t="s">
        <v>7</v>
      </c>
      <c r="E4507" s="42" t="s">
        <v>8</v>
      </c>
      <c r="F4507" s="42" t="s">
        <v>8</v>
      </c>
      <c r="G4507" s="42" t="s">
        <v>8</v>
      </c>
    </row>
    <row r="4508" spans="3:7">
      <c r="C4508" s="7" t="s">
        <v>16</v>
      </c>
      <c r="D4508" s="43" t="s">
        <v>474</v>
      </c>
      <c r="E4508" s="43" t="s">
        <v>531</v>
      </c>
      <c r="F4508" s="43" t="s">
        <v>474</v>
      </c>
      <c r="G4508" s="43" t="s">
        <v>474</v>
      </c>
    </row>
    <row r="4509" spans="3:7">
      <c r="C4509" s="7" t="s">
        <v>680</v>
      </c>
      <c r="D4509" s="43" t="s">
        <v>2208</v>
      </c>
      <c r="E4509" s="43" t="s">
        <v>2209</v>
      </c>
      <c r="F4509" s="43" t="s">
        <v>474</v>
      </c>
      <c r="G4509" s="43" t="s">
        <v>474</v>
      </c>
    </row>
    <row r="4510" spans="3:7">
      <c r="C4510" s="7" t="s">
        <v>676</v>
      </c>
      <c r="D4510" s="43" t="s">
        <v>474</v>
      </c>
      <c r="E4510" s="43" t="s">
        <v>2209</v>
      </c>
      <c r="F4510" s="43" t="s">
        <v>474</v>
      </c>
      <c r="G4510" s="43" t="s">
        <v>474</v>
      </c>
    </row>
    <row r="4511" spans="3:7">
      <c r="C4511" s="7" t="s">
        <v>477</v>
      </c>
      <c r="D4511" s="43" t="s">
        <v>450</v>
      </c>
      <c r="E4511" s="43" t="s">
        <v>450</v>
      </c>
      <c r="F4511" s="43" t="s">
        <v>583</v>
      </c>
      <c r="G4511" s="43" t="s">
        <v>450</v>
      </c>
    </row>
    <row r="4512" spans="3:7">
      <c r="C4512" s="7" t="s">
        <v>476</v>
      </c>
      <c r="D4512" s="43" t="s">
        <v>450</v>
      </c>
      <c r="E4512" s="43" t="s">
        <v>2210</v>
      </c>
      <c r="F4512" s="43" t="s">
        <v>583</v>
      </c>
      <c r="G4512" s="43" t="s">
        <v>450</v>
      </c>
    </row>
    <row r="4513" spans="3:7">
      <c r="C4513" s="7" t="s">
        <v>22</v>
      </c>
      <c r="D4513" s="43" t="s">
        <v>450</v>
      </c>
      <c r="E4513" s="43" t="s">
        <v>450</v>
      </c>
      <c r="F4513" s="43" t="s">
        <v>583</v>
      </c>
      <c r="G4513" s="43" t="s">
        <v>450</v>
      </c>
    </row>
    <row r="4514" spans="3:7">
      <c r="C4514" s="823" t="s">
        <v>473</v>
      </c>
      <c r="D4514" s="824"/>
      <c r="E4514" s="824"/>
      <c r="F4514" s="824"/>
      <c r="G4514" s="824"/>
    </row>
    <row r="4515" spans="3:7">
      <c r="C4515" s="13"/>
      <c r="D4515" s="41">
        <v>2021</v>
      </c>
      <c r="E4515" s="41">
        <v>2022</v>
      </c>
      <c r="F4515" s="41">
        <v>2023</v>
      </c>
      <c r="G4515" s="41">
        <v>2024</v>
      </c>
    </row>
    <row r="4516" spans="3:7">
      <c r="C4516" s="12"/>
      <c r="D4516" s="42" t="s">
        <v>7</v>
      </c>
      <c r="E4516" s="42" t="s">
        <v>8</v>
      </c>
      <c r="F4516" s="42" t="s">
        <v>8</v>
      </c>
      <c r="G4516" s="42" t="s">
        <v>8</v>
      </c>
    </row>
    <row r="4517" spans="3:7">
      <c r="C4517" s="11" t="s">
        <v>470</v>
      </c>
      <c r="D4517" s="38">
        <v>0</v>
      </c>
      <c r="E4517" s="38">
        <v>0</v>
      </c>
      <c r="F4517" s="38">
        <v>0</v>
      </c>
      <c r="G4517" s="38">
        <v>0</v>
      </c>
    </row>
    <row r="4518" spans="3:7">
      <c r="C4518" s="11" t="s">
        <v>459</v>
      </c>
      <c r="D4518" s="38">
        <v>0</v>
      </c>
      <c r="E4518" s="38">
        <v>0</v>
      </c>
      <c r="F4518" s="38">
        <v>0</v>
      </c>
      <c r="G4518" s="38">
        <v>0</v>
      </c>
    </row>
    <row r="4519" spans="3:7">
      <c r="C4519" s="11" t="s">
        <v>463</v>
      </c>
      <c r="D4519" s="38">
        <v>0</v>
      </c>
      <c r="E4519" s="38">
        <v>0</v>
      </c>
      <c r="F4519" s="38">
        <v>0</v>
      </c>
      <c r="G4519" s="38">
        <v>0</v>
      </c>
    </row>
    <row r="4520" spans="3:7">
      <c r="C4520" s="11" t="s">
        <v>469</v>
      </c>
      <c r="D4520" s="38">
        <v>0</v>
      </c>
      <c r="E4520" s="38">
        <v>0</v>
      </c>
      <c r="F4520" s="38">
        <v>0</v>
      </c>
      <c r="G4520" s="38">
        <v>0</v>
      </c>
    </row>
    <row r="4521" spans="3:7">
      <c r="C4521" s="11" t="s">
        <v>459</v>
      </c>
      <c r="D4521" s="38">
        <v>0</v>
      </c>
      <c r="E4521" s="38">
        <v>0</v>
      </c>
      <c r="F4521" s="38">
        <v>0</v>
      </c>
      <c r="G4521" s="38">
        <v>0</v>
      </c>
    </row>
    <row r="4522" spans="3:7">
      <c r="C4522" s="11" t="s">
        <v>463</v>
      </c>
      <c r="D4522" s="38">
        <v>0</v>
      </c>
      <c r="E4522" s="38">
        <v>0</v>
      </c>
      <c r="F4522" s="38">
        <v>0</v>
      </c>
      <c r="G4522" s="38">
        <v>0</v>
      </c>
    </row>
    <row r="4523" spans="3:7">
      <c r="C4523" s="11" t="s">
        <v>468</v>
      </c>
      <c r="D4523" s="38">
        <v>0</v>
      </c>
      <c r="E4523" s="38">
        <v>0</v>
      </c>
      <c r="F4523" s="38">
        <v>0</v>
      </c>
      <c r="G4523" s="38">
        <v>0</v>
      </c>
    </row>
    <row r="4524" spans="3:7">
      <c r="C4524" s="11" t="s">
        <v>459</v>
      </c>
      <c r="D4524" s="38">
        <v>0</v>
      </c>
      <c r="E4524" s="38">
        <v>0</v>
      </c>
      <c r="F4524" s="38">
        <v>0</v>
      </c>
      <c r="G4524" s="38">
        <v>0</v>
      </c>
    </row>
    <row r="4525" spans="3:7">
      <c r="C4525" s="11" t="s">
        <v>463</v>
      </c>
      <c r="D4525" s="38">
        <v>0</v>
      </c>
      <c r="E4525" s="38">
        <v>0</v>
      </c>
      <c r="F4525" s="38">
        <v>0</v>
      </c>
      <c r="G4525" s="38">
        <v>0</v>
      </c>
    </row>
    <row r="4526" spans="3:7">
      <c r="C4526" s="11" t="s">
        <v>467</v>
      </c>
      <c r="D4526" s="38">
        <v>0</v>
      </c>
      <c r="E4526" s="38">
        <v>0</v>
      </c>
      <c r="F4526" s="38">
        <v>0</v>
      </c>
      <c r="G4526" s="38">
        <v>0</v>
      </c>
    </row>
    <row r="4527" spans="3:7">
      <c r="C4527" s="11" t="s">
        <v>459</v>
      </c>
      <c r="D4527" s="38">
        <v>0</v>
      </c>
      <c r="E4527" s="38">
        <v>0</v>
      </c>
      <c r="F4527" s="38">
        <v>0</v>
      </c>
      <c r="G4527" s="38">
        <v>0</v>
      </c>
    </row>
    <row r="4528" spans="3:7">
      <c r="C4528" s="11" t="s">
        <v>463</v>
      </c>
      <c r="D4528" s="38">
        <v>0</v>
      </c>
      <c r="E4528" s="38">
        <v>0</v>
      </c>
      <c r="F4528" s="38">
        <v>0</v>
      </c>
      <c r="G4528" s="38">
        <v>0</v>
      </c>
    </row>
    <row r="4529" spans="3:7">
      <c r="C4529" s="11" t="s">
        <v>472</v>
      </c>
      <c r="D4529" s="38">
        <v>0</v>
      </c>
      <c r="E4529" s="38">
        <v>0</v>
      </c>
      <c r="F4529" s="38">
        <v>0</v>
      </c>
      <c r="G4529" s="38">
        <v>0</v>
      </c>
    </row>
    <row r="4530" spans="3:7">
      <c r="C4530" s="11" t="s">
        <v>459</v>
      </c>
      <c r="D4530" s="38">
        <v>0</v>
      </c>
      <c r="E4530" s="38">
        <v>0</v>
      </c>
      <c r="F4530" s="38">
        <v>0</v>
      </c>
      <c r="G4530" s="38">
        <v>0</v>
      </c>
    </row>
    <row r="4531" spans="3:7">
      <c r="C4531" s="11" t="s">
        <v>463</v>
      </c>
      <c r="D4531" s="38">
        <v>0</v>
      </c>
      <c r="E4531" s="38">
        <v>0</v>
      </c>
      <c r="F4531" s="38">
        <v>0</v>
      </c>
      <c r="G4531" s="38">
        <v>0</v>
      </c>
    </row>
    <row r="4532" spans="3:7">
      <c r="C4532" s="11" t="s">
        <v>465</v>
      </c>
      <c r="D4532" s="38">
        <v>0</v>
      </c>
      <c r="E4532" s="38">
        <v>0</v>
      </c>
      <c r="F4532" s="38">
        <v>0</v>
      </c>
      <c r="G4532" s="38">
        <v>0</v>
      </c>
    </row>
    <row r="4533" spans="3:7">
      <c r="C4533" s="11" t="s">
        <v>459</v>
      </c>
      <c r="D4533" s="38">
        <v>0</v>
      </c>
      <c r="E4533" s="38">
        <v>0</v>
      </c>
      <c r="F4533" s="38">
        <v>0</v>
      </c>
      <c r="G4533" s="38">
        <v>0</v>
      </c>
    </row>
    <row r="4534" spans="3:7">
      <c r="C4534" s="11" t="s">
        <v>463</v>
      </c>
      <c r="D4534" s="38">
        <v>0</v>
      </c>
      <c r="E4534" s="38">
        <v>0</v>
      </c>
      <c r="F4534" s="38">
        <v>0</v>
      </c>
      <c r="G4534" s="38">
        <v>0</v>
      </c>
    </row>
    <row r="4535" spans="3:7">
      <c r="C4535" s="11" t="s">
        <v>464</v>
      </c>
      <c r="D4535" s="38">
        <v>0</v>
      </c>
      <c r="E4535" s="38">
        <v>0</v>
      </c>
      <c r="F4535" s="38">
        <v>0</v>
      </c>
      <c r="G4535" s="38">
        <v>0</v>
      </c>
    </row>
    <row r="4536" spans="3:7">
      <c r="C4536" s="11" t="s">
        <v>459</v>
      </c>
      <c r="D4536" s="38">
        <v>0</v>
      </c>
      <c r="E4536" s="38">
        <v>0</v>
      </c>
      <c r="F4536" s="38">
        <v>0</v>
      </c>
      <c r="G4536" s="38">
        <v>0</v>
      </c>
    </row>
    <row r="4537" spans="3:7">
      <c r="C4537" s="11" t="s">
        <v>463</v>
      </c>
      <c r="D4537" s="38">
        <v>0</v>
      </c>
      <c r="E4537" s="38">
        <v>0</v>
      </c>
      <c r="F4537" s="38">
        <v>0</v>
      </c>
      <c r="G4537" s="38">
        <v>0</v>
      </c>
    </row>
    <row r="4538" spans="3:7">
      <c r="C4538" s="11" t="s">
        <v>462</v>
      </c>
      <c r="D4538" s="38">
        <v>0</v>
      </c>
      <c r="E4538" s="38">
        <v>0</v>
      </c>
      <c r="F4538" s="38">
        <v>0</v>
      </c>
      <c r="G4538" s="38">
        <v>0</v>
      </c>
    </row>
    <row r="4539" spans="3:7">
      <c r="C4539" s="11" t="s">
        <v>459</v>
      </c>
      <c r="D4539" s="38">
        <v>0</v>
      </c>
      <c r="E4539" s="38">
        <v>0</v>
      </c>
      <c r="F4539" s="38">
        <v>0</v>
      </c>
      <c r="G4539" s="38">
        <v>0</v>
      </c>
    </row>
    <row r="4540" spans="3:7">
      <c r="C4540" s="11" t="s">
        <v>458</v>
      </c>
      <c r="D4540" s="38">
        <v>0</v>
      </c>
      <c r="E4540" s="38">
        <v>0</v>
      </c>
      <c r="F4540" s="38">
        <v>0</v>
      </c>
      <c r="G4540" s="38">
        <v>0</v>
      </c>
    </row>
    <row r="4541" spans="3:7">
      <c r="C4541" s="11" t="s">
        <v>457</v>
      </c>
      <c r="D4541" s="38">
        <v>0</v>
      </c>
      <c r="E4541" s="38">
        <v>0</v>
      </c>
      <c r="F4541" s="38">
        <v>0</v>
      </c>
      <c r="G4541" s="38">
        <v>0</v>
      </c>
    </row>
    <row r="4542" spans="3:7">
      <c r="C4542" s="11" t="s">
        <v>456</v>
      </c>
      <c r="D4542" s="38">
        <v>0</v>
      </c>
      <c r="E4542" s="38">
        <v>0</v>
      </c>
      <c r="F4542" s="38">
        <v>0</v>
      </c>
      <c r="G4542" s="38">
        <v>0</v>
      </c>
    </row>
    <row r="4543" spans="3:7">
      <c r="C4543" s="11" t="s">
        <v>455</v>
      </c>
      <c r="D4543" s="38">
        <v>0</v>
      </c>
      <c r="E4543" s="38">
        <v>0</v>
      </c>
      <c r="F4543" s="38">
        <v>0</v>
      </c>
      <c r="G4543" s="38">
        <v>0</v>
      </c>
    </row>
    <row r="4544" spans="3:7">
      <c r="C4544" s="11" t="s">
        <v>461</v>
      </c>
      <c r="D4544" s="38">
        <v>145781405</v>
      </c>
      <c r="E4544" s="38">
        <v>12421949</v>
      </c>
      <c r="F4544" s="38">
        <v>0</v>
      </c>
      <c r="G4544" s="38">
        <v>0</v>
      </c>
    </row>
    <row r="4545" spans="3:7">
      <c r="C4545" s="11" t="s">
        <v>459</v>
      </c>
      <c r="D4545" s="38">
        <v>145781405</v>
      </c>
      <c r="E4545" s="38">
        <v>12421949</v>
      </c>
      <c r="F4545" s="38">
        <v>0</v>
      </c>
      <c r="G4545" s="38">
        <v>0</v>
      </c>
    </row>
    <row r="4546" spans="3:7">
      <c r="C4546" s="11" t="s">
        <v>458</v>
      </c>
      <c r="D4546" s="38">
        <v>0</v>
      </c>
      <c r="E4546" s="38">
        <v>0</v>
      </c>
      <c r="F4546" s="38">
        <v>0</v>
      </c>
      <c r="G4546" s="38">
        <v>0</v>
      </c>
    </row>
    <row r="4547" spans="3:7">
      <c r="C4547" s="11" t="s">
        <v>457</v>
      </c>
      <c r="D4547" s="38">
        <v>0</v>
      </c>
      <c r="E4547" s="38">
        <v>0</v>
      </c>
      <c r="F4547" s="38">
        <v>0</v>
      </c>
      <c r="G4547" s="38">
        <v>0</v>
      </c>
    </row>
    <row r="4548" spans="3:7">
      <c r="C4548" s="11" t="s">
        <v>456</v>
      </c>
      <c r="D4548" s="38">
        <v>0</v>
      </c>
      <c r="E4548" s="38">
        <v>0</v>
      </c>
      <c r="F4548" s="38">
        <v>0</v>
      </c>
      <c r="G4548" s="38">
        <v>0</v>
      </c>
    </row>
    <row r="4549" spans="3:7">
      <c r="C4549" s="11" t="s">
        <v>455</v>
      </c>
      <c r="D4549" s="38">
        <v>0</v>
      </c>
      <c r="E4549" s="38">
        <v>0</v>
      </c>
      <c r="F4549" s="38">
        <v>0</v>
      </c>
      <c r="G4549" s="38">
        <v>0</v>
      </c>
    </row>
    <row r="4550" spans="3:7">
      <c r="C4550" s="11" t="s">
        <v>460</v>
      </c>
      <c r="D4550" s="38">
        <v>0</v>
      </c>
      <c r="E4550" s="38">
        <v>0</v>
      </c>
      <c r="F4550" s="38">
        <v>0</v>
      </c>
      <c r="G4550" s="38">
        <v>0</v>
      </c>
    </row>
    <row r="4551" spans="3:7">
      <c r="C4551" s="11" t="s">
        <v>459</v>
      </c>
      <c r="D4551" s="38">
        <v>0</v>
      </c>
      <c r="E4551" s="38">
        <v>0</v>
      </c>
      <c r="F4551" s="38">
        <v>0</v>
      </c>
      <c r="G4551" s="38">
        <v>0</v>
      </c>
    </row>
    <row r="4552" spans="3:7">
      <c r="C4552" s="11" t="s">
        <v>458</v>
      </c>
      <c r="D4552" s="38">
        <v>0</v>
      </c>
      <c r="E4552" s="38">
        <v>0</v>
      </c>
      <c r="F4552" s="38">
        <v>0</v>
      </c>
      <c r="G4552" s="38">
        <v>0</v>
      </c>
    </row>
    <row r="4553" spans="3:7">
      <c r="C4553" s="11" t="s">
        <v>457</v>
      </c>
      <c r="D4553" s="38">
        <v>0</v>
      </c>
      <c r="E4553" s="38">
        <v>0</v>
      </c>
      <c r="F4553" s="38">
        <v>0</v>
      </c>
      <c r="G4553" s="38">
        <v>0</v>
      </c>
    </row>
    <row r="4554" spans="3:7">
      <c r="C4554" s="11" t="s">
        <v>456</v>
      </c>
      <c r="D4554" s="38">
        <v>0</v>
      </c>
      <c r="E4554" s="38">
        <v>0</v>
      </c>
      <c r="F4554" s="38">
        <v>0</v>
      </c>
      <c r="G4554" s="38">
        <v>0</v>
      </c>
    </row>
    <row r="4555" spans="3:7">
      <c r="C4555" s="11" t="s">
        <v>455</v>
      </c>
      <c r="D4555" s="38">
        <v>0</v>
      </c>
      <c r="E4555" s="38">
        <v>0</v>
      </c>
      <c r="F4555" s="38">
        <v>0</v>
      </c>
      <c r="G4555" s="38">
        <v>0</v>
      </c>
    </row>
    <row r="4556" spans="3:7">
      <c r="C4556" s="11" t="s">
        <v>454</v>
      </c>
      <c r="D4556" s="38">
        <v>0</v>
      </c>
      <c r="E4556" s="38">
        <v>0</v>
      </c>
      <c r="F4556" s="38">
        <v>0</v>
      </c>
      <c r="G4556" s="38">
        <v>0</v>
      </c>
    </row>
    <row r="4557" spans="3:7">
      <c r="C4557" s="11" t="s">
        <v>453</v>
      </c>
      <c r="D4557" s="38">
        <v>0</v>
      </c>
      <c r="E4557" s="38">
        <v>0</v>
      </c>
      <c r="F4557" s="38">
        <v>0</v>
      </c>
      <c r="G4557" s="38">
        <v>0</v>
      </c>
    </row>
    <row r="4558" spans="3:7">
      <c r="C4558" s="10" t="s">
        <v>165</v>
      </c>
      <c r="D4558" s="38">
        <v>145781405</v>
      </c>
      <c r="E4558" s="38">
        <v>12421949</v>
      </c>
      <c r="F4558" s="38">
        <v>0</v>
      </c>
      <c r="G4558" s="38">
        <v>0</v>
      </c>
    </row>
    <row r="4559" spans="3:7">
      <c r="C4559" s="14" t="s">
        <v>484</v>
      </c>
      <c r="D4559" s="825" t="s">
        <v>2211</v>
      </c>
      <c r="E4559" s="826"/>
      <c r="F4559" s="826"/>
      <c r="G4559" s="826"/>
    </row>
    <row r="4560" spans="3:7">
      <c r="C4560" s="35" t="s">
        <v>482</v>
      </c>
      <c r="D4560" s="821" t="s">
        <v>2212</v>
      </c>
      <c r="E4560" s="822"/>
      <c r="F4560" s="822"/>
      <c r="G4560" s="822"/>
    </row>
    <row r="4561" spans="3:7">
      <c r="C4561" s="35" t="s">
        <v>15</v>
      </c>
      <c r="D4561" s="821" t="s">
        <v>1876</v>
      </c>
      <c r="E4561" s="822"/>
      <c r="F4561" s="822"/>
      <c r="G4561" s="822"/>
    </row>
    <row r="4562" spans="3:7">
      <c r="C4562" s="13"/>
      <c r="D4562" s="41">
        <v>2021</v>
      </c>
      <c r="E4562" s="41">
        <v>2022</v>
      </c>
      <c r="F4562" s="41">
        <v>2023</v>
      </c>
      <c r="G4562" s="41">
        <v>2024</v>
      </c>
    </row>
    <row r="4563" spans="3:7">
      <c r="C4563" s="12"/>
      <c r="D4563" s="42" t="s">
        <v>7</v>
      </c>
      <c r="E4563" s="42" t="s">
        <v>8</v>
      </c>
      <c r="F4563" s="42" t="s">
        <v>8</v>
      </c>
      <c r="G4563" s="42" t="s">
        <v>8</v>
      </c>
    </row>
    <row r="4564" spans="3:7">
      <c r="C4564" s="7" t="s">
        <v>16</v>
      </c>
      <c r="D4564" s="43" t="s">
        <v>474</v>
      </c>
      <c r="E4564" s="43" t="s">
        <v>531</v>
      </c>
      <c r="F4564" s="43" t="s">
        <v>531</v>
      </c>
      <c r="G4564" s="43" t="s">
        <v>531</v>
      </c>
    </row>
    <row r="4565" spans="3:7">
      <c r="C4565" s="7" t="s">
        <v>680</v>
      </c>
      <c r="D4565" s="43" t="s">
        <v>2107</v>
      </c>
      <c r="E4565" s="43" t="s">
        <v>1895</v>
      </c>
      <c r="F4565" s="43" t="s">
        <v>2213</v>
      </c>
      <c r="G4565" s="43" t="s">
        <v>2213</v>
      </c>
    </row>
    <row r="4566" spans="3:7">
      <c r="C4566" s="7" t="s">
        <v>676</v>
      </c>
      <c r="D4566" s="43" t="s">
        <v>474</v>
      </c>
      <c r="E4566" s="43" t="s">
        <v>1895</v>
      </c>
      <c r="F4566" s="43" t="s">
        <v>2213</v>
      </c>
      <c r="G4566" s="43" t="s">
        <v>2213</v>
      </c>
    </row>
    <row r="4567" spans="3:7">
      <c r="C4567" s="7" t="s">
        <v>477</v>
      </c>
      <c r="D4567" s="43" t="s">
        <v>450</v>
      </c>
      <c r="E4567" s="43" t="s">
        <v>450</v>
      </c>
      <c r="F4567" s="43" t="s">
        <v>474</v>
      </c>
      <c r="G4567" s="43" t="s">
        <v>474</v>
      </c>
    </row>
    <row r="4568" spans="3:7">
      <c r="C4568" s="7" t="s">
        <v>476</v>
      </c>
      <c r="D4568" s="43" t="s">
        <v>450</v>
      </c>
      <c r="E4568" s="43" t="s">
        <v>2214</v>
      </c>
      <c r="F4568" s="43" t="s">
        <v>2215</v>
      </c>
      <c r="G4568" s="43" t="s">
        <v>474</v>
      </c>
    </row>
    <row r="4569" spans="3:7">
      <c r="C4569" s="7" t="s">
        <v>22</v>
      </c>
      <c r="D4569" s="43" t="s">
        <v>450</v>
      </c>
      <c r="E4569" s="43" t="s">
        <v>450</v>
      </c>
      <c r="F4569" s="43" t="s">
        <v>2215</v>
      </c>
      <c r="G4569" s="43" t="s">
        <v>474</v>
      </c>
    </row>
    <row r="4570" spans="3:7">
      <c r="C4570" s="823" t="s">
        <v>473</v>
      </c>
      <c r="D4570" s="824"/>
      <c r="E4570" s="824"/>
      <c r="F4570" s="824"/>
      <c r="G4570" s="824"/>
    </row>
    <row r="4571" spans="3:7">
      <c r="C4571" s="13"/>
      <c r="D4571" s="41">
        <v>2021</v>
      </c>
      <c r="E4571" s="41">
        <v>2022</v>
      </c>
      <c r="F4571" s="41">
        <v>2023</v>
      </c>
      <c r="G4571" s="41">
        <v>2024</v>
      </c>
    </row>
    <row r="4572" spans="3:7">
      <c r="C4572" s="12"/>
      <c r="D4572" s="42" t="s">
        <v>7</v>
      </c>
      <c r="E4572" s="42" t="s">
        <v>8</v>
      </c>
      <c r="F4572" s="42" t="s">
        <v>8</v>
      </c>
      <c r="G4572" s="42" t="s">
        <v>8</v>
      </c>
    </row>
    <row r="4573" spans="3:7">
      <c r="C4573" s="11" t="s">
        <v>470</v>
      </c>
      <c r="D4573" s="38">
        <v>0</v>
      </c>
      <c r="E4573" s="38">
        <v>0</v>
      </c>
      <c r="F4573" s="38">
        <v>0</v>
      </c>
      <c r="G4573" s="38">
        <v>0</v>
      </c>
    </row>
    <row r="4574" spans="3:7">
      <c r="C4574" s="11" t="s">
        <v>459</v>
      </c>
      <c r="D4574" s="38">
        <v>0</v>
      </c>
      <c r="E4574" s="38">
        <v>0</v>
      </c>
      <c r="F4574" s="38">
        <v>0</v>
      </c>
      <c r="G4574" s="38">
        <v>0</v>
      </c>
    </row>
    <row r="4575" spans="3:7">
      <c r="C4575" s="11" t="s">
        <v>463</v>
      </c>
      <c r="D4575" s="38">
        <v>0</v>
      </c>
      <c r="E4575" s="38">
        <v>0</v>
      </c>
      <c r="F4575" s="38">
        <v>0</v>
      </c>
      <c r="G4575" s="38">
        <v>0</v>
      </c>
    </row>
    <row r="4576" spans="3:7">
      <c r="C4576" s="11" t="s">
        <v>469</v>
      </c>
      <c r="D4576" s="38">
        <v>0</v>
      </c>
      <c r="E4576" s="38">
        <v>0</v>
      </c>
      <c r="F4576" s="38">
        <v>0</v>
      </c>
      <c r="G4576" s="38">
        <v>0</v>
      </c>
    </row>
    <row r="4577" spans="3:7">
      <c r="C4577" s="11" t="s">
        <v>459</v>
      </c>
      <c r="D4577" s="38">
        <v>0</v>
      </c>
      <c r="E4577" s="38">
        <v>0</v>
      </c>
      <c r="F4577" s="38">
        <v>0</v>
      </c>
      <c r="G4577" s="38">
        <v>0</v>
      </c>
    </row>
    <row r="4578" spans="3:7">
      <c r="C4578" s="11" t="s">
        <v>463</v>
      </c>
      <c r="D4578" s="38">
        <v>0</v>
      </c>
      <c r="E4578" s="38">
        <v>0</v>
      </c>
      <c r="F4578" s="38">
        <v>0</v>
      </c>
      <c r="G4578" s="38">
        <v>0</v>
      </c>
    </row>
    <row r="4579" spans="3:7">
      <c r="C4579" s="11" t="s">
        <v>468</v>
      </c>
      <c r="D4579" s="38">
        <v>0</v>
      </c>
      <c r="E4579" s="38">
        <v>0</v>
      </c>
      <c r="F4579" s="38">
        <v>0</v>
      </c>
      <c r="G4579" s="38">
        <v>0</v>
      </c>
    </row>
    <row r="4580" spans="3:7">
      <c r="C4580" s="11" t="s">
        <v>459</v>
      </c>
      <c r="D4580" s="38">
        <v>0</v>
      </c>
      <c r="E4580" s="38">
        <v>0</v>
      </c>
      <c r="F4580" s="38">
        <v>0</v>
      </c>
      <c r="G4580" s="38">
        <v>0</v>
      </c>
    </row>
    <row r="4581" spans="3:7">
      <c r="C4581" s="11" t="s">
        <v>463</v>
      </c>
      <c r="D4581" s="38">
        <v>0</v>
      </c>
      <c r="E4581" s="38">
        <v>0</v>
      </c>
      <c r="F4581" s="38">
        <v>0</v>
      </c>
      <c r="G4581" s="38">
        <v>0</v>
      </c>
    </row>
    <row r="4582" spans="3:7">
      <c r="C4582" s="11" t="s">
        <v>467</v>
      </c>
      <c r="D4582" s="38">
        <v>0</v>
      </c>
      <c r="E4582" s="38">
        <v>0</v>
      </c>
      <c r="F4582" s="38">
        <v>0</v>
      </c>
      <c r="G4582" s="38">
        <v>0</v>
      </c>
    </row>
    <row r="4583" spans="3:7">
      <c r="C4583" s="11" t="s">
        <v>459</v>
      </c>
      <c r="D4583" s="38">
        <v>0</v>
      </c>
      <c r="E4583" s="38">
        <v>0</v>
      </c>
      <c r="F4583" s="38">
        <v>0</v>
      </c>
      <c r="G4583" s="38">
        <v>0</v>
      </c>
    </row>
    <row r="4584" spans="3:7">
      <c r="C4584" s="11" t="s">
        <v>463</v>
      </c>
      <c r="D4584" s="38">
        <v>0</v>
      </c>
      <c r="E4584" s="38">
        <v>0</v>
      </c>
      <c r="F4584" s="38">
        <v>0</v>
      </c>
      <c r="G4584" s="38">
        <v>0</v>
      </c>
    </row>
    <row r="4585" spans="3:7">
      <c r="C4585" s="11" t="s">
        <v>472</v>
      </c>
      <c r="D4585" s="38">
        <v>0</v>
      </c>
      <c r="E4585" s="38">
        <v>0</v>
      </c>
      <c r="F4585" s="38">
        <v>0</v>
      </c>
      <c r="G4585" s="38">
        <v>0</v>
      </c>
    </row>
    <row r="4586" spans="3:7">
      <c r="C4586" s="11" t="s">
        <v>459</v>
      </c>
      <c r="D4586" s="38">
        <v>0</v>
      </c>
      <c r="E4586" s="38">
        <v>0</v>
      </c>
      <c r="F4586" s="38">
        <v>0</v>
      </c>
      <c r="G4586" s="38">
        <v>0</v>
      </c>
    </row>
    <row r="4587" spans="3:7">
      <c r="C4587" s="11" t="s">
        <v>463</v>
      </c>
      <c r="D4587" s="38">
        <v>0</v>
      </c>
      <c r="E4587" s="38">
        <v>0</v>
      </c>
      <c r="F4587" s="38">
        <v>0</v>
      </c>
      <c r="G4587" s="38">
        <v>0</v>
      </c>
    </row>
    <row r="4588" spans="3:7">
      <c r="C4588" s="11" t="s">
        <v>465</v>
      </c>
      <c r="D4588" s="38">
        <v>0</v>
      </c>
      <c r="E4588" s="38">
        <v>0</v>
      </c>
      <c r="F4588" s="38">
        <v>0</v>
      </c>
      <c r="G4588" s="38">
        <v>0</v>
      </c>
    </row>
    <row r="4589" spans="3:7">
      <c r="C4589" s="11" t="s">
        <v>459</v>
      </c>
      <c r="D4589" s="38">
        <v>0</v>
      </c>
      <c r="E4589" s="38">
        <v>0</v>
      </c>
      <c r="F4589" s="38">
        <v>0</v>
      </c>
      <c r="G4589" s="38">
        <v>0</v>
      </c>
    </row>
    <row r="4590" spans="3:7">
      <c r="C4590" s="11" t="s">
        <v>463</v>
      </c>
      <c r="D4590" s="38">
        <v>0</v>
      </c>
      <c r="E4590" s="38">
        <v>0</v>
      </c>
      <c r="F4590" s="38">
        <v>0</v>
      </c>
      <c r="G4590" s="38">
        <v>0</v>
      </c>
    </row>
    <row r="4591" spans="3:7">
      <c r="C4591" s="11" t="s">
        <v>464</v>
      </c>
      <c r="D4591" s="38">
        <v>0</v>
      </c>
      <c r="E4591" s="38">
        <v>0</v>
      </c>
      <c r="F4591" s="38">
        <v>0</v>
      </c>
      <c r="G4591" s="38">
        <v>0</v>
      </c>
    </row>
    <row r="4592" spans="3:7">
      <c r="C4592" s="11" t="s">
        <v>459</v>
      </c>
      <c r="D4592" s="38">
        <v>0</v>
      </c>
      <c r="E4592" s="38">
        <v>0</v>
      </c>
      <c r="F4592" s="38">
        <v>0</v>
      </c>
      <c r="G4592" s="38">
        <v>0</v>
      </c>
    </row>
    <row r="4593" spans="3:7">
      <c r="C4593" s="11" t="s">
        <v>463</v>
      </c>
      <c r="D4593" s="38">
        <v>0</v>
      </c>
      <c r="E4593" s="38">
        <v>0</v>
      </c>
      <c r="F4593" s="38">
        <v>0</v>
      </c>
      <c r="G4593" s="38">
        <v>0</v>
      </c>
    </row>
    <row r="4594" spans="3:7">
      <c r="C4594" s="11" t="s">
        <v>462</v>
      </c>
      <c r="D4594" s="38">
        <v>0</v>
      </c>
      <c r="E4594" s="38">
        <v>0</v>
      </c>
      <c r="F4594" s="38">
        <v>0</v>
      </c>
      <c r="G4594" s="38">
        <v>0</v>
      </c>
    </row>
    <row r="4595" spans="3:7">
      <c r="C4595" s="11" t="s">
        <v>459</v>
      </c>
      <c r="D4595" s="38">
        <v>0</v>
      </c>
      <c r="E4595" s="38">
        <v>0</v>
      </c>
      <c r="F4595" s="38">
        <v>0</v>
      </c>
      <c r="G4595" s="38">
        <v>0</v>
      </c>
    </row>
    <row r="4596" spans="3:7">
      <c r="C4596" s="11" t="s">
        <v>458</v>
      </c>
      <c r="D4596" s="38">
        <v>0</v>
      </c>
      <c r="E4596" s="38">
        <v>0</v>
      </c>
      <c r="F4596" s="38">
        <v>0</v>
      </c>
      <c r="G4596" s="38">
        <v>0</v>
      </c>
    </row>
    <row r="4597" spans="3:7">
      <c r="C4597" s="11" t="s">
        <v>457</v>
      </c>
      <c r="D4597" s="38">
        <v>0</v>
      </c>
      <c r="E4597" s="38">
        <v>0</v>
      </c>
      <c r="F4597" s="38">
        <v>0</v>
      </c>
      <c r="G4597" s="38">
        <v>0</v>
      </c>
    </row>
    <row r="4598" spans="3:7">
      <c r="C4598" s="11" t="s">
        <v>456</v>
      </c>
      <c r="D4598" s="38">
        <v>0</v>
      </c>
      <c r="E4598" s="38">
        <v>0</v>
      </c>
      <c r="F4598" s="38">
        <v>0</v>
      </c>
      <c r="G4598" s="38">
        <v>0</v>
      </c>
    </row>
    <row r="4599" spans="3:7">
      <c r="C4599" s="11" t="s">
        <v>455</v>
      </c>
      <c r="D4599" s="38">
        <v>0</v>
      </c>
      <c r="E4599" s="38">
        <v>0</v>
      </c>
      <c r="F4599" s="38">
        <v>0</v>
      </c>
      <c r="G4599" s="38">
        <v>0</v>
      </c>
    </row>
    <row r="4600" spans="3:7">
      <c r="C4600" s="11" t="s">
        <v>461</v>
      </c>
      <c r="D4600" s="38">
        <v>150000000</v>
      </c>
      <c r="E4600" s="38">
        <v>130000000</v>
      </c>
      <c r="F4600" s="38">
        <v>175000000</v>
      </c>
      <c r="G4600" s="38">
        <v>175000000</v>
      </c>
    </row>
    <row r="4601" spans="3:7">
      <c r="C4601" s="11" t="s">
        <v>459</v>
      </c>
      <c r="D4601" s="38">
        <v>150000000</v>
      </c>
      <c r="E4601" s="38">
        <v>130000000</v>
      </c>
      <c r="F4601" s="38">
        <v>175000000</v>
      </c>
      <c r="G4601" s="38">
        <v>175000000</v>
      </c>
    </row>
    <row r="4602" spans="3:7">
      <c r="C4602" s="11" t="s">
        <v>458</v>
      </c>
      <c r="D4602" s="38">
        <v>0</v>
      </c>
      <c r="E4602" s="38">
        <v>0</v>
      </c>
      <c r="F4602" s="38">
        <v>0</v>
      </c>
      <c r="G4602" s="38">
        <v>0</v>
      </c>
    </row>
    <row r="4603" spans="3:7">
      <c r="C4603" s="11" t="s">
        <v>457</v>
      </c>
      <c r="D4603" s="38">
        <v>0</v>
      </c>
      <c r="E4603" s="38">
        <v>0</v>
      </c>
      <c r="F4603" s="38">
        <v>0</v>
      </c>
      <c r="G4603" s="38">
        <v>0</v>
      </c>
    </row>
    <row r="4604" spans="3:7">
      <c r="C4604" s="11" t="s">
        <v>456</v>
      </c>
      <c r="D4604" s="38">
        <v>0</v>
      </c>
      <c r="E4604" s="38">
        <v>0</v>
      </c>
      <c r="F4604" s="38">
        <v>0</v>
      </c>
      <c r="G4604" s="38">
        <v>0</v>
      </c>
    </row>
    <row r="4605" spans="3:7">
      <c r="C4605" s="11" t="s">
        <v>455</v>
      </c>
      <c r="D4605" s="38">
        <v>0</v>
      </c>
      <c r="E4605" s="38">
        <v>0</v>
      </c>
      <c r="F4605" s="38">
        <v>0</v>
      </c>
      <c r="G4605" s="38">
        <v>0</v>
      </c>
    </row>
    <row r="4606" spans="3:7">
      <c r="C4606" s="11" t="s">
        <v>460</v>
      </c>
      <c r="D4606" s="38">
        <v>0</v>
      </c>
      <c r="E4606" s="38">
        <v>0</v>
      </c>
      <c r="F4606" s="38">
        <v>0</v>
      </c>
      <c r="G4606" s="38">
        <v>0</v>
      </c>
    </row>
    <row r="4607" spans="3:7">
      <c r="C4607" s="11" t="s">
        <v>459</v>
      </c>
      <c r="D4607" s="38">
        <v>0</v>
      </c>
      <c r="E4607" s="38">
        <v>0</v>
      </c>
      <c r="F4607" s="38">
        <v>0</v>
      </c>
      <c r="G4607" s="38">
        <v>0</v>
      </c>
    </row>
    <row r="4608" spans="3:7">
      <c r="C4608" s="11" t="s">
        <v>458</v>
      </c>
      <c r="D4608" s="38">
        <v>0</v>
      </c>
      <c r="E4608" s="38">
        <v>0</v>
      </c>
      <c r="F4608" s="38">
        <v>0</v>
      </c>
      <c r="G4608" s="38">
        <v>0</v>
      </c>
    </row>
    <row r="4609" spans="3:7">
      <c r="C4609" s="11" t="s">
        <v>457</v>
      </c>
      <c r="D4609" s="38">
        <v>0</v>
      </c>
      <c r="E4609" s="38">
        <v>0</v>
      </c>
      <c r="F4609" s="38">
        <v>0</v>
      </c>
      <c r="G4609" s="38">
        <v>0</v>
      </c>
    </row>
    <row r="4610" spans="3:7">
      <c r="C4610" s="11" t="s">
        <v>456</v>
      </c>
      <c r="D4610" s="38">
        <v>0</v>
      </c>
      <c r="E4610" s="38">
        <v>0</v>
      </c>
      <c r="F4610" s="38">
        <v>0</v>
      </c>
      <c r="G4610" s="38">
        <v>0</v>
      </c>
    </row>
    <row r="4611" spans="3:7">
      <c r="C4611" s="11" t="s">
        <v>455</v>
      </c>
      <c r="D4611" s="38">
        <v>0</v>
      </c>
      <c r="E4611" s="38">
        <v>0</v>
      </c>
      <c r="F4611" s="38">
        <v>0</v>
      </c>
      <c r="G4611" s="38">
        <v>0</v>
      </c>
    </row>
    <row r="4612" spans="3:7">
      <c r="C4612" s="11" t="s">
        <v>454</v>
      </c>
      <c r="D4612" s="38">
        <v>0</v>
      </c>
      <c r="E4612" s="38">
        <v>0</v>
      </c>
      <c r="F4612" s="38">
        <v>0</v>
      </c>
      <c r="G4612" s="38">
        <v>0</v>
      </c>
    </row>
    <row r="4613" spans="3:7">
      <c r="C4613" s="11" t="s">
        <v>453</v>
      </c>
      <c r="D4613" s="38">
        <v>0</v>
      </c>
      <c r="E4613" s="38">
        <v>0</v>
      </c>
      <c r="F4613" s="38">
        <v>0</v>
      </c>
      <c r="G4613" s="38">
        <v>0</v>
      </c>
    </row>
    <row r="4614" spans="3:7">
      <c r="C4614" s="10" t="s">
        <v>165</v>
      </c>
      <c r="D4614" s="38">
        <v>150000000</v>
      </c>
      <c r="E4614" s="38">
        <v>130000000</v>
      </c>
      <c r="F4614" s="38">
        <v>175000000</v>
      </c>
      <c r="G4614" s="38">
        <v>175000000</v>
      </c>
    </row>
    <row r="4615" spans="3:7">
      <c r="C4615" s="14" t="s">
        <v>484</v>
      </c>
      <c r="D4615" s="825" t="s">
        <v>2216</v>
      </c>
      <c r="E4615" s="826"/>
      <c r="F4615" s="826"/>
      <c r="G4615" s="826"/>
    </row>
    <row r="4616" spans="3:7">
      <c r="C4616" s="35" t="s">
        <v>482</v>
      </c>
      <c r="D4616" s="821" t="s">
        <v>2217</v>
      </c>
      <c r="E4616" s="822"/>
      <c r="F4616" s="822"/>
      <c r="G4616" s="822"/>
    </row>
    <row r="4617" spans="3:7">
      <c r="C4617" s="35" t="s">
        <v>15</v>
      </c>
      <c r="D4617" s="821" t="s">
        <v>1876</v>
      </c>
      <c r="E4617" s="822"/>
      <c r="F4617" s="822"/>
      <c r="G4617" s="822"/>
    </row>
    <row r="4618" spans="3:7">
      <c r="C4618" s="13"/>
      <c r="D4618" s="41">
        <v>2021</v>
      </c>
      <c r="E4618" s="41">
        <v>2022</v>
      </c>
      <c r="F4618" s="41">
        <v>2023</v>
      </c>
      <c r="G4618" s="41">
        <v>2024</v>
      </c>
    </row>
    <row r="4619" spans="3:7">
      <c r="C4619" s="12"/>
      <c r="D4619" s="42" t="s">
        <v>7</v>
      </c>
      <c r="E4619" s="42" t="s">
        <v>8</v>
      </c>
      <c r="F4619" s="42" t="s">
        <v>8</v>
      </c>
      <c r="G4619" s="42" t="s">
        <v>8</v>
      </c>
    </row>
    <row r="4620" spans="3:7">
      <c r="C4620" s="7" t="s">
        <v>16</v>
      </c>
      <c r="D4620" s="43" t="s">
        <v>474</v>
      </c>
      <c r="E4620" s="43" t="s">
        <v>531</v>
      </c>
      <c r="F4620" s="43" t="s">
        <v>474</v>
      </c>
      <c r="G4620" s="43" t="s">
        <v>474</v>
      </c>
    </row>
    <row r="4621" spans="3:7">
      <c r="C4621" s="7" t="s">
        <v>680</v>
      </c>
      <c r="D4621" s="43" t="s">
        <v>1028</v>
      </c>
      <c r="E4621" s="43" t="s">
        <v>2218</v>
      </c>
      <c r="F4621" s="43" t="s">
        <v>474</v>
      </c>
      <c r="G4621" s="43" t="s">
        <v>474</v>
      </c>
    </row>
    <row r="4622" spans="3:7">
      <c r="C4622" s="7" t="s">
        <v>676</v>
      </c>
      <c r="D4622" s="43" t="s">
        <v>474</v>
      </c>
      <c r="E4622" s="43" t="s">
        <v>2218</v>
      </c>
      <c r="F4622" s="43" t="s">
        <v>474</v>
      </c>
      <c r="G4622" s="43" t="s">
        <v>474</v>
      </c>
    </row>
    <row r="4623" spans="3:7">
      <c r="C4623" s="7" t="s">
        <v>477</v>
      </c>
      <c r="D4623" s="43" t="s">
        <v>450</v>
      </c>
      <c r="E4623" s="43" t="s">
        <v>450</v>
      </c>
      <c r="F4623" s="43" t="s">
        <v>583</v>
      </c>
      <c r="G4623" s="43" t="s">
        <v>450</v>
      </c>
    </row>
    <row r="4624" spans="3:7">
      <c r="C4624" s="7" t="s">
        <v>476</v>
      </c>
      <c r="D4624" s="43" t="s">
        <v>450</v>
      </c>
      <c r="E4624" s="43" t="s">
        <v>2219</v>
      </c>
      <c r="F4624" s="43" t="s">
        <v>583</v>
      </c>
      <c r="G4624" s="43" t="s">
        <v>450</v>
      </c>
    </row>
    <row r="4625" spans="3:7">
      <c r="C4625" s="7" t="s">
        <v>22</v>
      </c>
      <c r="D4625" s="43" t="s">
        <v>450</v>
      </c>
      <c r="E4625" s="43" t="s">
        <v>450</v>
      </c>
      <c r="F4625" s="43" t="s">
        <v>583</v>
      </c>
      <c r="G4625" s="43" t="s">
        <v>450</v>
      </c>
    </row>
    <row r="4626" spans="3:7">
      <c r="C4626" s="823" t="s">
        <v>473</v>
      </c>
      <c r="D4626" s="824"/>
      <c r="E4626" s="824"/>
      <c r="F4626" s="824"/>
      <c r="G4626" s="824"/>
    </row>
    <row r="4627" spans="3:7">
      <c r="C4627" s="13"/>
      <c r="D4627" s="41">
        <v>2021</v>
      </c>
      <c r="E4627" s="41">
        <v>2022</v>
      </c>
      <c r="F4627" s="41">
        <v>2023</v>
      </c>
      <c r="G4627" s="41">
        <v>2024</v>
      </c>
    </row>
    <row r="4628" spans="3:7">
      <c r="C4628" s="12"/>
      <c r="D4628" s="42" t="s">
        <v>7</v>
      </c>
      <c r="E4628" s="42" t="s">
        <v>8</v>
      </c>
      <c r="F4628" s="42" t="s">
        <v>8</v>
      </c>
      <c r="G4628" s="42" t="s">
        <v>8</v>
      </c>
    </row>
    <row r="4629" spans="3:7">
      <c r="C4629" s="11" t="s">
        <v>470</v>
      </c>
      <c r="D4629" s="38">
        <v>0</v>
      </c>
      <c r="E4629" s="38">
        <v>0</v>
      </c>
      <c r="F4629" s="38">
        <v>0</v>
      </c>
      <c r="G4629" s="38">
        <v>0</v>
      </c>
    </row>
    <row r="4630" spans="3:7">
      <c r="C4630" s="11" t="s">
        <v>459</v>
      </c>
      <c r="D4630" s="38">
        <v>0</v>
      </c>
      <c r="E4630" s="38">
        <v>0</v>
      </c>
      <c r="F4630" s="38">
        <v>0</v>
      </c>
      <c r="G4630" s="38">
        <v>0</v>
      </c>
    </row>
    <row r="4631" spans="3:7">
      <c r="C4631" s="11" t="s">
        <v>463</v>
      </c>
      <c r="D4631" s="38">
        <v>0</v>
      </c>
      <c r="E4631" s="38">
        <v>0</v>
      </c>
      <c r="F4631" s="38">
        <v>0</v>
      </c>
      <c r="G4631" s="38">
        <v>0</v>
      </c>
    </row>
    <row r="4632" spans="3:7">
      <c r="C4632" s="11" t="s">
        <v>469</v>
      </c>
      <c r="D4632" s="38">
        <v>0</v>
      </c>
      <c r="E4632" s="38">
        <v>0</v>
      </c>
      <c r="F4632" s="38">
        <v>0</v>
      </c>
      <c r="G4632" s="38">
        <v>0</v>
      </c>
    </row>
    <row r="4633" spans="3:7">
      <c r="C4633" s="11" t="s">
        <v>459</v>
      </c>
      <c r="D4633" s="38">
        <v>0</v>
      </c>
      <c r="E4633" s="38">
        <v>0</v>
      </c>
      <c r="F4633" s="38">
        <v>0</v>
      </c>
      <c r="G4633" s="38">
        <v>0</v>
      </c>
    </row>
    <row r="4634" spans="3:7">
      <c r="C4634" s="11" t="s">
        <v>463</v>
      </c>
      <c r="D4634" s="38">
        <v>0</v>
      </c>
      <c r="E4634" s="38">
        <v>0</v>
      </c>
      <c r="F4634" s="38">
        <v>0</v>
      </c>
      <c r="G4634" s="38">
        <v>0</v>
      </c>
    </row>
    <row r="4635" spans="3:7">
      <c r="C4635" s="11" t="s">
        <v>468</v>
      </c>
      <c r="D4635" s="38">
        <v>0</v>
      </c>
      <c r="E4635" s="38">
        <v>0</v>
      </c>
      <c r="F4635" s="38">
        <v>0</v>
      </c>
      <c r="G4635" s="38">
        <v>0</v>
      </c>
    </row>
    <row r="4636" spans="3:7">
      <c r="C4636" s="11" t="s">
        <v>459</v>
      </c>
      <c r="D4636" s="38">
        <v>0</v>
      </c>
      <c r="E4636" s="38">
        <v>0</v>
      </c>
      <c r="F4636" s="38">
        <v>0</v>
      </c>
      <c r="G4636" s="38">
        <v>0</v>
      </c>
    </row>
    <row r="4637" spans="3:7">
      <c r="C4637" s="11" t="s">
        <v>463</v>
      </c>
      <c r="D4637" s="38">
        <v>0</v>
      </c>
      <c r="E4637" s="38">
        <v>0</v>
      </c>
      <c r="F4637" s="38">
        <v>0</v>
      </c>
      <c r="G4637" s="38">
        <v>0</v>
      </c>
    </row>
    <row r="4638" spans="3:7">
      <c r="C4638" s="11" t="s">
        <v>467</v>
      </c>
      <c r="D4638" s="38">
        <v>0</v>
      </c>
      <c r="E4638" s="38">
        <v>0</v>
      </c>
      <c r="F4638" s="38">
        <v>0</v>
      </c>
      <c r="G4638" s="38">
        <v>0</v>
      </c>
    </row>
    <row r="4639" spans="3:7">
      <c r="C4639" s="11" t="s">
        <v>459</v>
      </c>
      <c r="D4639" s="38">
        <v>0</v>
      </c>
      <c r="E4639" s="38">
        <v>0</v>
      </c>
      <c r="F4639" s="38">
        <v>0</v>
      </c>
      <c r="G4639" s="38">
        <v>0</v>
      </c>
    </row>
    <row r="4640" spans="3:7">
      <c r="C4640" s="11" t="s">
        <v>463</v>
      </c>
      <c r="D4640" s="38">
        <v>0</v>
      </c>
      <c r="E4640" s="38">
        <v>0</v>
      </c>
      <c r="F4640" s="38">
        <v>0</v>
      </c>
      <c r="G4640" s="38">
        <v>0</v>
      </c>
    </row>
    <row r="4641" spans="3:7">
      <c r="C4641" s="11" t="s">
        <v>472</v>
      </c>
      <c r="D4641" s="38">
        <v>0</v>
      </c>
      <c r="E4641" s="38">
        <v>0</v>
      </c>
      <c r="F4641" s="38">
        <v>0</v>
      </c>
      <c r="G4641" s="38">
        <v>0</v>
      </c>
    </row>
    <row r="4642" spans="3:7">
      <c r="C4642" s="11" t="s">
        <v>459</v>
      </c>
      <c r="D4642" s="38">
        <v>0</v>
      </c>
      <c r="E4642" s="38">
        <v>0</v>
      </c>
      <c r="F4642" s="38">
        <v>0</v>
      </c>
      <c r="G4642" s="38">
        <v>0</v>
      </c>
    </row>
    <row r="4643" spans="3:7">
      <c r="C4643" s="11" t="s">
        <v>463</v>
      </c>
      <c r="D4643" s="38">
        <v>0</v>
      </c>
      <c r="E4643" s="38">
        <v>0</v>
      </c>
      <c r="F4643" s="38">
        <v>0</v>
      </c>
      <c r="G4643" s="38">
        <v>0</v>
      </c>
    </row>
    <row r="4644" spans="3:7">
      <c r="C4644" s="11" t="s">
        <v>465</v>
      </c>
      <c r="D4644" s="38">
        <v>0</v>
      </c>
      <c r="E4644" s="38">
        <v>0</v>
      </c>
      <c r="F4644" s="38">
        <v>0</v>
      </c>
      <c r="G4644" s="38">
        <v>0</v>
      </c>
    </row>
    <row r="4645" spans="3:7">
      <c r="C4645" s="11" t="s">
        <v>459</v>
      </c>
      <c r="D4645" s="38">
        <v>0</v>
      </c>
      <c r="E4645" s="38">
        <v>0</v>
      </c>
      <c r="F4645" s="38">
        <v>0</v>
      </c>
      <c r="G4645" s="38">
        <v>0</v>
      </c>
    </row>
    <row r="4646" spans="3:7">
      <c r="C4646" s="11" t="s">
        <v>463</v>
      </c>
      <c r="D4646" s="38">
        <v>0</v>
      </c>
      <c r="E4646" s="38">
        <v>0</v>
      </c>
      <c r="F4646" s="38">
        <v>0</v>
      </c>
      <c r="G4646" s="38">
        <v>0</v>
      </c>
    </row>
    <row r="4647" spans="3:7">
      <c r="C4647" s="11" t="s">
        <v>464</v>
      </c>
      <c r="D4647" s="38">
        <v>0</v>
      </c>
      <c r="E4647" s="38">
        <v>0</v>
      </c>
      <c r="F4647" s="38">
        <v>0</v>
      </c>
      <c r="G4647" s="38">
        <v>0</v>
      </c>
    </row>
    <row r="4648" spans="3:7">
      <c r="C4648" s="11" t="s">
        <v>459</v>
      </c>
      <c r="D4648" s="38">
        <v>0</v>
      </c>
      <c r="E4648" s="38">
        <v>0</v>
      </c>
      <c r="F4648" s="38">
        <v>0</v>
      </c>
      <c r="G4648" s="38">
        <v>0</v>
      </c>
    </row>
    <row r="4649" spans="3:7">
      <c r="C4649" s="11" t="s">
        <v>463</v>
      </c>
      <c r="D4649" s="38">
        <v>0</v>
      </c>
      <c r="E4649" s="38">
        <v>0</v>
      </c>
      <c r="F4649" s="38">
        <v>0</v>
      </c>
      <c r="G4649" s="38">
        <v>0</v>
      </c>
    </row>
    <row r="4650" spans="3:7">
      <c r="C4650" s="11" t="s">
        <v>462</v>
      </c>
      <c r="D4650" s="38">
        <v>0</v>
      </c>
      <c r="E4650" s="38">
        <v>0</v>
      </c>
      <c r="F4650" s="38">
        <v>0</v>
      </c>
      <c r="G4650" s="38">
        <v>0</v>
      </c>
    </row>
    <row r="4651" spans="3:7">
      <c r="C4651" s="11" t="s">
        <v>459</v>
      </c>
      <c r="D4651" s="38">
        <v>0</v>
      </c>
      <c r="E4651" s="38">
        <v>0</v>
      </c>
      <c r="F4651" s="38">
        <v>0</v>
      </c>
      <c r="G4651" s="38">
        <v>0</v>
      </c>
    </row>
    <row r="4652" spans="3:7">
      <c r="C4652" s="11" t="s">
        <v>458</v>
      </c>
      <c r="D4652" s="38">
        <v>0</v>
      </c>
      <c r="E4652" s="38">
        <v>0</v>
      </c>
      <c r="F4652" s="38">
        <v>0</v>
      </c>
      <c r="G4652" s="38">
        <v>0</v>
      </c>
    </row>
    <row r="4653" spans="3:7">
      <c r="C4653" s="11" t="s">
        <v>457</v>
      </c>
      <c r="D4653" s="38">
        <v>0</v>
      </c>
      <c r="E4653" s="38">
        <v>0</v>
      </c>
      <c r="F4653" s="38">
        <v>0</v>
      </c>
      <c r="G4653" s="38">
        <v>0</v>
      </c>
    </row>
    <row r="4654" spans="3:7">
      <c r="C4654" s="11" t="s">
        <v>456</v>
      </c>
      <c r="D4654" s="38">
        <v>0</v>
      </c>
      <c r="E4654" s="38">
        <v>0</v>
      </c>
      <c r="F4654" s="38">
        <v>0</v>
      </c>
      <c r="G4654" s="38">
        <v>0</v>
      </c>
    </row>
    <row r="4655" spans="3:7">
      <c r="C4655" s="11" t="s">
        <v>455</v>
      </c>
      <c r="D4655" s="38">
        <v>0</v>
      </c>
      <c r="E4655" s="38">
        <v>0</v>
      </c>
      <c r="F4655" s="38">
        <v>0</v>
      </c>
      <c r="G4655" s="38">
        <v>0</v>
      </c>
    </row>
    <row r="4656" spans="3:7">
      <c r="C4656" s="11" t="s">
        <v>461</v>
      </c>
      <c r="D4656" s="38">
        <v>60000000</v>
      </c>
      <c r="E4656" s="38">
        <v>77631739</v>
      </c>
      <c r="F4656" s="38">
        <v>0</v>
      </c>
      <c r="G4656" s="38">
        <v>0</v>
      </c>
    </row>
    <row r="4657" spans="3:7">
      <c r="C4657" s="11" t="s">
        <v>459</v>
      </c>
      <c r="D4657" s="38">
        <v>60000000</v>
      </c>
      <c r="E4657" s="38">
        <v>77631739</v>
      </c>
      <c r="F4657" s="38">
        <v>0</v>
      </c>
      <c r="G4657" s="38">
        <v>0</v>
      </c>
    </row>
    <row r="4658" spans="3:7">
      <c r="C4658" s="11" t="s">
        <v>458</v>
      </c>
      <c r="D4658" s="38">
        <v>0</v>
      </c>
      <c r="E4658" s="38">
        <v>0</v>
      </c>
      <c r="F4658" s="38">
        <v>0</v>
      </c>
      <c r="G4658" s="38">
        <v>0</v>
      </c>
    </row>
    <row r="4659" spans="3:7">
      <c r="C4659" s="11" t="s">
        <v>457</v>
      </c>
      <c r="D4659" s="38">
        <v>0</v>
      </c>
      <c r="E4659" s="38">
        <v>0</v>
      </c>
      <c r="F4659" s="38">
        <v>0</v>
      </c>
      <c r="G4659" s="38">
        <v>0</v>
      </c>
    </row>
    <row r="4660" spans="3:7">
      <c r="C4660" s="11" t="s">
        <v>456</v>
      </c>
      <c r="D4660" s="38">
        <v>0</v>
      </c>
      <c r="E4660" s="38">
        <v>0</v>
      </c>
      <c r="F4660" s="38">
        <v>0</v>
      </c>
      <c r="G4660" s="38">
        <v>0</v>
      </c>
    </row>
    <row r="4661" spans="3:7">
      <c r="C4661" s="11" t="s">
        <v>455</v>
      </c>
      <c r="D4661" s="38">
        <v>0</v>
      </c>
      <c r="E4661" s="38">
        <v>0</v>
      </c>
      <c r="F4661" s="38">
        <v>0</v>
      </c>
      <c r="G4661" s="38">
        <v>0</v>
      </c>
    </row>
    <row r="4662" spans="3:7">
      <c r="C4662" s="11" t="s">
        <v>460</v>
      </c>
      <c r="D4662" s="38">
        <v>0</v>
      </c>
      <c r="E4662" s="38">
        <v>0</v>
      </c>
      <c r="F4662" s="38">
        <v>0</v>
      </c>
      <c r="G4662" s="38">
        <v>0</v>
      </c>
    </row>
    <row r="4663" spans="3:7">
      <c r="C4663" s="11" t="s">
        <v>459</v>
      </c>
      <c r="D4663" s="38">
        <v>0</v>
      </c>
      <c r="E4663" s="38">
        <v>0</v>
      </c>
      <c r="F4663" s="38">
        <v>0</v>
      </c>
      <c r="G4663" s="38">
        <v>0</v>
      </c>
    </row>
    <row r="4664" spans="3:7">
      <c r="C4664" s="11" t="s">
        <v>458</v>
      </c>
      <c r="D4664" s="38">
        <v>0</v>
      </c>
      <c r="E4664" s="38">
        <v>0</v>
      </c>
      <c r="F4664" s="38">
        <v>0</v>
      </c>
      <c r="G4664" s="38">
        <v>0</v>
      </c>
    </row>
    <row r="4665" spans="3:7">
      <c r="C4665" s="11" t="s">
        <v>457</v>
      </c>
      <c r="D4665" s="38">
        <v>0</v>
      </c>
      <c r="E4665" s="38">
        <v>0</v>
      </c>
      <c r="F4665" s="38">
        <v>0</v>
      </c>
      <c r="G4665" s="38">
        <v>0</v>
      </c>
    </row>
    <row r="4666" spans="3:7">
      <c r="C4666" s="11" t="s">
        <v>456</v>
      </c>
      <c r="D4666" s="38">
        <v>0</v>
      </c>
      <c r="E4666" s="38">
        <v>0</v>
      </c>
      <c r="F4666" s="38">
        <v>0</v>
      </c>
      <c r="G4666" s="38">
        <v>0</v>
      </c>
    </row>
    <row r="4667" spans="3:7">
      <c r="C4667" s="11" t="s">
        <v>455</v>
      </c>
      <c r="D4667" s="38">
        <v>0</v>
      </c>
      <c r="E4667" s="38">
        <v>0</v>
      </c>
      <c r="F4667" s="38">
        <v>0</v>
      </c>
      <c r="G4667" s="38">
        <v>0</v>
      </c>
    </row>
    <row r="4668" spans="3:7">
      <c r="C4668" s="11" t="s">
        <v>454</v>
      </c>
      <c r="D4668" s="38">
        <v>0</v>
      </c>
      <c r="E4668" s="38">
        <v>0</v>
      </c>
      <c r="F4668" s="38">
        <v>0</v>
      </c>
      <c r="G4668" s="38">
        <v>0</v>
      </c>
    </row>
    <row r="4669" spans="3:7">
      <c r="C4669" s="11" t="s">
        <v>453</v>
      </c>
      <c r="D4669" s="38">
        <v>0</v>
      </c>
      <c r="E4669" s="38">
        <v>0</v>
      </c>
      <c r="F4669" s="38">
        <v>0</v>
      </c>
      <c r="G4669" s="38">
        <v>0</v>
      </c>
    </row>
    <row r="4670" spans="3:7">
      <c r="C4670" s="10" t="s">
        <v>165</v>
      </c>
      <c r="D4670" s="38">
        <v>60000000</v>
      </c>
      <c r="E4670" s="38">
        <v>77631739</v>
      </c>
      <c r="F4670" s="38">
        <v>0</v>
      </c>
      <c r="G4670" s="38">
        <v>0</v>
      </c>
    </row>
    <row r="4671" spans="3:7">
      <c r="C4671" s="14" t="s">
        <v>484</v>
      </c>
      <c r="D4671" s="825" t="s">
        <v>2220</v>
      </c>
      <c r="E4671" s="826"/>
      <c r="F4671" s="826"/>
      <c r="G4671" s="826"/>
    </row>
    <row r="4672" spans="3:7">
      <c r="C4672" s="35" t="s">
        <v>482</v>
      </c>
      <c r="D4672" s="821" t="s">
        <v>2221</v>
      </c>
      <c r="E4672" s="822"/>
      <c r="F4672" s="822"/>
      <c r="G4672" s="822"/>
    </row>
    <row r="4673" spans="3:7">
      <c r="C4673" s="35" t="s">
        <v>15</v>
      </c>
      <c r="D4673" s="821" t="s">
        <v>1876</v>
      </c>
      <c r="E4673" s="822"/>
      <c r="F4673" s="822"/>
      <c r="G4673" s="822"/>
    </row>
    <row r="4674" spans="3:7">
      <c r="C4674" s="13"/>
      <c r="D4674" s="41">
        <v>2021</v>
      </c>
      <c r="E4674" s="41">
        <v>2022</v>
      </c>
      <c r="F4674" s="41">
        <v>2023</v>
      </c>
      <c r="G4674" s="41">
        <v>2024</v>
      </c>
    </row>
    <row r="4675" spans="3:7">
      <c r="C4675" s="12"/>
      <c r="D4675" s="42" t="s">
        <v>7</v>
      </c>
      <c r="E4675" s="42" t="s">
        <v>8</v>
      </c>
      <c r="F4675" s="42" t="s">
        <v>8</v>
      </c>
      <c r="G4675" s="42" t="s">
        <v>8</v>
      </c>
    </row>
    <row r="4676" spans="3:7">
      <c r="C4676" s="7" t="s">
        <v>16</v>
      </c>
      <c r="D4676" s="43" t="s">
        <v>474</v>
      </c>
      <c r="E4676" s="43" t="s">
        <v>531</v>
      </c>
      <c r="F4676" s="43" t="s">
        <v>474</v>
      </c>
      <c r="G4676" s="43" t="s">
        <v>474</v>
      </c>
    </row>
    <row r="4677" spans="3:7">
      <c r="C4677" s="7" t="s">
        <v>680</v>
      </c>
      <c r="D4677" s="43" t="s">
        <v>2222</v>
      </c>
      <c r="E4677" s="43" t="s">
        <v>2223</v>
      </c>
      <c r="F4677" s="43" t="s">
        <v>474</v>
      </c>
      <c r="G4677" s="43" t="s">
        <v>474</v>
      </c>
    </row>
    <row r="4678" spans="3:7">
      <c r="C4678" s="7" t="s">
        <v>676</v>
      </c>
      <c r="D4678" s="43" t="s">
        <v>474</v>
      </c>
      <c r="E4678" s="43" t="s">
        <v>2223</v>
      </c>
      <c r="F4678" s="43" t="s">
        <v>474</v>
      </c>
      <c r="G4678" s="43" t="s">
        <v>474</v>
      </c>
    </row>
    <row r="4679" spans="3:7">
      <c r="C4679" s="7" t="s">
        <v>477</v>
      </c>
      <c r="D4679" s="43" t="s">
        <v>450</v>
      </c>
      <c r="E4679" s="43" t="s">
        <v>450</v>
      </c>
      <c r="F4679" s="43" t="s">
        <v>583</v>
      </c>
      <c r="G4679" s="43" t="s">
        <v>450</v>
      </c>
    </row>
    <row r="4680" spans="3:7">
      <c r="C4680" s="7" t="s">
        <v>476</v>
      </c>
      <c r="D4680" s="43" t="s">
        <v>450</v>
      </c>
      <c r="E4680" s="43" t="s">
        <v>2224</v>
      </c>
      <c r="F4680" s="43" t="s">
        <v>583</v>
      </c>
      <c r="G4680" s="43" t="s">
        <v>450</v>
      </c>
    </row>
    <row r="4681" spans="3:7">
      <c r="C4681" s="7" t="s">
        <v>22</v>
      </c>
      <c r="D4681" s="43" t="s">
        <v>450</v>
      </c>
      <c r="E4681" s="43" t="s">
        <v>450</v>
      </c>
      <c r="F4681" s="43" t="s">
        <v>583</v>
      </c>
      <c r="G4681" s="43" t="s">
        <v>450</v>
      </c>
    </row>
    <row r="4682" spans="3:7">
      <c r="C4682" s="823" t="s">
        <v>473</v>
      </c>
      <c r="D4682" s="824"/>
      <c r="E4682" s="824"/>
      <c r="F4682" s="824"/>
      <c r="G4682" s="824"/>
    </row>
    <row r="4683" spans="3:7">
      <c r="C4683" s="13"/>
      <c r="D4683" s="41">
        <v>2021</v>
      </c>
      <c r="E4683" s="41">
        <v>2022</v>
      </c>
      <c r="F4683" s="41">
        <v>2023</v>
      </c>
      <c r="G4683" s="41">
        <v>2024</v>
      </c>
    </row>
    <row r="4684" spans="3:7">
      <c r="C4684" s="12"/>
      <c r="D4684" s="42" t="s">
        <v>7</v>
      </c>
      <c r="E4684" s="42" t="s">
        <v>8</v>
      </c>
      <c r="F4684" s="42" t="s">
        <v>8</v>
      </c>
      <c r="G4684" s="42" t="s">
        <v>8</v>
      </c>
    </row>
    <row r="4685" spans="3:7">
      <c r="C4685" s="11" t="s">
        <v>470</v>
      </c>
      <c r="D4685" s="38">
        <v>0</v>
      </c>
      <c r="E4685" s="38">
        <v>0</v>
      </c>
      <c r="F4685" s="38">
        <v>0</v>
      </c>
      <c r="G4685" s="38">
        <v>0</v>
      </c>
    </row>
    <row r="4686" spans="3:7">
      <c r="C4686" s="11" t="s">
        <v>459</v>
      </c>
      <c r="D4686" s="38">
        <v>0</v>
      </c>
      <c r="E4686" s="38">
        <v>0</v>
      </c>
      <c r="F4686" s="38">
        <v>0</v>
      </c>
      <c r="G4686" s="38">
        <v>0</v>
      </c>
    </row>
    <row r="4687" spans="3:7">
      <c r="C4687" s="11" t="s">
        <v>463</v>
      </c>
      <c r="D4687" s="38">
        <v>0</v>
      </c>
      <c r="E4687" s="38">
        <v>0</v>
      </c>
      <c r="F4687" s="38">
        <v>0</v>
      </c>
      <c r="G4687" s="38">
        <v>0</v>
      </c>
    </row>
    <row r="4688" spans="3:7">
      <c r="C4688" s="11" t="s">
        <v>469</v>
      </c>
      <c r="D4688" s="38">
        <v>0</v>
      </c>
      <c r="E4688" s="38">
        <v>0</v>
      </c>
      <c r="F4688" s="38">
        <v>0</v>
      </c>
      <c r="G4688" s="38">
        <v>0</v>
      </c>
    </row>
    <row r="4689" spans="3:7">
      <c r="C4689" s="11" t="s">
        <v>459</v>
      </c>
      <c r="D4689" s="38">
        <v>0</v>
      </c>
      <c r="E4689" s="38">
        <v>0</v>
      </c>
      <c r="F4689" s="38">
        <v>0</v>
      </c>
      <c r="G4689" s="38">
        <v>0</v>
      </c>
    </row>
    <row r="4690" spans="3:7">
      <c r="C4690" s="11" t="s">
        <v>463</v>
      </c>
      <c r="D4690" s="38">
        <v>0</v>
      </c>
      <c r="E4690" s="38">
        <v>0</v>
      </c>
      <c r="F4690" s="38">
        <v>0</v>
      </c>
      <c r="G4690" s="38">
        <v>0</v>
      </c>
    </row>
    <row r="4691" spans="3:7">
      <c r="C4691" s="11" t="s">
        <v>468</v>
      </c>
      <c r="D4691" s="38">
        <v>0</v>
      </c>
      <c r="E4691" s="38">
        <v>0</v>
      </c>
      <c r="F4691" s="38">
        <v>0</v>
      </c>
      <c r="G4691" s="38">
        <v>0</v>
      </c>
    </row>
    <row r="4692" spans="3:7">
      <c r="C4692" s="11" t="s">
        <v>459</v>
      </c>
      <c r="D4692" s="38">
        <v>0</v>
      </c>
      <c r="E4692" s="38">
        <v>0</v>
      </c>
      <c r="F4692" s="38">
        <v>0</v>
      </c>
      <c r="G4692" s="38">
        <v>0</v>
      </c>
    </row>
    <row r="4693" spans="3:7">
      <c r="C4693" s="11" t="s">
        <v>463</v>
      </c>
      <c r="D4693" s="38">
        <v>0</v>
      </c>
      <c r="E4693" s="38">
        <v>0</v>
      </c>
      <c r="F4693" s="38">
        <v>0</v>
      </c>
      <c r="G4693" s="38">
        <v>0</v>
      </c>
    </row>
    <row r="4694" spans="3:7">
      <c r="C4694" s="11" t="s">
        <v>467</v>
      </c>
      <c r="D4694" s="38">
        <v>0</v>
      </c>
      <c r="E4694" s="38">
        <v>0</v>
      </c>
      <c r="F4694" s="38">
        <v>0</v>
      </c>
      <c r="G4694" s="38">
        <v>0</v>
      </c>
    </row>
    <row r="4695" spans="3:7">
      <c r="C4695" s="11" t="s">
        <v>459</v>
      </c>
      <c r="D4695" s="38">
        <v>0</v>
      </c>
      <c r="E4695" s="38">
        <v>0</v>
      </c>
      <c r="F4695" s="38">
        <v>0</v>
      </c>
      <c r="G4695" s="38">
        <v>0</v>
      </c>
    </row>
    <row r="4696" spans="3:7">
      <c r="C4696" s="11" t="s">
        <v>463</v>
      </c>
      <c r="D4696" s="38">
        <v>0</v>
      </c>
      <c r="E4696" s="38">
        <v>0</v>
      </c>
      <c r="F4696" s="38">
        <v>0</v>
      </c>
      <c r="G4696" s="38">
        <v>0</v>
      </c>
    </row>
    <row r="4697" spans="3:7">
      <c r="C4697" s="11" t="s">
        <v>472</v>
      </c>
      <c r="D4697" s="38">
        <v>0</v>
      </c>
      <c r="E4697" s="38">
        <v>0</v>
      </c>
      <c r="F4697" s="38">
        <v>0</v>
      </c>
      <c r="G4697" s="38">
        <v>0</v>
      </c>
    </row>
    <row r="4698" spans="3:7">
      <c r="C4698" s="11" t="s">
        <v>459</v>
      </c>
      <c r="D4698" s="38">
        <v>0</v>
      </c>
      <c r="E4698" s="38">
        <v>0</v>
      </c>
      <c r="F4698" s="38">
        <v>0</v>
      </c>
      <c r="G4698" s="38">
        <v>0</v>
      </c>
    </row>
    <row r="4699" spans="3:7">
      <c r="C4699" s="11" t="s">
        <v>463</v>
      </c>
      <c r="D4699" s="38">
        <v>0</v>
      </c>
      <c r="E4699" s="38">
        <v>0</v>
      </c>
      <c r="F4699" s="38">
        <v>0</v>
      </c>
      <c r="G4699" s="38">
        <v>0</v>
      </c>
    </row>
    <row r="4700" spans="3:7">
      <c r="C4700" s="11" t="s">
        <v>465</v>
      </c>
      <c r="D4700" s="38">
        <v>0</v>
      </c>
      <c r="E4700" s="38">
        <v>0</v>
      </c>
      <c r="F4700" s="38">
        <v>0</v>
      </c>
      <c r="G4700" s="38">
        <v>0</v>
      </c>
    </row>
    <row r="4701" spans="3:7">
      <c r="C4701" s="11" t="s">
        <v>459</v>
      </c>
      <c r="D4701" s="38">
        <v>0</v>
      </c>
      <c r="E4701" s="38">
        <v>0</v>
      </c>
      <c r="F4701" s="38">
        <v>0</v>
      </c>
      <c r="G4701" s="38">
        <v>0</v>
      </c>
    </row>
    <row r="4702" spans="3:7">
      <c r="C4702" s="11" t="s">
        <v>463</v>
      </c>
      <c r="D4702" s="38">
        <v>0</v>
      </c>
      <c r="E4702" s="38">
        <v>0</v>
      </c>
      <c r="F4702" s="38">
        <v>0</v>
      </c>
      <c r="G4702" s="38">
        <v>0</v>
      </c>
    </row>
    <row r="4703" spans="3:7">
      <c r="C4703" s="11" t="s">
        <v>464</v>
      </c>
      <c r="D4703" s="38">
        <v>0</v>
      </c>
      <c r="E4703" s="38">
        <v>0</v>
      </c>
      <c r="F4703" s="38">
        <v>0</v>
      </c>
      <c r="G4703" s="38">
        <v>0</v>
      </c>
    </row>
    <row r="4704" spans="3:7">
      <c r="C4704" s="11" t="s">
        <v>459</v>
      </c>
      <c r="D4704" s="38">
        <v>0</v>
      </c>
      <c r="E4704" s="38">
        <v>0</v>
      </c>
      <c r="F4704" s="38">
        <v>0</v>
      </c>
      <c r="G4704" s="38">
        <v>0</v>
      </c>
    </row>
    <row r="4705" spans="3:7">
      <c r="C4705" s="11" t="s">
        <v>463</v>
      </c>
      <c r="D4705" s="38">
        <v>0</v>
      </c>
      <c r="E4705" s="38">
        <v>0</v>
      </c>
      <c r="F4705" s="38">
        <v>0</v>
      </c>
      <c r="G4705" s="38">
        <v>0</v>
      </c>
    </row>
    <row r="4706" spans="3:7">
      <c r="C4706" s="11" t="s">
        <v>462</v>
      </c>
      <c r="D4706" s="38">
        <v>0</v>
      </c>
      <c r="E4706" s="38">
        <v>0</v>
      </c>
      <c r="F4706" s="38">
        <v>0</v>
      </c>
      <c r="G4706" s="38">
        <v>0</v>
      </c>
    </row>
    <row r="4707" spans="3:7">
      <c r="C4707" s="11" t="s">
        <v>459</v>
      </c>
      <c r="D4707" s="38">
        <v>0</v>
      </c>
      <c r="E4707" s="38">
        <v>0</v>
      </c>
      <c r="F4707" s="38">
        <v>0</v>
      </c>
      <c r="G4707" s="38">
        <v>0</v>
      </c>
    </row>
    <row r="4708" spans="3:7">
      <c r="C4708" s="11" t="s">
        <v>458</v>
      </c>
      <c r="D4708" s="38">
        <v>0</v>
      </c>
      <c r="E4708" s="38">
        <v>0</v>
      </c>
      <c r="F4708" s="38">
        <v>0</v>
      </c>
      <c r="G4708" s="38">
        <v>0</v>
      </c>
    </row>
    <row r="4709" spans="3:7">
      <c r="C4709" s="11" t="s">
        <v>457</v>
      </c>
      <c r="D4709" s="38">
        <v>0</v>
      </c>
      <c r="E4709" s="38">
        <v>0</v>
      </c>
      <c r="F4709" s="38">
        <v>0</v>
      </c>
      <c r="G4709" s="38">
        <v>0</v>
      </c>
    </row>
    <row r="4710" spans="3:7">
      <c r="C4710" s="11" t="s">
        <v>456</v>
      </c>
      <c r="D4710" s="38">
        <v>0</v>
      </c>
      <c r="E4710" s="38">
        <v>0</v>
      </c>
      <c r="F4710" s="38">
        <v>0</v>
      </c>
      <c r="G4710" s="38">
        <v>0</v>
      </c>
    </row>
    <row r="4711" spans="3:7">
      <c r="C4711" s="11" t="s">
        <v>455</v>
      </c>
      <c r="D4711" s="38">
        <v>0</v>
      </c>
      <c r="E4711" s="38">
        <v>0</v>
      </c>
      <c r="F4711" s="38">
        <v>0</v>
      </c>
      <c r="G4711" s="38">
        <v>0</v>
      </c>
    </row>
    <row r="4712" spans="3:7">
      <c r="C4712" s="11" t="s">
        <v>461</v>
      </c>
      <c r="D4712" s="38">
        <v>158946712</v>
      </c>
      <c r="E4712" s="38">
        <v>30738410</v>
      </c>
      <c r="F4712" s="38">
        <v>0</v>
      </c>
      <c r="G4712" s="38">
        <v>0</v>
      </c>
    </row>
    <row r="4713" spans="3:7">
      <c r="C4713" s="11" t="s">
        <v>459</v>
      </c>
      <c r="D4713" s="38">
        <v>158946712</v>
      </c>
      <c r="E4713" s="38">
        <v>30738410</v>
      </c>
      <c r="F4713" s="38">
        <v>0</v>
      </c>
      <c r="G4713" s="38">
        <v>0</v>
      </c>
    </row>
    <row r="4714" spans="3:7">
      <c r="C4714" s="11" t="s">
        <v>458</v>
      </c>
      <c r="D4714" s="38">
        <v>0</v>
      </c>
      <c r="E4714" s="38">
        <v>0</v>
      </c>
      <c r="F4714" s="38">
        <v>0</v>
      </c>
      <c r="G4714" s="38">
        <v>0</v>
      </c>
    </row>
    <row r="4715" spans="3:7">
      <c r="C4715" s="11" t="s">
        <v>457</v>
      </c>
      <c r="D4715" s="38">
        <v>0</v>
      </c>
      <c r="E4715" s="38">
        <v>0</v>
      </c>
      <c r="F4715" s="38">
        <v>0</v>
      </c>
      <c r="G4715" s="38">
        <v>0</v>
      </c>
    </row>
    <row r="4716" spans="3:7">
      <c r="C4716" s="11" t="s">
        <v>456</v>
      </c>
      <c r="D4716" s="38">
        <v>0</v>
      </c>
      <c r="E4716" s="38">
        <v>0</v>
      </c>
      <c r="F4716" s="38">
        <v>0</v>
      </c>
      <c r="G4716" s="38">
        <v>0</v>
      </c>
    </row>
    <row r="4717" spans="3:7">
      <c r="C4717" s="11" t="s">
        <v>455</v>
      </c>
      <c r="D4717" s="38">
        <v>0</v>
      </c>
      <c r="E4717" s="38">
        <v>0</v>
      </c>
      <c r="F4717" s="38">
        <v>0</v>
      </c>
      <c r="G4717" s="38">
        <v>0</v>
      </c>
    </row>
    <row r="4718" spans="3:7">
      <c r="C4718" s="11" t="s">
        <v>460</v>
      </c>
      <c r="D4718" s="38">
        <v>0</v>
      </c>
      <c r="E4718" s="38">
        <v>0</v>
      </c>
      <c r="F4718" s="38">
        <v>0</v>
      </c>
      <c r="G4718" s="38">
        <v>0</v>
      </c>
    </row>
    <row r="4719" spans="3:7">
      <c r="C4719" s="11" t="s">
        <v>459</v>
      </c>
      <c r="D4719" s="38">
        <v>0</v>
      </c>
      <c r="E4719" s="38">
        <v>0</v>
      </c>
      <c r="F4719" s="38">
        <v>0</v>
      </c>
      <c r="G4719" s="38">
        <v>0</v>
      </c>
    </row>
    <row r="4720" spans="3:7">
      <c r="C4720" s="11" t="s">
        <v>458</v>
      </c>
      <c r="D4720" s="38">
        <v>0</v>
      </c>
      <c r="E4720" s="38">
        <v>0</v>
      </c>
      <c r="F4720" s="38">
        <v>0</v>
      </c>
      <c r="G4720" s="38">
        <v>0</v>
      </c>
    </row>
    <row r="4721" spans="3:7">
      <c r="C4721" s="11" t="s">
        <v>457</v>
      </c>
      <c r="D4721" s="38">
        <v>0</v>
      </c>
      <c r="E4721" s="38">
        <v>0</v>
      </c>
      <c r="F4721" s="38">
        <v>0</v>
      </c>
      <c r="G4721" s="38">
        <v>0</v>
      </c>
    </row>
    <row r="4722" spans="3:7">
      <c r="C4722" s="11" t="s">
        <v>456</v>
      </c>
      <c r="D4722" s="38">
        <v>0</v>
      </c>
      <c r="E4722" s="38">
        <v>0</v>
      </c>
      <c r="F4722" s="38">
        <v>0</v>
      </c>
      <c r="G4722" s="38">
        <v>0</v>
      </c>
    </row>
    <row r="4723" spans="3:7">
      <c r="C4723" s="11" t="s">
        <v>455</v>
      </c>
      <c r="D4723" s="38">
        <v>0</v>
      </c>
      <c r="E4723" s="38">
        <v>0</v>
      </c>
      <c r="F4723" s="38">
        <v>0</v>
      </c>
      <c r="G4723" s="38">
        <v>0</v>
      </c>
    </row>
    <row r="4724" spans="3:7">
      <c r="C4724" s="11" t="s">
        <v>454</v>
      </c>
      <c r="D4724" s="38">
        <v>0</v>
      </c>
      <c r="E4724" s="38">
        <v>0</v>
      </c>
      <c r="F4724" s="38">
        <v>0</v>
      </c>
      <c r="G4724" s="38">
        <v>0</v>
      </c>
    </row>
    <row r="4725" spans="3:7">
      <c r="C4725" s="11" t="s">
        <v>453</v>
      </c>
      <c r="D4725" s="38">
        <v>0</v>
      </c>
      <c r="E4725" s="38">
        <v>0</v>
      </c>
      <c r="F4725" s="38">
        <v>0</v>
      </c>
      <c r="G4725" s="38">
        <v>0</v>
      </c>
    </row>
    <row r="4726" spans="3:7">
      <c r="C4726" s="10" t="s">
        <v>165</v>
      </c>
      <c r="D4726" s="38">
        <v>158946712</v>
      </c>
      <c r="E4726" s="38">
        <v>30738410</v>
      </c>
      <c r="F4726" s="38">
        <v>0</v>
      </c>
      <c r="G4726" s="38">
        <v>0</v>
      </c>
    </row>
    <row r="4727" spans="3:7">
      <c r="C4727" s="14" t="s">
        <v>484</v>
      </c>
      <c r="D4727" s="825" t="s">
        <v>2225</v>
      </c>
      <c r="E4727" s="826"/>
      <c r="F4727" s="826"/>
      <c r="G4727" s="826"/>
    </row>
    <row r="4728" spans="3:7">
      <c r="C4728" s="35" t="s">
        <v>482</v>
      </c>
      <c r="D4728" s="821" t="s">
        <v>2226</v>
      </c>
      <c r="E4728" s="822"/>
      <c r="F4728" s="822"/>
      <c r="G4728" s="822"/>
    </row>
    <row r="4729" spans="3:7">
      <c r="C4729" s="35" t="s">
        <v>15</v>
      </c>
      <c r="D4729" s="821" t="s">
        <v>1876</v>
      </c>
      <c r="E4729" s="822"/>
      <c r="F4729" s="822"/>
      <c r="G4729" s="822"/>
    </row>
    <row r="4730" spans="3:7">
      <c r="C4730" s="13"/>
      <c r="D4730" s="41">
        <v>2021</v>
      </c>
      <c r="E4730" s="41">
        <v>2022</v>
      </c>
      <c r="F4730" s="41">
        <v>2023</v>
      </c>
      <c r="G4730" s="41">
        <v>2024</v>
      </c>
    </row>
    <row r="4731" spans="3:7">
      <c r="C4731" s="12"/>
      <c r="D4731" s="42" t="s">
        <v>7</v>
      </c>
      <c r="E4731" s="42" t="s">
        <v>8</v>
      </c>
      <c r="F4731" s="42" t="s">
        <v>8</v>
      </c>
      <c r="G4731" s="42" t="s">
        <v>8</v>
      </c>
    </row>
    <row r="4732" spans="3:7">
      <c r="C4732" s="7" t="s">
        <v>16</v>
      </c>
      <c r="D4732" s="43" t="s">
        <v>474</v>
      </c>
      <c r="E4732" s="43" t="s">
        <v>531</v>
      </c>
      <c r="F4732" s="43" t="s">
        <v>474</v>
      </c>
      <c r="G4732" s="43" t="s">
        <v>474</v>
      </c>
    </row>
    <row r="4733" spans="3:7">
      <c r="C4733" s="7" t="s">
        <v>680</v>
      </c>
      <c r="D4733" s="43" t="s">
        <v>1568</v>
      </c>
      <c r="E4733" s="43" t="s">
        <v>2227</v>
      </c>
      <c r="F4733" s="43" t="s">
        <v>474</v>
      </c>
      <c r="G4733" s="43" t="s">
        <v>474</v>
      </c>
    </row>
    <row r="4734" spans="3:7">
      <c r="C4734" s="7" t="s">
        <v>676</v>
      </c>
      <c r="D4734" s="43" t="s">
        <v>474</v>
      </c>
      <c r="E4734" s="43" t="s">
        <v>2227</v>
      </c>
      <c r="F4734" s="43" t="s">
        <v>474</v>
      </c>
      <c r="G4734" s="43" t="s">
        <v>474</v>
      </c>
    </row>
    <row r="4735" spans="3:7">
      <c r="C4735" s="7" t="s">
        <v>477</v>
      </c>
      <c r="D4735" s="43" t="s">
        <v>450</v>
      </c>
      <c r="E4735" s="43" t="s">
        <v>450</v>
      </c>
      <c r="F4735" s="43" t="s">
        <v>583</v>
      </c>
      <c r="G4735" s="43" t="s">
        <v>450</v>
      </c>
    </row>
    <row r="4736" spans="3:7">
      <c r="C4736" s="7" t="s">
        <v>476</v>
      </c>
      <c r="D4736" s="43" t="s">
        <v>450</v>
      </c>
      <c r="E4736" s="43" t="s">
        <v>2228</v>
      </c>
      <c r="F4736" s="43" t="s">
        <v>583</v>
      </c>
      <c r="G4736" s="43" t="s">
        <v>450</v>
      </c>
    </row>
    <row r="4737" spans="3:7">
      <c r="C4737" s="7" t="s">
        <v>22</v>
      </c>
      <c r="D4737" s="43" t="s">
        <v>450</v>
      </c>
      <c r="E4737" s="43" t="s">
        <v>450</v>
      </c>
      <c r="F4737" s="43" t="s">
        <v>583</v>
      </c>
      <c r="G4737" s="43" t="s">
        <v>450</v>
      </c>
    </row>
    <row r="4738" spans="3:7">
      <c r="C4738" s="823" t="s">
        <v>473</v>
      </c>
      <c r="D4738" s="824"/>
      <c r="E4738" s="824"/>
      <c r="F4738" s="824"/>
      <c r="G4738" s="824"/>
    </row>
    <row r="4739" spans="3:7">
      <c r="C4739" s="13"/>
      <c r="D4739" s="41">
        <v>2021</v>
      </c>
      <c r="E4739" s="41">
        <v>2022</v>
      </c>
      <c r="F4739" s="41">
        <v>2023</v>
      </c>
      <c r="G4739" s="41">
        <v>2024</v>
      </c>
    </row>
    <row r="4740" spans="3:7">
      <c r="C4740" s="12"/>
      <c r="D4740" s="42" t="s">
        <v>7</v>
      </c>
      <c r="E4740" s="42" t="s">
        <v>8</v>
      </c>
      <c r="F4740" s="42" t="s">
        <v>8</v>
      </c>
      <c r="G4740" s="42" t="s">
        <v>8</v>
      </c>
    </row>
    <row r="4741" spans="3:7">
      <c r="C4741" s="11" t="s">
        <v>470</v>
      </c>
      <c r="D4741" s="38">
        <v>0</v>
      </c>
      <c r="E4741" s="38">
        <v>0</v>
      </c>
      <c r="F4741" s="38">
        <v>0</v>
      </c>
      <c r="G4741" s="38">
        <v>0</v>
      </c>
    </row>
    <row r="4742" spans="3:7">
      <c r="C4742" s="11" t="s">
        <v>459</v>
      </c>
      <c r="D4742" s="38">
        <v>0</v>
      </c>
      <c r="E4742" s="38">
        <v>0</v>
      </c>
      <c r="F4742" s="38">
        <v>0</v>
      </c>
      <c r="G4742" s="38">
        <v>0</v>
      </c>
    </row>
    <row r="4743" spans="3:7">
      <c r="C4743" s="11" t="s">
        <v>463</v>
      </c>
      <c r="D4743" s="38">
        <v>0</v>
      </c>
      <c r="E4743" s="38">
        <v>0</v>
      </c>
      <c r="F4743" s="38">
        <v>0</v>
      </c>
      <c r="G4743" s="38">
        <v>0</v>
      </c>
    </row>
    <row r="4744" spans="3:7">
      <c r="C4744" s="11" t="s">
        <v>469</v>
      </c>
      <c r="D4744" s="38">
        <v>0</v>
      </c>
      <c r="E4744" s="38">
        <v>0</v>
      </c>
      <c r="F4744" s="38">
        <v>0</v>
      </c>
      <c r="G4744" s="38">
        <v>0</v>
      </c>
    </row>
    <row r="4745" spans="3:7">
      <c r="C4745" s="11" t="s">
        <v>459</v>
      </c>
      <c r="D4745" s="38">
        <v>0</v>
      </c>
      <c r="E4745" s="38">
        <v>0</v>
      </c>
      <c r="F4745" s="38">
        <v>0</v>
      </c>
      <c r="G4745" s="38">
        <v>0</v>
      </c>
    </row>
    <row r="4746" spans="3:7">
      <c r="C4746" s="11" t="s">
        <v>463</v>
      </c>
      <c r="D4746" s="38">
        <v>0</v>
      </c>
      <c r="E4746" s="38">
        <v>0</v>
      </c>
      <c r="F4746" s="38">
        <v>0</v>
      </c>
      <c r="G4746" s="38">
        <v>0</v>
      </c>
    </row>
    <row r="4747" spans="3:7">
      <c r="C4747" s="11" t="s">
        <v>468</v>
      </c>
      <c r="D4747" s="38">
        <v>0</v>
      </c>
      <c r="E4747" s="38">
        <v>0</v>
      </c>
      <c r="F4747" s="38">
        <v>0</v>
      </c>
      <c r="G4747" s="38">
        <v>0</v>
      </c>
    </row>
    <row r="4748" spans="3:7">
      <c r="C4748" s="11" t="s">
        <v>459</v>
      </c>
      <c r="D4748" s="38">
        <v>0</v>
      </c>
      <c r="E4748" s="38">
        <v>0</v>
      </c>
      <c r="F4748" s="38">
        <v>0</v>
      </c>
      <c r="G4748" s="38">
        <v>0</v>
      </c>
    </row>
    <row r="4749" spans="3:7">
      <c r="C4749" s="11" t="s">
        <v>463</v>
      </c>
      <c r="D4749" s="38">
        <v>0</v>
      </c>
      <c r="E4749" s="38">
        <v>0</v>
      </c>
      <c r="F4749" s="38">
        <v>0</v>
      </c>
      <c r="G4749" s="38">
        <v>0</v>
      </c>
    </row>
    <row r="4750" spans="3:7">
      <c r="C4750" s="11" t="s">
        <v>467</v>
      </c>
      <c r="D4750" s="38">
        <v>0</v>
      </c>
      <c r="E4750" s="38">
        <v>0</v>
      </c>
      <c r="F4750" s="38">
        <v>0</v>
      </c>
      <c r="G4750" s="38">
        <v>0</v>
      </c>
    </row>
    <row r="4751" spans="3:7">
      <c r="C4751" s="11" t="s">
        <v>459</v>
      </c>
      <c r="D4751" s="38">
        <v>0</v>
      </c>
      <c r="E4751" s="38">
        <v>0</v>
      </c>
      <c r="F4751" s="38">
        <v>0</v>
      </c>
      <c r="G4751" s="38">
        <v>0</v>
      </c>
    </row>
    <row r="4752" spans="3:7">
      <c r="C4752" s="11" t="s">
        <v>463</v>
      </c>
      <c r="D4752" s="38">
        <v>0</v>
      </c>
      <c r="E4752" s="38">
        <v>0</v>
      </c>
      <c r="F4752" s="38">
        <v>0</v>
      </c>
      <c r="G4752" s="38">
        <v>0</v>
      </c>
    </row>
    <row r="4753" spans="3:7">
      <c r="C4753" s="11" t="s">
        <v>472</v>
      </c>
      <c r="D4753" s="38">
        <v>0</v>
      </c>
      <c r="E4753" s="38">
        <v>0</v>
      </c>
      <c r="F4753" s="38">
        <v>0</v>
      </c>
      <c r="G4753" s="38">
        <v>0</v>
      </c>
    </row>
    <row r="4754" spans="3:7">
      <c r="C4754" s="11" t="s">
        <v>459</v>
      </c>
      <c r="D4754" s="38">
        <v>0</v>
      </c>
      <c r="E4754" s="38">
        <v>0</v>
      </c>
      <c r="F4754" s="38">
        <v>0</v>
      </c>
      <c r="G4754" s="38">
        <v>0</v>
      </c>
    </row>
    <row r="4755" spans="3:7">
      <c r="C4755" s="11" t="s">
        <v>463</v>
      </c>
      <c r="D4755" s="38">
        <v>0</v>
      </c>
      <c r="E4755" s="38">
        <v>0</v>
      </c>
      <c r="F4755" s="38">
        <v>0</v>
      </c>
      <c r="G4755" s="38">
        <v>0</v>
      </c>
    </row>
    <row r="4756" spans="3:7">
      <c r="C4756" s="11" t="s">
        <v>465</v>
      </c>
      <c r="D4756" s="38">
        <v>0</v>
      </c>
      <c r="E4756" s="38">
        <v>0</v>
      </c>
      <c r="F4756" s="38">
        <v>0</v>
      </c>
      <c r="G4756" s="38">
        <v>0</v>
      </c>
    </row>
    <row r="4757" spans="3:7">
      <c r="C4757" s="11" t="s">
        <v>459</v>
      </c>
      <c r="D4757" s="38">
        <v>0</v>
      </c>
      <c r="E4757" s="38">
        <v>0</v>
      </c>
      <c r="F4757" s="38">
        <v>0</v>
      </c>
      <c r="G4757" s="38">
        <v>0</v>
      </c>
    </row>
    <row r="4758" spans="3:7">
      <c r="C4758" s="11" t="s">
        <v>463</v>
      </c>
      <c r="D4758" s="38">
        <v>0</v>
      </c>
      <c r="E4758" s="38">
        <v>0</v>
      </c>
      <c r="F4758" s="38">
        <v>0</v>
      </c>
      <c r="G4758" s="38">
        <v>0</v>
      </c>
    </row>
    <row r="4759" spans="3:7">
      <c r="C4759" s="11" t="s">
        <v>464</v>
      </c>
      <c r="D4759" s="38">
        <v>0</v>
      </c>
      <c r="E4759" s="38">
        <v>0</v>
      </c>
      <c r="F4759" s="38">
        <v>0</v>
      </c>
      <c r="G4759" s="38">
        <v>0</v>
      </c>
    </row>
    <row r="4760" spans="3:7">
      <c r="C4760" s="11" t="s">
        <v>459</v>
      </c>
      <c r="D4760" s="38">
        <v>0</v>
      </c>
      <c r="E4760" s="38">
        <v>0</v>
      </c>
      <c r="F4760" s="38">
        <v>0</v>
      </c>
      <c r="G4760" s="38">
        <v>0</v>
      </c>
    </row>
    <row r="4761" spans="3:7">
      <c r="C4761" s="11" t="s">
        <v>463</v>
      </c>
      <c r="D4761" s="38">
        <v>0</v>
      </c>
      <c r="E4761" s="38">
        <v>0</v>
      </c>
      <c r="F4761" s="38">
        <v>0</v>
      </c>
      <c r="G4761" s="38">
        <v>0</v>
      </c>
    </row>
    <row r="4762" spans="3:7">
      <c r="C4762" s="11" t="s">
        <v>462</v>
      </c>
      <c r="D4762" s="38">
        <v>0</v>
      </c>
      <c r="E4762" s="38">
        <v>0</v>
      </c>
      <c r="F4762" s="38">
        <v>0</v>
      </c>
      <c r="G4762" s="38">
        <v>0</v>
      </c>
    </row>
    <row r="4763" spans="3:7">
      <c r="C4763" s="11" t="s">
        <v>459</v>
      </c>
      <c r="D4763" s="38">
        <v>0</v>
      </c>
      <c r="E4763" s="38">
        <v>0</v>
      </c>
      <c r="F4763" s="38">
        <v>0</v>
      </c>
      <c r="G4763" s="38">
        <v>0</v>
      </c>
    </row>
    <row r="4764" spans="3:7">
      <c r="C4764" s="11" t="s">
        <v>458</v>
      </c>
      <c r="D4764" s="38">
        <v>0</v>
      </c>
      <c r="E4764" s="38">
        <v>0</v>
      </c>
      <c r="F4764" s="38">
        <v>0</v>
      </c>
      <c r="G4764" s="38">
        <v>0</v>
      </c>
    </row>
    <row r="4765" spans="3:7">
      <c r="C4765" s="11" t="s">
        <v>457</v>
      </c>
      <c r="D4765" s="38">
        <v>0</v>
      </c>
      <c r="E4765" s="38">
        <v>0</v>
      </c>
      <c r="F4765" s="38">
        <v>0</v>
      </c>
      <c r="G4765" s="38">
        <v>0</v>
      </c>
    </row>
    <row r="4766" spans="3:7">
      <c r="C4766" s="11" t="s">
        <v>456</v>
      </c>
      <c r="D4766" s="38">
        <v>0</v>
      </c>
      <c r="E4766" s="38">
        <v>0</v>
      </c>
      <c r="F4766" s="38">
        <v>0</v>
      </c>
      <c r="G4766" s="38">
        <v>0</v>
      </c>
    </row>
    <row r="4767" spans="3:7">
      <c r="C4767" s="11" t="s">
        <v>455</v>
      </c>
      <c r="D4767" s="38">
        <v>0</v>
      </c>
      <c r="E4767" s="38">
        <v>0</v>
      </c>
      <c r="F4767" s="38">
        <v>0</v>
      </c>
      <c r="G4767" s="38">
        <v>0</v>
      </c>
    </row>
    <row r="4768" spans="3:7">
      <c r="C4768" s="11" t="s">
        <v>461</v>
      </c>
      <c r="D4768" s="38">
        <v>45000000</v>
      </c>
      <c r="E4768" s="38">
        <v>59171012</v>
      </c>
      <c r="F4768" s="38">
        <v>0</v>
      </c>
      <c r="G4768" s="38">
        <v>0</v>
      </c>
    </row>
    <row r="4769" spans="3:7">
      <c r="C4769" s="11" t="s">
        <v>459</v>
      </c>
      <c r="D4769" s="38">
        <v>45000000</v>
      </c>
      <c r="E4769" s="38">
        <v>59171012</v>
      </c>
      <c r="F4769" s="38">
        <v>0</v>
      </c>
      <c r="G4769" s="38">
        <v>0</v>
      </c>
    </row>
    <row r="4770" spans="3:7">
      <c r="C4770" s="11" t="s">
        <v>458</v>
      </c>
      <c r="D4770" s="38">
        <v>0</v>
      </c>
      <c r="E4770" s="38">
        <v>0</v>
      </c>
      <c r="F4770" s="38">
        <v>0</v>
      </c>
      <c r="G4770" s="38">
        <v>0</v>
      </c>
    </row>
    <row r="4771" spans="3:7">
      <c r="C4771" s="11" t="s">
        <v>457</v>
      </c>
      <c r="D4771" s="38">
        <v>0</v>
      </c>
      <c r="E4771" s="38">
        <v>0</v>
      </c>
      <c r="F4771" s="38">
        <v>0</v>
      </c>
      <c r="G4771" s="38">
        <v>0</v>
      </c>
    </row>
    <row r="4772" spans="3:7">
      <c r="C4772" s="11" t="s">
        <v>456</v>
      </c>
      <c r="D4772" s="38">
        <v>0</v>
      </c>
      <c r="E4772" s="38">
        <v>0</v>
      </c>
      <c r="F4772" s="38">
        <v>0</v>
      </c>
      <c r="G4772" s="38">
        <v>0</v>
      </c>
    </row>
    <row r="4773" spans="3:7">
      <c r="C4773" s="11" t="s">
        <v>455</v>
      </c>
      <c r="D4773" s="38">
        <v>0</v>
      </c>
      <c r="E4773" s="38">
        <v>0</v>
      </c>
      <c r="F4773" s="38">
        <v>0</v>
      </c>
      <c r="G4773" s="38">
        <v>0</v>
      </c>
    </row>
    <row r="4774" spans="3:7">
      <c r="C4774" s="11" t="s">
        <v>460</v>
      </c>
      <c r="D4774" s="38">
        <v>0</v>
      </c>
      <c r="E4774" s="38">
        <v>0</v>
      </c>
      <c r="F4774" s="38">
        <v>0</v>
      </c>
      <c r="G4774" s="38">
        <v>0</v>
      </c>
    </row>
    <row r="4775" spans="3:7">
      <c r="C4775" s="11" t="s">
        <v>459</v>
      </c>
      <c r="D4775" s="38">
        <v>0</v>
      </c>
      <c r="E4775" s="38">
        <v>0</v>
      </c>
      <c r="F4775" s="38">
        <v>0</v>
      </c>
      <c r="G4775" s="38">
        <v>0</v>
      </c>
    </row>
    <row r="4776" spans="3:7">
      <c r="C4776" s="11" t="s">
        <v>458</v>
      </c>
      <c r="D4776" s="38">
        <v>0</v>
      </c>
      <c r="E4776" s="38">
        <v>0</v>
      </c>
      <c r="F4776" s="38">
        <v>0</v>
      </c>
      <c r="G4776" s="38">
        <v>0</v>
      </c>
    </row>
    <row r="4777" spans="3:7">
      <c r="C4777" s="11" t="s">
        <v>457</v>
      </c>
      <c r="D4777" s="38">
        <v>0</v>
      </c>
      <c r="E4777" s="38">
        <v>0</v>
      </c>
      <c r="F4777" s="38">
        <v>0</v>
      </c>
      <c r="G4777" s="38">
        <v>0</v>
      </c>
    </row>
    <row r="4778" spans="3:7">
      <c r="C4778" s="11" t="s">
        <v>456</v>
      </c>
      <c r="D4778" s="38">
        <v>0</v>
      </c>
      <c r="E4778" s="38">
        <v>0</v>
      </c>
      <c r="F4778" s="38">
        <v>0</v>
      </c>
      <c r="G4778" s="38">
        <v>0</v>
      </c>
    </row>
    <row r="4779" spans="3:7">
      <c r="C4779" s="11" t="s">
        <v>455</v>
      </c>
      <c r="D4779" s="38">
        <v>0</v>
      </c>
      <c r="E4779" s="38">
        <v>0</v>
      </c>
      <c r="F4779" s="38">
        <v>0</v>
      </c>
      <c r="G4779" s="38">
        <v>0</v>
      </c>
    </row>
    <row r="4780" spans="3:7">
      <c r="C4780" s="11" t="s">
        <v>454</v>
      </c>
      <c r="D4780" s="38">
        <v>0</v>
      </c>
      <c r="E4780" s="38">
        <v>0</v>
      </c>
      <c r="F4780" s="38">
        <v>0</v>
      </c>
      <c r="G4780" s="38">
        <v>0</v>
      </c>
    </row>
    <row r="4781" spans="3:7">
      <c r="C4781" s="11" t="s">
        <v>453</v>
      </c>
      <c r="D4781" s="38">
        <v>0</v>
      </c>
      <c r="E4781" s="38">
        <v>0</v>
      </c>
      <c r="F4781" s="38">
        <v>0</v>
      </c>
      <c r="G4781" s="38">
        <v>0</v>
      </c>
    </row>
    <row r="4782" spans="3:7">
      <c r="C4782" s="10" t="s">
        <v>165</v>
      </c>
      <c r="D4782" s="38">
        <v>45000000</v>
      </c>
      <c r="E4782" s="38">
        <v>59171012</v>
      </c>
      <c r="F4782" s="38">
        <v>0</v>
      </c>
      <c r="G4782" s="38">
        <v>0</v>
      </c>
    </row>
    <row r="4783" spans="3:7">
      <c r="C4783" s="14" t="s">
        <v>484</v>
      </c>
      <c r="D4783" s="825" t="s">
        <v>2229</v>
      </c>
      <c r="E4783" s="826"/>
      <c r="F4783" s="826"/>
      <c r="G4783" s="826"/>
    </row>
    <row r="4784" spans="3:7">
      <c r="C4784" s="35" t="s">
        <v>482</v>
      </c>
      <c r="D4784" s="821" t="s">
        <v>2230</v>
      </c>
      <c r="E4784" s="822"/>
      <c r="F4784" s="822"/>
      <c r="G4784" s="822"/>
    </row>
    <row r="4785" spans="3:7">
      <c r="C4785" s="35" t="s">
        <v>15</v>
      </c>
      <c r="D4785" s="821" t="s">
        <v>1876</v>
      </c>
      <c r="E4785" s="822"/>
      <c r="F4785" s="822"/>
      <c r="G4785" s="822"/>
    </row>
    <row r="4786" spans="3:7">
      <c r="C4786" s="13"/>
      <c r="D4786" s="41">
        <v>2021</v>
      </c>
      <c r="E4786" s="41">
        <v>2022</v>
      </c>
      <c r="F4786" s="41">
        <v>2023</v>
      </c>
      <c r="G4786" s="41">
        <v>2024</v>
      </c>
    </row>
    <row r="4787" spans="3:7">
      <c r="C4787" s="12"/>
      <c r="D4787" s="42" t="s">
        <v>7</v>
      </c>
      <c r="E4787" s="42" t="s">
        <v>8</v>
      </c>
      <c r="F4787" s="42" t="s">
        <v>8</v>
      </c>
      <c r="G4787" s="42" t="s">
        <v>8</v>
      </c>
    </row>
    <row r="4788" spans="3:7">
      <c r="C4788" s="7" t="s">
        <v>16</v>
      </c>
      <c r="D4788" s="43" t="s">
        <v>474</v>
      </c>
      <c r="E4788" s="43" t="s">
        <v>531</v>
      </c>
      <c r="F4788" s="43" t="s">
        <v>531</v>
      </c>
      <c r="G4788" s="43" t="s">
        <v>474</v>
      </c>
    </row>
    <row r="4789" spans="3:7">
      <c r="C4789" s="7" t="s">
        <v>680</v>
      </c>
      <c r="D4789" s="43" t="s">
        <v>2231</v>
      </c>
      <c r="E4789" s="43" t="s">
        <v>2232</v>
      </c>
      <c r="F4789" s="43" t="s">
        <v>2233</v>
      </c>
      <c r="G4789" s="43" t="s">
        <v>474</v>
      </c>
    </row>
    <row r="4790" spans="3:7">
      <c r="C4790" s="7" t="s">
        <v>676</v>
      </c>
      <c r="D4790" s="43" t="s">
        <v>474</v>
      </c>
      <c r="E4790" s="43" t="s">
        <v>2232</v>
      </c>
      <c r="F4790" s="43" t="s">
        <v>2233</v>
      </c>
      <c r="G4790" s="43" t="s">
        <v>474</v>
      </c>
    </row>
    <row r="4791" spans="3:7">
      <c r="C4791" s="7" t="s">
        <v>477</v>
      </c>
      <c r="D4791" s="43" t="s">
        <v>450</v>
      </c>
      <c r="E4791" s="43" t="s">
        <v>450</v>
      </c>
      <c r="F4791" s="43" t="s">
        <v>474</v>
      </c>
      <c r="G4791" s="43" t="s">
        <v>583</v>
      </c>
    </row>
    <row r="4792" spans="3:7">
      <c r="C4792" s="7" t="s">
        <v>476</v>
      </c>
      <c r="D4792" s="43" t="s">
        <v>450</v>
      </c>
      <c r="E4792" s="43" t="s">
        <v>2234</v>
      </c>
      <c r="F4792" s="43" t="s">
        <v>2235</v>
      </c>
      <c r="G4792" s="43" t="s">
        <v>583</v>
      </c>
    </row>
    <row r="4793" spans="3:7">
      <c r="C4793" s="7" t="s">
        <v>22</v>
      </c>
      <c r="D4793" s="43" t="s">
        <v>450</v>
      </c>
      <c r="E4793" s="43" t="s">
        <v>450</v>
      </c>
      <c r="F4793" s="43" t="s">
        <v>2235</v>
      </c>
      <c r="G4793" s="43" t="s">
        <v>583</v>
      </c>
    </row>
    <row r="4794" spans="3:7">
      <c r="C4794" s="823" t="s">
        <v>473</v>
      </c>
      <c r="D4794" s="824"/>
      <c r="E4794" s="824"/>
      <c r="F4794" s="824"/>
      <c r="G4794" s="824"/>
    </row>
    <row r="4795" spans="3:7">
      <c r="C4795" s="13"/>
      <c r="D4795" s="41">
        <v>2021</v>
      </c>
      <c r="E4795" s="41">
        <v>2022</v>
      </c>
      <c r="F4795" s="41">
        <v>2023</v>
      </c>
      <c r="G4795" s="41">
        <v>2024</v>
      </c>
    </row>
    <row r="4796" spans="3:7">
      <c r="C4796" s="12"/>
      <c r="D4796" s="42" t="s">
        <v>7</v>
      </c>
      <c r="E4796" s="42" t="s">
        <v>8</v>
      </c>
      <c r="F4796" s="42" t="s">
        <v>8</v>
      </c>
      <c r="G4796" s="42" t="s">
        <v>8</v>
      </c>
    </row>
    <row r="4797" spans="3:7">
      <c r="C4797" s="11" t="s">
        <v>470</v>
      </c>
      <c r="D4797" s="38">
        <v>0</v>
      </c>
      <c r="E4797" s="38">
        <v>0</v>
      </c>
      <c r="F4797" s="38">
        <v>0</v>
      </c>
      <c r="G4797" s="38">
        <v>0</v>
      </c>
    </row>
    <row r="4798" spans="3:7">
      <c r="C4798" s="11" t="s">
        <v>459</v>
      </c>
      <c r="D4798" s="38">
        <v>0</v>
      </c>
      <c r="E4798" s="38">
        <v>0</v>
      </c>
      <c r="F4798" s="38">
        <v>0</v>
      </c>
      <c r="G4798" s="38">
        <v>0</v>
      </c>
    </row>
    <row r="4799" spans="3:7">
      <c r="C4799" s="11" t="s">
        <v>463</v>
      </c>
      <c r="D4799" s="38">
        <v>0</v>
      </c>
      <c r="E4799" s="38">
        <v>0</v>
      </c>
      <c r="F4799" s="38">
        <v>0</v>
      </c>
      <c r="G4799" s="38">
        <v>0</v>
      </c>
    </row>
    <row r="4800" spans="3:7">
      <c r="C4800" s="11" t="s">
        <v>469</v>
      </c>
      <c r="D4800" s="38">
        <v>0</v>
      </c>
      <c r="E4800" s="38">
        <v>0</v>
      </c>
      <c r="F4800" s="38">
        <v>0</v>
      </c>
      <c r="G4800" s="38">
        <v>0</v>
      </c>
    </row>
    <row r="4801" spans="3:7">
      <c r="C4801" s="11" t="s">
        <v>459</v>
      </c>
      <c r="D4801" s="38">
        <v>0</v>
      </c>
      <c r="E4801" s="38">
        <v>0</v>
      </c>
      <c r="F4801" s="38">
        <v>0</v>
      </c>
      <c r="G4801" s="38">
        <v>0</v>
      </c>
    </row>
    <row r="4802" spans="3:7">
      <c r="C4802" s="11" t="s">
        <v>463</v>
      </c>
      <c r="D4802" s="38">
        <v>0</v>
      </c>
      <c r="E4802" s="38">
        <v>0</v>
      </c>
      <c r="F4802" s="38">
        <v>0</v>
      </c>
      <c r="G4802" s="38">
        <v>0</v>
      </c>
    </row>
    <row r="4803" spans="3:7">
      <c r="C4803" s="11" t="s">
        <v>468</v>
      </c>
      <c r="D4803" s="38">
        <v>0</v>
      </c>
      <c r="E4803" s="38">
        <v>0</v>
      </c>
      <c r="F4803" s="38">
        <v>0</v>
      </c>
      <c r="G4803" s="38">
        <v>0</v>
      </c>
    </row>
    <row r="4804" spans="3:7">
      <c r="C4804" s="11" t="s">
        <v>459</v>
      </c>
      <c r="D4804" s="38">
        <v>0</v>
      </c>
      <c r="E4804" s="38">
        <v>0</v>
      </c>
      <c r="F4804" s="38">
        <v>0</v>
      </c>
      <c r="G4804" s="38">
        <v>0</v>
      </c>
    </row>
    <row r="4805" spans="3:7">
      <c r="C4805" s="11" t="s">
        <v>463</v>
      </c>
      <c r="D4805" s="38">
        <v>0</v>
      </c>
      <c r="E4805" s="38">
        <v>0</v>
      </c>
      <c r="F4805" s="38">
        <v>0</v>
      </c>
      <c r="G4805" s="38">
        <v>0</v>
      </c>
    </row>
    <row r="4806" spans="3:7">
      <c r="C4806" s="11" t="s">
        <v>467</v>
      </c>
      <c r="D4806" s="38">
        <v>0</v>
      </c>
      <c r="E4806" s="38">
        <v>0</v>
      </c>
      <c r="F4806" s="38">
        <v>0</v>
      </c>
      <c r="G4806" s="38">
        <v>0</v>
      </c>
    </row>
    <row r="4807" spans="3:7">
      <c r="C4807" s="11" t="s">
        <v>459</v>
      </c>
      <c r="D4807" s="38">
        <v>0</v>
      </c>
      <c r="E4807" s="38">
        <v>0</v>
      </c>
      <c r="F4807" s="38">
        <v>0</v>
      </c>
      <c r="G4807" s="38">
        <v>0</v>
      </c>
    </row>
    <row r="4808" spans="3:7">
      <c r="C4808" s="11" t="s">
        <v>463</v>
      </c>
      <c r="D4808" s="38">
        <v>0</v>
      </c>
      <c r="E4808" s="38">
        <v>0</v>
      </c>
      <c r="F4808" s="38">
        <v>0</v>
      </c>
      <c r="G4808" s="38">
        <v>0</v>
      </c>
    </row>
    <row r="4809" spans="3:7">
      <c r="C4809" s="11" t="s">
        <v>472</v>
      </c>
      <c r="D4809" s="38">
        <v>0</v>
      </c>
      <c r="E4809" s="38">
        <v>0</v>
      </c>
      <c r="F4809" s="38">
        <v>0</v>
      </c>
      <c r="G4809" s="38">
        <v>0</v>
      </c>
    </row>
    <row r="4810" spans="3:7">
      <c r="C4810" s="11" t="s">
        <v>459</v>
      </c>
      <c r="D4810" s="38">
        <v>0</v>
      </c>
      <c r="E4810" s="38">
        <v>0</v>
      </c>
      <c r="F4810" s="38">
        <v>0</v>
      </c>
      <c r="G4810" s="38">
        <v>0</v>
      </c>
    </row>
    <row r="4811" spans="3:7">
      <c r="C4811" s="11" t="s">
        <v>463</v>
      </c>
      <c r="D4811" s="38">
        <v>0</v>
      </c>
      <c r="E4811" s="38">
        <v>0</v>
      </c>
      <c r="F4811" s="38">
        <v>0</v>
      </c>
      <c r="G4811" s="38">
        <v>0</v>
      </c>
    </row>
    <row r="4812" spans="3:7">
      <c r="C4812" s="11" t="s">
        <v>465</v>
      </c>
      <c r="D4812" s="38">
        <v>0</v>
      </c>
      <c r="E4812" s="38">
        <v>0</v>
      </c>
      <c r="F4812" s="38">
        <v>0</v>
      </c>
      <c r="G4812" s="38">
        <v>0</v>
      </c>
    </row>
    <row r="4813" spans="3:7">
      <c r="C4813" s="11" t="s">
        <v>459</v>
      </c>
      <c r="D4813" s="38">
        <v>0</v>
      </c>
      <c r="E4813" s="38">
        <v>0</v>
      </c>
      <c r="F4813" s="38">
        <v>0</v>
      </c>
      <c r="G4813" s="38">
        <v>0</v>
      </c>
    </row>
    <row r="4814" spans="3:7">
      <c r="C4814" s="11" t="s">
        <v>463</v>
      </c>
      <c r="D4814" s="38">
        <v>0</v>
      </c>
      <c r="E4814" s="38">
        <v>0</v>
      </c>
      <c r="F4814" s="38">
        <v>0</v>
      </c>
      <c r="G4814" s="38">
        <v>0</v>
      </c>
    </row>
    <row r="4815" spans="3:7">
      <c r="C4815" s="11" t="s">
        <v>464</v>
      </c>
      <c r="D4815" s="38">
        <v>0</v>
      </c>
      <c r="E4815" s="38">
        <v>0</v>
      </c>
      <c r="F4815" s="38">
        <v>0</v>
      </c>
      <c r="G4815" s="38">
        <v>0</v>
      </c>
    </row>
    <row r="4816" spans="3:7">
      <c r="C4816" s="11" t="s">
        <v>459</v>
      </c>
      <c r="D4816" s="38">
        <v>0</v>
      </c>
      <c r="E4816" s="38">
        <v>0</v>
      </c>
      <c r="F4816" s="38">
        <v>0</v>
      </c>
      <c r="G4816" s="38">
        <v>0</v>
      </c>
    </row>
    <row r="4817" spans="3:7">
      <c r="C4817" s="11" t="s">
        <v>463</v>
      </c>
      <c r="D4817" s="38">
        <v>0</v>
      </c>
      <c r="E4817" s="38">
        <v>0</v>
      </c>
      <c r="F4817" s="38">
        <v>0</v>
      </c>
      <c r="G4817" s="38">
        <v>0</v>
      </c>
    </row>
    <row r="4818" spans="3:7">
      <c r="C4818" s="11" t="s">
        <v>462</v>
      </c>
      <c r="D4818" s="38">
        <v>0</v>
      </c>
      <c r="E4818" s="38">
        <v>0</v>
      </c>
      <c r="F4818" s="38">
        <v>0</v>
      </c>
      <c r="G4818" s="38">
        <v>0</v>
      </c>
    </row>
    <row r="4819" spans="3:7">
      <c r="C4819" s="11" t="s">
        <v>459</v>
      </c>
      <c r="D4819" s="38">
        <v>0</v>
      </c>
      <c r="E4819" s="38">
        <v>0</v>
      </c>
      <c r="F4819" s="38">
        <v>0</v>
      </c>
      <c r="G4819" s="38">
        <v>0</v>
      </c>
    </row>
    <row r="4820" spans="3:7">
      <c r="C4820" s="11" t="s">
        <v>458</v>
      </c>
      <c r="D4820" s="38">
        <v>0</v>
      </c>
      <c r="E4820" s="38">
        <v>0</v>
      </c>
      <c r="F4820" s="38">
        <v>0</v>
      </c>
      <c r="G4820" s="38">
        <v>0</v>
      </c>
    </row>
    <row r="4821" spans="3:7">
      <c r="C4821" s="11" t="s">
        <v>457</v>
      </c>
      <c r="D4821" s="38">
        <v>0</v>
      </c>
      <c r="E4821" s="38">
        <v>0</v>
      </c>
      <c r="F4821" s="38">
        <v>0</v>
      </c>
      <c r="G4821" s="38">
        <v>0</v>
      </c>
    </row>
    <row r="4822" spans="3:7">
      <c r="C4822" s="11" t="s">
        <v>456</v>
      </c>
      <c r="D4822" s="38">
        <v>0</v>
      </c>
      <c r="E4822" s="38">
        <v>0</v>
      </c>
      <c r="F4822" s="38">
        <v>0</v>
      </c>
      <c r="G4822" s="38">
        <v>0</v>
      </c>
    </row>
    <row r="4823" spans="3:7">
      <c r="C4823" s="11" t="s">
        <v>455</v>
      </c>
      <c r="D4823" s="38">
        <v>0</v>
      </c>
      <c r="E4823" s="38">
        <v>0</v>
      </c>
      <c r="F4823" s="38">
        <v>0</v>
      </c>
      <c r="G4823" s="38">
        <v>0</v>
      </c>
    </row>
    <row r="4824" spans="3:7">
      <c r="C4824" s="11" t="s">
        <v>461</v>
      </c>
      <c r="D4824" s="38">
        <v>127413639</v>
      </c>
      <c r="E4824" s="38">
        <v>114238566</v>
      </c>
      <c r="F4824" s="38">
        <v>215352270</v>
      </c>
      <c r="G4824" s="38">
        <v>0</v>
      </c>
    </row>
    <row r="4825" spans="3:7">
      <c r="C4825" s="11" t="s">
        <v>459</v>
      </c>
      <c r="D4825" s="38">
        <v>127413639</v>
      </c>
      <c r="E4825" s="38">
        <v>114238566</v>
      </c>
      <c r="F4825" s="38">
        <v>215352270</v>
      </c>
      <c r="G4825" s="38">
        <v>0</v>
      </c>
    </row>
    <row r="4826" spans="3:7">
      <c r="C4826" s="11" t="s">
        <v>458</v>
      </c>
      <c r="D4826" s="38">
        <v>0</v>
      </c>
      <c r="E4826" s="38">
        <v>0</v>
      </c>
      <c r="F4826" s="38">
        <v>0</v>
      </c>
      <c r="G4826" s="38">
        <v>0</v>
      </c>
    </row>
    <row r="4827" spans="3:7">
      <c r="C4827" s="11" t="s">
        <v>457</v>
      </c>
      <c r="D4827" s="38">
        <v>0</v>
      </c>
      <c r="E4827" s="38">
        <v>0</v>
      </c>
      <c r="F4827" s="38">
        <v>0</v>
      </c>
      <c r="G4827" s="38">
        <v>0</v>
      </c>
    </row>
    <row r="4828" spans="3:7">
      <c r="C4828" s="11" t="s">
        <v>456</v>
      </c>
      <c r="D4828" s="38">
        <v>0</v>
      </c>
      <c r="E4828" s="38">
        <v>0</v>
      </c>
      <c r="F4828" s="38">
        <v>0</v>
      </c>
      <c r="G4828" s="38">
        <v>0</v>
      </c>
    </row>
    <row r="4829" spans="3:7">
      <c r="C4829" s="11" t="s">
        <v>455</v>
      </c>
      <c r="D4829" s="38">
        <v>0</v>
      </c>
      <c r="E4829" s="38">
        <v>0</v>
      </c>
      <c r="F4829" s="38">
        <v>0</v>
      </c>
      <c r="G4829" s="38">
        <v>0</v>
      </c>
    </row>
    <row r="4830" spans="3:7">
      <c r="C4830" s="11" t="s">
        <v>460</v>
      </c>
      <c r="D4830" s="38">
        <v>0</v>
      </c>
      <c r="E4830" s="38">
        <v>0</v>
      </c>
      <c r="F4830" s="38">
        <v>0</v>
      </c>
      <c r="G4830" s="38">
        <v>0</v>
      </c>
    </row>
    <row r="4831" spans="3:7">
      <c r="C4831" s="11" t="s">
        <v>459</v>
      </c>
      <c r="D4831" s="38">
        <v>0</v>
      </c>
      <c r="E4831" s="38">
        <v>0</v>
      </c>
      <c r="F4831" s="38">
        <v>0</v>
      </c>
      <c r="G4831" s="38">
        <v>0</v>
      </c>
    </row>
    <row r="4832" spans="3:7">
      <c r="C4832" s="11" t="s">
        <v>458</v>
      </c>
      <c r="D4832" s="38">
        <v>0</v>
      </c>
      <c r="E4832" s="38">
        <v>0</v>
      </c>
      <c r="F4832" s="38">
        <v>0</v>
      </c>
      <c r="G4832" s="38">
        <v>0</v>
      </c>
    </row>
    <row r="4833" spans="3:7">
      <c r="C4833" s="11" t="s">
        <v>457</v>
      </c>
      <c r="D4833" s="38">
        <v>0</v>
      </c>
      <c r="E4833" s="38">
        <v>0</v>
      </c>
      <c r="F4833" s="38">
        <v>0</v>
      </c>
      <c r="G4833" s="38">
        <v>0</v>
      </c>
    </row>
    <row r="4834" spans="3:7">
      <c r="C4834" s="11" t="s">
        <v>456</v>
      </c>
      <c r="D4834" s="38">
        <v>0</v>
      </c>
      <c r="E4834" s="38">
        <v>0</v>
      </c>
      <c r="F4834" s="38">
        <v>0</v>
      </c>
      <c r="G4834" s="38">
        <v>0</v>
      </c>
    </row>
    <row r="4835" spans="3:7">
      <c r="C4835" s="11" t="s">
        <v>455</v>
      </c>
      <c r="D4835" s="38">
        <v>0</v>
      </c>
      <c r="E4835" s="38">
        <v>0</v>
      </c>
      <c r="F4835" s="38">
        <v>0</v>
      </c>
      <c r="G4835" s="38">
        <v>0</v>
      </c>
    </row>
    <row r="4836" spans="3:7">
      <c r="C4836" s="11" t="s">
        <v>454</v>
      </c>
      <c r="D4836" s="38">
        <v>0</v>
      </c>
      <c r="E4836" s="38">
        <v>0</v>
      </c>
      <c r="F4836" s="38">
        <v>0</v>
      </c>
      <c r="G4836" s="38">
        <v>0</v>
      </c>
    </row>
    <row r="4837" spans="3:7">
      <c r="C4837" s="11" t="s">
        <v>453</v>
      </c>
      <c r="D4837" s="38">
        <v>0</v>
      </c>
      <c r="E4837" s="38">
        <v>0</v>
      </c>
      <c r="F4837" s="38">
        <v>0</v>
      </c>
      <c r="G4837" s="38">
        <v>0</v>
      </c>
    </row>
    <row r="4838" spans="3:7">
      <c r="C4838" s="10" t="s">
        <v>165</v>
      </c>
      <c r="D4838" s="38">
        <v>127413639</v>
      </c>
      <c r="E4838" s="38">
        <v>114238566</v>
      </c>
      <c r="F4838" s="38">
        <v>215352270</v>
      </c>
      <c r="G4838" s="38">
        <v>0</v>
      </c>
    </row>
    <row r="4839" spans="3:7">
      <c r="C4839" s="14" t="s">
        <v>484</v>
      </c>
      <c r="D4839" s="825" t="s">
        <v>2236</v>
      </c>
      <c r="E4839" s="826"/>
      <c r="F4839" s="826"/>
      <c r="G4839" s="826"/>
    </row>
    <row r="4840" spans="3:7">
      <c r="C4840" s="35" t="s">
        <v>482</v>
      </c>
      <c r="D4840" s="821" t="s">
        <v>2237</v>
      </c>
      <c r="E4840" s="822"/>
      <c r="F4840" s="822"/>
      <c r="G4840" s="822"/>
    </row>
    <row r="4841" spans="3:7">
      <c r="C4841" s="35" t="s">
        <v>15</v>
      </c>
      <c r="D4841" s="821" t="s">
        <v>1876</v>
      </c>
      <c r="E4841" s="822"/>
      <c r="F4841" s="822"/>
      <c r="G4841" s="822"/>
    </row>
    <row r="4842" spans="3:7">
      <c r="C4842" s="13"/>
      <c r="D4842" s="41">
        <v>2021</v>
      </c>
      <c r="E4842" s="41">
        <v>2022</v>
      </c>
      <c r="F4842" s="41">
        <v>2023</v>
      </c>
      <c r="G4842" s="41">
        <v>2024</v>
      </c>
    </row>
    <row r="4843" spans="3:7">
      <c r="C4843" s="12"/>
      <c r="D4843" s="42" t="s">
        <v>7</v>
      </c>
      <c r="E4843" s="42" t="s">
        <v>8</v>
      </c>
      <c r="F4843" s="42" t="s">
        <v>8</v>
      </c>
      <c r="G4843" s="42" t="s">
        <v>8</v>
      </c>
    </row>
    <row r="4844" spans="3:7">
      <c r="C4844" s="7" t="s">
        <v>16</v>
      </c>
      <c r="D4844" s="43" t="s">
        <v>474</v>
      </c>
      <c r="E4844" s="43" t="s">
        <v>531</v>
      </c>
      <c r="F4844" s="43" t="s">
        <v>474</v>
      </c>
      <c r="G4844" s="43" t="s">
        <v>474</v>
      </c>
    </row>
    <row r="4845" spans="3:7">
      <c r="C4845" s="7" t="s">
        <v>680</v>
      </c>
      <c r="D4845" s="43" t="s">
        <v>1834</v>
      </c>
      <c r="E4845" s="43" t="s">
        <v>2238</v>
      </c>
      <c r="F4845" s="43" t="s">
        <v>474</v>
      </c>
      <c r="G4845" s="43" t="s">
        <v>474</v>
      </c>
    </row>
    <row r="4846" spans="3:7">
      <c r="C4846" s="7" t="s">
        <v>676</v>
      </c>
      <c r="D4846" s="43" t="s">
        <v>474</v>
      </c>
      <c r="E4846" s="43" t="s">
        <v>2238</v>
      </c>
      <c r="F4846" s="43" t="s">
        <v>474</v>
      </c>
      <c r="G4846" s="43" t="s">
        <v>474</v>
      </c>
    </row>
    <row r="4847" spans="3:7">
      <c r="C4847" s="7" t="s">
        <v>477</v>
      </c>
      <c r="D4847" s="43" t="s">
        <v>450</v>
      </c>
      <c r="E4847" s="43" t="s">
        <v>450</v>
      </c>
      <c r="F4847" s="43" t="s">
        <v>583</v>
      </c>
      <c r="G4847" s="43" t="s">
        <v>450</v>
      </c>
    </row>
    <row r="4848" spans="3:7">
      <c r="C4848" s="7" t="s">
        <v>476</v>
      </c>
      <c r="D4848" s="43" t="s">
        <v>450</v>
      </c>
      <c r="E4848" s="43" t="s">
        <v>2239</v>
      </c>
      <c r="F4848" s="43" t="s">
        <v>583</v>
      </c>
      <c r="G4848" s="43" t="s">
        <v>450</v>
      </c>
    </row>
    <row r="4849" spans="3:7">
      <c r="C4849" s="7" t="s">
        <v>22</v>
      </c>
      <c r="D4849" s="43" t="s">
        <v>450</v>
      </c>
      <c r="E4849" s="43" t="s">
        <v>450</v>
      </c>
      <c r="F4849" s="43" t="s">
        <v>583</v>
      </c>
      <c r="G4849" s="43" t="s">
        <v>450</v>
      </c>
    </row>
    <row r="4850" spans="3:7">
      <c r="C4850" s="823" t="s">
        <v>473</v>
      </c>
      <c r="D4850" s="824"/>
      <c r="E4850" s="824"/>
      <c r="F4850" s="824"/>
      <c r="G4850" s="824"/>
    </row>
    <row r="4851" spans="3:7">
      <c r="C4851" s="13"/>
      <c r="D4851" s="41">
        <v>2021</v>
      </c>
      <c r="E4851" s="41">
        <v>2022</v>
      </c>
      <c r="F4851" s="41">
        <v>2023</v>
      </c>
      <c r="G4851" s="41">
        <v>2024</v>
      </c>
    </row>
    <row r="4852" spans="3:7">
      <c r="C4852" s="12"/>
      <c r="D4852" s="42" t="s">
        <v>7</v>
      </c>
      <c r="E4852" s="42" t="s">
        <v>8</v>
      </c>
      <c r="F4852" s="42" t="s">
        <v>8</v>
      </c>
      <c r="G4852" s="42" t="s">
        <v>8</v>
      </c>
    </row>
    <row r="4853" spans="3:7">
      <c r="C4853" s="11" t="s">
        <v>470</v>
      </c>
      <c r="D4853" s="38">
        <v>0</v>
      </c>
      <c r="E4853" s="38">
        <v>0</v>
      </c>
      <c r="F4853" s="38">
        <v>0</v>
      </c>
      <c r="G4853" s="38">
        <v>0</v>
      </c>
    </row>
    <row r="4854" spans="3:7">
      <c r="C4854" s="11" t="s">
        <v>459</v>
      </c>
      <c r="D4854" s="38">
        <v>0</v>
      </c>
      <c r="E4854" s="38">
        <v>0</v>
      </c>
      <c r="F4854" s="38">
        <v>0</v>
      </c>
      <c r="G4854" s="38">
        <v>0</v>
      </c>
    </row>
    <row r="4855" spans="3:7">
      <c r="C4855" s="11" t="s">
        <v>463</v>
      </c>
      <c r="D4855" s="38">
        <v>0</v>
      </c>
      <c r="E4855" s="38">
        <v>0</v>
      </c>
      <c r="F4855" s="38">
        <v>0</v>
      </c>
      <c r="G4855" s="38">
        <v>0</v>
      </c>
    </row>
    <row r="4856" spans="3:7">
      <c r="C4856" s="11" t="s">
        <v>469</v>
      </c>
      <c r="D4856" s="38">
        <v>0</v>
      </c>
      <c r="E4856" s="38">
        <v>0</v>
      </c>
      <c r="F4856" s="38">
        <v>0</v>
      </c>
      <c r="G4856" s="38">
        <v>0</v>
      </c>
    </row>
    <row r="4857" spans="3:7">
      <c r="C4857" s="11" t="s">
        <v>459</v>
      </c>
      <c r="D4857" s="38">
        <v>0</v>
      </c>
      <c r="E4857" s="38">
        <v>0</v>
      </c>
      <c r="F4857" s="38">
        <v>0</v>
      </c>
      <c r="G4857" s="38">
        <v>0</v>
      </c>
    </row>
    <row r="4858" spans="3:7">
      <c r="C4858" s="11" t="s">
        <v>463</v>
      </c>
      <c r="D4858" s="38">
        <v>0</v>
      </c>
      <c r="E4858" s="38">
        <v>0</v>
      </c>
      <c r="F4858" s="38">
        <v>0</v>
      </c>
      <c r="G4858" s="38">
        <v>0</v>
      </c>
    </row>
    <row r="4859" spans="3:7">
      <c r="C4859" s="11" t="s">
        <v>468</v>
      </c>
      <c r="D4859" s="38">
        <v>0</v>
      </c>
      <c r="E4859" s="38">
        <v>0</v>
      </c>
      <c r="F4859" s="38">
        <v>0</v>
      </c>
      <c r="G4859" s="38">
        <v>0</v>
      </c>
    </row>
    <row r="4860" spans="3:7">
      <c r="C4860" s="11" t="s">
        <v>459</v>
      </c>
      <c r="D4860" s="38">
        <v>0</v>
      </c>
      <c r="E4860" s="38">
        <v>0</v>
      </c>
      <c r="F4860" s="38">
        <v>0</v>
      </c>
      <c r="G4860" s="38">
        <v>0</v>
      </c>
    </row>
    <row r="4861" spans="3:7">
      <c r="C4861" s="11" t="s">
        <v>463</v>
      </c>
      <c r="D4861" s="38">
        <v>0</v>
      </c>
      <c r="E4861" s="38">
        <v>0</v>
      </c>
      <c r="F4861" s="38">
        <v>0</v>
      </c>
      <c r="G4861" s="38">
        <v>0</v>
      </c>
    </row>
    <row r="4862" spans="3:7">
      <c r="C4862" s="11" t="s">
        <v>467</v>
      </c>
      <c r="D4862" s="38">
        <v>0</v>
      </c>
      <c r="E4862" s="38">
        <v>0</v>
      </c>
      <c r="F4862" s="38">
        <v>0</v>
      </c>
      <c r="G4862" s="38">
        <v>0</v>
      </c>
    </row>
    <row r="4863" spans="3:7">
      <c r="C4863" s="11" t="s">
        <v>459</v>
      </c>
      <c r="D4863" s="38">
        <v>0</v>
      </c>
      <c r="E4863" s="38">
        <v>0</v>
      </c>
      <c r="F4863" s="38">
        <v>0</v>
      </c>
      <c r="G4863" s="38">
        <v>0</v>
      </c>
    </row>
    <row r="4864" spans="3:7">
      <c r="C4864" s="11" t="s">
        <v>463</v>
      </c>
      <c r="D4864" s="38">
        <v>0</v>
      </c>
      <c r="E4864" s="38">
        <v>0</v>
      </c>
      <c r="F4864" s="38">
        <v>0</v>
      </c>
      <c r="G4864" s="38">
        <v>0</v>
      </c>
    </row>
    <row r="4865" spans="3:7">
      <c r="C4865" s="11" t="s">
        <v>472</v>
      </c>
      <c r="D4865" s="38">
        <v>0</v>
      </c>
      <c r="E4865" s="38">
        <v>0</v>
      </c>
      <c r="F4865" s="38">
        <v>0</v>
      </c>
      <c r="G4865" s="38">
        <v>0</v>
      </c>
    </row>
    <row r="4866" spans="3:7">
      <c r="C4866" s="11" t="s">
        <v>459</v>
      </c>
      <c r="D4866" s="38">
        <v>0</v>
      </c>
      <c r="E4866" s="38">
        <v>0</v>
      </c>
      <c r="F4866" s="38">
        <v>0</v>
      </c>
      <c r="G4866" s="38">
        <v>0</v>
      </c>
    </row>
    <row r="4867" spans="3:7">
      <c r="C4867" s="11" t="s">
        <v>463</v>
      </c>
      <c r="D4867" s="38">
        <v>0</v>
      </c>
      <c r="E4867" s="38">
        <v>0</v>
      </c>
      <c r="F4867" s="38">
        <v>0</v>
      </c>
      <c r="G4867" s="38">
        <v>0</v>
      </c>
    </row>
    <row r="4868" spans="3:7">
      <c r="C4868" s="11" t="s">
        <v>465</v>
      </c>
      <c r="D4868" s="38">
        <v>0</v>
      </c>
      <c r="E4868" s="38">
        <v>0</v>
      </c>
      <c r="F4868" s="38">
        <v>0</v>
      </c>
      <c r="G4868" s="38">
        <v>0</v>
      </c>
    </row>
    <row r="4869" spans="3:7">
      <c r="C4869" s="11" t="s">
        <v>459</v>
      </c>
      <c r="D4869" s="38">
        <v>0</v>
      </c>
      <c r="E4869" s="38">
        <v>0</v>
      </c>
      <c r="F4869" s="38">
        <v>0</v>
      </c>
      <c r="G4869" s="38">
        <v>0</v>
      </c>
    </row>
    <row r="4870" spans="3:7">
      <c r="C4870" s="11" t="s">
        <v>463</v>
      </c>
      <c r="D4870" s="38">
        <v>0</v>
      </c>
      <c r="E4870" s="38">
        <v>0</v>
      </c>
      <c r="F4870" s="38">
        <v>0</v>
      </c>
      <c r="G4870" s="38">
        <v>0</v>
      </c>
    </row>
    <row r="4871" spans="3:7">
      <c r="C4871" s="11" t="s">
        <v>464</v>
      </c>
      <c r="D4871" s="38">
        <v>0</v>
      </c>
      <c r="E4871" s="38">
        <v>0</v>
      </c>
      <c r="F4871" s="38">
        <v>0</v>
      </c>
      <c r="G4871" s="38">
        <v>0</v>
      </c>
    </row>
    <row r="4872" spans="3:7">
      <c r="C4872" s="11" t="s">
        <v>459</v>
      </c>
      <c r="D4872" s="38">
        <v>0</v>
      </c>
      <c r="E4872" s="38">
        <v>0</v>
      </c>
      <c r="F4872" s="38">
        <v>0</v>
      </c>
      <c r="G4872" s="38">
        <v>0</v>
      </c>
    </row>
    <row r="4873" spans="3:7">
      <c r="C4873" s="11" t="s">
        <v>463</v>
      </c>
      <c r="D4873" s="38">
        <v>0</v>
      </c>
      <c r="E4873" s="38">
        <v>0</v>
      </c>
      <c r="F4873" s="38">
        <v>0</v>
      </c>
      <c r="G4873" s="38">
        <v>0</v>
      </c>
    </row>
    <row r="4874" spans="3:7">
      <c r="C4874" s="11" t="s">
        <v>462</v>
      </c>
      <c r="D4874" s="38">
        <v>0</v>
      </c>
      <c r="E4874" s="38">
        <v>0</v>
      </c>
      <c r="F4874" s="38">
        <v>0</v>
      </c>
      <c r="G4874" s="38">
        <v>0</v>
      </c>
    </row>
    <row r="4875" spans="3:7">
      <c r="C4875" s="11" t="s">
        <v>459</v>
      </c>
      <c r="D4875" s="38">
        <v>0</v>
      </c>
      <c r="E4875" s="38">
        <v>0</v>
      </c>
      <c r="F4875" s="38">
        <v>0</v>
      </c>
      <c r="G4875" s="38">
        <v>0</v>
      </c>
    </row>
    <row r="4876" spans="3:7">
      <c r="C4876" s="11" t="s">
        <v>458</v>
      </c>
      <c r="D4876" s="38">
        <v>0</v>
      </c>
      <c r="E4876" s="38">
        <v>0</v>
      </c>
      <c r="F4876" s="38">
        <v>0</v>
      </c>
      <c r="G4876" s="38">
        <v>0</v>
      </c>
    </row>
    <row r="4877" spans="3:7">
      <c r="C4877" s="11" t="s">
        <v>457</v>
      </c>
      <c r="D4877" s="38">
        <v>0</v>
      </c>
      <c r="E4877" s="38">
        <v>0</v>
      </c>
      <c r="F4877" s="38">
        <v>0</v>
      </c>
      <c r="G4877" s="38">
        <v>0</v>
      </c>
    </row>
    <row r="4878" spans="3:7">
      <c r="C4878" s="11" t="s">
        <v>456</v>
      </c>
      <c r="D4878" s="38">
        <v>0</v>
      </c>
      <c r="E4878" s="38">
        <v>0</v>
      </c>
      <c r="F4878" s="38">
        <v>0</v>
      </c>
      <c r="G4878" s="38">
        <v>0</v>
      </c>
    </row>
    <row r="4879" spans="3:7">
      <c r="C4879" s="11" t="s">
        <v>455</v>
      </c>
      <c r="D4879" s="38">
        <v>0</v>
      </c>
      <c r="E4879" s="38">
        <v>0</v>
      </c>
      <c r="F4879" s="38">
        <v>0</v>
      </c>
      <c r="G4879" s="38">
        <v>0</v>
      </c>
    </row>
    <row r="4880" spans="3:7">
      <c r="C4880" s="11" t="s">
        <v>461</v>
      </c>
      <c r="D4880" s="38">
        <v>200000000</v>
      </c>
      <c r="E4880" s="38">
        <v>150545934</v>
      </c>
      <c r="F4880" s="38">
        <v>0</v>
      </c>
      <c r="G4880" s="38">
        <v>0</v>
      </c>
    </row>
    <row r="4881" spans="3:7">
      <c r="C4881" s="11" t="s">
        <v>459</v>
      </c>
      <c r="D4881" s="38">
        <v>200000000</v>
      </c>
      <c r="E4881" s="38">
        <v>150545934</v>
      </c>
      <c r="F4881" s="38">
        <v>0</v>
      </c>
      <c r="G4881" s="38">
        <v>0</v>
      </c>
    </row>
    <row r="4882" spans="3:7">
      <c r="C4882" s="11" t="s">
        <v>458</v>
      </c>
      <c r="D4882" s="38">
        <v>0</v>
      </c>
      <c r="E4882" s="38">
        <v>0</v>
      </c>
      <c r="F4882" s="38">
        <v>0</v>
      </c>
      <c r="G4882" s="38">
        <v>0</v>
      </c>
    </row>
    <row r="4883" spans="3:7">
      <c r="C4883" s="11" t="s">
        <v>457</v>
      </c>
      <c r="D4883" s="38">
        <v>0</v>
      </c>
      <c r="E4883" s="38">
        <v>0</v>
      </c>
      <c r="F4883" s="38">
        <v>0</v>
      </c>
      <c r="G4883" s="38">
        <v>0</v>
      </c>
    </row>
    <row r="4884" spans="3:7">
      <c r="C4884" s="11" t="s">
        <v>456</v>
      </c>
      <c r="D4884" s="38">
        <v>0</v>
      </c>
      <c r="E4884" s="38">
        <v>0</v>
      </c>
      <c r="F4884" s="38">
        <v>0</v>
      </c>
      <c r="G4884" s="38">
        <v>0</v>
      </c>
    </row>
    <row r="4885" spans="3:7">
      <c r="C4885" s="11" t="s">
        <v>455</v>
      </c>
      <c r="D4885" s="38">
        <v>0</v>
      </c>
      <c r="E4885" s="38">
        <v>0</v>
      </c>
      <c r="F4885" s="38">
        <v>0</v>
      </c>
      <c r="G4885" s="38">
        <v>0</v>
      </c>
    </row>
    <row r="4886" spans="3:7">
      <c r="C4886" s="11" t="s">
        <v>460</v>
      </c>
      <c r="D4886" s="38">
        <v>0</v>
      </c>
      <c r="E4886" s="38">
        <v>0</v>
      </c>
      <c r="F4886" s="38">
        <v>0</v>
      </c>
      <c r="G4886" s="38">
        <v>0</v>
      </c>
    </row>
    <row r="4887" spans="3:7">
      <c r="C4887" s="11" t="s">
        <v>459</v>
      </c>
      <c r="D4887" s="38">
        <v>0</v>
      </c>
      <c r="E4887" s="38">
        <v>0</v>
      </c>
      <c r="F4887" s="38">
        <v>0</v>
      </c>
      <c r="G4887" s="38">
        <v>0</v>
      </c>
    </row>
    <row r="4888" spans="3:7">
      <c r="C4888" s="11" t="s">
        <v>458</v>
      </c>
      <c r="D4888" s="38">
        <v>0</v>
      </c>
      <c r="E4888" s="38">
        <v>0</v>
      </c>
      <c r="F4888" s="38">
        <v>0</v>
      </c>
      <c r="G4888" s="38">
        <v>0</v>
      </c>
    </row>
    <row r="4889" spans="3:7">
      <c r="C4889" s="11" t="s">
        <v>457</v>
      </c>
      <c r="D4889" s="38">
        <v>0</v>
      </c>
      <c r="E4889" s="38">
        <v>0</v>
      </c>
      <c r="F4889" s="38">
        <v>0</v>
      </c>
      <c r="G4889" s="38">
        <v>0</v>
      </c>
    </row>
    <row r="4890" spans="3:7">
      <c r="C4890" s="11" t="s">
        <v>456</v>
      </c>
      <c r="D4890" s="38">
        <v>0</v>
      </c>
      <c r="E4890" s="38">
        <v>0</v>
      </c>
      <c r="F4890" s="38">
        <v>0</v>
      </c>
      <c r="G4890" s="38">
        <v>0</v>
      </c>
    </row>
    <row r="4891" spans="3:7">
      <c r="C4891" s="11" t="s">
        <v>455</v>
      </c>
      <c r="D4891" s="38">
        <v>0</v>
      </c>
      <c r="E4891" s="38">
        <v>0</v>
      </c>
      <c r="F4891" s="38">
        <v>0</v>
      </c>
      <c r="G4891" s="38">
        <v>0</v>
      </c>
    </row>
    <row r="4892" spans="3:7">
      <c r="C4892" s="11" t="s">
        <v>454</v>
      </c>
      <c r="D4892" s="38">
        <v>0</v>
      </c>
      <c r="E4892" s="38">
        <v>0</v>
      </c>
      <c r="F4892" s="38">
        <v>0</v>
      </c>
      <c r="G4892" s="38">
        <v>0</v>
      </c>
    </row>
    <row r="4893" spans="3:7">
      <c r="C4893" s="11" t="s">
        <v>453</v>
      </c>
      <c r="D4893" s="38">
        <v>0</v>
      </c>
      <c r="E4893" s="38">
        <v>0</v>
      </c>
      <c r="F4893" s="38">
        <v>0</v>
      </c>
      <c r="G4893" s="38">
        <v>0</v>
      </c>
    </row>
    <row r="4894" spans="3:7">
      <c r="C4894" s="10" t="s">
        <v>165</v>
      </c>
      <c r="D4894" s="38">
        <v>200000000</v>
      </c>
      <c r="E4894" s="38">
        <v>150545934</v>
      </c>
      <c r="F4894" s="38">
        <v>0</v>
      </c>
      <c r="G4894" s="38">
        <v>0</v>
      </c>
    </row>
    <row r="4895" spans="3:7">
      <c r="C4895" s="14" t="s">
        <v>484</v>
      </c>
      <c r="D4895" s="825" t="s">
        <v>2240</v>
      </c>
      <c r="E4895" s="826"/>
      <c r="F4895" s="826"/>
      <c r="G4895" s="826"/>
    </row>
    <row r="4896" spans="3:7">
      <c r="C4896" s="35" t="s">
        <v>482</v>
      </c>
      <c r="D4896" s="821" t="s">
        <v>2241</v>
      </c>
      <c r="E4896" s="822"/>
      <c r="F4896" s="822"/>
      <c r="G4896" s="822"/>
    </row>
    <row r="4897" spans="3:7">
      <c r="C4897" s="35" t="s">
        <v>15</v>
      </c>
      <c r="D4897" s="821" t="s">
        <v>1876</v>
      </c>
      <c r="E4897" s="822"/>
      <c r="F4897" s="822"/>
      <c r="G4897" s="822"/>
    </row>
    <row r="4898" spans="3:7">
      <c r="C4898" s="13"/>
      <c r="D4898" s="41">
        <v>2021</v>
      </c>
      <c r="E4898" s="41">
        <v>2022</v>
      </c>
      <c r="F4898" s="41">
        <v>2023</v>
      </c>
      <c r="G4898" s="41">
        <v>2024</v>
      </c>
    </row>
    <row r="4899" spans="3:7">
      <c r="C4899" s="12"/>
      <c r="D4899" s="42" t="s">
        <v>7</v>
      </c>
      <c r="E4899" s="42" t="s">
        <v>8</v>
      </c>
      <c r="F4899" s="42" t="s">
        <v>8</v>
      </c>
      <c r="G4899" s="42" t="s">
        <v>8</v>
      </c>
    </row>
    <row r="4900" spans="3:7">
      <c r="C4900" s="7" t="s">
        <v>16</v>
      </c>
      <c r="D4900" s="43" t="s">
        <v>474</v>
      </c>
      <c r="E4900" s="43" t="s">
        <v>531</v>
      </c>
      <c r="F4900" s="43" t="s">
        <v>474</v>
      </c>
      <c r="G4900" s="43" t="s">
        <v>474</v>
      </c>
    </row>
    <row r="4901" spans="3:7">
      <c r="C4901" s="7" t="s">
        <v>680</v>
      </c>
      <c r="D4901" s="43" t="s">
        <v>474</v>
      </c>
      <c r="E4901" s="43" t="s">
        <v>2242</v>
      </c>
      <c r="F4901" s="43" t="s">
        <v>474</v>
      </c>
      <c r="G4901" s="43" t="s">
        <v>474</v>
      </c>
    </row>
    <row r="4902" spans="3:7">
      <c r="C4902" s="7" t="s">
        <v>676</v>
      </c>
      <c r="D4902" s="43" t="s">
        <v>474</v>
      </c>
      <c r="E4902" s="43" t="s">
        <v>2242</v>
      </c>
      <c r="F4902" s="43" t="s">
        <v>474</v>
      </c>
      <c r="G4902" s="43" t="s">
        <v>474</v>
      </c>
    </row>
    <row r="4903" spans="3:7">
      <c r="C4903" s="7" t="s">
        <v>477</v>
      </c>
      <c r="D4903" s="43" t="s">
        <v>450</v>
      </c>
      <c r="E4903" s="43" t="s">
        <v>450</v>
      </c>
      <c r="F4903" s="43" t="s">
        <v>583</v>
      </c>
      <c r="G4903" s="43" t="s">
        <v>450</v>
      </c>
    </row>
    <row r="4904" spans="3:7">
      <c r="C4904" s="7" t="s">
        <v>476</v>
      </c>
      <c r="D4904" s="43" t="s">
        <v>450</v>
      </c>
      <c r="E4904" s="43" t="s">
        <v>450</v>
      </c>
      <c r="F4904" s="43" t="s">
        <v>583</v>
      </c>
      <c r="G4904" s="43" t="s">
        <v>450</v>
      </c>
    </row>
    <row r="4905" spans="3:7">
      <c r="C4905" s="7" t="s">
        <v>22</v>
      </c>
      <c r="D4905" s="43" t="s">
        <v>450</v>
      </c>
      <c r="E4905" s="43" t="s">
        <v>450</v>
      </c>
      <c r="F4905" s="43" t="s">
        <v>583</v>
      </c>
      <c r="G4905" s="43" t="s">
        <v>450</v>
      </c>
    </row>
    <row r="4906" spans="3:7">
      <c r="C4906" s="823" t="s">
        <v>473</v>
      </c>
      <c r="D4906" s="824"/>
      <c r="E4906" s="824"/>
      <c r="F4906" s="824"/>
      <c r="G4906" s="824"/>
    </row>
    <row r="4907" spans="3:7">
      <c r="C4907" s="13"/>
      <c r="D4907" s="41">
        <v>2021</v>
      </c>
      <c r="E4907" s="41">
        <v>2022</v>
      </c>
      <c r="F4907" s="41">
        <v>2023</v>
      </c>
      <c r="G4907" s="41">
        <v>2024</v>
      </c>
    </row>
    <row r="4908" spans="3:7">
      <c r="C4908" s="12"/>
      <c r="D4908" s="42" t="s">
        <v>7</v>
      </c>
      <c r="E4908" s="42" t="s">
        <v>8</v>
      </c>
      <c r="F4908" s="42" t="s">
        <v>8</v>
      </c>
      <c r="G4908" s="42" t="s">
        <v>8</v>
      </c>
    </row>
    <row r="4909" spans="3:7">
      <c r="C4909" s="11" t="s">
        <v>470</v>
      </c>
      <c r="D4909" s="38">
        <v>0</v>
      </c>
      <c r="E4909" s="38">
        <v>0</v>
      </c>
      <c r="F4909" s="38">
        <v>0</v>
      </c>
      <c r="G4909" s="38">
        <v>0</v>
      </c>
    </row>
    <row r="4910" spans="3:7">
      <c r="C4910" s="11" t="s">
        <v>459</v>
      </c>
      <c r="D4910" s="38">
        <v>0</v>
      </c>
      <c r="E4910" s="38">
        <v>0</v>
      </c>
      <c r="F4910" s="38">
        <v>0</v>
      </c>
      <c r="G4910" s="38">
        <v>0</v>
      </c>
    </row>
    <row r="4911" spans="3:7">
      <c r="C4911" s="11" t="s">
        <v>463</v>
      </c>
      <c r="D4911" s="38">
        <v>0</v>
      </c>
      <c r="E4911" s="38">
        <v>0</v>
      </c>
      <c r="F4911" s="38">
        <v>0</v>
      </c>
      <c r="G4911" s="38">
        <v>0</v>
      </c>
    </row>
    <row r="4912" spans="3:7">
      <c r="C4912" s="11" t="s">
        <v>469</v>
      </c>
      <c r="D4912" s="38">
        <v>0</v>
      </c>
      <c r="E4912" s="38">
        <v>0</v>
      </c>
      <c r="F4912" s="38">
        <v>0</v>
      </c>
      <c r="G4912" s="38">
        <v>0</v>
      </c>
    </row>
    <row r="4913" spans="3:7">
      <c r="C4913" s="11" t="s">
        <v>459</v>
      </c>
      <c r="D4913" s="38">
        <v>0</v>
      </c>
      <c r="E4913" s="38">
        <v>0</v>
      </c>
      <c r="F4913" s="38">
        <v>0</v>
      </c>
      <c r="G4913" s="38">
        <v>0</v>
      </c>
    </row>
    <row r="4914" spans="3:7">
      <c r="C4914" s="11" t="s">
        <v>463</v>
      </c>
      <c r="D4914" s="38">
        <v>0</v>
      </c>
      <c r="E4914" s="38">
        <v>0</v>
      </c>
      <c r="F4914" s="38">
        <v>0</v>
      </c>
      <c r="G4914" s="38">
        <v>0</v>
      </c>
    </row>
    <row r="4915" spans="3:7">
      <c r="C4915" s="11" t="s">
        <v>468</v>
      </c>
      <c r="D4915" s="38">
        <v>0</v>
      </c>
      <c r="E4915" s="38">
        <v>0</v>
      </c>
      <c r="F4915" s="38">
        <v>0</v>
      </c>
      <c r="G4915" s="38">
        <v>0</v>
      </c>
    </row>
    <row r="4916" spans="3:7">
      <c r="C4916" s="11" t="s">
        <v>459</v>
      </c>
      <c r="D4916" s="38">
        <v>0</v>
      </c>
      <c r="E4916" s="38">
        <v>0</v>
      </c>
      <c r="F4916" s="38">
        <v>0</v>
      </c>
      <c r="G4916" s="38">
        <v>0</v>
      </c>
    </row>
    <row r="4917" spans="3:7">
      <c r="C4917" s="11" t="s">
        <v>463</v>
      </c>
      <c r="D4917" s="38">
        <v>0</v>
      </c>
      <c r="E4917" s="38">
        <v>0</v>
      </c>
      <c r="F4917" s="38">
        <v>0</v>
      </c>
      <c r="G4917" s="38">
        <v>0</v>
      </c>
    </row>
    <row r="4918" spans="3:7">
      <c r="C4918" s="11" t="s">
        <v>467</v>
      </c>
      <c r="D4918" s="38">
        <v>0</v>
      </c>
      <c r="E4918" s="38">
        <v>0</v>
      </c>
      <c r="F4918" s="38">
        <v>0</v>
      </c>
      <c r="G4918" s="38">
        <v>0</v>
      </c>
    </row>
    <row r="4919" spans="3:7">
      <c r="C4919" s="11" t="s">
        <v>459</v>
      </c>
      <c r="D4919" s="38">
        <v>0</v>
      </c>
      <c r="E4919" s="38">
        <v>0</v>
      </c>
      <c r="F4919" s="38">
        <v>0</v>
      </c>
      <c r="G4919" s="38">
        <v>0</v>
      </c>
    </row>
    <row r="4920" spans="3:7">
      <c r="C4920" s="11" t="s">
        <v>463</v>
      </c>
      <c r="D4920" s="38">
        <v>0</v>
      </c>
      <c r="E4920" s="38">
        <v>0</v>
      </c>
      <c r="F4920" s="38">
        <v>0</v>
      </c>
      <c r="G4920" s="38">
        <v>0</v>
      </c>
    </row>
    <row r="4921" spans="3:7">
      <c r="C4921" s="11" t="s">
        <v>472</v>
      </c>
      <c r="D4921" s="38">
        <v>0</v>
      </c>
      <c r="E4921" s="38">
        <v>0</v>
      </c>
      <c r="F4921" s="38">
        <v>0</v>
      </c>
      <c r="G4921" s="38">
        <v>0</v>
      </c>
    </row>
    <row r="4922" spans="3:7">
      <c r="C4922" s="11" t="s">
        <v>459</v>
      </c>
      <c r="D4922" s="38">
        <v>0</v>
      </c>
      <c r="E4922" s="38">
        <v>0</v>
      </c>
      <c r="F4922" s="38">
        <v>0</v>
      </c>
      <c r="G4922" s="38">
        <v>0</v>
      </c>
    </row>
    <row r="4923" spans="3:7">
      <c r="C4923" s="11" t="s">
        <v>463</v>
      </c>
      <c r="D4923" s="38">
        <v>0</v>
      </c>
      <c r="E4923" s="38">
        <v>0</v>
      </c>
      <c r="F4923" s="38">
        <v>0</v>
      </c>
      <c r="G4923" s="38">
        <v>0</v>
      </c>
    </row>
    <row r="4924" spans="3:7">
      <c r="C4924" s="11" t="s">
        <v>465</v>
      </c>
      <c r="D4924" s="38">
        <v>0</v>
      </c>
      <c r="E4924" s="38">
        <v>0</v>
      </c>
      <c r="F4924" s="38">
        <v>0</v>
      </c>
      <c r="G4924" s="38">
        <v>0</v>
      </c>
    </row>
    <row r="4925" spans="3:7">
      <c r="C4925" s="11" t="s">
        <v>459</v>
      </c>
      <c r="D4925" s="38">
        <v>0</v>
      </c>
      <c r="E4925" s="38">
        <v>0</v>
      </c>
      <c r="F4925" s="38">
        <v>0</v>
      </c>
      <c r="G4925" s="38">
        <v>0</v>
      </c>
    </row>
    <row r="4926" spans="3:7">
      <c r="C4926" s="11" t="s">
        <v>463</v>
      </c>
      <c r="D4926" s="38">
        <v>0</v>
      </c>
      <c r="E4926" s="38">
        <v>0</v>
      </c>
      <c r="F4926" s="38">
        <v>0</v>
      </c>
      <c r="G4926" s="38">
        <v>0</v>
      </c>
    </row>
    <row r="4927" spans="3:7">
      <c r="C4927" s="11" t="s">
        <v>464</v>
      </c>
      <c r="D4927" s="38">
        <v>0</v>
      </c>
      <c r="E4927" s="38">
        <v>0</v>
      </c>
      <c r="F4927" s="38">
        <v>0</v>
      </c>
      <c r="G4927" s="38">
        <v>0</v>
      </c>
    </row>
    <row r="4928" spans="3:7">
      <c r="C4928" s="11" t="s">
        <v>459</v>
      </c>
      <c r="D4928" s="38">
        <v>0</v>
      </c>
      <c r="E4928" s="38">
        <v>0</v>
      </c>
      <c r="F4928" s="38">
        <v>0</v>
      </c>
      <c r="G4928" s="38">
        <v>0</v>
      </c>
    </row>
    <row r="4929" spans="3:7">
      <c r="C4929" s="11" t="s">
        <v>463</v>
      </c>
      <c r="D4929" s="38">
        <v>0</v>
      </c>
      <c r="E4929" s="38">
        <v>0</v>
      </c>
      <c r="F4929" s="38">
        <v>0</v>
      </c>
      <c r="G4929" s="38">
        <v>0</v>
      </c>
    </row>
    <row r="4930" spans="3:7">
      <c r="C4930" s="11" t="s">
        <v>462</v>
      </c>
      <c r="D4930" s="38">
        <v>0</v>
      </c>
      <c r="E4930" s="38">
        <v>0</v>
      </c>
      <c r="F4930" s="38">
        <v>0</v>
      </c>
      <c r="G4930" s="38">
        <v>0</v>
      </c>
    </row>
    <row r="4931" spans="3:7">
      <c r="C4931" s="11" t="s">
        <v>459</v>
      </c>
      <c r="D4931" s="38">
        <v>0</v>
      </c>
      <c r="E4931" s="38">
        <v>0</v>
      </c>
      <c r="F4931" s="38">
        <v>0</v>
      </c>
      <c r="G4931" s="38">
        <v>0</v>
      </c>
    </row>
    <row r="4932" spans="3:7">
      <c r="C4932" s="11" t="s">
        <v>458</v>
      </c>
      <c r="D4932" s="38">
        <v>0</v>
      </c>
      <c r="E4932" s="38">
        <v>0</v>
      </c>
      <c r="F4932" s="38">
        <v>0</v>
      </c>
      <c r="G4932" s="38">
        <v>0</v>
      </c>
    </row>
    <row r="4933" spans="3:7">
      <c r="C4933" s="11" t="s">
        <v>457</v>
      </c>
      <c r="D4933" s="38">
        <v>0</v>
      </c>
      <c r="E4933" s="38">
        <v>0</v>
      </c>
      <c r="F4933" s="38">
        <v>0</v>
      </c>
      <c r="G4933" s="38">
        <v>0</v>
      </c>
    </row>
    <row r="4934" spans="3:7">
      <c r="C4934" s="11" t="s">
        <v>456</v>
      </c>
      <c r="D4934" s="38">
        <v>0</v>
      </c>
      <c r="E4934" s="38">
        <v>0</v>
      </c>
      <c r="F4934" s="38">
        <v>0</v>
      </c>
      <c r="G4934" s="38">
        <v>0</v>
      </c>
    </row>
    <row r="4935" spans="3:7">
      <c r="C4935" s="11" t="s">
        <v>455</v>
      </c>
      <c r="D4935" s="38">
        <v>0</v>
      </c>
      <c r="E4935" s="38">
        <v>0</v>
      </c>
      <c r="F4935" s="38">
        <v>0</v>
      </c>
      <c r="G4935" s="38">
        <v>0</v>
      </c>
    </row>
    <row r="4936" spans="3:7">
      <c r="C4936" s="11" t="s">
        <v>461</v>
      </c>
      <c r="D4936" s="38">
        <v>0</v>
      </c>
      <c r="E4936" s="38">
        <v>69817510</v>
      </c>
      <c r="F4936" s="38">
        <v>0</v>
      </c>
      <c r="G4936" s="38">
        <v>0</v>
      </c>
    </row>
    <row r="4937" spans="3:7">
      <c r="C4937" s="11" t="s">
        <v>459</v>
      </c>
      <c r="D4937" s="38">
        <v>0</v>
      </c>
      <c r="E4937" s="38">
        <v>69817510</v>
      </c>
      <c r="F4937" s="38">
        <v>0</v>
      </c>
      <c r="G4937" s="38">
        <v>0</v>
      </c>
    </row>
    <row r="4938" spans="3:7">
      <c r="C4938" s="11" t="s">
        <v>458</v>
      </c>
      <c r="D4938" s="38">
        <v>0</v>
      </c>
      <c r="E4938" s="38">
        <v>0</v>
      </c>
      <c r="F4938" s="38">
        <v>0</v>
      </c>
      <c r="G4938" s="38">
        <v>0</v>
      </c>
    </row>
    <row r="4939" spans="3:7">
      <c r="C4939" s="11" t="s">
        <v>457</v>
      </c>
      <c r="D4939" s="38">
        <v>0</v>
      </c>
      <c r="E4939" s="38">
        <v>0</v>
      </c>
      <c r="F4939" s="38">
        <v>0</v>
      </c>
      <c r="G4939" s="38">
        <v>0</v>
      </c>
    </row>
    <row r="4940" spans="3:7">
      <c r="C4940" s="11" t="s">
        <v>456</v>
      </c>
      <c r="D4940" s="38">
        <v>0</v>
      </c>
      <c r="E4940" s="38">
        <v>0</v>
      </c>
      <c r="F4940" s="38">
        <v>0</v>
      </c>
      <c r="G4940" s="38">
        <v>0</v>
      </c>
    </row>
    <row r="4941" spans="3:7">
      <c r="C4941" s="11" t="s">
        <v>455</v>
      </c>
      <c r="D4941" s="38">
        <v>0</v>
      </c>
      <c r="E4941" s="38">
        <v>0</v>
      </c>
      <c r="F4941" s="38">
        <v>0</v>
      </c>
      <c r="G4941" s="38">
        <v>0</v>
      </c>
    </row>
    <row r="4942" spans="3:7">
      <c r="C4942" s="11" t="s">
        <v>460</v>
      </c>
      <c r="D4942" s="38">
        <v>0</v>
      </c>
      <c r="E4942" s="38">
        <v>0</v>
      </c>
      <c r="F4942" s="38">
        <v>0</v>
      </c>
      <c r="G4942" s="38">
        <v>0</v>
      </c>
    </row>
    <row r="4943" spans="3:7">
      <c r="C4943" s="11" t="s">
        <v>459</v>
      </c>
      <c r="D4943" s="38">
        <v>0</v>
      </c>
      <c r="E4943" s="38">
        <v>0</v>
      </c>
      <c r="F4943" s="38">
        <v>0</v>
      </c>
      <c r="G4943" s="38">
        <v>0</v>
      </c>
    </row>
    <row r="4944" spans="3:7">
      <c r="C4944" s="11" t="s">
        <v>458</v>
      </c>
      <c r="D4944" s="38">
        <v>0</v>
      </c>
      <c r="E4944" s="38">
        <v>0</v>
      </c>
      <c r="F4944" s="38">
        <v>0</v>
      </c>
      <c r="G4944" s="38">
        <v>0</v>
      </c>
    </row>
    <row r="4945" spans="3:7">
      <c r="C4945" s="11" t="s">
        <v>457</v>
      </c>
      <c r="D4945" s="38">
        <v>0</v>
      </c>
      <c r="E4945" s="38">
        <v>0</v>
      </c>
      <c r="F4945" s="38">
        <v>0</v>
      </c>
      <c r="G4945" s="38">
        <v>0</v>
      </c>
    </row>
    <row r="4946" spans="3:7">
      <c r="C4946" s="11" t="s">
        <v>456</v>
      </c>
      <c r="D4946" s="38">
        <v>0</v>
      </c>
      <c r="E4946" s="38">
        <v>0</v>
      </c>
      <c r="F4946" s="38">
        <v>0</v>
      </c>
      <c r="G4946" s="38">
        <v>0</v>
      </c>
    </row>
    <row r="4947" spans="3:7">
      <c r="C4947" s="11" t="s">
        <v>455</v>
      </c>
      <c r="D4947" s="38">
        <v>0</v>
      </c>
      <c r="E4947" s="38">
        <v>0</v>
      </c>
      <c r="F4947" s="38">
        <v>0</v>
      </c>
      <c r="G4947" s="38">
        <v>0</v>
      </c>
    </row>
    <row r="4948" spans="3:7">
      <c r="C4948" s="11" t="s">
        <v>454</v>
      </c>
      <c r="D4948" s="38">
        <v>0</v>
      </c>
      <c r="E4948" s="38">
        <v>0</v>
      </c>
      <c r="F4948" s="38">
        <v>0</v>
      </c>
      <c r="G4948" s="38">
        <v>0</v>
      </c>
    </row>
    <row r="4949" spans="3:7">
      <c r="C4949" s="11" t="s">
        <v>453</v>
      </c>
      <c r="D4949" s="38">
        <v>0</v>
      </c>
      <c r="E4949" s="38">
        <v>0</v>
      </c>
      <c r="F4949" s="38">
        <v>0</v>
      </c>
      <c r="G4949" s="38">
        <v>0</v>
      </c>
    </row>
    <row r="4950" spans="3:7">
      <c r="C4950" s="10" t="s">
        <v>165</v>
      </c>
      <c r="D4950" s="38">
        <v>0</v>
      </c>
      <c r="E4950" s="38">
        <v>69817510</v>
      </c>
      <c r="F4950" s="38">
        <v>0</v>
      </c>
      <c r="G4950" s="38">
        <v>0</v>
      </c>
    </row>
    <row r="4951" spans="3:7">
      <c r="C4951" s="14" t="s">
        <v>484</v>
      </c>
      <c r="D4951" s="825" t="s">
        <v>2243</v>
      </c>
      <c r="E4951" s="826"/>
      <c r="F4951" s="826"/>
      <c r="G4951" s="826"/>
    </row>
    <row r="4952" spans="3:7">
      <c r="C4952" s="35" t="s">
        <v>482</v>
      </c>
      <c r="D4952" s="821" t="s">
        <v>2244</v>
      </c>
      <c r="E4952" s="822"/>
      <c r="F4952" s="822"/>
      <c r="G4952" s="822"/>
    </row>
    <row r="4953" spans="3:7">
      <c r="C4953" s="35" t="s">
        <v>15</v>
      </c>
      <c r="D4953" s="821" t="s">
        <v>1876</v>
      </c>
      <c r="E4953" s="822"/>
      <c r="F4953" s="822"/>
      <c r="G4953" s="822"/>
    </row>
    <row r="4954" spans="3:7">
      <c r="C4954" s="13"/>
      <c r="D4954" s="41">
        <v>2021</v>
      </c>
      <c r="E4954" s="41">
        <v>2022</v>
      </c>
      <c r="F4954" s="41">
        <v>2023</v>
      </c>
      <c r="G4954" s="41">
        <v>2024</v>
      </c>
    </row>
    <row r="4955" spans="3:7">
      <c r="C4955" s="12"/>
      <c r="D4955" s="42" t="s">
        <v>7</v>
      </c>
      <c r="E4955" s="42" t="s">
        <v>8</v>
      </c>
      <c r="F4955" s="42" t="s">
        <v>8</v>
      </c>
      <c r="G4955" s="42" t="s">
        <v>8</v>
      </c>
    </row>
    <row r="4956" spans="3:7">
      <c r="C4956" s="7" t="s">
        <v>16</v>
      </c>
      <c r="D4956" s="43" t="s">
        <v>474</v>
      </c>
      <c r="E4956" s="43" t="s">
        <v>531</v>
      </c>
      <c r="F4956" s="43" t="s">
        <v>474</v>
      </c>
      <c r="G4956" s="43" t="s">
        <v>474</v>
      </c>
    </row>
    <row r="4957" spans="3:7">
      <c r="C4957" s="7" t="s">
        <v>680</v>
      </c>
      <c r="D4957" s="43" t="s">
        <v>1043</v>
      </c>
      <c r="E4957" s="43" t="s">
        <v>2245</v>
      </c>
      <c r="F4957" s="43" t="s">
        <v>474</v>
      </c>
      <c r="G4957" s="43" t="s">
        <v>474</v>
      </c>
    </row>
    <row r="4958" spans="3:7">
      <c r="C4958" s="7" t="s">
        <v>676</v>
      </c>
      <c r="D4958" s="43" t="s">
        <v>474</v>
      </c>
      <c r="E4958" s="43" t="s">
        <v>2245</v>
      </c>
      <c r="F4958" s="43" t="s">
        <v>474</v>
      </c>
      <c r="G4958" s="43" t="s">
        <v>474</v>
      </c>
    </row>
    <row r="4959" spans="3:7">
      <c r="C4959" s="7" t="s">
        <v>477</v>
      </c>
      <c r="D4959" s="43" t="s">
        <v>450</v>
      </c>
      <c r="E4959" s="43" t="s">
        <v>450</v>
      </c>
      <c r="F4959" s="43" t="s">
        <v>583</v>
      </c>
      <c r="G4959" s="43" t="s">
        <v>450</v>
      </c>
    </row>
    <row r="4960" spans="3:7">
      <c r="C4960" s="7" t="s">
        <v>476</v>
      </c>
      <c r="D4960" s="43" t="s">
        <v>450</v>
      </c>
      <c r="E4960" s="43" t="s">
        <v>2246</v>
      </c>
      <c r="F4960" s="43" t="s">
        <v>583</v>
      </c>
      <c r="G4960" s="43" t="s">
        <v>450</v>
      </c>
    </row>
    <row r="4961" spans="3:7">
      <c r="C4961" s="7" t="s">
        <v>22</v>
      </c>
      <c r="D4961" s="43" t="s">
        <v>450</v>
      </c>
      <c r="E4961" s="43" t="s">
        <v>450</v>
      </c>
      <c r="F4961" s="43" t="s">
        <v>583</v>
      </c>
      <c r="G4961" s="43" t="s">
        <v>450</v>
      </c>
    </row>
    <row r="4962" spans="3:7">
      <c r="C4962" s="823" t="s">
        <v>473</v>
      </c>
      <c r="D4962" s="824"/>
      <c r="E4962" s="824"/>
      <c r="F4962" s="824"/>
      <c r="G4962" s="824"/>
    </row>
    <row r="4963" spans="3:7">
      <c r="C4963" s="13"/>
      <c r="D4963" s="41">
        <v>2021</v>
      </c>
      <c r="E4963" s="41">
        <v>2022</v>
      </c>
      <c r="F4963" s="41">
        <v>2023</v>
      </c>
      <c r="G4963" s="41">
        <v>2024</v>
      </c>
    </row>
    <row r="4964" spans="3:7">
      <c r="C4964" s="12"/>
      <c r="D4964" s="42" t="s">
        <v>7</v>
      </c>
      <c r="E4964" s="42" t="s">
        <v>8</v>
      </c>
      <c r="F4964" s="42" t="s">
        <v>8</v>
      </c>
      <c r="G4964" s="42" t="s">
        <v>8</v>
      </c>
    </row>
    <row r="4965" spans="3:7">
      <c r="C4965" s="11" t="s">
        <v>470</v>
      </c>
      <c r="D4965" s="38">
        <v>0</v>
      </c>
      <c r="E4965" s="38">
        <v>0</v>
      </c>
      <c r="F4965" s="38">
        <v>0</v>
      </c>
      <c r="G4965" s="38">
        <v>0</v>
      </c>
    </row>
    <row r="4966" spans="3:7">
      <c r="C4966" s="11" t="s">
        <v>459</v>
      </c>
      <c r="D4966" s="38">
        <v>0</v>
      </c>
      <c r="E4966" s="38">
        <v>0</v>
      </c>
      <c r="F4966" s="38">
        <v>0</v>
      </c>
      <c r="G4966" s="38">
        <v>0</v>
      </c>
    </row>
    <row r="4967" spans="3:7">
      <c r="C4967" s="11" t="s">
        <v>463</v>
      </c>
      <c r="D4967" s="38">
        <v>0</v>
      </c>
      <c r="E4967" s="38">
        <v>0</v>
      </c>
      <c r="F4967" s="38">
        <v>0</v>
      </c>
      <c r="G4967" s="38">
        <v>0</v>
      </c>
    </row>
    <row r="4968" spans="3:7">
      <c r="C4968" s="11" t="s">
        <v>469</v>
      </c>
      <c r="D4968" s="38">
        <v>0</v>
      </c>
      <c r="E4968" s="38">
        <v>0</v>
      </c>
      <c r="F4968" s="38">
        <v>0</v>
      </c>
      <c r="G4968" s="38">
        <v>0</v>
      </c>
    </row>
    <row r="4969" spans="3:7">
      <c r="C4969" s="11" t="s">
        <v>459</v>
      </c>
      <c r="D4969" s="38">
        <v>0</v>
      </c>
      <c r="E4969" s="38">
        <v>0</v>
      </c>
      <c r="F4969" s="38">
        <v>0</v>
      </c>
      <c r="G4969" s="38">
        <v>0</v>
      </c>
    </row>
    <row r="4970" spans="3:7">
      <c r="C4970" s="11" t="s">
        <v>463</v>
      </c>
      <c r="D4970" s="38">
        <v>0</v>
      </c>
      <c r="E4970" s="38">
        <v>0</v>
      </c>
      <c r="F4970" s="38">
        <v>0</v>
      </c>
      <c r="G4970" s="38">
        <v>0</v>
      </c>
    </row>
    <row r="4971" spans="3:7">
      <c r="C4971" s="11" t="s">
        <v>468</v>
      </c>
      <c r="D4971" s="38">
        <v>0</v>
      </c>
      <c r="E4971" s="38">
        <v>0</v>
      </c>
      <c r="F4971" s="38">
        <v>0</v>
      </c>
      <c r="G4971" s="38">
        <v>0</v>
      </c>
    </row>
    <row r="4972" spans="3:7">
      <c r="C4972" s="11" t="s">
        <v>459</v>
      </c>
      <c r="D4972" s="38">
        <v>0</v>
      </c>
      <c r="E4972" s="38">
        <v>0</v>
      </c>
      <c r="F4972" s="38">
        <v>0</v>
      </c>
      <c r="G4972" s="38">
        <v>0</v>
      </c>
    </row>
    <row r="4973" spans="3:7">
      <c r="C4973" s="11" t="s">
        <v>463</v>
      </c>
      <c r="D4973" s="38">
        <v>0</v>
      </c>
      <c r="E4973" s="38">
        <v>0</v>
      </c>
      <c r="F4973" s="38">
        <v>0</v>
      </c>
      <c r="G4973" s="38">
        <v>0</v>
      </c>
    </row>
    <row r="4974" spans="3:7">
      <c r="C4974" s="11" t="s">
        <v>467</v>
      </c>
      <c r="D4974" s="38">
        <v>0</v>
      </c>
      <c r="E4974" s="38">
        <v>0</v>
      </c>
      <c r="F4974" s="38">
        <v>0</v>
      </c>
      <c r="G4974" s="38">
        <v>0</v>
      </c>
    </row>
    <row r="4975" spans="3:7">
      <c r="C4975" s="11" t="s">
        <v>459</v>
      </c>
      <c r="D4975" s="38">
        <v>0</v>
      </c>
      <c r="E4975" s="38">
        <v>0</v>
      </c>
      <c r="F4975" s="38">
        <v>0</v>
      </c>
      <c r="G4975" s="38">
        <v>0</v>
      </c>
    </row>
    <row r="4976" spans="3:7">
      <c r="C4976" s="11" t="s">
        <v>463</v>
      </c>
      <c r="D4976" s="38">
        <v>0</v>
      </c>
      <c r="E4976" s="38">
        <v>0</v>
      </c>
      <c r="F4976" s="38">
        <v>0</v>
      </c>
      <c r="G4976" s="38">
        <v>0</v>
      </c>
    </row>
    <row r="4977" spans="3:7">
      <c r="C4977" s="11" t="s">
        <v>472</v>
      </c>
      <c r="D4977" s="38">
        <v>0</v>
      </c>
      <c r="E4977" s="38">
        <v>0</v>
      </c>
      <c r="F4977" s="38">
        <v>0</v>
      </c>
      <c r="G4977" s="38">
        <v>0</v>
      </c>
    </row>
    <row r="4978" spans="3:7">
      <c r="C4978" s="11" t="s">
        <v>459</v>
      </c>
      <c r="D4978" s="38">
        <v>0</v>
      </c>
      <c r="E4978" s="38">
        <v>0</v>
      </c>
      <c r="F4978" s="38">
        <v>0</v>
      </c>
      <c r="G4978" s="38">
        <v>0</v>
      </c>
    </row>
    <row r="4979" spans="3:7">
      <c r="C4979" s="11" t="s">
        <v>463</v>
      </c>
      <c r="D4979" s="38">
        <v>0</v>
      </c>
      <c r="E4979" s="38">
        <v>0</v>
      </c>
      <c r="F4979" s="38">
        <v>0</v>
      </c>
      <c r="G4979" s="38">
        <v>0</v>
      </c>
    </row>
    <row r="4980" spans="3:7">
      <c r="C4980" s="11" t="s">
        <v>465</v>
      </c>
      <c r="D4980" s="38">
        <v>0</v>
      </c>
      <c r="E4980" s="38">
        <v>0</v>
      </c>
      <c r="F4980" s="38">
        <v>0</v>
      </c>
      <c r="G4980" s="38">
        <v>0</v>
      </c>
    </row>
    <row r="4981" spans="3:7">
      <c r="C4981" s="11" t="s">
        <v>459</v>
      </c>
      <c r="D4981" s="38">
        <v>0</v>
      </c>
      <c r="E4981" s="38">
        <v>0</v>
      </c>
      <c r="F4981" s="38">
        <v>0</v>
      </c>
      <c r="G4981" s="38">
        <v>0</v>
      </c>
    </row>
    <row r="4982" spans="3:7">
      <c r="C4982" s="11" t="s">
        <v>463</v>
      </c>
      <c r="D4982" s="38">
        <v>0</v>
      </c>
      <c r="E4982" s="38">
        <v>0</v>
      </c>
      <c r="F4982" s="38">
        <v>0</v>
      </c>
      <c r="G4982" s="38">
        <v>0</v>
      </c>
    </row>
    <row r="4983" spans="3:7">
      <c r="C4983" s="11" t="s">
        <v>464</v>
      </c>
      <c r="D4983" s="38">
        <v>0</v>
      </c>
      <c r="E4983" s="38">
        <v>0</v>
      </c>
      <c r="F4983" s="38">
        <v>0</v>
      </c>
      <c r="G4983" s="38">
        <v>0</v>
      </c>
    </row>
    <row r="4984" spans="3:7">
      <c r="C4984" s="11" t="s">
        <v>459</v>
      </c>
      <c r="D4984" s="38">
        <v>0</v>
      </c>
      <c r="E4984" s="38">
        <v>0</v>
      </c>
      <c r="F4984" s="38">
        <v>0</v>
      </c>
      <c r="G4984" s="38">
        <v>0</v>
      </c>
    </row>
    <row r="4985" spans="3:7">
      <c r="C4985" s="11" t="s">
        <v>463</v>
      </c>
      <c r="D4985" s="38">
        <v>0</v>
      </c>
      <c r="E4985" s="38">
        <v>0</v>
      </c>
      <c r="F4985" s="38">
        <v>0</v>
      </c>
      <c r="G4985" s="38">
        <v>0</v>
      </c>
    </row>
    <row r="4986" spans="3:7">
      <c r="C4986" s="11" t="s">
        <v>462</v>
      </c>
      <c r="D4986" s="38">
        <v>0</v>
      </c>
      <c r="E4986" s="38">
        <v>0</v>
      </c>
      <c r="F4986" s="38">
        <v>0</v>
      </c>
      <c r="G4986" s="38">
        <v>0</v>
      </c>
    </row>
    <row r="4987" spans="3:7">
      <c r="C4987" s="11" t="s">
        <v>459</v>
      </c>
      <c r="D4987" s="38">
        <v>0</v>
      </c>
      <c r="E4987" s="38">
        <v>0</v>
      </c>
      <c r="F4987" s="38">
        <v>0</v>
      </c>
      <c r="G4987" s="38">
        <v>0</v>
      </c>
    </row>
    <row r="4988" spans="3:7">
      <c r="C4988" s="11" t="s">
        <v>458</v>
      </c>
      <c r="D4988" s="38">
        <v>0</v>
      </c>
      <c r="E4988" s="38">
        <v>0</v>
      </c>
      <c r="F4988" s="38">
        <v>0</v>
      </c>
      <c r="G4988" s="38">
        <v>0</v>
      </c>
    </row>
    <row r="4989" spans="3:7">
      <c r="C4989" s="11" t="s">
        <v>457</v>
      </c>
      <c r="D4989" s="38">
        <v>0</v>
      </c>
      <c r="E4989" s="38">
        <v>0</v>
      </c>
      <c r="F4989" s="38">
        <v>0</v>
      </c>
      <c r="G4989" s="38">
        <v>0</v>
      </c>
    </row>
    <row r="4990" spans="3:7">
      <c r="C4990" s="11" t="s">
        <v>456</v>
      </c>
      <c r="D4990" s="38">
        <v>0</v>
      </c>
      <c r="E4990" s="38">
        <v>0</v>
      </c>
      <c r="F4990" s="38">
        <v>0</v>
      </c>
      <c r="G4990" s="38">
        <v>0</v>
      </c>
    </row>
    <row r="4991" spans="3:7">
      <c r="C4991" s="11" t="s">
        <v>455</v>
      </c>
      <c r="D4991" s="38">
        <v>0</v>
      </c>
      <c r="E4991" s="38">
        <v>0</v>
      </c>
      <c r="F4991" s="38">
        <v>0</v>
      </c>
      <c r="G4991" s="38">
        <v>0</v>
      </c>
    </row>
    <row r="4992" spans="3:7">
      <c r="C4992" s="11" t="s">
        <v>461</v>
      </c>
      <c r="D4992" s="38">
        <v>10000000</v>
      </c>
      <c r="E4992" s="38">
        <v>16909488</v>
      </c>
      <c r="F4992" s="38">
        <v>0</v>
      </c>
      <c r="G4992" s="38">
        <v>0</v>
      </c>
    </row>
    <row r="4993" spans="3:7">
      <c r="C4993" s="11" t="s">
        <v>459</v>
      </c>
      <c r="D4993" s="38">
        <v>10000000</v>
      </c>
      <c r="E4993" s="38">
        <v>16909488</v>
      </c>
      <c r="F4993" s="38">
        <v>0</v>
      </c>
      <c r="G4993" s="38">
        <v>0</v>
      </c>
    </row>
    <row r="4994" spans="3:7">
      <c r="C4994" s="11" t="s">
        <v>458</v>
      </c>
      <c r="D4994" s="38">
        <v>0</v>
      </c>
      <c r="E4994" s="38">
        <v>0</v>
      </c>
      <c r="F4994" s="38">
        <v>0</v>
      </c>
      <c r="G4994" s="38">
        <v>0</v>
      </c>
    </row>
    <row r="4995" spans="3:7">
      <c r="C4995" s="11" t="s">
        <v>457</v>
      </c>
      <c r="D4995" s="38">
        <v>0</v>
      </c>
      <c r="E4995" s="38">
        <v>0</v>
      </c>
      <c r="F4995" s="38">
        <v>0</v>
      </c>
      <c r="G4995" s="38">
        <v>0</v>
      </c>
    </row>
    <row r="4996" spans="3:7">
      <c r="C4996" s="11" t="s">
        <v>456</v>
      </c>
      <c r="D4996" s="38">
        <v>0</v>
      </c>
      <c r="E4996" s="38">
        <v>0</v>
      </c>
      <c r="F4996" s="38">
        <v>0</v>
      </c>
      <c r="G4996" s="38">
        <v>0</v>
      </c>
    </row>
    <row r="4997" spans="3:7">
      <c r="C4997" s="11" t="s">
        <v>455</v>
      </c>
      <c r="D4997" s="38">
        <v>0</v>
      </c>
      <c r="E4997" s="38">
        <v>0</v>
      </c>
      <c r="F4997" s="38">
        <v>0</v>
      </c>
      <c r="G4997" s="38">
        <v>0</v>
      </c>
    </row>
    <row r="4998" spans="3:7">
      <c r="C4998" s="11" t="s">
        <v>460</v>
      </c>
      <c r="D4998" s="38">
        <v>0</v>
      </c>
      <c r="E4998" s="38">
        <v>0</v>
      </c>
      <c r="F4998" s="38">
        <v>0</v>
      </c>
      <c r="G4998" s="38">
        <v>0</v>
      </c>
    </row>
    <row r="4999" spans="3:7">
      <c r="C4999" s="11" t="s">
        <v>459</v>
      </c>
      <c r="D4999" s="38">
        <v>0</v>
      </c>
      <c r="E4999" s="38">
        <v>0</v>
      </c>
      <c r="F4999" s="38">
        <v>0</v>
      </c>
      <c r="G4999" s="38">
        <v>0</v>
      </c>
    </row>
    <row r="5000" spans="3:7">
      <c r="C5000" s="11" t="s">
        <v>458</v>
      </c>
      <c r="D5000" s="38">
        <v>0</v>
      </c>
      <c r="E5000" s="38">
        <v>0</v>
      </c>
      <c r="F5000" s="38">
        <v>0</v>
      </c>
      <c r="G5000" s="38">
        <v>0</v>
      </c>
    </row>
    <row r="5001" spans="3:7">
      <c r="C5001" s="11" t="s">
        <v>457</v>
      </c>
      <c r="D5001" s="38">
        <v>0</v>
      </c>
      <c r="E5001" s="38">
        <v>0</v>
      </c>
      <c r="F5001" s="38">
        <v>0</v>
      </c>
      <c r="G5001" s="38">
        <v>0</v>
      </c>
    </row>
    <row r="5002" spans="3:7">
      <c r="C5002" s="11" t="s">
        <v>456</v>
      </c>
      <c r="D5002" s="38">
        <v>0</v>
      </c>
      <c r="E5002" s="38">
        <v>0</v>
      </c>
      <c r="F5002" s="38">
        <v>0</v>
      </c>
      <c r="G5002" s="38">
        <v>0</v>
      </c>
    </row>
    <row r="5003" spans="3:7">
      <c r="C5003" s="11" t="s">
        <v>455</v>
      </c>
      <c r="D5003" s="38">
        <v>0</v>
      </c>
      <c r="E5003" s="38">
        <v>0</v>
      </c>
      <c r="F5003" s="38">
        <v>0</v>
      </c>
      <c r="G5003" s="38">
        <v>0</v>
      </c>
    </row>
    <row r="5004" spans="3:7">
      <c r="C5004" s="11" t="s">
        <v>454</v>
      </c>
      <c r="D5004" s="38">
        <v>0</v>
      </c>
      <c r="E5004" s="38">
        <v>0</v>
      </c>
      <c r="F5004" s="38">
        <v>0</v>
      </c>
      <c r="G5004" s="38">
        <v>0</v>
      </c>
    </row>
    <row r="5005" spans="3:7">
      <c r="C5005" s="11" t="s">
        <v>453</v>
      </c>
      <c r="D5005" s="38">
        <v>0</v>
      </c>
      <c r="E5005" s="38">
        <v>0</v>
      </c>
      <c r="F5005" s="38">
        <v>0</v>
      </c>
      <c r="G5005" s="38">
        <v>0</v>
      </c>
    </row>
    <row r="5006" spans="3:7">
      <c r="C5006" s="10" t="s">
        <v>165</v>
      </c>
      <c r="D5006" s="38">
        <v>10000000</v>
      </c>
      <c r="E5006" s="38">
        <v>16909488</v>
      </c>
      <c r="F5006" s="38">
        <v>0</v>
      </c>
      <c r="G5006" s="38">
        <v>0</v>
      </c>
    </row>
    <row r="5007" spans="3:7">
      <c r="C5007" s="14" t="s">
        <v>484</v>
      </c>
      <c r="D5007" s="825" t="s">
        <v>2247</v>
      </c>
      <c r="E5007" s="826"/>
      <c r="F5007" s="826"/>
      <c r="G5007" s="826"/>
    </row>
    <row r="5008" spans="3:7">
      <c r="C5008" s="35" t="s">
        <v>482</v>
      </c>
      <c r="D5008" s="821" t="s">
        <v>2248</v>
      </c>
      <c r="E5008" s="822"/>
      <c r="F5008" s="822"/>
      <c r="G5008" s="822"/>
    </row>
    <row r="5009" spans="3:7">
      <c r="C5009" s="35" t="s">
        <v>15</v>
      </c>
      <c r="D5009" s="821" t="s">
        <v>1876</v>
      </c>
      <c r="E5009" s="822"/>
      <c r="F5009" s="822"/>
      <c r="G5009" s="822"/>
    </row>
    <row r="5010" spans="3:7">
      <c r="C5010" s="13"/>
      <c r="D5010" s="41">
        <v>2021</v>
      </c>
      <c r="E5010" s="41">
        <v>2022</v>
      </c>
      <c r="F5010" s="41">
        <v>2023</v>
      </c>
      <c r="G5010" s="41">
        <v>2024</v>
      </c>
    </row>
    <row r="5011" spans="3:7">
      <c r="C5011" s="12"/>
      <c r="D5011" s="42" t="s">
        <v>7</v>
      </c>
      <c r="E5011" s="42" t="s">
        <v>8</v>
      </c>
      <c r="F5011" s="42" t="s">
        <v>8</v>
      </c>
      <c r="G5011" s="42" t="s">
        <v>8</v>
      </c>
    </row>
    <row r="5012" spans="3:7">
      <c r="C5012" s="7" t="s">
        <v>16</v>
      </c>
      <c r="D5012" s="43" t="s">
        <v>474</v>
      </c>
      <c r="E5012" s="43" t="s">
        <v>531</v>
      </c>
      <c r="F5012" s="43" t="s">
        <v>474</v>
      </c>
      <c r="G5012" s="43" t="s">
        <v>474</v>
      </c>
    </row>
    <row r="5013" spans="3:7">
      <c r="C5013" s="7" t="s">
        <v>680</v>
      </c>
      <c r="D5013" s="43" t="s">
        <v>2249</v>
      </c>
      <c r="E5013" s="43" t="s">
        <v>2250</v>
      </c>
      <c r="F5013" s="43" t="s">
        <v>474</v>
      </c>
      <c r="G5013" s="43" t="s">
        <v>474</v>
      </c>
    </row>
    <row r="5014" spans="3:7">
      <c r="C5014" s="7" t="s">
        <v>676</v>
      </c>
      <c r="D5014" s="43" t="s">
        <v>474</v>
      </c>
      <c r="E5014" s="43" t="s">
        <v>2250</v>
      </c>
      <c r="F5014" s="43" t="s">
        <v>474</v>
      </c>
      <c r="G5014" s="43" t="s">
        <v>474</v>
      </c>
    </row>
    <row r="5015" spans="3:7">
      <c r="C5015" s="7" t="s">
        <v>477</v>
      </c>
      <c r="D5015" s="43" t="s">
        <v>450</v>
      </c>
      <c r="E5015" s="43" t="s">
        <v>450</v>
      </c>
      <c r="F5015" s="43" t="s">
        <v>583</v>
      </c>
      <c r="G5015" s="43" t="s">
        <v>450</v>
      </c>
    </row>
    <row r="5016" spans="3:7">
      <c r="C5016" s="7" t="s">
        <v>476</v>
      </c>
      <c r="D5016" s="43" t="s">
        <v>450</v>
      </c>
      <c r="E5016" s="43" t="s">
        <v>2251</v>
      </c>
      <c r="F5016" s="43" t="s">
        <v>583</v>
      </c>
      <c r="G5016" s="43" t="s">
        <v>450</v>
      </c>
    </row>
    <row r="5017" spans="3:7">
      <c r="C5017" s="7" t="s">
        <v>22</v>
      </c>
      <c r="D5017" s="43" t="s">
        <v>450</v>
      </c>
      <c r="E5017" s="43" t="s">
        <v>450</v>
      </c>
      <c r="F5017" s="43" t="s">
        <v>583</v>
      </c>
      <c r="G5017" s="43" t="s">
        <v>450</v>
      </c>
    </row>
    <row r="5018" spans="3:7">
      <c r="C5018" s="823" t="s">
        <v>473</v>
      </c>
      <c r="D5018" s="824"/>
      <c r="E5018" s="824"/>
      <c r="F5018" s="824"/>
      <c r="G5018" s="824"/>
    </row>
    <row r="5019" spans="3:7">
      <c r="C5019" s="13"/>
      <c r="D5019" s="41">
        <v>2021</v>
      </c>
      <c r="E5019" s="41">
        <v>2022</v>
      </c>
      <c r="F5019" s="41">
        <v>2023</v>
      </c>
      <c r="G5019" s="41">
        <v>2024</v>
      </c>
    </row>
    <row r="5020" spans="3:7">
      <c r="C5020" s="12"/>
      <c r="D5020" s="42" t="s">
        <v>7</v>
      </c>
      <c r="E5020" s="42" t="s">
        <v>8</v>
      </c>
      <c r="F5020" s="42" t="s">
        <v>8</v>
      </c>
      <c r="G5020" s="42" t="s">
        <v>8</v>
      </c>
    </row>
    <row r="5021" spans="3:7">
      <c r="C5021" s="11" t="s">
        <v>470</v>
      </c>
      <c r="D5021" s="38">
        <v>0</v>
      </c>
      <c r="E5021" s="38">
        <v>0</v>
      </c>
      <c r="F5021" s="38">
        <v>0</v>
      </c>
      <c r="G5021" s="38">
        <v>0</v>
      </c>
    </row>
    <row r="5022" spans="3:7">
      <c r="C5022" s="11" t="s">
        <v>459</v>
      </c>
      <c r="D5022" s="38">
        <v>0</v>
      </c>
      <c r="E5022" s="38">
        <v>0</v>
      </c>
      <c r="F5022" s="38">
        <v>0</v>
      </c>
      <c r="G5022" s="38">
        <v>0</v>
      </c>
    </row>
    <row r="5023" spans="3:7">
      <c r="C5023" s="11" t="s">
        <v>463</v>
      </c>
      <c r="D5023" s="38">
        <v>0</v>
      </c>
      <c r="E5023" s="38">
        <v>0</v>
      </c>
      <c r="F5023" s="38">
        <v>0</v>
      </c>
      <c r="G5023" s="38">
        <v>0</v>
      </c>
    </row>
    <row r="5024" spans="3:7">
      <c r="C5024" s="11" t="s">
        <v>469</v>
      </c>
      <c r="D5024" s="38">
        <v>0</v>
      </c>
      <c r="E5024" s="38">
        <v>0</v>
      </c>
      <c r="F5024" s="38">
        <v>0</v>
      </c>
      <c r="G5024" s="38">
        <v>0</v>
      </c>
    </row>
    <row r="5025" spans="3:7">
      <c r="C5025" s="11" t="s">
        <v>459</v>
      </c>
      <c r="D5025" s="38">
        <v>0</v>
      </c>
      <c r="E5025" s="38">
        <v>0</v>
      </c>
      <c r="F5025" s="38">
        <v>0</v>
      </c>
      <c r="G5025" s="38">
        <v>0</v>
      </c>
    </row>
    <row r="5026" spans="3:7">
      <c r="C5026" s="11" t="s">
        <v>463</v>
      </c>
      <c r="D5026" s="38">
        <v>0</v>
      </c>
      <c r="E5026" s="38">
        <v>0</v>
      </c>
      <c r="F5026" s="38">
        <v>0</v>
      </c>
      <c r="G5026" s="38">
        <v>0</v>
      </c>
    </row>
    <row r="5027" spans="3:7">
      <c r="C5027" s="11" t="s">
        <v>468</v>
      </c>
      <c r="D5027" s="38">
        <v>0</v>
      </c>
      <c r="E5027" s="38">
        <v>0</v>
      </c>
      <c r="F5027" s="38">
        <v>0</v>
      </c>
      <c r="G5027" s="38">
        <v>0</v>
      </c>
    </row>
    <row r="5028" spans="3:7">
      <c r="C5028" s="11" t="s">
        <v>459</v>
      </c>
      <c r="D5028" s="38">
        <v>0</v>
      </c>
      <c r="E5028" s="38">
        <v>0</v>
      </c>
      <c r="F5028" s="38">
        <v>0</v>
      </c>
      <c r="G5028" s="38">
        <v>0</v>
      </c>
    </row>
    <row r="5029" spans="3:7">
      <c r="C5029" s="11" t="s">
        <v>463</v>
      </c>
      <c r="D5029" s="38">
        <v>0</v>
      </c>
      <c r="E5029" s="38">
        <v>0</v>
      </c>
      <c r="F5029" s="38">
        <v>0</v>
      </c>
      <c r="G5029" s="38">
        <v>0</v>
      </c>
    </row>
    <row r="5030" spans="3:7">
      <c r="C5030" s="11" t="s">
        <v>467</v>
      </c>
      <c r="D5030" s="38">
        <v>0</v>
      </c>
      <c r="E5030" s="38">
        <v>0</v>
      </c>
      <c r="F5030" s="38">
        <v>0</v>
      </c>
      <c r="G5030" s="38">
        <v>0</v>
      </c>
    </row>
    <row r="5031" spans="3:7">
      <c r="C5031" s="11" t="s">
        <v>459</v>
      </c>
      <c r="D5031" s="38">
        <v>0</v>
      </c>
      <c r="E5031" s="38">
        <v>0</v>
      </c>
      <c r="F5031" s="38">
        <v>0</v>
      </c>
      <c r="G5031" s="38">
        <v>0</v>
      </c>
    </row>
    <row r="5032" spans="3:7">
      <c r="C5032" s="11" t="s">
        <v>463</v>
      </c>
      <c r="D5032" s="38">
        <v>0</v>
      </c>
      <c r="E5032" s="38">
        <v>0</v>
      </c>
      <c r="F5032" s="38">
        <v>0</v>
      </c>
      <c r="G5032" s="38">
        <v>0</v>
      </c>
    </row>
    <row r="5033" spans="3:7">
      <c r="C5033" s="11" t="s">
        <v>472</v>
      </c>
      <c r="D5033" s="38">
        <v>0</v>
      </c>
      <c r="E5033" s="38">
        <v>0</v>
      </c>
      <c r="F5033" s="38">
        <v>0</v>
      </c>
      <c r="G5033" s="38">
        <v>0</v>
      </c>
    </row>
    <row r="5034" spans="3:7">
      <c r="C5034" s="11" t="s">
        <v>459</v>
      </c>
      <c r="D5034" s="38">
        <v>0</v>
      </c>
      <c r="E5034" s="38">
        <v>0</v>
      </c>
      <c r="F5034" s="38">
        <v>0</v>
      </c>
      <c r="G5034" s="38">
        <v>0</v>
      </c>
    </row>
    <row r="5035" spans="3:7">
      <c r="C5035" s="11" t="s">
        <v>463</v>
      </c>
      <c r="D5035" s="38">
        <v>0</v>
      </c>
      <c r="E5035" s="38">
        <v>0</v>
      </c>
      <c r="F5035" s="38">
        <v>0</v>
      </c>
      <c r="G5035" s="38">
        <v>0</v>
      </c>
    </row>
    <row r="5036" spans="3:7">
      <c r="C5036" s="11" t="s">
        <v>465</v>
      </c>
      <c r="D5036" s="38">
        <v>0</v>
      </c>
      <c r="E5036" s="38">
        <v>0</v>
      </c>
      <c r="F5036" s="38">
        <v>0</v>
      </c>
      <c r="G5036" s="38">
        <v>0</v>
      </c>
    </row>
    <row r="5037" spans="3:7">
      <c r="C5037" s="11" t="s">
        <v>459</v>
      </c>
      <c r="D5037" s="38">
        <v>0</v>
      </c>
      <c r="E5037" s="38">
        <v>0</v>
      </c>
      <c r="F5037" s="38">
        <v>0</v>
      </c>
      <c r="G5037" s="38">
        <v>0</v>
      </c>
    </row>
    <row r="5038" spans="3:7">
      <c r="C5038" s="11" t="s">
        <v>463</v>
      </c>
      <c r="D5038" s="38">
        <v>0</v>
      </c>
      <c r="E5038" s="38">
        <v>0</v>
      </c>
      <c r="F5038" s="38">
        <v>0</v>
      </c>
      <c r="G5038" s="38">
        <v>0</v>
      </c>
    </row>
    <row r="5039" spans="3:7">
      <c r="C5039" s="11" t="s">
        <v>464</v>
      </c>
      <c r="D5039" s="38">
        <v>0</v>
      </c>
      <c r="E5039" s="38">
        <v>0</v>
      </c>
      <c r="F5039" s="38">
        <v>0</v>
      </c>
      <c r="G5039" s="38">
        <v>0</v>
      </c>
    </row>
    <row r="5040" spans="3:7">
      <c r="C5040" s="11" t="s">
        <v>459</v>
      </c>
      <c r="D5040" s="38">
        <v>0</v>
      </c>
      <c r="E5040" s="38">
        <v>0</v>
      </c>
      <c r="F5040" s="38">
        <v>0</v>
      </c>
      <c r="G5040" s="38">
        <v>0</v>
      </c>
    </row>
    <row r="5041" spans="3:7">
      <c r="C5041" s="11" t="s">
        <v>463</v>
      </c>
      <c r="D5041" s="38">
        <v>0</v>
      </c>
      <c r="E5041" s="38">
        <v>0</v>
      </c>
      <c r="F5041" s="38">
        <v>0</v>
      </c>
      <c r="G5041" s="38">
        <v>0</v>
      </c>
    </row>
    <row r="5042" spans="3:7">
      <c r="C5042" s="11" t="s">
        <v>462</v>
      </c>
      <c r="D5042" s="38">
        <v>0</v>
      </c>
      <c r="E5042" s="38">
        <v>0</v>
      </c>
      <c r="F5042" s="38">
        <v>0</v>
      </c>
      <c r="G5042" s="38">
        <v>0</v>
      </c>
    </row>
    <row r="5043" spans="3:7">
      <c r="C5043" s="11" t="s">
        <v>459</v>
      </c>
      <c r="D5043" s="38">
        <v>0</v>
      </c>
      <c r="E5043" s="38">
        <v>0</v>
      </c>
      <c r="F5043" s="38">
        <v>0</v>
      </c>
      <c r="G5043" s="38">
        <v>0</v>
      </c>
    </row>
    <row r="5044" spans="3:7">
      <c r="C5044" s="11" t="s">
        <v>458</v>
      </c>
      <c r="D5044" s="38">
        <v>0</v>
      </c>
      <c r="E5044" s="38">
        <v>0</v>
      </c>
      <c r="F5044" s="38">
        <v>0</v>
      </c>
      <c r="G5044" s="38">
        <v>0</v>
      </c>
    </row>
    <row r="5045" spans="3:7">
      <c r="C5045" s="11" t="s">
        <v>457</v>
      </c>
      <c r="D5045" s="38">
        <v>0</v>
      </c>
      <c r="E5045" s="38">
        <v>0</v>
      </c>
      <c r="F5045" s="38">
        <v>0</v>
      </c>
      <c r="G5045" s="38">
        <v>0</v>
      </c>
    </row>
    <row r="5046" spans="3:7">
      <c r="C5046" s="11" t="s">
        <v>456</v>
      </c>
      <c r="D5046" s="38">
        <v>0</v>
      </c>
      <c r="E5046" s="38">
        <v>0</v>
      </c>
      <c r="F5046" s="38">
        <v>0</v>
      </c>
      <c r="G5046" s="38">
        <v>0</v>
      </c>
    </row>
    <row r="5047" spans="3:7">
      <c r="C5047" s="11" t="s">
        <v>455</v>
      </c>
      <c r="D5047" s="38">
        <v>0</v>
      </c>
      <c r="E5047" s="38">
        <v>0</v>
      </c>
      <c r="F5047" s="38">
        <v>0</v>
      </c>
      <c r="G5047" s="38">
        <v>0</v>
      </c>
    </row>
    <row r="5048" spans="3:7">
      <c r="C5048" s="11" t="s">
        <v>461</v>
      </c>
      <c r="D5048" s="38">
        <v>450000000</v>
      </c>
      <c r="E5048" s="38">
        <v>192950839</v>
      </c>
      <c r="F5048" s="38">
        <v>0</v>
      </c>
      <c r="G5048" s="38">
        <v>0</v>
      </c>
    </row>
    <row r="5049" spans="3:7">
      <c r="C5049" s="11" t="s">
        <v>459</v>
      </c>
      <c r="D5049" s="38">
        <v>450000000</v>
      </c>
      <c r="E5049" s="38">
        <v>192950839</v>
      </c>
      <c r="F5049" s="38">
        <v>0</v>
      </c>
      <c r="G5049" s="38">
        <v>0</v>
      </c>
    </row>
    <row r="5050" spans="3:7">
      <c r="C5050" s="11" t="s">
        <v>458</v>
      </c>
      <c r="D5050" s="38">
        <v>0</v>
      </c>
      <c r="E5050" s="38">
        <v>0</v>
      </c>
      <c r="F5050" s="38">
        <v>0</v>
      </c>
      <c r="G5050" s="38">
        <v>0</v>
      </c>
    </row>
    <row r="5051" spans="3:7">
      <c r="C5051" s="11" t="s">
        <v>457</v>
      </c>
      <c r="D5051" s="38">
        <v>0</v>
      </c>
      <c r="E5051" s="38">
        <v>0</v>
      </c>
      <c r="F5051" s="38">
        <v>0</v>
      </c>
      <c r="G5051" s="38">
        <v>0</v>
      </c>
    </row>
    <row r="5052" spans="3:7">
      <c r="C5052" s="11" t="s">
        <v>456</v>
      </c>
      <c r="D5052" s="38">
        <v>0</v>
      </c>
      <c r="E5052" s="38">
        <v>0</v>
      </c>
      <c r="F5052" s="38">
        <v>0</v>
      </c>
      <c r="G5052" s="38">
        <v>0</v>
      </c>
    </row>
    <row r="5053" spans="3:7">
      <c r="C5053" s="11" t="s">
        <v>455</v>
      </c>
      <c r="D5053" s="38">
        <v>0</v>
      </c>
      <c r="E5053" s="38">
        <v>0</v>
      </c>
      <c r="F5053" s="38">
        <v>0</v>
      </c>
      <c r="G5053" s="38">
        <v>0</v>
      </c>
    </row>
    <row r="5054" spans="3:7">
      <c r="C5054" s="11" t="s">
        <v>460</v>
      </c>
      <c r="D5054" s="38">
        <v>0</v>
      </c>
      <c r="E5054" s="38">
        <v>0</v>
      </c>
      <c r="F5054" s="38">
        <v>0</v>
      </c>
      <c r="G5054" s="38">
        <v>0</v>
      </c>
    </row>
    <row r="5055" spans="3:7">
      <c r="C5055" s="11" t="s">
        <v>459</v>
      </c>
      <c r="D5055" s="38">
        <v>0</v>
      </c>
      <c r="E5055" s="38">
        <v>0</v>
      </c>
      <c r="F5055" s="38">
        <v>0</v>
      </c>
      <c r="G5055" s="38">
        <v>0</v>
      </c>
    </row>
    <row r="5056" spans="3:7">
      <c r="C5056" s="11" t="s">
        <v>458</v>
      </c>
      <c r="D5056" s="38">
        <v>0</v>
      </c>
      <c r="E5056" s="38">
        <v>0</v>
      </c>
      <c r="F5056" s="38">
        <v>0</v>
      </c>
      <c r="G5056" s="38">
        <v>0</v>
      </c>
    </row>
    <row r="5057" spans="3:7">
      <c r="C5057" s="11" t="s">
        <v>457</v>
      </c>
      <c r="D5057" s="38">
        <v>0</v>
      </c>
      <c r="E5057" s="38">
        <v>0</v>
      </c>
      <c r="F5057" s="38">
        <v>0</v>
      </c>
      <c r="G5057" s="38">
        <v>0</v>
      </c>
    </row>
    <row r="5058" spans="3:7">
      <c r="C5058" s="11" t="s">
        <v>456</v>
      </c>
      <c r="D5058" s="38">
        <v>0</v>
      </c>
      <c r="E5058" s="38">
        <v>0</v>
      </c>
      <c r="F5058" s="38">
        <v>0</v>
      </c>
      <c r="G5058" s="38">
        <v>0</v>
      </c>
    </row>
    <row r="5059" spans="3:7">
      <c r="C5059" s="11" t="s">
        <v>455</v>
      </c>
      <c r="D5059" s="38">
        <v>0</v>
      </c>
      <c r="E5059" s="38">
        <v>0</v>
      </c>
      <c r="F5059" s="38">
        <v>0</v>
      </c>
      <c r="G5059" s="38">
        <v>0</v>
      </c>
    </row>
    <row r="5060" spans="3:7">
      <c r="C5060" s="11" t="s">
        <v>454</v>
      </c>
      <c r="D5060" s="38">
        <v>0</v>
      </c>
      <c r="E5060" s="38">
        <v>0</v>
      </c>
      <c r="F5060" s="38">
        <v>0</v>
      </c>
      <c r="G5060" s="38">
        <v>0</v>
      </c>
    </row>
    <row r="5061" spans="3:7">
      <c r="C5061" s="11" t="s">
        <v>453</v>
      </c>
      <c r="D5061" s="38">
        <v>0</v>
      </c>
      <c r="E5061" s="38">
        <v>0</v>
      </c>
      <c r="F5061" s="38">
        <v>0</v>
      </c>
      <c r="G5061" s="38">
        <v>0</v>
      </c>
    </row>
    <row r="5062" spans="3:7">
      <c r="C5062" s="10" t="s">
        <v>165</v>
      </c>
      <c r="D5062" s="38">
        <v>450000000</v>
      </c>
      <c r="E5062" s="38">
        <v>192950839</v>
      </c>
      <c r="F5062" s="38">
        <v>0</v>
      </c>
      <c r="G5062" s="38">
        <v>0</v>
      </c>
    </row>
    <row r="5063" spans="3:7">
      <c r="C5063" s="14" t="s">
        <v>484</v>
      </c>
      <c r="D5063" s="825" t="s">
        <v>2252</v>
      </c>
      <c r="E5063" s="826"/>
      <c r="F5063" s="826"/>
      <c r="G5063" s="826"/>
    </row>
    <row r="5064" spans="3:7">
      <c r="C5064" s="35" t="s">
        <v>482</v>
      </c>
      <c r="D5064" s="821" t="s">
        <v>2253</v>
      </c>
      <c r="E5064" s="822"/>
      <c r="F5064" s="822"/>
      <c r="G5064" s="822"/>
    </row>
    <row r="5065" spans="3:7">
      <c r="C5065" s="35" t="s">
        <v>15</v>
      </c>
      <c r="D5065" s="821" t="s">
        <v>1876</v>
      </c>
      <c r="E5065" s="822"/>
      <c r="F5065" s="822"/>
      <c r="G5065" s="822"/>
    </row>
    <row r="5066" spans="3:7">
      <c r="C5066" s="13"/>
      <c r="D5066" s="41">
        <v>2021</v>
      </c>
      <c r="E5066" s="41">
        <v>2022</v>
      </c>
      <c r="F5066" s="41">
        <v>2023</v>
      </c>
      <c r="G5066" s="41">
        <v>2024</v>
      </c>
    </row>
    <row r="5067" spans="3:7">
      <c r="C5067" s="12"/>
      <c r="D5067" s="42" t="s">
        <v>7</v>
      </c>
      <c r="E5067" s="42" t="s">
        <v>8</v>
      </c>
      <c r="F5067" s="42" t="s">
        <v>8</v>
      </c>
      <c r="G5067" s="42" t="s">
        <v>8</v>
      </c>
    </row>
    <row r="5068" spans="3:7">
      <c r="C5068" s="7" t="s">
        <v>16</v>
      </c>
      <c r="D5068" s="43" t="s">
        <v>474</v>
      </c>
      <c r="E5068" s="43" t="s">
        <v>531</v>
      </c>
      <c r="F5068" s="43" t="s">
        <v>474</v>
      </c>
      <c r="G5068" s="43" t="s">
        <v>474</v>
      </c>
    </row>
    <row r="5069" spans="3:7">
      <c r="C5069" s="7" t="s">
        <v>680</v>
      </c>
      <c r="D5069" s="43" t="s">
        <v>1051</v>
      </c>
      <c r="E5069" s="43" t="s">
        <v>2254</v>
      </c>
      <c r="F5069" s="43" t="s">
        <v>474</v>
      </c>
      <c r="G5069" s="43" t="s">
        <v>474</v>
      </c>
    </row>
    <row r="5070" spans="3:7">
      <c r="C5070" s="7" t="s">
        <v>676</v>
      </c>
      <c r="D5070" s="43" t="s">
        <v>474</v>
      </c>
      <c r="E5070" s="43" t="s">
        <v>2254</v>
      </c>
      <c r="F5070" s="43" t="s">
        <v>474</v>
      </c>
      <c r="G5070" s="43" t="s">
        <v>474</v>
      </c>
    </row>
    <row r="5071" spans="3:7">
      <c r="C5071" s="7" t="s">
        <v>477</v>
      </c>
      <c r="D5071" s="43" t="s">
        <v>450</v>
      </c>
      <c r="E5071" s="43" t="s">
        <v>450</v>
      </c>
      <c r="F5071" s="43" t="s">
        <v>583</v>
      </c>
      <c r="G5071" s="43" t="s">
        <v>450</v>
      </c>
    </row>
    <row r="5072" spans="3:7">
      <c r="C5072" s="7" t="s">
        <v>476</v>
      </c>
      <c r="D5072" s="43" t="s">
        <v>450</v>
      </c>
      <c r="E5072" s="43" t="s">
        <v>2255</v>
      </c>
      <c r="F5072" s="43" t="s">
        <v>583</v>
      </c>
      <c r="G5072" s="43" t="s">
        <v>450</v>
      </c>
    </row>
    <row r="5073" spans="3:7">
      <c r="C5073" s="7" t="s">
        <v>22</v>
      </c>
      <c r="D5073" s="43" t="s">
        <v>450</v>
      </c>
      <c r="E5073" s="43" t="s">
        <v>450</v>
      </c>
      <c r="F5073" s="43" t="s">
        <v>583</v>
      </c>
      <c r="G5073" s="43" t="s">
        <v>450</v>
      </c>
    </row>
    <row r="5074" spans="3:7">
      <c r="C5074" s="823" t="s">
        <v>473</v>
      </c>
      <c r="D5074" s="824"/>
      <c r="E5074" s="824"/>
      <c r="F5074" s="824"/>
      <c r="G5074" s="824"/>
    </row>
    <row r="5075" spans="3:7">
      <c r="C5075" s="13"/>
      <c r="D5075" s="41">
        <v>2021</v>
      </c>
      <c r="E5075" s="41">
        <v>2022</v>
      </c>
      <c r="F5075" s="41">
        <v>2023</v>
      </c>
      <c r="G5075" s="41">
        <v>2024</v>
      </c>
    </row>
    <row r="5076" spans="3:7">
      <c r="C5076" s="12"/>
      <c r="D5076" s="42" t="s">
        <v>7</v>
      </c>
      <c r="E5076" s="42" t="s">
        <v>8</v>
      </c>
      <c r="F5076" s="42" t="s">
        <v>8</v>
      </c>
      <c r="G5076" s="42" t="s">
        <v>8</v>
      </c>
    </row>
    <row r="5077" spans="3:7">
      <c r="C5077" s="11" t="s">
        <v>470</v>
      </c>
      <c r="D5077" s="38">
        <v>0</v>
      </c>
      <c r="E5077" s="38">
        <v>0</v>
      </c>
      <c r="F5077" s="38">
        <v>0</v>
      </c>
      <c r="G5077" s="38">
        <v>0</v>
      </c>
    </row>
    <row r="5078" spans="3:7">
      <c r="C5078" s="11" t="s">
        <v>459</v>
      </c>
      <c r="D5078" s="38">
        <v>0</v>
      </c>
      <c r="E5078" s="38">
        <v>0</v>
      </c>
      <c r="F5078" s="38">
        <v>0</v>
      </c>
      <c r="G5078" s="38">
        <v>0</v>
      </c>
    </row>
    <row r="5079" spans="3:7">
      <c r="C5079" s="11" t="s">
        <v>463</v>
      </c>
      <c r="D5079" s="38">
        <v>0</v>
      </c>
      <c r="E5079" s="38">
        <v>0</v>
      </c>
      <c r="F5079" s="38">
        <v>0</v>
      </c>
      <c r="G5079" s="38">
        <v>0</v>
      </c>
    </row>
    <row r="5080" spans="3:7">
      <c r="C5080" s="11" t="s">
        <v>469</v>
      </c>
      <c r="D5080" s="38">
        <v>0</v>
      </c>
      <c r="E5080" s="38">
        <v>0</v>
      </c>
      <c r="F5080" s="38">
        <v>0</v>
      </c>
      <c r="G5080" s="38">
        <v>0</v>
      </c>
    </row>
    <row r="5081" spans="3:7">
      <c r="C5081" s="11" t="s">
        <v>459</v>
      </c>
      <c r="D5081" s="38">
        <v>0</v>
      </c>
      <c r="E5081" s="38">
        <v>0</v>
      </c>
      <c r="F5081" s="38">
        <v>0</v>
      </c>
      <c r="G5081" s="38">
        <v>0</v>
      </c>
    </row>
    <row r="5082" spans="3:7">
      <c r="C5082" s="11" t="s">
        <v>463</v>
      </c>
      <c r="D5082" s="38">
        <v>0</v>
      </c>
      <c r="E5082" s="38">
        <v>0</v>
      </c>
      <c r="F5082" s="38">
        <v>0</v>
      </c>
      <c r="G5082" s="38">
        <v>0</v>
      </c>
    </row>
    <row r="5083" spans="3:7">
      <c r="C5083" s="11" t="s">
        <v>468</v>
      </c>
      <c r="D5083" s="38">
        <v>0</v>
      </c>
      <c r="E5083" s="38">
        <v>0</v>
      </c>
      <c r="F5083" s="38">
        <v>0</v>
      </c>
      <c r="G5083" s="38">
        <v>0</v>
      </c>
    </row>
    <row r="5084" spans="3:7">
      <c r="C5084" s="11" t="s">
        <v>459</v>
      </c>
      <c r="D5084" s="38">
        <v>0</v>
      </c>
      <c r="E5084" s="38">
        <v>0</v>
      </c>
      <c r="F5084" s="38">
        <v>0</v>
      </c>
      <c r="G5084" s="38">
        <v>0</v>
      </c>
    </row>
    <row r="5085" spans="3:7">
      <c r="C5085" s="11" t="s">
        <v>463</v>
      </c>
      <c r="D5085" s="38">
        <v>0</v>
      </c>
      <c r="E5085" s="38">
        <v>0</v>
      </c>
      <c r="F5085" s="38">
        <v>0</v>
      </c>
      <c r="G5085" s="38">
        <v>0</v>
      </c>
    </row>
    <row r="5086" spans="3:7">
      <c r="C5086" s="11" t="s">
        <v>467</v>
      </c>
      <c r="D5086" s="38">
        <v>0</v>
      </c>
      <c r="E5086" s="38">
        <v>0</v>
      </c>
      <c r="F5086" s="38">
        <v>0</v>
      </c>
      <c r="G5086" s="38">
        <v>0</v>
      </c>
    </row>
    <row r="5087" spans="3:7">
      <c r="C5087" s="11" t="s">
        <v>459</v>
      </c>
      <c r="D5087" s="38">
        <v>0</v>
      </c>
      <c r="E5087" s="38">
        <v>0</v>
      </c>
      <c r="F5087" s="38">
        <v>0</v>
      </c>
      <c r="G5087" s="38">
        <v>0</v>
      </c>
    </row>
    <row r="5088" spans="3:7">
      <c r="C5088" s="11" t="s">
        <v>463</v>
      </c>
      <c r="D5088" s="38">
        <v>0</v>
      </c>
      <c r="E5088" s="38">
        <v>0</v>
      </c>
      <c r="F5088" s="38">
        <v>0</v>
      </c>
      <c r="G5088" s="38">
        <v>0</v>
      </c>
    </row>
    <row r="5089" spans="3:7">
      <c r="C5089" s="11" t="s">
        <v>472</v>
      </c>
      <c r="D5089" s="38">
        <v>0</v>
      </c>
      <c r="E5089" s="38">
        <v>0</v>
      </c>
      <c r="F5089" s="38">
        <v>0</v>
      </c>
      <c r="G5089" s="38">
        <v>0</v>
      </c>
    </row>
    <row r="5090" spans="3:7">
      <c r="C5090" s="11" t="s">
        <v>459</v>
      </c>
      <c r="D5090" s="38">
        <v>0</v>
      </c>
      <c r="E5090" s="38">
        <v>0</v>
      </c>
      <c r="F5090" s="38">
        <v>0</v>
      </c>
      <c r="G5090" s="38">
        <v>0</v>
      </c>
    </row>
    <row r="5091" spans="3:7">
      <c r="C5091" s="11" t="s">
        <v>463</v>
      </c>
      <c r="D5091" s="38">
        <v>0</v>
      </c>
      <c r="E5091" s="38">
        <v>0</v>
      </c>
      <c r="F5091" s="38">
        <v>0</v>
      </c>
      <c r="G5091" s="38">
        <v>0</v>
      </c>
    </row>
    <row r="5092" spans="3:7">
      <c r="C5092" s="11" t="s">
        <v>465</v>
      </c>
      <c r="D5092" s="38">
        <v>0</v>
      </c>
      <c r="E5092" s="38">
        <v>0</v>
      </c>
      <c r="F5092" s="38">
        <v>0</v>
      </c>
      <c r="G5092" s="38">
        <v>0</v>
      </c>
    </row>
    <row r="5093" spans="3:7">
      <c r="C5093" s="11" t="s">
        <v>459</v>
      </c>
      <c r="D5093" s="38">
        <v>0</v>
      </c>
      <c r="E5093" s="38">
        <v>0</v>
      </c>
      <c r="F5093" s="38">
        <v>0</v>
      </c>
      <c r="G5093" s="38">
        <v>0</v>
      </c>
    </row>
    <row r="5094" spans="3:7">
      <c r="C5094" s="11" t="s">
        <v>463</v>
      </c>
      <c r="D5094" s="38">
        <v>0</v>
      </c>
      <c r="E5094" s="38">
        <v>0</v>
      </c>
      <c r="F5094" s="38">
        <v>0</v>
      </c>
      <c r="G5094" s="38">
        <v>0</v>
      </c>
    </row>
    <row r="5095" spans="3:7">
      <c r="C5095" s="11" t="s">
        <v>464</v>
      </c>
      <c r="D5095" s="38">
        <v>0</v>
      </c>
      <c r="E5095" s="38">
        <v>0</v>
      </c>
      <c r="F5095" s="38">
        <v>0</v>
      </c>
      <c r="G5095" s="38">
        <v>0</v>
      </c>
    </row>
    <row r="5096" spans="3:7">
      <c r="C5096" s="11" t="s">
        <v>459</v>
      </c>
      <c r="D5096" s="38">
        <v>0</v>
      </c>
      <c r="E5096" s="38">
        <v>0</v>
      </c>
      <c r="F5096" s="38">
        <v>0</v>
      </c>
      <c r="G5096" s="38">
        <v>0</v>
      </c>
    </row>
    <row r="5097" spans="3:7">
      <c r="C5097" s="11" t="s">
        <v>463</v>
      </c>
      <c r="D5097" s="38">
        <v>0</v>
      </c>
      <c r="E5097" s="38">
        <v>0</v>
      </c>
      <c r="F5097" s="38">
        <v>0</v>
      </c>
      <c r="G5097" s="38">
        <v>0</v>
      </c>
    </row>
    <row r="5098" spans="3:7">
      <c r="C5098" s="11" t="s">
        <v>462</v>
      </c>
      <c r="D5098" s="38">
        <v>0</v>
      </c>
      <c r="E5098" s="38">
        <v>0</v>
      </c>
      <c r="F5098" s="38">
        <v>0</v>
      </c>
      <c r="G5098" s="38">
        <v>0</v>
      </c>
    </row>
    <row r="5099" spans="3:7">
      <c r="C5099" s="11" t="s">
        <v>459</v>
      </c>
      <c r="D5099" s="38">
        <v>0</v>
      </c>
      <c r="E5099" s="38">
        <v>0</v>
      </c>
      <c r="F5099" s="38">
        <v>0</v>
      </c>
      <c r="G5099" s="38">
        <v>0</v>
      </c>
    </row>
    <row r="5100" spans="3:7">
      <c r="C5100" s="11" t="s">
        <v>458</v>
      </c>
      <c r="D5100" s="38">
        <v>0</v>
      </c>
      <c r="E5100" s="38">
        <v>0</v>
      </c>
      <c r="F5100" s="38">
        <v>0</v>
      </c>
      <c r="G5100" s="38">
        <v>0</v>
      </c>
    </row>
    <row r="5101" spans="3:7">
      <c r="C5101" s="11" t="s">
        <v>457</v>
      </c>
      <c r="D5101" s="38">
        <v>0</v>
      </c>
      <c r="E5101" s="38">
        <v>0</v>
      </c>
      <c r="F5101" s="38">
        <v>0</v>
      </c>
      <c r="G5101" s="38">
        <v>0</v>
      </c>
    </row>
    <row r="5102" spans="3:7">
      <c r="C5102" s="11" t="s">
        <v>456</v>
      </c>
      <c r="D5102" s="38">
        <v>0</v>
      </c>
      <c r="E5102" s="38">
        <v>0</v>
      </c>
      <c r="F5102" s="38">
        <v>0</v>
      </c>
      <c r="G5102" s="38">
        <v>0</v>
      </c>
    </row>
    <row r="5103" spans="3:7">
      <c r="C5103" s="11" t="s">
        <v>455</v>
      </c>
      <c r="D5103" s="38">
        <v>0</v>
      </c>
      <c r="E5103" s="38">
        <v>0</v>
      </c>
      <c r="F5103" s="38">
        <v>0</v>
      </c>
      <c r="G5103" s="38">
        <v>0</v>
      </c>
    </row>
    <row r="5104" spans="3:7">
      <c r="C5104" s="11" t="s">
        <v>461</v>
      </c>
      <c r="D5104" s="38">
        <v>50000000</v>
      </c>
      <c r="E5104" s="38">
        <v>66000000</v>
      </c>
      <c r="F5104" s="38">
        <v>0</v>
      </c>
      <c r="G5104" s="38">
        <v>0</v>
      </c>
    </row>
    <row r="5105" spans="3:7">
      <c r="C5105" s="11" t="s">
        <v>459</v>
      </c>
      <c r="D5105" s="38">
        <v>50000000</v>
      </c>
      <c r="E5105" s="38">
        <v>66000000</v>
      </c>
      <c r="F5105" s="38">
        <v>0</v>
      </c>
      <c r="G5105" s="38">
        <v>0</v>
      </c>
    </row>
    <row r="5106" spans="3:7">
      <c r="C5106" s="11" t="s">
        <v>458</v>
      </c>
      <c r="D5106" s="38">
        <v>0</v>
      </c>
      <c r="E5106" s="38">
        <v>0</v>
      </c>
      <c r="F5106" s="38">
        <v>0</v>
      </c>
      <c r="G5106" s="38">
        <v>0</v>
      </c>
    </row>
    <row r="5107" spans="3:7">
      <c r="C5107" s="11" t="s">
        <v>457</v>
      </c>
      <c r="D5107" s="38">
        <v>0</v>
      </c>
      <c r="E5107" s="38">
        <v>0</v>
      </c>
      <c r="F5107" s="38">
        <v>0</v>
      </c>
      <c r="G5107" s="38">
        <v>0</v>
      </c>
    </row>
    <row r="5108" spans="3:7">
      <c r="C5108" s="11" t="s">
        <v>456</v>
      </c>
      <c r="D5108" s="38">
        <v>0</v>
      </c>
      <c r="E5108" s="38">
        <v>0</v>
      </c>
      <c r="F5108" s="38">
        <v>0</v>
      </c>
      <c r="G5108" s="38">
        <v>0</v>
      </c>
    </row>
    <row r="5109" spans="3:7">
      <c r="C5109" s="11" t="s">
        <v>455</v>
      </c>
      <c r="D5109" s="38">
        <v>0</v>
      </c>
      <c r="E5109" s="38">
        <v>0</v>
      </c>
      <c r="F5109" s="38">
        <v>0</v>
      </c>
      <c r="G5109" s="38">
        <v>0</v>
      </c>
    </row>
    <row r="5110" spans="3:7">
      <c r="C5110" s="11" t="s">
        <v>460</v>
      </c>
      <c r="D5110" s="38">
        <v>0</v>
      </c>
      <c r="E5110" s="38">
        <v>0</v>
      </c>
      <c r="F5110" s="38">
        <v>0</v>
      </c>
      <c r="G5110" s="38">
        <v>0</v>
      </c>
    </row>
    <row r="5111" spans="3:7">
      <c r="C5111" s="11" t="s">
        <v>459</v>
      </c>
      <c r="D5111" s="38">
        <v>0</v>
      </c>
      <c r="E5111" s="38">
        <v>0</v>
      </c>
      <c r="F5111" s="38">
        <v>0</v>
      </c>
      <c r="G5111" s="38">
        <v>0</v>
      </c>
    </row>
    <row r="5112" spans="3:7">
      <c r="C5112" s="11" t="s">
        <v>458</v>
      </c>
      <c r="D5112" s="38">
        <v>0</v>
      </c>
      <c r="E5112" s="38">
        <v>0</v>
      </c>
      <c r="F5112" s="38">
        <v>0</v>
      </c>
      <c r="G5112" s="38">
        <v>0</v>
      </c>
    </row>
    <row r="5113" spans="3:7">
      <c r="C5113" s="11" t="s">
        <v>457</v>
      </c>
      <c r="D5113" s="38">
        <v>0</v>
      </c>
      <c r="E5113" s="38">
        <v>0</v>
      </c>
      <c r="F5113" s="38">
        <v>0</v>
      </c>
      <c r="G5113" s="38">
        <v>0</v>
      </c>
    </row>
    <row r="5114" spans="3:7">
      <c r="C5114" s="11" t="s">
        <v>456</v>
      </c>
      <c r="D5114" s="38">
        <v>0</v>
      </c>
      <c r="E5114" s="38">
        <v>0</v>
      </c>
      <c r="F5114" s="38">
        <v>0</v>
      </c>
      <c r="G5114" s="38">
        <v>0</v>
      </c>
    </row>
    <row r="5115" spans="3:7">
      <c r="C5115" s="11" t="s">
        <v>455</v>
      </c>
      <c r="D5115" s="38">
        <v>0</v>
      </c>
      <c r="E5115" s="38">
        <v>0</v>
      </c>
      <c r="F5115" s="38">
        <v>0</v>
      </c>
      <c r="G5115" s="38">
        <v>0</v>
      </c>
    </row>
    <row r="5116" spans="3:7">
      <c r="C5116" s="11" t="s">
        <v>454</v>
      </c>
      <c r="D5116" s="38">
        <v>0</v>
      </c>
      <c r="E5116" s="38">
        <v>0</v>
      </c>
      <c r="F5116" s="38">
        <v>0</v>
      </c>
      <c r="G5116" s="38">
        <v>0</v>
      </c>
    </row>
    <row r="5117" spans="3:7">
      <c r="C5117" s="11" t="s">
        <v>453</v>
      </c>
      <c r="D5117" s="38">
        <v>0</v>
      </c>
      <c r="E5117" s="38">
        <v>0</v>
      </c>
      <c r="F5117" s="38">
        <v>0</v>
      </c>
      <c r="G5117" s="38">
        <v>0</v>
      </c>
    </row>
    <row r="5118" spans="3:7">
      <c r="C5118" s="10" t="s">
        <v>165</v>
      </c>
      <c r="D5118" s="38">
        <v>50000000</v>
      </c>
      <c r="E5118" s="38">
        <v>66000000</v>
      </c>
      <c r="F5118" s="38">
        <v>0</v>
      </c>
      <c r="G5118" s="38">
        <v>0</v>
      </c>
    </row>
    <row r="5119" spans="3:7">
      <c r="C5119" s="14" t="s">
        <v>484</v>
      </c>
      <c r="D5119" s="825" t="s">
        <v>2256</v>
      </c>
      <c r="E5119" s="826"/>
      <c r="F5119" s="826"/>
      <c r="G5119" s="826"/>
    </row>
    <row r="5120" spans="3:7">
      <c r="C5120" s="35" t="s">
        <v>482</v>
      </c>
      <c r="D5120" s="821" t="s">
        <v>2257</v>
      </c>
      <c r="E5120" s="822"/>
      <c r="F5120" s="822"/>
      <c r="G5120" s="822"/>
    </row>
    <row r="5121" spans="3:7">
      <c r="C5121" s="35" t="s">
        <v>15</v>
      </c>
      <c r="D5121" s="821" t="s">
        <v>1876</v>
      </c>
      <c r="E5121" s="822"/>
      <c r="F5121" s="822"/>
      <c r="G5121" s="822"/>
    </row>
    <row r="5122" spans="3:7">
      <c r="C5122" s="13"/>
      <c r="D5122" s="41">
        <v>2021</v>
      </c>
      <c r="E5122" s="41">
        <v>2022</v>
      </c>
      <c r="F5122" s="41">
        <v>2023</v>
      </c>
      <c r="G5122" s="41">
        <v>2024</v>
      </c>
    </row>
    <row r="5123" spans="3:7">
      <c r="C5123" s="12"/>
      <c r="D5123" s="42" t="s">
        <v>7</v>
      </c>
      <c r="E5123" s="42" t="s">
        <v>8</v>
      </c>
      <c r="F5123" s="42" t="s">
        <v>8</v>
      </c>
      <c r="G5123" s="42" t="s">
        <v>8</v>
      </c>
    </row>
    <row r="5124" spans="3:7">
      <c r="C5124" s="7" t="s">
        <v>16</v>
      </c>
      <c r="D5124" s="43" t="s">
        <v>474</v>
      </c>
      <c r="E5124" s="43" t="s">
        <v>531</v>
      </c>
      <c r="F5124" s="43" t="s">
        <v>474</v>
      </c>
      <c r="G5124" s="43" t="s">
        <v>474</v>
      </c>
    </row>
    <row r="5125" spans="3:7">
      <c r="C5125" s="7" t="s">
        <v>680</v>
      </c>
      <c r="D5125" s="43" t="s">
        <v>2258</v>
      </c>
      <c r="E5125" s="43" t="s">
        <v>2259</v>
      </c>
      <c r="F5125" s="43" t="s">
        <v>474</v>
      </c>
      <c r="G5125" s="43" t="s">
        <v>474</v>
      </c>
    </row>
    <row r="5126" spans="3:7">
      <c r="C5126" s="7" t="s">
        <v>676</v>
      </c>
      <c r="D5126" s="43" t="s">
        <v>474</v>
      </c>
      <c r="E5126" s="43" t="s">
        <v>2259</v>
      </c>
      <c r="F5126" s="43" t="s">
        <v>474</v>
      </c>
      <c r="G5126" s="43" t="s">
        <v>474</v>
      </c>
    </row>
    <row r="5127" spans="3:7">
      <c r="C5127" s="7" t="s">
        <v>477</v>
      </c>
      <c r="D5127" s="43" t="s">
        <v>450</v>
      </c>
      <c r="E5127" s="43" t="s">
        <v>450</v>
      </c>
      <c r="F5127" s="43" t="s">
        <v>583</v>
      </c>
      <c r="G5127" s="43" t="s">
        <v>450</v>
      </c>
    </row>
    <row r="5128" spans="3:7">
      <c r="C5128" s="7" t="s">
        <v>476</v>
      </c>
      <c r="D5128" s="43" t="s">
        <v>450</v>
      </c>
      <c r="E5128" s="43" t="s">
        <v>2260</v>
      </c>
      <c r="F5128" s="43" t="s">
        <v>583</v>
      </c>
      <c r="G5128" s="43" t="s">
        <v>450</v>
      </c>
    </row>
    <row r="5129" spans="3:7">
      <c r="C5129" s="7" t="s">
        <v>22</v>
      </c>
      <c r="D5129" s="43" t="s">
        <v>450</v>
      </c>
      <c r="E5129" s="43" t="s">
        <v>450</v>
      </c>
      <c r="F5129" s="43" t="s">
        <v>583</v>
      </c>
      <c r="G5129" s="43" t="s">
        <v>450</v>
      </c>
    </row>
    <row r="5130" spans="3:7">
      <c r="C5130" s="823" t="s">
        <v>473</v>
      </c>
      <c r="D5130" s="824"/>
      <c r="E5130" s="824"/>
      <c r="F5130" s="824"/>
      <c r="G5130" s="824"/>
    </row>
    <row r="5131" spans="3:7">
      <c r="C5131" s="13"/>
      <c r="D5131" s="41">
        <v>2021</v>
      </c>
      <c r="E5131" s="41">
        <v>2022</v>
      </c>
      <c r="F5131" s="41">
        <v>2023</v>
      </c>
      <c r="G5131" s="41">
        <v>2024</v>
      </c>
    </row>
    <row r="5132" spans="3:7">
      <c r="C5132" s="12"/>
      <c r="D5132" s="42" t="s">
        <v>7</v>
      </c>
      <c r="E5132" s="42" t="s">
        <v>8</v>
      </c>
      <c r="F5132" s="42" t="s">
        <v>8</v>
      </c>
      <c r="G5132" s="42" t="s">
        <v>8</v>
      </c>
    </row>
    <row r="5133" spans="3:7">
      <c r="C5133" s="11" t="s">
        <v>470</v>
      </c>
      <c r="D5133" s="38">
        <v>0</v>
      </c>
      <c r="E5133" s="38">
        <v>0</v>
      </c>
      <c r="F5133" s="38">
        <v>0</v>
      </c>
      <c r="G5133" s="38">
        <v>0</v>
      </c>
    </row>
    <row r="5134" spans="3:7">
      <c r="C5134" s="11" t="s">
        <v>459</v>
      </c>
      <c r="D5134" s="38">
        <v>0</v>
      </c>
      <c r="E5134" s="38">
        <v>0</v>
      </c>
      <c r="F5134" s="38">
        <v>0</v>
      </c>
      <c r="G5134" s="38">
        <v>0</v>
      </c>
    </row>
    <row r="5135" spans="3:7">
      <c r="C5135" s="11" t="s">
        <v>463</v>
      </c>
      <c r="D5135" s="38">
        <v>0</v>
      </c>
      <c r="E5135" s="38">
        <v>0</v>
      </c>
      <c r="F5135" s="38">
        <v>0</v>
      </c>
      <c r="G5135" s="38">
        <v>0</v>
      </c>
    </row>
    <row r="5136" spans="3:7">
      <c r="C5136" s="11" t="s">
        <v>469</v>
      </c>
      <c r="D5136" s="38">
        <v>0</v>
      </c>
      <c r="E5136" s="38">
        <v>0</v>
      </c>
      <c r="F5136" s="38">
        <v>0</v>
      </c>
      <c r="G5136" s="38">
        <v>0</v>
      </c>
    </row>
    <row r="5137" spans="3:7">
      <c r="C5137" s="11" t="s">
        <v>459</v>
      </c>
      <c r="D5137" s="38">
        <v>0</v>
      </c>
      <c r="E5137" s="38">
        <v>0</v>
      </c>
      <c r="F5137" s="38">
        <v>0</v>
      </c>
      <c r="G5137" s="38">
        <v>0</v>
      </c>
    </row>
    <row r="5138" spans="3:7">
      <c r="C5138" s="11" t="s">
        <v>463</v>
      </c>
      <c r="D5138" s="38">
        <v>0</v>
      </c>
      <c r="E5138" s="38">
        <v>0</v>
      </c>
      <c r="F5138" s="38">
        <v>0</v>
      </c>
      <c r="G5138" s="38">
        <v>0</v>
      </c>
    </row>
    <row r="5139" spans="3:7">
      <c r="C5139" s="11" t="s">
        <v>468</v>
      </c>
      <c r="D5139" s="38">
        <v>0</v>
      </c>
      <c r="E5139" s="38">
        <v>0</v>
      </c>
      <c r="F5139" s="38">
        <v>0</v>
      </c>
      <c r="G5139" s="38">
        <v>0</v>
      </c>
    </row>
    <row r="5140" spans="3:7">
      <c r="C5140" s="11" t="s">
        <v>459</v>
      </c>
      <c r="D5140" s="38">
        <v>0</v>
      </c>
      <c r="E5140" s="38">
        <v>0</v>
      </c>
      <c r="F5140" s="38">
        <v>0</v>
      </c>
      <c r="G5140" s="38">
        <v>0</v>
      </c>
    </row>
    <row r="5141" spans="3:7">
      <c r="C5141" s="11" t="s">
        <v>463</v>
      </c>
      <c r="D5141" s="38">
        <v>0</v>
      </c>
      <c r="E5141" s="38">
        <v>0</v>
      </c>
      <c r="F5141" s="38">
        <v>0</v>
      </c>
      <c r="G5141" s="38">
        <v>0</v>
      </c>
    </row>
    <row r="5142" spans="3:7">
      <c r="C5142" s="11" t="s">
        <v>467</v>
      </c>
      <c r="D5142" s="38">
        <v>0</v>
      </c>
      <c r="E5142" s="38">
        <v>0</v>
      </c>
      <c r="F5142" s="38">
        <v>0</v>
      </c>
      <c r="G5142" s="38">
        <v>0</v>
      </c>
    </row>
    <row r="5143" spans="3:7">
      <c r="C5143" s="11" t="s">
        <v>459</v>
      </c>
      <c r="D5143" s="38">
        <v>0</v>
      </c>
      <c r="E5143" s="38">
        <v>0</v>
      </c>
      <c r="F5143" s="38">
        <v>0</v>
      </c>
      <c r="G5143" s="38">
        <v>0</v>
      </c>
    </row>
    <row r="5144" spans="3:7">
      <c r="C5144" s="11" t="s">
        <v>463</v>
      </c>
      <c r="D5144" s="38">
        <v>0</v>
      </c>
      <c r="E5144" s="38">
        <v>0</v>
      </c>
      <c r="F5144" s="38">
        <v>0</v>
      </c>
      <c r="G5144" s="38">
        <v>0</v>
      </c>
    </row>
    <row r="5145" spans="3:7">
      <c r="C5145" s="11" t="s">
        <v>472</v>
      </c>
      <c r="D5145" s="38">
        <v>0</v>
      </c>
      <c r="E5145" s="38">
        <v>0</v>
      </c>
      <c r="F5145" s="38">
        <v>0</v>
      </c>
      <c r="G5145" s="38">
        <v>0</v>
      </c>
    </row>
    <row r="5146" spans="3:7">
      <c r="C5146" s="11" t="s">
        <v>459</v>
      </c>
      <c r="D5146" s="38">
        <v>0</v>
      </c>
      <c r="E5146" s="38">
        <v>0</v>
      </c>
      <c r="F5146" s="38">
        <v>0</v>
      </c>
      <c r="G5146" s="38">
        <v>0</v>
      </c>
    </row>
    <row r="5147" spans="3:7">
      <c r="C5147" s="11" t="s">
        <v>463</v>
      </c>
      <c r="D5147" s="38">
        <v>0</v>
      </c>
      <c r="E5147" s="38">
        <v>0</v>
      </c>
      <c r="F5147" s="38">
        <v>0</v>
      </c>
      <c r="G5147" s="38">
        <v>0</v>
      </c>
    </row>
    <row r="5148" spans="3:7">
      <c r="C5148" s="11" t="s">
        <v>465</v>
      </c>
      <c r="D5148" s="38">
        <v>0</v>
      </c>
      <c r="E5148" s="38">
        <v>0</v>
      </c>
      <c r="F5148" s="38">
        <v>0</v>
      </c>
      <c r="G5148" s="38">
        <v>0</v>
      </c>
    </row>
    <row r="5149" spans="3:7">
      <c r="C5149" s="11" t="s">
        <v>459</v>
      </c>
      <c r="D5149" s="38">
        <v>0</v>
      </c>
      <c r="E5149" s="38">
        <v>0</v>
      </c>
      <c r="F5149" s="38">
        <v>0</v>
      </c>
      <c r="G5149" s="38">
        <v>0</v>
      </c>
    </row>
    <row r="5150" spans="3:7">
      <c r="C5150" s="11" t="s">
        <v>463</v>
      </c>
      <c r="D5150" s="38">
        <v>0</v>
      </c>
      <c r="E5150" s="38">
        <v>0</v>
      </c>
      <c r="F5150" s="38">
        <v>0</v>
      </c>
      <c r="G5150" s="38">
        <v>0</v>
      </c>
    </row>
    <row r="5151" spans="3:7">
      <c r="C5151" s="11" t="s">
        <v>464</v>
      </c>
      <c r="D5151" s="38">
        <v>0</v>
      </c>
      <c r="E5151" s="38">
        <v>0</v>
      </c>
      <c r="F5151" s="38">
        <v>0</v>
      </c>
      <c r="G5151" s="38">
        <v>0</v>
      </c>
    </row>
    <row r="5152" spans="3:7">
      <c r="C5152" s="11" t="s">
        <v>459</v>
      </c>
      <c r="D5152" s="38">
        <v>0</v>
      </c>
      <c r="E5152" s="38">
        <v>0</v>
      </c>
      <c r="F5152" s="38">
        <v>0</v>
      </c>
      <c r="G5152" s="38">
        <v>0</v>
      </c>
    </row>
    <row r="5153" spans="3:7">
      <c r="C5153" s="11" t="s">
        <v>463</v>
      </c>
      <c r="D5153" s="38">
        <v>0</v>
      </c>
      <c r="E5153" s="38">
        <v>0</v>
      </c>
      <c r="F5153" s="38">
        <v>0</v>
      </c>
      <c r="G5153" s="38">
        <v>0</v>
      </c>
    </row>
    <row r="5154" spans="3:7">
      <c r="C5154" s="11" t="s">
        <v>462</v>
      </c>
      <c r="D5154" s="38">
        <v>0</v>
      </c>
      <c r="E5154" s="38">
        <v>0</v>
      </c>
      <c r="F5154" s="38">
        <v>0</v>
      </c>
      <c r="G5154" s="38">
        <v>0</v>
      </c>
    </row>
    <row r="5155" spans="3:7">
      <c r="C5155" s="11" t="s">
        <v>459</v>
      </c>
      <c r="D5155" s="38">
        <v>0</v>
      </c>
      <c r="E5155" s="38">
        <v>0</v>
      </c>
      <c r="F5155" s="38">
        <v>0</v>
      </c>
      <c r="G5155" s="38">
        <v>0</v>
      </c>
    </row>
    <row r="5156" spans="3:7">
      <c r="C5156" s="11" t="s">
        <v>458</v>
      </c>
      <c r="D5156" s="38">
        <v>0</v>
      </c>
      <c r="E5156" s="38">
        <v>0</v>
      </c>
      <c r="F5156" s="38">
        <v>0</v>
      </c>
      <c r="G5156" s="38">
        <v>0</v>
      </c>
    </row>
    <row r="5157" spans="3:7">
      <c r="C5157" s="11" t="s">
        <v>457</v>
      </c>
      <c r="D5157" s="38">
        <v>0</v>
      </c>
      <c r="E5157" s="38">
        <v>0</v>
      </c>
      <c r="F5157" s="38">
        <v>0</v>
      </c>
      <c r="G5157" s="38">
        <v>0</v>
      </c>
    </row>
    <row r="5158" spans="3:7">
      <c r="C5158" s="11" t="s">
        <v>456</v>
      </c>
      <c r="D5158" s="38">
        <v>0</v>
      </c>
      <c r="E5158" s="38">
        <v>0</v>
      </c>
      <c r="F5158" s="38">
        <v>0</v>
      </c>
      <c r="G5158" s="38">
        <v>0</v>
      </c>
    </row>
    <row r="5159" spans="3:7">
      <c r="C5159" s="11" t="s">
        <v>455</v>
      </c>
      <c r="D5159" s="38">
        <v>0</v>
      </c>
      <c r="E5159" s="38">
        <v>0</v>
      </c>
      <c r="F5159" s="38">
        <v>0</v>
      </c>
      <c r="G5159" s="38">
        <v>0</v>
      </c>
    </row>
    <row r="5160" spans="3:7">
      <c r="C5160" s="11" t="s">
        <v>461</v>
      </c>
      <c r="D5160" s="38">
        <v>170000000</v>
      </c>
      <c r="E5160" s="38">
        <v>164021251</v>
      </c>
      <c r="F5160" s="38">
        <v>0</v>
      </c>
      <c r="G5160" s="38">
        <v>0</v>
      </c>
    </row>
    <row r="5161" spans="3:7">
      <c r="C5161" s="11" t="s">
        <v>459</v>
      </c>
      <c r="D5161" s="38">
        <v>170000000</v>
      </c>
      <c r="E5161" s="38">
        <v>164021251</v>
      </c>
      <c r="F5161" s="38">
        <v>0</v>
      </c>
      <c r="G5161" s="38">
        <v>0</v>
      </c>
    </row>
    <row r="5162" spans="3:7">
      <c r="C5162" s="11" t="s">
        <v>458</v>
      </c>
      <c r="D5162" s="38">
        <v>0</v>
      </c>
      <c r="E5162" s="38">
        <v>0</v>
      </c>
      <c r="F5162" s="38">
        <v>0</v>
      </c>
      <c r="G5162" s="38">
        <v>0</v>
      </c>
    </row>
    <row r="5163" spans="3:7">
      <c r="C5163" s="11" t="s">
        <v>457</v>
      </c>
      <c r="D5163" s="38">
        <v>0</v>
      </c>
      <c r="E5163" s="38">
        <v>0</v>
      </c>
      <c r="F5163" s="38">
        <v>0</v>
      </c>
      <c r="G5163" s="38">
        <v>0</v>
      </c>
    </row>
    <row r="5164" spans="3:7">
      <c r="C5164" s="11" t="s">
        <v>456</v>
      </c>
      <c r="D5164" s="38">
        <v>0</v>
      </c>
      <c r="E5164" s="38">
        <v>0</v>
      </c>
      <c r="F5164" s="38">
        <v>0</v>
      </c>
      <c r="G5164" s="38">
        <v>0</v>
      </c>
    </row>
    <row r="5165" spans="3:7">
      <c r="C5165" s="11" t="s">
        <v>455</v>
      </c>
      <c r="D5165" s="38">
        <v>0</v>
      </c>
      <c r="E5165" s="38">
        <v>0</v>
      </c>
      <c r="F5165" s="38">
        <v>0</v>
      </c>
      <c r="G5165" s="38">
        <v>0</v>
      </c>
    </row>
    <row r="5166" spans="3:7">
      <c r="C5166" s="11" t="s">
        <v>460</v>
      </c>
      <c r="D5166" s="38">
        <v>0</v>
      </c>
      <c r="E5166" s="38">
        <v>0</v>
      </c>
      <c r="F5166" s="38">
        <v>0</v>
      </c>
      <c r="G5166" s="38">
        <v>0</v>
      </c>
    </row>
    <row r="5167" spans="3:7">
      <c r="C5167" s="11" t="s">
        <v>459</v>
      </c>
      <c r="D5167" s="38">
        <v>0</v>
      </c>
      <c r="E5167" s="38">
        <v>0</v>
      </c>
      <c r="F5167" s="38">
        <v>0</v>
      </c>
      <c r="G5167" s="38">
        <v>0</v>
      </c>
    </row>
    <row r="5168" spans="3:7">
      <c r="C5168" s="11" t="s">
        <v>458</v>
      </c>
      <c r="D5168" s="38">
        <v>0</v>
      </c>
      <c r="E5168" s="38">
        <v>0</v>
      </c>
      <c r="F5168" s="38">
        <v>0</v>
      </c>
      <c r="G5168" s="38">
        <v>0</v>
      </c>
    </row>
    <row r="5169" spans="3:7">
      <c r="C5169" s="11" t="s">
        <v>457</v>
      </c>
      <c r="D5169" s="38">
        <v>0</v>
      </c>
      <c r="E5169" s="38">
        <v>0</v>
      </c>
      <c r="F5169" s="38">
        <v>0</v>
      </c>
      <c r="G5169" s="38">
        <v>0</v>
      </c>
    </row>
    <row r="5170" spans="3:7">
      <c r="C5170" s="11" t="s">
        <v>456</v>
      </c>
      <c r="D5170" s="38">
        <v>0</v>
      </c>
      <c r="E5170" s="38">
        <v>0</v>
      </c>
      <c r="F5170" s="38">
        <v>0</v>
      </c>
      <c r="G5170" s="38">
        <v>0</v>
      </c>
    </row>
    <row r="5171" spans="3:7">
      <c r="C5171" s="11" t="s">
        <v>455</v>
      </c>
      <c r="D5171" s="38">
        <v>0</v>
      </c>
      <c r="E5171" s="38">
        <v>0</v>
      </c>
      <c r="F5171" s="38">
        <v>0</v>
      </c>
      <c r="G5171" s="38">
        <v>0</v>
      </c>
    </row>
    <row r="5172" spans="3:7">
      <c r="C5172" s="11" t="s">
        <v>454</v>
      </c>
      <c r="D5172" s="38">
        <v>0</v>
      </c>
      <c r="E5172" s="38">
        <v>0</v>
      </c>
      <c r="F5172" s="38">
        <v>0</v>
      </c>
      <c r="G5172" s="38">
        <v>0</v>
      </c>
    </row>
    <row r="5173" spans="3:7">
      <c r="C5173" s="11" t="s">
        <v>453</v>
      </c>
      <c r="D5173" s="38">
        <v>0</v>
      </c>
      <c r="E5173" s="38">
        <v>0</v>
      </c>
      <c r="F5173" s="38">
        <v>0</v>
      </c>
      <c r="G5173" s="38">
        <v>0</v>
      </c>
    </row>
    <row r="5174" spans="3:7">
      <c r="C5174" s="10" t="s">
        <v>165</v>
      </c>
      <c r="D5174" s="38">
        <v>170000000</v>
      </c>
      <c r="E5174" s="38">
        <v>164021251</v>
      </c>
      <c r="F5174" s="38">
        <v>0</v>
      </c>
      <c r="G5174" s="38">
        <v>0</v>
      </c>
    </row>
    <row r="5175" spans="3:7">
      <c r="C5175" s="14" t="s">
        <v>484</v>
      </c>
      <c r="D5175" s="825" t="s">
        <v>2261</v>
      </c>
      <c r="E5175" s="826"/>
      <c r="F5175" s="826"/>
      <c r="G5175" s="826"/>
    </row>
    <row r="5176" spans="3:7">
      <c r="C5176" s="35" t="s">
        <v>482</v>
      </c>
      <c r="D5176" s="821" t="s">
        <v>2262</v>
      </c>
      <c r="E5176" s="822"/>
      <c r="F5176" s="822"/>
      <c r="G5176" s="822"/>
    </row>
    <row r="5177" spans="3:7">
      <c r="C5177" s="35" t="s">
        <v>15</v>
      </c>
      <c r="D5177" s="821" t="s">
        <v>1876</v>
      </c>
      <c r="E5177" s="822"/>
      <c r="F5177" s="822"/>
      <c r="G5177" s="822"/>
    </row>
    <row r="5178" spans="3:7">
      <c r="C5178" s="13"/>
      <c r="D5178" s="41">
        <v>2021</v>
      </c>
      <c r="E5178" s="41">
        <v>2022</v>
      </c>
      <c r="F5178" s="41">
        <v>2023</v>
      </c>
      <c r="G5178" s="41">
        <v>2024</v>
      </c>
    </row>
    <row r="5179" spans="3:7">
      <c r="C5179" s="12"/>
      <c r="D5179" s="42" t="s">
        <v>7</v>
      </c>
      <c r="E5179" s="42" t="s">
        <v>8</v>
      </c>
      <c r="F5179" s="42" t="s">
        <v>8</v>
      </c>
      <c r="G5179" s="42" t="s">
        <v>8</v>
      </c>
    </row>
    <row r="5180" spans="3:7">
      <c r="C5180" s="7" t="s">
        <v>16</v>
      </c>
      <c r="D5180" s="43" t="s">
        <v>474</v>
      </c>
      <c r="E5180" s="43" t="s">
        <v>531</v>
      </c>
      <c r="F5180" s="43" t="s">
        <v>474</v>
      </c>
      <c r="G5180" s="43" t="s">
        <v>474</v>
      </c>
    </row>
    <row r="5181" spans="3:7">
      <c r="C5181" s="7" t="s">
        <v>680</v>
      </c>
      <c r="D5181" s="43" t="s">
        <v>2263</v>
      </c>
      <c r="E5181" s="43" t="s">
        <v>2264</v>
      </c>
      <c r="F5181" s="43" t="s">
        <v>474</v>
      </c>
      <c r="G5181" s="43" t="s">
        <v>474</v>
      </c>
    </row>
    <row r="5182" spans="3:7">
      <c r="C5182" s="7" t="s">
        <v>676</v>
      </c>
      <c r="D5182" s="43" t="s">
        <v>474</v>
      </c>
      <c r="E5182" s="43" t="s">
        <v>2264</v>
      </c>
      <c r="F5182" s="43" t="s">
        <v>474</v>
      </c>
      <c r="G5182" s="43" t="s">
        <v>474</v>
      </c>
    </row>
    <row r="5183" spans="3:7">
      <c r="C5183" s="7" t="s">
        <v>477</v>
      </c>
      <c r="D5183" s="43" t="s">
        <v>450</v>
      </c>
      <c r="E5183" s="43" t="s">
        <v>450</v>
      </c>
      <c r="F5183" s="43" t="s">
        <v>583</v>
      </c>
      <c r="G5183" s="43" t="s">
        <v>450</v>
      </c>
    </row>
    <row r="5184" spans="3:7">
      <c r="C5184" s="7" t="s">
        <v>476</v>
      </c>
      <c r="D5184" s="43" t="s">
        <v>450</v>
      </c>
      <c r="E5184" s="43" t="s">
        <v>2265</v>
      </c>
      <c r="F5184" s="43" t="s">
        <v>583</v>
      </c>
      <c r="G5184" s="43" t="s">
        <v>450</v>
      </c>
    </row>
    <row r="5185" spans="3:7">
      <c r="C5185" s="7" t="s">
        <v>22</v>
      </c>
      <c r="D5185" s="43" t="s">
        <v>450</v>
      </c>
      <c r="E5185" s="43" t="s">
        <v>450</v>
      </c>
      <c r="F5185" s="43" t="s">
        <v>583</v>
      </c>
      <c r="G5185" s="43" t="s">
        <v>450</v>
      </c>
    </row>
    <row r="5186" spans="3:7">
      <c r="C5186" s="823" t="s">
        <v>473</v>
      </c>
      <c r="D5186" s="824"/>
      <c r="E5186" s="824"/>
      <c r="F5186" s="824"/>
      <c r="G5186" s="824"/>
    </row>
    <row r="5187" spans="3:7">
      <c r="C5187" s="13"/>
      <c r="D5187" s="41">
        <v>2021</v>
      </c>
      <c r="E5187" s="41">
        <v>2022</v>
      </c>
      <c r="F5187" s="41">
        <v>2023</v>
      </c>
      <c r="G5187" s="41">
        <v>2024</v>
      </c>
    </row>
    <row r="5188" spans="3:7">
      <c r="C5188" s="12"/>
      <c r="D5188" s="42" t="s">
        <v>7</v>
      </c>
      <c r="E5188" s="42" t="s">
        <v>8</v>
      </c>
      <c r="F5188" s="42" t="s">
        <v>8</v>
      </c>
      <c r="G5188" s="42" t="s">
        <v>8</v>
      </c>
    </row>
    <row r="5189" spans="3:7">
      <c r="C5189" s="11" t="s">
        <v>470</v>
      </c>
      <c r="D5189" s="38">
        <v>0</v>
      </c>
      <c r="E5189" s="38">
        <v>0</v>
      </c>
      <c r="F5189" s="38">
        <v>0</v>
      </c>
      <c r="G5189" s="38">
        <v>0</v>
      </c>
    </row>
    <row r="5190" spans="3:7">
      <c r="C5190" s="11" t="s">
        <v>459</v>
      </c>
      <c r="D5190" s="38">
        <v>0</v>
      </c>
      <c r="E5190" s="38">
        <v>0</v>
      </c>
      <c r="F5190" s="38">
        <v>0</v>
      </c>
      <c r="G5190" s="38">
        <v>0</v>
      </c>
    </row>
    <row r="5191" spans="3:7">
      <c r="C5191" s="11" t="s">
        <v>463</v>
      </c>
      <c r="D5191" s="38">
        <v>0</v>
      </c>
      <c r="E5191" s="38">
        <v>0</v>
      </c>
      <c r="F5191" s="38">
        <v>0</v>
      </c>
      <c r="G5191" s="38">
        <v>0</v>
      </c>
    </row>
    <row r="5192" spans="3:7">
      <c r="C5192" s="11" t="s">
        <v>469</v>
      </c>
      <c r="D5192" s="38">
        <v>0</v>
      </c>
      <c r="E5192" s="38">
        <v>0</v>
      </c>
      <c r="F5192" s="38">
        <v>0</v>
      </c>
      <c r="G5192" s="38">
        <v>0</v>
      </c>
    </row>
    <row r="5193" spans="3:7">
      <c r="C5193" s="11" t="s">
        <v>459</v>
      </c>
      <c r="D5193" s="38">
        <v>0</v>
      </c>
      <c r="E5193" s="38">
        <v>0</v>
      </c>
      <c r="F5193" s="38">
        <v>0</v>
      </c>
      <c r="G5193" s="38">
        <v>0</v>
      </c>
    </row>
    <row r="5194" spans="3:7">
      <c r="C5194" s="11" t="s">
        <v>463</v>
      </c>
      <c r="D5194" s="38">
        <v>0</v>
      </c>
      <c r="E5194" s="38">
        <v>0</v>
      </c>
      <c r="F5194" s="38">
        <v>0</v>
      </c>
      <c r="G5194" s="38">
        <v>0</v>
      </c>
    </row>
    <row r="5195" spans="3:7">
      <c r="C5195" s="11" t="s">
        <v>468</v>
      </c>
      <c r="D5195" s="38">
        <v>0</v>
      </c>
      <c r="E5195" s="38">
        <v>0</v>
      </c>
      <c r="F5195" s="38">
        <v>0</v>
      </c>
      <c r="G5195" s="38">
        <v>0</v>
      </c>
    </row>
    <row r="5196" spans="3:7">
      <c r="C5196" s="11" t="s">
        <v>459</v>
      </c>
      <c r="D5196" s="38">
        <v>0</v>
      </c>
      <c r="E5196" s="38">
        <v>0</v>
      </c>
      <c r="F5196" s="38">
        <v>0</v>
      </c>
      <c r="G5196" s="38">
        <v>0</v>
      </c>
    </row>
    <row r="5197" spans="3:7">
      <c r="C5197" s="11" t="s">
        <v>463</v>
      </c>
      <c r="D5197" s="38">
        <v>0</v>
      </c>
      <c r="E5197" s="38">
        <v>0</v>
      </c>
      <c r="F5197" s="38">
        <v>0</v>
      </c>
      <c r="G5197" s="38">
        <v>0</v>
      </c>
    </row>
    <row r="5198" spans="3:7">
      <c r="C5198" s="11" t="s">
        <v>467</v>
      </c>
      <c r="D5198" s="38">
        <v>0</v>
      </c>
      <c r="E5198" s="38">
        <v>0</v>
      </c>
      <c r="F5198" s="38">
        <v>0</v>
      </c>
      <c r="G5198" s="38">
        <v>0</v>
      </c>
    </row>
    <row r="5199" spans="3:7">
      <c r="C5199" s="11" t="s">
        <v>459</v>
      </c>
      <c r="D5199" s="38">
        <v>0</v>
      </c>
      <c r="E5199" s="38">
        <v>0</v>
      </c>
      <c r="F5199" s="38">
        <v>0</v>
      </c>
      <c r="G5199" s="38">
        <v>0</v>
      </c>
    </row>
    <row r="5200" spans="3:7">
      <c r="C5200" s="11" t="s">
        <v>463</v>
      </c>
      <c r="D5200" s="38">
        <v>0</v>
      </c>
      <c r="E5200" s="38">
        <v>0</v>
      </c>
      <c r="F5200" s="38">
        <v>0</v>
      </c>
      <c r="G5200" s="38">
        <v>0</v>
      </c>
    </row>
    <row r="5201" spans="3:7">
      <c r="C5201" s="11" t="s">
        <v>472</v>
      </c>
      <c r="D5201" s="38">
        <v>0</v>
      </c>
      <c r="E5201" s="38">
        <v>0</v>
      </c>
      <c r="F5201" s="38">
        <v>0</v>
      </c>
      <c r="G5201" s="38">
        <v>0</v>
      </c>
    </row>
    <row r="5202" spans="3:7">
      <c r="C5202" s="11" t="s">
        <v>459</v>
      </c>
      <c r="D5202" s="38">
        <v>0</v>
      </c>
      <c r="E5202" s="38">
        <v>0</v>
      </c>
      <c r="F5202" s="38">
        <v>0</v>
      </c>
      <c r="G5202" s="38">
        <v>0</v>
      </c>
    </row>
    <row r="5203" spans="3:7">
      <c r="C5203" s="11" t="s">
        <v>463</v>
      </c>
      <c r="D5203" s="38">
        <v>0</v>
      </c>
      <c r="E5203" s="38">
        <v>0</v>
      </c>
      <c r="F5203" s="38">
        <v>0</v>
      </c>
      <c r="G5203" s="38">
        <v>0</v>
      </c>
    </row>
    <row r="5204" spans="3:7">
      <c r="C5204" s="11" t="s">
        <v>465</v>
      </c>
      <c r="D5204" s="38">
        <v>0</v>
      </c>
      <c r="E5204" s="38">
        <v>0</v>
      </c>
      <c r="F5204" s="38">
        <v>0</v>
      </c>
      <c r="G5204" s="38">
        <v>0</v>
      </c>
    </row>
    <row r="5205" spans="3:7">
      <c r="C5205" s="11" t="s">
        <v>459</v>
      </c>
      <c r="D5205" s="38">
        <v>0</v>
      </c>
      <c r="E5205" s="38">
        <v>0</v>
      </c>
      <c r="F5205" s="38">
        <v>0</v>
      </c>
      <c r="G5205" s="38">
        <v>0</v>
      </c>
    </row>
    <row r="5206" spans="3:7">
      <c r="C5206" s="11" t="s">
        <v>463</v>
      </c>
      <c r="D5206" s="38">
        <v>0</v>
      </c>
      <c r="E5206" s="38">
        <v>0</v>
      </c>
      <c r="F5206" s="38">
        <v>0</v>
      </c>
      <c r="G5206" s="38">
        <v>0</v>
      </c>
    </row>
    <row r="5207" spans="3:7">
      <c r="C5207" s="11" t="s">
        <v>464</v>
      </c>
      <c r="D5207" s="38">
        <v>0</v>
      </c>
      <c r="E5207" s="38">
        <v>0</v>
      </c>
      <c r="F5207" s="38">
        <v>0</v>
      </c>
      <c r="G5207" s="38">
        <v>0</v>
      </c>
    </row>
    <row r="5208" spans="3:7">
      <c r="C5208" s="11" t="s">
        <v>459</v>
      </c>
      <c r="D5208" s="38">
        <v>0</v>
      </c>
      <c r="E5208" s="38">
        <v>0</v>
      </c>
      <c r="F5208" s="38">
        <v>0</v>
      </c>
      <c r="G5208" s="38">
        <v>0</v>
      </c>
    </row>
    <row r="5209" spans="3:7">
      <c r="C5209" s="11" t="s">
        <v>463</v>
      </c>
      <c r="D5209" s="38">
        <v>0</v>
      </c>
      <c r="E5209" s="38">
        <v>0</v>
      </c>
      <c r="F5209" s="38">
        <v>0</v>
      </c>
      <c r="G5209" s="38">
        <v>0</v>
      </c>
    </row>
    <row r="5210" spans="3:7">
      <c r="C5210" s="11" t="s">
        <v>462</v>
      </c>
      <c r="D5210" s="38">
        <v>0</v>
      </c>
      <c r="E5210" s="38">
        <v>0</v>
      </c>
      <c r="F5210" s="38">
        <v>0</v>
      </c>
      <c r="G5210" s="38">
        <v>0</v>
      </c>
    </row>
    <row r="5211" spans="3:7">
      <c r="C5211" s="11" t="s">
        <v>459</v>
      </c>
      <c r="D5211" s="38">
        <v>0</v>
      </c>
      <c r="E5211" s="38">
        <v>0</v>
      </c>
      <c r="F5211" s="38">
        <v>0</v>
      </c>
      <c r="G5211" s="38">
        <v>0</v>
      </c>
    </row>
    <row r="5212" spans="3:7">
      <c r="C5212" s="11" t="s">
        <v>458</v>
      </c>
      <c r="D5212" s="38">
        <v>0</v>
      </c>
      <c r="E5212" s="38">
        <v>0</v>
      </c>
      <c r="F5212" s="38">
        <v>0</v>
      </c>
      <c r="G5212" s="38">
        <v>0</v>
      </c>
    </row>
    <row r="5213" spans="3:7">
      <c r="C5213" s="11" t="s">
        <v>457</v>
      </c>
      <c r="D5213" s="38">
        <v>0</v>
      </c>
      <c r="E5213" s="38">
        <v>0</v>
      </c>
      <c r="F5213" s="38">
        <v>0</v>
      </c>
      <c r="G5213" s="38">
        <v>0</v>
      </c>
    </row>
    <row r="5214" spans="3:7">
      <c r="C5214" s="11" t="s">
        <v>456</v>
      </c>
      <c r="D5214" s="38">
        <v>0</v>
      </c>
      <c r="E5214" s="38">
        <v>0</v>
      </c>
      <c r="F5214" s="38">
        <v>0</v>
      </c>
      <c r="G5214" s="38">
        <v>0</v>
      </c>
    </row>
    <row r="5215" spans="3:7">
      <c r="C5215" s="11" t="s">
        <v>455</v>
      </c>
      <c r="D5215" s="38">
        <v>0</v>
      </c>
      <c r="E5215" s="38">
        <v>0</v>
      </c>
      <c r="F5215" s="38">
        <v>0</v>
      </c>
      <c r="G5215" s="38">
        <v>0</v>
      </c>
    </row>
    <row r="5216" spans="3:7">
      <c r="C5216" s="11" t="s">
        <v>461</v>
      </c>
      <c r="D5216" s="38">
        <v>125373600</v>
      </c>
      <c r="E5216" s="38">
        <v>196715105</v>
      </c>
      <c r="F5216" s="38">
        <v>0</v>
      </c>
      <c r="G5216" s="38">
        <v>0</v>
      </c>
    </row>
    <row r="5217" spans="3:7">
      <c r="C5217" s="11" t="s">
        <v>459</v>
      </c>
      <c r="D5217" s="38">
        <v>125373600</v>
      </c>
      <c r="E5217" s="38">
        <v>196715105</v>
      </c>
      <c r="F5217" s="38">
        <v>0</v>
      </c>
      <c r="G5217" s="38">
        <v>0</v>
      </c>
    </row>
    <row r="5218" spans="3:7">
      <c r="C5218" s="11" t="s">
        <v>458</v>
      </c>
      <c r="D5218" s="38">
        <v>0</v>
      </c>
      <c r="E5218" s="38">
        <v>0</v>
      </c>
      <c r="F5218" s="38">
        <v>0</v>
      </c>
      <c r="G5218" s="38">
        <v>0</v>
      </c>
    </row>
    <row r="5219" spans="3:7">
      <c r="C5219" s="11" t="s">
        <v>457</v>
      </c>
      <c r="D5219" s="38">
        <v>0</v>
      </c>
      <c r="E5219" s="38">
        <v>0</v>
      </c>
      <c r="F5219" s="38">
        <v>0</v>
      </c>
      <c r="G5219" s="38">
        <v>0</v>
      </c>
    </row>
    <row r="5220" spans="3:7">
      <c r="C5220" s="11" t="s">
        <v>456</v>
      </c>
      <c r="D5220" s="38">
        <v>0</v>
      </c>
      <c r="E5220" s="38">
        <v>0</v>
      </c>
      <c r="F5220" s="38">
        <v>0</v>
      </c>
      <c r="G5220" s="38">
        <v>0</v>
      </c>
    </row>
    <row r="5221" spans="3:7">
      <c r="C5221" s="11" t="s">
        <v>455</v>
      </c>
      <c r="D5221" s="38">
        <v>0</v>
      </c>
      <c r="E5221" s="38">
        <v>0</v>
      </c>
      <c r="F5221" s="38">
        <v>0</v>
      </c>
      <c r="G5221" s="38">
        <v>0</v>
      </c>
    </row>
    <row r="5222" spans="3:7">
      <c r="C5222" s="11" t="s">
        <v>460</v>
      </c>
      <c r="D5222" s="38">
        <v>0</v>
      </c>
      <c r="E5222" s="38">
        <v>0</v>
      </c>
      <c r="F5222" s="38">
        <v>0</v>
      </c>
      <c r="G5222" s="38">
        <v>0</v>
      </c>
    </row>
    <row r="5223" spans="3:7">
      <c r="C5223" s="11" t="s">
        <v>459</v>
      </c>
      <c r="D5223" s="38">
        <v>0</v>
      </c>
      <c r="E5223" s="38">
        <v>0</v>
      </c>
      <c r="F5223" s="38">
        <v>0</v>
      </c>
      <c r="G5223" s="38">
        <v>0</v>
      </c>
    </row>
    <row r="5224" spans="3:7">
      <c r="C5224" s="11" t="s">
        <v>458</v>
      </c>
      <c r="D5224" s="38">
        <v>0</v>
      </c>
      <c r="E5224" s="38">
        <v>0</v>
      </c>
      <c r="F5224" s="38">
        <v>0</v>
      </c>
      <c r="G5224" s="38">
        <v>0</v>
      </c>
    </row>
    <row r="5225" spans="3:7">
      <c r="C5225" s="11" t="s">
        <v>457</v>
      </c>
      <c r="D5225" s="38">
        <v>0</v>
      </c>
      <c r="E5225" s="38">
        <v>0</v>
      </c>
      <c r="F5225" s="38">
        <v>0</v>
      </c>
      <c r="G5225" s="38">
        <v>0</v>
      </c>
    </row>
    <row r="5226" spans="3:7">
      <c r="C5226" s="11" t="s">
        <v>456</v>
      </c>
      <c r="D5226" s="38">
        <v>0</v>
      </c>
      <c r="E5226" s="38">
        <v>0</v>
      </c>
      <c r="F5226" s="38">
        <v>0</v>
      </c>
      <c r="G5226" s="38">
        <v>0</v>
      </c>
    </row>
    <row r="5227" spans="3:7">
      <c r="C5227" s="11" t="s">
        <v>455</v>
      </c>
      <c r="D5227" s="38">
        <v>0</v>
      </c>
      <c r="E5227" s="38">
        <v>0</v>
      </c>
      <c r="F5227" s="38">
        <v>0</v>
      </c>
      <c r="G5227" s="38">
        <v>0</v>
      </c>
    </row>
    <row r="5228" spans="3:7">
      <c r="C5228" s="11" t="s">
        <v>454</v>
      </c>
      <c r="D5228" s="38">
        <v>0</v>
      </c>
      <c r="E5228" s="38">
        <v>0</v>
      </c>
      <c r="F5228" s="38">
        <v>0</v>
      </c>
      <c r="G5228" s="38">
        <v>0</v>
      </c>
    </row>
    <row r="5229" spans="3:7">
      <c r="C5229" s="11" t="s">
        <v>453</v>
      </c>
      <c r="D5229" s="38">
        <v>0</v>
      </c>
      <c r="E5229" s="38">
        <v>0</v>
      </c>
      <c r="F5229" s="38">
        <v>0</v>
      </c>
      <c r="G5229" s="38">
        <v>0</v>
      </c>
    </row>
    <row r="5230" spans="3:7">
      <c r="C5230" s="10" t="s">
        <v>165</v>
      </c>
      <c r="D5230" s="38">
        <v>125373600</v>
      </c>
      <c r="E5230" s="38">
        <v>196715105</v>
      </c>
      <c r="F5230" s="38">
        <v>0</v>
      </c>
      <c r="G5230" s="38">
        <v>0</v>
      </c>
    </row>
    <row r="5231" spans="3:7">
      <c r="C5231" s="14" t="s">
        <v>484</v>
      </c>
      <c r="D5231" s="825" t="s">
        <v>2266</v>
      </c>
      <c r="E5231" s="826"/>
      <c r="F5231" s="826"/>
      <c r="G5231" s="826"/>
    </row>
    <row r="5232" spans="3:7">
      <c r="C5232" s="35" t="s">
        <v>482</v>
      </c>
      <c r="D5232" s="821" t="s">
        <v>2267</v>
      </c>
      <c r="E5232" s="822"/>
      <c r="F5232" s="822"/>
      <c r="G5232" s="822"/>
    </row>
    <row r="5233" spans="3:7">
      <c r="C5233" s="35" t="s">
        <v>15</v>
      </c>
      <c r="D5233" s="821" t="s">
        <v>1876</v>
      </c>
      <c r="E5233" s="822"/>
      <c r="F5233" s="822"/>
      <c r="G5233" s="822"/>
    </row>
    <row r="5234" spans="3:7">
      <c r="C5234" s="13"/>
      <c r="D5234" s="41">
        <v>2021</v>
      </c>
      <c r="E5234" s="41">
        <v>2022</v>
      </c>
      <c r="F5234" s="41">
        <v>2023</v>
      </c>
      <c r="G5234" s="41">
        <v>2024</v>
      </c>
    </row>
    <row r="5235" spans="3:7">
      <c r="C5235" s="12"/>
      <c r="D5235" s="42" t="s">
        <v>7</v>
      </c>
      <c r="E5235" s="42" t="s">
        <v>8</v>
      </c>
      <c r="F5235" s="42" t="s">
        <v>8</v>
      </c>
      <c r="G5235" s="42" t="s">
        <v>8</v>
      </c>
    </row>
    <row r="5236" spans="3:7">
      <c r="C5236" s="7" t="s">
        <v>16</v>
      </c>
      <c r="D5236" s="43" t="s">
        <v>474</v>
      </c>
      <c r="E5236" s="43" t="s">
        <v>531</v>
      </c>
      <c r="F5236" s="43" t="s">
        <v>474</v>
      </c>
      <c r="G5236" s="43" t="s">
        <v>474</v>
      </c>
    </row>
    <row r="5237" spans="3:7">
      <c r="C5237" s="7" t="s">
        <v>680</v>
      </c>
      <c r="D5237" s="43" t="s">
        <v>2268</v>
      </c>
      <c r="E5237" s="43" t="s">
        <v>2269</v>
      </c>
      <c r="F5237" s="43" t="s">
        <v>474</v>
      </c>
      <c r="G5237" s="43" t="s">
        <v>474</v>
      </c>
    </row>
    <row r="5238" spans="3:7">
      <c r="C5238" s="7" t="s">
        <v>676</v>
      </c>
      <c r="D5238" s="43" t="s">
        <v>474</v>
      </c>
      <c r="E5238" s="43" t="s">
        <v>2269</v>
      </c>
      <c r="F5238" s="43" t="s">
        <v>474</v>
      </c>
      <c r="G5238" s="43" t="s">
        <v>474</v>
      </c>
    </row>
    <row r="5239" spans="3:7">
      <c r="C5239" s="7" t="s">
        <v>477</v>
      </c>
      <c r="D5239" s="43" t="s">
        <v>450</v>
      </c>
      <c r="E5239" s="43" t="s">
        <v>450</v>
      </c>
      <c r="F5239" s="43" t="s">
        <v>583</v>
      </c>
      <c r="G5239" s="43" t="s">
        <v>450</v>
      </c>
    </row>
    <row r="5240" spans="3:7">
      <c r="C5240" s="7" t="s">
        <v>476</v>
      </c>
      <c r="D5240" s="43" t="s">
        <v>450</v>
      </c>
      <c r="E5240" s="43" t="s">
        <v>2270</v>
      </c>
      <c r="F5240" s="43" t="s">
        <v>583</v>
      </c>
      <c r="G5240" s="43" t="s">
        <v>450</v>
      </c>
    </row>
    <row r="5241" spans="3:7">
      <c r="C5241" s="7" t="s">
        <v>22</v>
      </c>
      <c r="D5241" s="43" t="s">
        <v>450</v>
      </c>
      <c r="E5241" s="43" t="s">
        <v>450</v>
      </c>
      <c r="F5241" s="43" t="s">
        <v>583</v>
      </c>
      <c r="G5241" s="43" t="s">
        <v>450</v>
      </c>
    </row>
    <row r="5242" spans="3:7">
      <c r="C5242" s="823" t="s">
        <v>473</v>
      </c>
      <c r="D5242" s="824"/>
      <c r="E5242" s="824"/>
      <c r="F5242" s="824"/>
      <c r="G5242" s="824"/>
    </row>
    <row r="5243" spans="3:7">
      <c r="C5243" s="13"/>
      <c r="D5243" s="41">
        <v>2021</v>
      </c>
      <c r="E5243" s="41">
        <v>2022</v>
      </c>
      <c r="F5243" s="41">
        <v>2023</v>
      </c>
      <c r="G5243" s="41">
        <v>2024</v>
      </c>
    </row>
    <row r="5244" spans="3:7">
      <c r="C5244" s="12"/>
      <c r="D5244" s="42" t="s">
        <v>7</v>
      </c>
      <c r="E5244" s="42" t="s">
        <v>8</v>
      </c>
      <c r="F5244" s="42" t="s">
        <v>8</v>
      </c>
      <c r="G5244" s="42" t="s">
        <v>8</v>
      </c>
    </row>
    <row r="5245" spans="3:7">
      <c r="C5245" s="11" t="s">
        <v>470</v>
      </c>
      <c r="D5245" s="38">
        <v>0</v>
      </c>
      <c r="E5245" s="38">
        <v>0</v>
      </c>
      <c r="F5245" s="38">
        <v>0</v>
      </c>
      <c r="G5245" s="38">
        <v>0</v>
      </c>
    </row>
    <row r="5246" spans="3:7">
      <c r="C5246" s="11" t="s">
        <v>459</v>
      </c>
      <c r="D5246" s="38">
        <v>0</v>
      </c>
      <c r="E5246" s="38">
        <v>0</v>
      </c>
      <c r="F5246" s="38">
        <v>0</v>
      </c>
      <c r="G5246" s="38">
        <v>0</v>
      </c>
    </row>
    <row r="5247" spans="3:7">
      <c r="C5247" s="11" t="s">
        <v>463</v>
      </c>
      <c r="D5247" s="38">
        <v>0</v>
      </c>
      <c r="E5247" s="38">
        <v>0</v>
      </c>
      <c r="F5247" s="38">
        <v>0</v>
      </c>
      <c r="G5247" s="38">
        <v>0</v>
      </c>
    </row>
    <row r="5248" spans="3:7">
      <c r="C5248" s="11" t="s">
        <v>469</v>
      </c>
      <c r="D5248" s="38">
        <v>0</v>
      </c>
      <c r="E5248" s="38">
        <v>0</v>
      </c>
      <c r="F5248" s="38">
        <v>0</v>
      </c>
      <c r="G5248" s="38">
        <v>0</v>
      </c>
    </row>
    <row r="5249" spans="3:7">
      <c r="C5249" s="11" t="s">
        <v>459</v>
      </c>
      <c r="D5249" s="38">
        <v>0</v>
      </c>
      <c r="E5249" s="38">
        <v>0</v>
      </c>
      <c r="F5249" s="38">
        <v>0</v>
      </c>
      <c r="G5249" s="38">
        <v>0</v>
      </c>
    </row>
    <row r="5250" spans="3:7">
      <c r="C5250" s="11" t="s">
        <v>463</v>
      </c>
      <c r="D5250" s="38">
        <v>0</v>
      </c>
      <c r="E5250" s="38">
        <v>0</v>
      </c>
      <c r="F5250" s="38">
        <v>0</v>
      </c>
      <c r="G5250" s="38">
        <v>0</v>
      </c>
    </row>
    <row r="5251" spans="3:7">
      <c r="C5251" s="11" t="s">
        <v>468</v>
      </c>
      <c r="D5251" s="38">
        <v>0</v>
      </c>
      <c r="E5251" s="38">
        <v>0</v>
      </c>
      <c r="F5251" s="38">
        <v>0</v>
      </c>
      <c r="G5251" s="38">
        <v>0</v>
      </c>
    </row>
    <row r="5252" spans="3:7">
      <c r="C5252" s="11" t="s">
        <v>459</v>
      </c>
      <c r="D5252" s="38">
        <v>0</v>
      </c>
      <c r="E5252" s="38">
        <v>0</v>
      </c>
      <c r="F5252" s="38">
        <v>0</v>
      </c>
      <c r="G5252" s="38">
        <v>0</v>
      </c>
    </row>
    <row r="5253" spans="3:7">
      <c r="C5253" s="11" t="s">
        <v>463</v>
      </c>
      <c r="D5253" s="38">
        <v>0</v>
      </c>
      <c r="E5253" s="38">
        <v>0</v>
      </c>
      <c r="F5253" s="38">
        <v>0</v>
      </c>
      <c r="G5253" s="38">
        <v>0</v>
      </c>
    </row>
    <row r="5254" spans="3:7">
      <c r="C5254" s="11" t="s">
        <v>467</v>
      </c>
      <c r="D5254" s="38">
        <v>0</v>
      </c>
      <c r="E5254" s="38">
        <v>0</v>
      </c>
      <c r="F5254" s="38">
        <v>0</v>
      </c>
      <c r="G5254" s="38">
        <v>0</v>
      </c>
    </row>
    <row r="5255" spans="3:7">
      <c r="C5255" s="11" t="s">
        <v>459</v>
      </c>
      <c r="D5255" s="38">
        <v>0</v>
      </c>
      <c r="E5255" s="38">
        <v>0</v>
      </c>
      <c r="F5255" s="38">
        <v>0</v>
      </c>
      <c r="G5255" s="38">
        <v>0</v>
      </c>
    </row>
    <row r="5256" spans="3:7">
      <c r="C5256" s="11" t="s">
        <v>463</v>
      </c>
      <c r="D5256" s="38">
        <v>0</v>
      </c>
      <c r="E5256" s="38">
        <v>0</v>
      </c>
      <c r="F5256" s="38">
        <v>0</v>
      </c>
      <c r="G5256" s="38">
        <v>0</v>
      </c>
    </row>
    <row r="5257" spans="3:7">
      <c r="C5257" s="11" t="s">
        <v>472</v>
      </c>
      <c r="D5257" s="38">
        <v>0</v>
      </c>
      <c r="E5257" s="38">
        <v>0</v>
      </c>
      <c r="F5257" s="38">
        <v>0</v>
      </c>
      <c r="G5257" s="38">
        <v>0</v>
      </c>
    </row>
    <row r="5258" spans="3:7">
      <c r="C5258" s="11" t="s">
        <v>459</v>
      </c>
      <c r="D5258" s="38">
        <v>0</v>
      </c>
      <c r="E5258" s="38">
        <v>0</v>
      </c>
      <c r="F5258" s="38">
        <v>0</v>
      </c>
      <c r="G5258" s="38">
        <v>0</v>
      </c>
    </row>
    <row r="5259" spans="3:7">
      <c r="C5259" s="11" t="s">
        <v>463</v>
      </c>
      <c r="D5259" s="38">
        <v>0</v>
      </c>
      <c r="E5259" s="38">
        <v>0</v>
      </c>
      <c r="F5259" s="38">
        <v>0</v>
      </c>
      <c r="G5259" s="38">
        <v>0</v>
      </c>
    </row>
    <row r="5260" spans="3:7">
      <c r="C5260" s="11" t="s">
        <v>465</v>
      </c>
      <c r="D5260" s="38">
        <v>0</v>
      </c>
      <c r="E5260" s="38">
        <v>0</v>
      </c>
      <c r="F5260" s="38">
        <v>0</v>
      </c>
      <c r="G5260" s="38">
        <v>0</v>
      </c>
    </row>
    <row r="5261" spans="3:7">
      <c r="C5261" s="11" t="s">
        <v>459</v>
      </c>
      <c r="D5261" s="38">
        <v>0</v>
      </c>
      <c r="E5261" s="38">
        <v>0</v>
      </c>
      <c r="F5261" s="38">
        <v>0</v>
      </c>
      <c r="G5261" s="38">
        <v>0</v>
      </c>
    </row>
    <row r="5262" spans="3:7">
      <c r="C5262" s="11" t="s">
        <v>463</v>
      </c>
      <c r="D5262" s="38">
        <v>0</v>
      </c>
      <c r="E5262" s="38">
        <v>0</v>
      </c>
      <c r="F5262" s="38">
        <v>0</v>
      </c>
      <c r="G5262" s="38">
        <v>0</v>
      </c>
    </row>
    <row r="5263" spans="3:7">
      <c r="C5263" s="11" t="s">
        <v>464</v>
      </c>
      <c r="D5263" s="38">
        <v>0</v>
      </c>
      <c r="E5263" s="38">
        <v>0</v>
      </c>
      <c r="F5263" s="38">
        <v>0</v>
      </c>
      <c r="G5263" s="38">
        <v>0</v>
      </c>
    </row>
    <row r="5264" spans="3:7">
      <c r="C5264" s="11" t="s">
        <v>459</v>
      </c>
      <c r="D5264" s="38">
        <v>0</v>
      </c>
      <c r="E5264" s="38">
        <v>0</v>
      </c>
      <c r="F5264" s="38">
        <v>0</v>
      </c>
      <c r="G5264" s="38">
        <v>0</v>
      </c>
    </row>
    <row r="5265" spans="3:7">
      <c r="C5265" s="11" t="s">
        <v>463</v>
      </c>
      <c r="D5265" s="38">
        <v>0</v>
      </c>
      <c r="E5265" s="38">
        <v>0</v>
      </c>
      <c r="F5265" s="38">
        <v>0</v>
      </c>
      <c r="G5265" s="38">
        <v>0</v>
      </c>
    </row>
    <row r="5266" spans="3:7">
      <c r="C5266" s="11" t="s">
        <v>462</v>
      </c>
      <c r="D5266" s="38">
        <v>0</v>
      </c>
      <c r="E5266" s="38">
        <v>0</v>
      </c>
      <c r="F5266" s="38">
        <v>0</v>
      </c>
      <c r="G5266" s="38">
        <v>0</v>
      </c>
    </row>
    <row r="5267" spans="3:7">
      <c r="C5267" s="11" t="s">
        <v>459</v>
      </c>
      <c r="D5267" s="38">
        <v>0</v>
      </c>
      <c r="E5267" s="38">
        <v>0</v>
      </c>
      <c r="F5267" s="38">
        <v>0</v>
      </c>
      <c r="G5267" s="38">
        <v>0</v>
      </c>
    </row>
    <row r="5268" spans="3:7">
      <c r="C5268" s="11" t="s">
        <v>458</v>
      </c>
      <c r="D5268" s="38">
        <v>0</v>
      </c>
      <c r="E5268" s="38">
        <v>0</v>
      </c>
      <c r="F5268" s="38">
        <v>0</v>
      </c>
      <c r="G5268" s="38">
        <v>0</v>
      </c>
    </row>
    <row r="5269" spans="3:7">
      <c r="C5269" s="11" t="s">
        <v>457</v>
      </c>
      <c r="D5269" s="38">
        <v>0</v>
      </c>
      <c r="E5269" s="38">
        <v>0</v>
      </c>
      <c r="F5269" s="38">
        <v>0</v>
      </c>
      <c r="G5269" s="38">
        <v>0</v>
      </c>
    </row>
    <row r="5270" spans="3:7">
      <c r="C5270" s="11" t="s">
        <v>456</v>
      </c>
      <c r="D5270" s="38">
        <v>0</v>
      </c>
      <c r="E5270" s="38">
        <v>0</v>
      </c>
      <c r="F5270" s="38">
        <v>0</v>
      </c>
      <c r="G5270" s="38">
        <v>0</v>
      </c>
    </row>
    <row r="5271" spans="3:7">
      <c r="C5271" s="11" t="s">
        <v>455</v>
      </c>
      <c r="D5271" s="38">
        <v>0</v>
      </c>
      <c r="E5271" s="38">
        <v>0</v>
      </c>
      <c r="F5271" s="38">
        <v>0</v>
      </c>
      <c r="G5271" s="38">
        <v>0</v>
      </c>
    </row>
    <row r="5272" spans="3:7">
      <c r="C5272" s="11" t="s">
        <v>461</v>
      </c>
      <c r="D5272" s="38">
        <v>150945693</v>
      </c>
      <c r="E5272" s="38">
        <v>242058487</v>
      </c>
      <c r="F5272" s="38">
        <v>0</v>
      </c>
      <c r="G5272" s="38">
        <v>0</v>
      </c>
    </row>
    <row r="5273" spans="3:7">
      <c r="C5273" s="11" t="s">
        <v>459</v>
      </c>
      <c r="D5273" s="38">
        <v>150945693</v>
      </c>
      <c r="E5273" s="38">
        <v>242058487</v>
      </c>
      <c r="F5273" s="38">
        <v>0</v>
      </c>
      <c r="G5273" s="38">
        <v>0</v>
      </c>
    </row>
    <row r="5274" spans="3:7">
      <c r="C5274" s="11" t="s">
        <v>458</v>
      </c>
      <c r="D5274" s="38">
        <v>0</v>
      </c>
      <c r="E5274" s="38">
        <v>0</v>
      </c>
      <c r="F5274" s="38">
        <v>0</v>
      </c>
      <c r="G5274" s="38">
        <v>0</v>
      </c>
    </row>
    <row r="5275" spans="3:7">
      <c r="C5275" s="11" t="s">
        <v>457</v>
      </c>
      <c r="D5275" s="38">
        <v>0</v>
      </c>
      <c r="E5275" s="38">
        <v>0</v>
      </c>
      <c r="F5275" s="38">
        <v>0</v>
      </c>
      <c r="G5275" s="38">
        <v>0</v>
      </c>
    </row>
    <row r="5276" spans="3:7">
      <c r="C5276" s="11" t="s">
        <v>456</v>
      </c>
      <c r="D5276" s="38">
        <v>0</v>
      </c>
      <c r="E5276" s="38">
        <v>0</v>
      </c>
      <c r="F5276" s="38">
        <v>0</v>
      </c>
      <c r="G5276" s="38">
        <v>0</v>
      </c>
    </row>
    <row r="5277" spans="3:7">
      <c r="C5277" s="11" t="s">
        <v>455</v>
      </c>
      <c r="D5277" s="38">
        <v>0</v>
      </c>
      <c r="E5277" s="38">
        <v>0</v>
      </c>
      <c r="F5277" s="38">
        <v>0</v>
      </c>
      <c r="G5277" s="38">
        <v>0</v>
      </c>
    </row>
    <row r="5278" spans="3:7">
      <c r="C5278" s="11" t="s">
        <v>460</v>
      </c>
      <c r="D5278" s="38">
        <v>0</v>
      </c>
      <c r="E5278" s="38">
        <v>0</v>
      </c>
      <c r="F5278" s="38">
        <v>0</v>
      </c>
      <c r="G5278" s="38">
        <v>0</v>
      </c>
    </row>
    <row r="5279" spans="3:7">
      <c r="C5279" s="11" t="s">
        <v>459</v>
      </c>
      <c r="D5279" s="38">
        <v>0</v>
      </c>
      <c r="E5279" s="38">
        <v>0</v>
      </c>
      <c r="F5279" s="38">
        <v>0</v>
      </c>
      <c r="G5279" s="38">
        <v>0</v>
      </c>
    </row>
    <row r="5280" spans="3:7">
      <c r="C5280" s="11" t="s">
        <v>458</v>
      </c>
      <c r="D5280" s="38">
        <v>0</v>
      </c>
      <c r="E5280" s="38">
        <v>0</v>
      </c>
      <c r="F5280" s="38">
        <v>0</v>
      </c>
      <c r="G5280" s="38">
        <v>0</v>
      </c>
    </row>
    <row r="5281" spans="3:7">
      <c r="C5281" s="11" t="s">
        <v>457</v>
      </c>
      <c r="D5281" s="38">
        <v>0</v>
      </c>
      <c r="E5281" s="38">
        <v>0</v>
      </c>
      <c r="F5281" s="38">
        <v>0</v>
      </c>
      <c r="G5281" s="38">
        <v>0</v>
      </c>
    </row>
    <row r="5282" spans="3:7">
      <c r="C5282" s="11" t="s">
        <v>456</v>
      </c>
      <c r="D5282" s="38">
        <v>0</v>
      </c>
      <c r="E5282" s="38">
        <v>0</v>
      </c>
      <c r="F5282" s="38">
        <v>0</v>
      </c>
      <c r="G5282" s="38">
        <v>0</v>
      </c>
    </row>
    <row r="5283" spans="3:7">
      <c r="C5283" s="11" t="s">
        <v>455</v>
      </c>
      <c r="D5283" s="38">
        <v>0</v>
      </c>
      <c r="E5283" s="38">
        <v>0</v>
      </c>
      <c r="F5283" s="38">
        <v>0</v>
      </c>
      <c r="G5283" s="38">
        <v>0</v>
      </c>
    </row>
    <row r="5284" spans="3:7">
      <c r="C5284" s="11" t="s">
        <v>454</v>
      </c>
      <c r="D5284" s="38">
        <v>0</v>
      </c>
      <c r="E5284" s="38">
        <v>0</v>
      </c>
      <c r="F5284" s="38">
        <v>0</v>
      </c>
      <c r="G5284" s="38">
        <v>0</v>
      </c>
    </row>
    <row r="5285" spans="3:7">
      <c r="C5285" s="11" t="s">
        <v>453</v>
      </c>
      <c r="D5285" s="38">
        <v>0</v>
      </c>
      <c r="E5285" s="38">
        <v>0</v>
      </c>
      <c r="F5285" s="38">
        <v>0</v>
      </c>
      <c r="G5285" s="38">
        <v>0</v>
      </c>
    </row>
    <row r="5286" spans="3:7">
      <c r="C5286" s="10" t="s">
        <v>165</v>
      </c>
      <c r="D5286" s="38">
        <v>150945693</v>
      </c>
      <c r="E5286" s="38">
        <v>242058487</v>
      </c>
      <c r="F5286" s="38">
        <v>0</v>
      </c>
      <c r="G5286" s="38">
        <v>0</v>
      </c>
    </row>
    <row r="5287" spans="3:7">
      <c r="C5287" s="14" t="s">
        <v>484</v>
      </c>
      <c r="D5287" s="825" t="s">
        <v>2271</v>
      </c>
      <c r="E5287" s="826"/>
      <c r="F5287" s="826"/>
      <c r="G5287" s="826"/>
    </row>
    <row r="5288" spans="3:7">
      <c r="C5288" s="35" t="s">
        <v>482</v>
      </c>
      <c r="D5288" s="821" t="s">
        <v>2272</v>
      </c>
      <c r="E5288" s="822"/>
      <c r="F5288" s="822"/>
      <c r="G5288" s="822"/>
    </row>
    <row r="5289" spans="3:7">
      <c r="C5289" s="35" t="s">
        <v>15</v>
      </c>
      <c r="D5289" s="821" t="s">
        <v>1876</v>
      </c>
      <c r="E5289" s="822"/>
      <c r="F5289" s="822"/>
      <c r="G5289" s="822"/>
    </row>
    <row r="5290" spans="3:7">
      <c r="C5290" s="13"/>
      <c r="D5290" s="41">
        <v>2021</v>
      </c>
      <c r="E5290" s="41">
        <v>2022</v>
      </c>
      <c r="F5290" s="41">
        <v>2023</v>
      </c>
      <c r="G5290" s="41">
        <v>2024</v>
      </c>
    </row>
    <row r="5291" spans="3:7">
      <c r="C5291" s="12"/>
      <c r="D5291" s="42" t="s">
        <v>7</v>
      </c>
      <c r="E5291" s="42" t="s">
        <v>8</v>
      </c>
      <c r="F5291" s="42" t="s">
        <v>8</v>
      </c>
      <c r="G5291" s="42" t="s">
        <v>8</v>
      </c>
    </row>
    <row r="5292" spans="3:7">
      <c r="C5292" s="7" t="s">
        <v>16</v>
      </c>
      <c r="D5292" s="43" t="s">
        <v>474</v>
      </c>
      <c r="E5292" s="43" t="s">
        <v>531</v>
      </c>
      <c r="F5292" s="43" t="s">
        <v>474</v>
      </c>
      <c r="G5292" s="43" t="s">
        <v>474</v>
      </c>
    </row>
    <row r="5293" spans="3:7">
      <c r="C5293" s="7" t="s">
        <v>680</v>
      </c>
      <c r="D5293" s="43" t="s">
        <v>474</v>
      </c>
      <c r="E5293" s="43" t="s">
        <v>2273</v>
      </c>
      <c r="F5293" s="43" t="s">
        <v>474</v>
      </c>
      <c r="G5293" s="43" t="s">
        <v>474</v>
      </c>
    </row>
    <row r="5294" spans="3:7">
      <c r="C5294" s="7" t="s">
        <v>676</v>
      </c>
      <c r="D5294" s="43" t="s">
        <v>474</v>
      </c>
      <c r="E5294" s="43" t="s">
        <v>2273</v>
      </c>
      <c r="F5294" s="43" t="s">
        <v>474</v>
      </c>
      <c r="G5294" s="43" t="s">
        <v>474</v>
      </c>
    </row>
    <row r="5295" spans="3:7">
      <c r="C5295" s="7" t="s">
        <v>477</v>
      </c>
      <c r="D5295" s="43" t="s">
        <v>450</v>
      </c>
      <c r="E5295" s="43" t="s">
        <v>450</v>
      </c>
      <c r="F5295" s="43" t="s">
        <v>583</v>
      </c>
      <c r="G5295" s="43" t="s">
        <v>450</v>
      </c>
    </row>
    <row r="5296" spans="3:7">
      <c r="C5296" s="7" t="s">
        <v>476</v>
      </c>
      <c r="D5296" s="43" t="s">
        <v>450</v>
      </c>
      <c r="E5296" s="43" t="s">
        <v>450</v>
      </c>
      <c r="F5296" s="43" t="s">
        <v>583</v>
      </c>
      <c r="G5296" s="43" t="s">
        <v>450</v>
      </c>
    </row>
    <row r="5297" spans="3:7">
      <c r="C5297" s="7" t="s">
        <v>22</v>
      </c>
      <c r="D5297" s="43" t="s">
        <v>450</v>
      </c>
      <c r="E5297" s="43" t="s">
        <v>450</v>
      </c>
      <c r="F5297" s="43" t="s">
        <v>583</v>
      </c>
      <c r="G5297" s="43" t="s">
        <v>450</v>
      </c>
    </row>
    <row r="5298" spans="3:7">
      <c r="C5298" s="823" t="s">
        <v>473</v>
      </c>
      <c r="D5298" s="824"/>
      <c r="E5298" s="824"/>
      <c r="F5298" s="824"/>
      <c r="G5298" s="824"/>
    </row>
    <row r="5299" spans="3:7">
      <c r="C5299" s="13"/>
      <c r="D5299" s="41">
        <v>2021</v>
      </c>
      <c r="E5299" s="41">
        <v>2022</v>
      </c>
      <c r="F5299" s="41">
        <v>2023</v>
      </c>
      <c r="G5299" s="41">
        <v>2024</v>
      </c>
    </row>
    <row r="5300" spans="3:7">
      <c r="C5300" s="12"/>
      <c r="D5300" s="42" t="s">
        <v>7</v>
      </c>
      <c r="E5300" s="42" t="s">
        <v>8</v>
      </c>
      <c r="F5300" s="42" t="s">
        <v>8</v>
      </c>
      <c r="G5300" s="42" t="s">
        <v>8</v>
      </c>
    </row>
    <row r="5301" spans="3:7">
      <c r="C5301" s="11" t="s">
        <v>470</v>
      </c>
      <c r="D5301" s="38">
        <v>0</v>
      </c>
      <c r="E5301" s="38">
        <v>0</v>
      </c>
      <c r="F5301" s="38">
        <v>0</v>
      </c>
      <c r="G5301" s="38">
        <v>0</v>
      </c>
    </row>
    <row r="5302" spans="3:7">
      <c r="C5302" s="11" t="s">
        <v>459</v>
      </c>
      <c r="D5302" s="38">
        <v>0</v>
      </c>
      <c r="E5302" s="38">
        <v>0</v>
      </c>
      <c r="F5302" s="38">
        <v>0</v>
      </c>
      <c r="G5302" s="38">
        <v>0</v>
      </c>
    </row>
    <row r="5303" spans="3:7">
      <c r="C5303" s="11" t="s">
        <v>463</v>
      </c>
      <c r="D5303" s="38">
        <v>0</v>
      </c>
      <c r="E5303" s="38">
        <v>0</v>
      </c>
      <c r="F5303" s="38">
        <v>0</v>
      </c>
      <c r="G5303" s="38">
        <v>0</v>
      </c>
    </row>
    <row r="5304" spans="3:7">
      <c r="C5304" s="11" t="s">
        <v>469</v>
      </c>
      <c r="D5304" s="38">
        <v>0</v>
      </c>
      <c r="E5304" s="38">
        <v>0</v>
      </c>
      <c r="F5304" s="38">
        <v>0</v>
      </c>
      <c r="G5304" s="38">
        <v>0</v>
      </c>
    </row>
    <row r="5305" spans="3:7">
      <c r="C5305" s="11" t="s">
        <v>459</v>
      </c>
      <c r="D5305" s="38">
        <v>0</v>
      </c>
      <c r="E5305" s="38">
        <v>0</v>
      </c>
      <c r="F5305" s="38">
        <v>0</v>
      </c>
      <c r="G5305" s="38">
        <v>0</v>
      </c>
    </row>
    <row r="5306" spans="3:7">
      <c r="C5306" s="11" t="s">
        <v>463</v>
      </c>
      <c r="D5306" s="38">
        <v>0</v>
      </c>
      <c r="E5306" s="38">
        <v>0</v>
      </c>
      <c r="F5306" s="38">
        <v>0</v>
      </c>
      <c r="G5306" s="38">
        <v>0</v>
      </c>
    </row>
    <row r="5307" spans="3:7">
      <c r="C5307" s="11" t="s">
        <v>468</v>
      </c>
      <c r="D5307" s="38">
        <v>0</v>
      </c>
      <c r="E5307" s="38">
        <v>0</v>
      </c>
      <c r="F5307" s="38">
        <v>0</v>
      </c>
      <c r="G5307" s="38">
        <v>0</v>
      </c>
    </row>
    <row r="5308" spans="3:7">
      <c r="C5308" s="11" t="s">
        <v>459</v>
      </c>
      <c r="D5308" s="38">
        <v>0</v>
      </c>
      <c r="E5308" s="38">
        <v>0</v>
      </c>
      <c r="F5308" s="38">
        <v>0</v>
      </c>
      <c r="G5308" s="38">
        <v>0</v>
      </c>
    </row>
    <row r="5309" spans="3:7">
      <c r="C5309" s="11" t="s">
        <v>463</v>
      </c>
      <c r="D5309" s="38">
        <v>0</v>
      </c>
      <c r="E5309" s="38">
        <v>0</v>
      </c>
      <c r="F5309" s="38">
        <v>0</v>
      </c>
      <c r="G5309" s="38">
        <v>0</v>
      </c>
    </row>
    <row r="5310" spans="3:7">
      <c r="C5310" s="11" t="s">
        <v>467</v>
      </c>
      <c r="D5310" s="38">
        <v>0</v>
      </c>
      <c r="E5310" s="38">
        <v>0</v>
      </c>
      <c r="F5310" s="38">
        <v>0</v>
      </c>
      <c r="G5310" s="38">
        <v>0</v>
      </c>
    </row>
    <row r="5311" spans="3:7">
      <c r="C5311" s="11" t="s">
        <v>459</v>
      </c>
      <c r="D5311" s="38">
        <v>0</v>
      </c>
      <c r="E5311" s="38">
        <v>0</v>
      </c>
      <c r="F5311" s="38">
        <v>0</v>
      </c>
      <c r="G5311" s="38">
        <v>0</v>
      </c>
    </row>
    <row r="5312" spans="3:7">
      <c r="C5312" s="11" t="s">
        <v>463</v>
      </c>
      <c r="D5312" s="38">
        <v>0</v>
      </c>
      <c r="E5312" s="38">
        <v>0</v>
      </c>
      <c r="F5312" s="38">
        <v>0</v>
      </c>
      <c r="G5312" s="38">
        <v>0</v>
      </c>
    </row>
    <row r="5313" spans="3:7">
      <c r="C5313" s="11" t="s">
        <v>472</v>
      </c>
      <c r="D5313" s="38">
        <v>0</v>
      </c>
      <c r="E5313" s="38">
        <v>0</v>
      </c>
      <c r="F5313" s="38">
        <v>0</v>
      </c>
      <c r="G5313" s="38">
        <v>0</v>
      </c>
    </row>
    <row r="5314" spans="3:7">
      <c r="C5314" s="11" t="s">
        <v>459</v>
      </c>
      <c r="D5314" s="38">
        <v>0</v>
      </c>
      <c r="E5314" s="38">
        <v>0</v>
      </c>
      <c r="F5314" s="38">
        <v>0</v>
      </c>
      <c r="G5314" s="38">
        <v>0</v>
      </c>
    </row>
    <row r="5315" spans="3:7">
      <c r="C5315" s="11" t="s">
        <v>463</v>
      </c>
      <c r="D5315" s="38">
        <v>0</v>
      </c>
      <c r="E5315" s="38">
        <v>0</v>
      </c>
      <c r="F5315" s="38">
        <v>0</v>
      </c>
      <c r="G5315" s="38">
        <v>0</v>
      </c>
    </row>
    <row r="5316" spans="3:7">
      <c r="C5316" s="11" t="s">
        <v>465</v>
      </c>
      <c r="D5316" s="38">
        <v>0</v>
      </c>
      <c r="E5316" s="38">
        <v>0</v>
      </c>
      <c r="F5316" s="38">
        <v>0</v>
      </c>
      <c r="G5316" s="38">
        <v>0</v>
      </c>
    </row>
    <row r="5317" spans="3:7">
      <c r="C5317" s="11" t="s">
        <v>459</v>
      </c>
      <c r="D5317" s="38">
        <v>0</v>
      </c>
      <c r="E5317" s="38">
        <v>0</v>
      </c>
      <c r="F5317" s="38">
        <v>0</v>
      </c>
      <c r="G5317" s="38">
        <v>0</v>
      </c>
    </row>
    <row r="5318" spans="3:7">
      <c r="C5318" s="11" t="s">
        <v>463</v>
      </c>
      <c r="D5318" s="38">
        <v>0</v>
      </c>
      <c r="E5318" s="38">
        <v>0</v>
      </c>
      <c r="F5318" s="38">
        <v>0</v>
      </c>
      <c r="G5318" s="38">
        <v>0</v>
      </c>
    </row>
    <row r="5319" spans="3:7">
      <c r="C5319" s="11" t="s">
        <v>464</v>
      </c>
      <c r="D5319" s="38">
        <v>0</v>
      </c>
      <c r="E5319" s="38">
        <v>0</v>
      </c>
      <c r="F5319" s="38">
        <v>0</v>
      </c>
      <c r="G5319" s="38">
        <v>0</v>
      </c>
    </row>
    <row r="5320" spans="3:7">
      <c r="C5320" s="11" t="s">
        <v>459</v>
      </c>
      <c r="D5320" s="38">
        <v>0</v>
      </c>
      <c r="E5320" s="38">
        <v>0</v>
      </c>
      <c r="F5320" s="38">
        <v>0</v>
      </c>
      <c r="G5320" s="38">
        <v>0</v>
      </c>
    </row>
    <row r="5321" spans="3:7">
      <c r="C5321" s="11" t="s">
        <v>463</v>
      </c>
      <c r="D5321" s="38">
        <v>0</v>
      </c>
      <c r="E5321" s="38">
        <v>0</v>
      </c>
      <c r="F5321" s="38">
        <v>0</v>
      </c>
      <c r="G5321" s="38">
        <v>0</v>
      </c>
    </row>
    <row r="5322" spans="3:7">
      <c r="C5322" s="11" t="s">
        <v>462</v>
      </c>
      <c r="D5322" s="38">
        <v>0</v>
      </c>
      <c r="E5322" s="38">
        <v>0</v>
      </c>
      <c r="F5322" s="38">
        <v>0</v>
      </c>
      <c r="G5322" s="38">
        <v>0</v>
      </c>
    </row>
    <row r="5323" spans="3:7">
      <c r="C5323" s="11" t="s">
        <v>459</v>
      </c>
      <c r="D5323" s="38">
        <v>0</v>
      </c>
      <c r="E5323" s="38">
        <v>0</v>
      </c>
      <c r="F5323" s="38">
        <v>0</v>
      </c>
      <c r="G5323" s="38">
        <v>0</v>
      </c>
    </row>
    <row r="5324" spans="3:7">
      <c r="C5324" s="11" t="s">
        <v>458</v>
      </c>
      <c r="D5324" s="38">
        <v>0</v>
      </c>
      <c r="E5324" s="38">
        <v>0</v>
      </c>
      <c r="F5324" s="38">
        <v>0</v>
      </c>
      <c r="G5324" s="38">
        <v>0</v>
      </c>
    </row>
    <row r="5325" spans="3:7">
      <c r="C5325" s="11" t="s">
        <v>457</v>
      </c>
      <c r="D5325" s="38">
        <v>0</v>
      </c>
      <c r="E5325" s="38">
        <v>0</v>
      </c>
      <c r="F5325" s="38">
        <v>0</v>
      </c>
      <c r="G5325" s="38">
        <v>0</v>
      </c>
    </row>
    <row r="5326" spans="3:7">
      <c r="C5326" s="11" t="s">
        <v>456</v>
      </c>
      <c r="D5326" s="38">
        <v>0</v>
      </c>
      <c r="E5326" s="38">
        <v>0</v>
      </c>
      <c r="F5326" s="38">
        <v>0</v>
      </c>
      <c r="G5326" s="38">
        <v>0</v>
      </c>
    </row>
    <row r="5327" spans="3:7">
      <c r="C5327" s="11" t="s">
        <v>455</v>
      </c>
      <c r="D5327" s="38">
        <v>0</v>
      </c>
      <c r="E5327" s="38">
        <v>0</v>
      </c>
      <c r="F5327" s="38">
        <v>0</v>
      </c>
      <c r="G5327" s="38">
        <v>0</v>
      </c>
    </row>
    <row r="5328" spans="3:7">
      <c r="C5328" s="11" t="s">
        <v>461</v>
      </c>
      <c r="D5328" s="38">
        <v>0</v>
      </c>
      <c r="E5328" s="38">
        <v>250000000</v>
      </c>
      <c r="F5328" s="38">
        <v>0</v>
      </c>
      <c r="G5328" s="38">
        <v>0</v>
      </c>
    </row>
    <row r="5329" spans="3:7">
      <c r="C5329" s="11" t="s">
        <v>459</v>
      </c>
      <c r="D5329" s="38">
        <v>0</v>
      </c>
      <c r="E5329" s="38">
        <v>250000000</v>
      </c>
      <c r="F5329" s="38">
        <v>0</v>
      </c>
      <c r="G5329" s="38">
        <v>0</v>
      </c>
    </row>
    <row r="5330" spans="3:7">
      <c r="C5330" s="11" t="s">
        <v>458</v>
      </c>
      <c r="D5330" s="38">
        <v>0</v>
      </c>
      <c r="E5330" s="38">
        <v>0</v>
      </c>
      <c r="F5330" s="38">
        <v>0</v>
      </c>
      <c r="G5330" s="38">
        <v>0</v>
      </c>
    </row>
    <row r="5331" spans="3:7">
      <c r="C5331" s="11" t="s">
        <v>457</v>
      </c>
      <c r="D5331" s="38">
        <v>0</v>
      </c>
      <c r="E5331" s="38">
        <v>0</v>
      </c>
      <c r="F5331" s="38">
        <v>0</v>
      </c>
      <c r="G5331" s="38">
        <v>0</v>
      </c>
    </row>
    <row r="5332" spans="3:7">
      <c r="C5332" s="11" t="s">
        <v>456</v>
      </c>
      <c r="D5332" s="38">
        <v>0</v>
      </c>
      <c r="E5332" s="38">
        <v>0</v>
      </c>
      <c r="F5332" s="38">
        <v>0</v>
      </c>
      <c r="G5332" s="38">
        <v>0</v>
      </c>
    </row>
    <row r="5333" spans="3:7">
      <c r="C5333" s="11" t="s">
        <v>455</v>
      </c>
      <c r="D5333" s="38">
        <v>0</v>
      </c>
      <c r="E5333" s="38">
        <v>0</v>
      </c>
      <c r="F5333" s="38">
        <v>0</v>
      </c>
      <c r="G5333" s="38">
        <v>0</v>
      </c>
    </row>
    <row r="5334" spans="3:7">
      <c r="C5334" s="11" t="s">
        <v>460</v>
      </c>
      <c r="D5334" s="38">
        <v>0</v>
      </c>
      <c r="E5334" s="38">
        <v>0</v>
      </c>
      <c r="F5334" s="38">
        <v>0</v>
      </c>
      <c r="G5334" s="38">
        <v>0</v>
      </c>
    </row>
    <row r="5335" spans="3:7">
      <c r="C5335" s="11" t="s">
        <v>459</v>
      </c>
      <c r="D5335" s="38">
        <v>0</v>
      </c>
      <c r="E5335" s="38">
        <v>0</v>
      </c>
      <c r="F5335" s="38">
        <v>0</v>
      </c>
      <c r="G5335" s="38">
        <v>0</v>
      </c>
    </row>
    <row r="5336" spans="3:7">
      <c r="C5336" s="11" t="s">
        <v>458</v>
      </c>
      <c r="D5336" s="38">
        <v>0</v>
      </c>
      <c r="E5336" s="38">
        <v>0</v>
      </c>
      <c r="F5336" s="38">
        <v>0</v>
      </c>
      <c r="G5336" s="38">
        <v>0</v>
      </c>
    </row>
    <row r="5337" spans="3:7">
      <c r="C5337" s="11" t="s">
        <v>457</v>
      </c>
      <c r="D5337" s="38">
        <v>0</v>
      </c>
      <c r="E5337" s="38">
        <v>0</v>
      </c>
      <c r="F5337" s="38">
        <v>0</v>
      </c>
      <c r="G5337" s="38">
        <v>0</v>
      </c>
    </row>
    <row r="5338" spans="3:7">
      <c r="C5338" s="11" t="s">
        <v>456</v>
      </c>
      <c r="D5338" s="38">
        <v>0</v>
      </c>
      <c r="E5338" s="38">
        <v>0</v>
      </c>
      <c r="F5338" s="38">
        <v>0</v>
      </c>
      <c r="G5338" s="38">
        <v>0</v>
      </c>
    </row>
    <row r="5339" spans="3:7">
      <c r="C5339" s="11" t="s">
        <v>455</v>
      </c>
      <c r="D5339" s="38">
        <v>0</v>
      </c>
      <c r="E5339" s="38">
        <v>0</v>
      </c>
      <c r="F5339" s="38">
        <v>0</v>
      </c>
      <c r="G5339" s="38">
        <v>0</v>
      </c>
    </row>
    <row r="5340" spans="3:7">
      <c r="C5340" s="11" t="s">
        <v>454</v>
      </c>
      <c r="D5340" s="38">
        <v>0</v>
      </c>
      <c r="E5340" s="38">
        <v>0</v>
      </c>
      <c r="F5340" s="38">
        <v>0</v>
      </c>
      <c r="G5340" s="38">
        <v>0</v>
      </c>
    </row>
    <row r="5341" spans="3:7">
      <c r="C5341" s="11" t="s">
        <v>453</v>
      </c>
      <c r="D5341" s="38">
        <v>0</v>
      </c>
      <c r="E5341" s="38">
        <v>0</v>
      </c>
      <c r="F5341" s="38">
        <v>0</v>
      </c>
      <c r="G5341" s="38">
        <v>0</v>
      </c>
    </row>
    <row r="5342" spans="3:7">
      <c r="C5342" s="10" t="s">
        <v>165</v>
      </c>
      <c r="D5342" s="38">
        <v>0</v>
      </c>
      <c r="E5342" s="38">
        <v>250000000</v>
      </c>
      <c r="F5342" s="38">
        <v>0</v>
      </c>
      <c r="G5342" s="38">
        <v>0</v>
      </c>
    </row>
    <row r="5343" spans="3:7">
      <c r="C5343" s="14" t="s">
        <v>484</v>
      </c>
      <c r="D5343" s="825" t="s">
        <v>2274</v>
      </c>
      <c r="E5343" s="826"/>
      <c r="F5343" s="826"/>
      <c r="G5343" s="826"/>
    </row>
    <row r="5344" spans="3:7">
      <c r="C5344" s="35" t="s">
        <v>482</v>
      </c>
      <c r="D5344" s="821" t="s">
        <v>2275</v>
      </c>
      <c r="E5344" s="822"/>
      <c r="F5344" s="822"/>
      <c r="G5344" s="822"/>
    </row>
    <row r="5345" spans="3:7">
      <c r="C5345" s="35" t="s">
        <v>15</v>
      </c>
      <c r="D5345" s="821" t="s">
        <v>1876</v>
      </c>
      <c r="E5345" s="822"/>
      <c r="F5345" s="822"/>
      <c r="G5345" s="822"/>
    </row>
    <row r="5346" spans="3:7">
      <c r="C5346" s="13"/>
      <c r="D5346" s="41">
        <v>2021</v>
      </c>
      <c r="E5346" s="41">
        <v>2022</v>
      </c>
      <c r="F5346" s="41">
        <v>2023</v>
      </c>
      <c r="G5346" s="41">
        <v>2024</v>
      </c>
    </row>
    <row r="5347" spans="3:7">
      <c r="C5347" s="12"/>
      <c r="D5347" s="42" t="s">
        <v>7</v>
      </c>
      <c r="E5347" s="42" t="s">
        <v>8</v>
      </c>
      <c r="F5347" s="42" t="s">
        <v>8</v>
      </c>
      <c r="G5347" s="42" t="s">
        <v>8</v>
      </c>
    </row>
    <row r="5348" spans="3:7">
      <c r="C5348" s="7" t="s">
        <v>16</v>
      </c>
      <c r="D5348" s="43" t="s">
        <v>474</v>
      </c>
      <c r="E5348" s="43" t="s">
        <v>531</v>
      </c>
      <c r="F5348" s="43" t="s">
        <v>474</v>
      </c>
      <c r="G5348" s="43" t="s">
        <v>474</v>
      </c>
    </row>
    <row r="5349" spans="3:7">
      <c r="C5349" s="7" t="s">
        <v>680</v>
      </c>
      <c r="D5349" s="43" t="s">
        <v>2276</v>
      </c>
      <c r="E5349" s="43" t="s">
        <v>2277</v>
      </c>
      <c r="F5349" s="43" t="s">
        <v>474</v>
      </c>
      <c r="G5349" s="43" t="s">
        <v>474</v>
      </c>
    </row>
    <row r="5350" spans="3:7">
      <c r="C5350" s="7" t="s">
        <v>676</v>
      </c>
      <c r="D5350" s="43" t="s">
        <v>474</v>
      </c>
      <c r="E5350" s="43" t="s">
        <v>2277</v>
      </c>
      <c r="F5350" s="43" t="s">
        <v>474</v>
      </c>
      <c r="G5350" s="43" t="s">
        <v>474</v>
      </c>
    </row>
    <row r="5351" spans="3:7">
      <c r="C5351" s="7" t="s">
        <v>477</v>
      </c>
      <c r="D5351" s="43" t="s">
        <v>450</v>
      </c>
      <c r="E5351" s="43" t="s">
        <v>450</v>
      </c>
      <c r="F5351" s="43" t="s">
        <v>583</v>
      </c>
      <c r="G5351" s="43" t="s">
        <v>450</v>
      </c>
    </row>
    <row r="5352" spans="3:7">
      <c r="C5352" s="7" t="s">
        <v>476</v>
      </c>
      <c r="D5352" s="43" t="s">
        <v>450</v>
      </c>
      <c r="E5352" s="43" t="s">
        <v>2278</v>
      </c>
      <c r="F5352" s="43" t="s">
        <v>583</v>
      </c>
      <c r="G5352" s="43" t="s">
        <v>450</v>
      </c>
    </row>
    <row r="5353" spans="3:7">
      <c r="C5353" s="7" t="s">
        <v>22</v>
      </c>
      <c r="D5353" s="43" t="s">
        <v>450</v>
      </c>
      <c r="E5353" s="43" t="s">
        <v>450</v>
      </c>
      <c r="F5353" s="43" t="s">
        <v>583</v>
      </c>
      <c r="G5353" s="43" t="s">
        <v>450</v>
      </c>
    </row>
    <row r="5354" spans="3:7">
      <c r="C5354" s="823" t="s">
        <v>473</v>
      </c>
      <c r="D5354" s="824"/>
      <c r="E5354" s="824"/>
      <c r="F5354" s="824"/>
      <c r="G5354" s="824"/>
    </row>
    <row r="5355" spans="3:7">
      <c r="C5355" s="13"/>
      <c r="D5355" s="41">
        <v>2021</v>
      </c>
      <c r="E5355" s="41">
        <v>2022</v>
      </c>
      <c r="F5355" s="41">
        <v>2023</v>
      </c>
      <c r="G5355" s="41">
        <v>2024</v>
      </c>
    </row>
    <row r="5356" spans="3:7">
      <c r="C5356" s="12"/>
      <c r="D5356" s="42" t="s">
        <v>7</v>
      </c>
      <c r="E5356" s="42" t="s">
        <v>8</v>
      </c>
      <c r="F5356" s="42" t="s">
        <v>8</v>
      </c>
      <c r="G5356" s="42" t="s">
        <v>8</v>
      </c>
    </row>
    <row r="5357" spans="3:7">
      <c r="C5357" s="11" t="s">
        <v>470</v>
      </c>
      <c r="D5357" s="38">
        <v>0</v>
      </c>
      <c r="E5357" s="38">
        <v>0</v>
      </c>
      <c r="F5357" s="38">
        <v>0</v>
      </c>
      <c r="G5357" s="38">
        <v>0</v>
      </c>
    </row>
    <row r="5358" spans="3:7">
      <c r="C5358" s="11" t="s">
        <v>459</v>
      </c>
      <c r="D5358" s="38">
        <v>0</v>
      </c>
      <c r="E5358" s="38">
        <v>0</v>
      </c>
      <c r="F5358" s="38">
        <v>0</v>
      </c>
      <c r="G5358" s="38">
        <v>0</v>
      </c>
    </row>
    <row r="5359" spans="3:7">
      <c r="C5359" s="11" t="s">
        <v>463</v>
      </c>
      <c r="D5359" s="38">
        <v>0</v>
      </c>
      <c r="E5359" s="38">
        <v>0</v>
      </c>
      <c r="F5359" s="38">
        <v>0</v>
      </c>
      <c r="G5359" s="38">
        <v>0</v>
      </c>
    </row>
    <row r="5360" spans="3:7">
      <c r="C5360" s="11" t="s">
        <v>469</v>
      </c>
      <c r="D5360" s="38">
        <v>0</v>
      </c>
      <c r="E5360" s="38">
        <v>0</v>
      </c>
      <c r="F5360" s="38">
        <v>0</v>
      </c>
      <c r="G5360" s="38">
        <v>0</v>
      </c>
    </row>
    <row r="5361" spans="3:7">
      <c r="C5361" s="11" t="s">
        <v>459</v>
      </c>
      <c r="D5361" s="38">
        <v>0</v>
      </c>
      <c r="E5361" s="38">
        <v>0</v>
      </c>
      <c r="F5361" s="38">
        <v>0</v>
      </c>
      <c r="G5361" s="38">
        <v>0</v>
      </c>
    </row>
    <row r="5362" spans="3:7">
      <c r="C5362" s="11" t="s">
        <v>463</v>
      </c>
      <c r="D5362" s="38">
        <v>0</v>
      </c>
      <c r="E5362" s="38">
        <v>0</v>
      </c>
      <c r="F5362" s="38">
        <v>0</v>
      </c>
      <c r="G5362" s="38">
        <v>0</v>
      </c>
    </row>
    <row r="5363" spans="3:7">
      <c r="C5363" s="11" t="s">
        <v>468</v>
      </c>
      <c r="D5363" s="38">
        <v>0</v>
      </c>
      <c r="E5363" s="38">
        <v>0</v>
      </c>
      <c r="F5363" s="38">
        <v>0</v>
      </c>
      <c r="G5363" s="38">
        <v>0</v>
      </c>
    </row>
    <row r="5364" spans="3:7">
      <c r="C5364" s="11" t="s">
        <v>459</v>
      </c>
      <c r="D5364" s="38">
        <v>0</v>
      </c>
      <c r="E5364" s="38">
        <v>0</v>
      </c>
      <c r="F5364" s="38">
        <v>0</v>
      </c>
      <c r="G5364" s="38">
        <v>0</v>
      </c>
    </row>
    <row r="5365" spans="3:7">
      <c r="C5365" s="11" t="s">
        <v>463</v>
      </c>
      <c r="D5365" s="38">
        <v>0</v>
      </c>
      <c r="E5365" s="38">
        <v>0</v>
      </c>
      <c r="F5365" s="38">
        <v>0</v>
      </c>
      <c r="G5365" s="38">
        <v>0</v>
      </c>
    </row>
    <row r="5366" spans="3:7">
      <c r="C5366" s="11" t="s">
        <v>467</v>
      </c>
      <c r="D5366" s="38">
        <v>0</v>
      </c>
      <c r="E5366" s="38">
        <v>0</v>
      </c>
      <c r="F5366" s="38">
        <v>0</v>
      </c>
      <c r="G5366" s="38">
        <v>0</v>
      </c>
    </row>
    <row r="5367" spans="3:7">
      <c r="C5367" s="11" t="s">
        <v>459</v>
      </c>
      <c r="D5367" s="38">
        <v>0</v>
      </c>
      <c r="E5367" s="38">
        <v>0</v>
      </c>
      <c r="F5367" s="38">
        <v>0</v>
      </c>
      <c r="G5367" s="38">
        <v>0</v>
      </c>
    </row>
    <row r="5368" spans="3:7">
      <c r="C5368" s="11" t="s">
        <v>463</v>
      </c>
      <c r="D5368" s="38">
        <v>0</v>
      </c>
      <c r="E5368" s="38">
        <v>0</v>
      </c>
      <c r="F5368" s="38">
        <v>0</v>
      </c>
      <c r="G5368" s="38">
        <v>0</v>
      </c>
    </row>
    <row r="5369" spans="3:7">
      <c r="C5369" s="11" t="s">
        <v>472</v>
      </c>
      <c r="D5369" s="38">
        <v>0</v>
      </c>
      <c r="E5369" s="38">
        <v>0</v>
      </c>
      <c r="F5369" s="38">
        <v>0</v>
      </c>
      <c r="G5369" s="38">
        <v>0</v>
      </c>
    </row>
    <row r="5370" spans="3:7">
      <c r="C5370" s="11" t="s">
        <v>459</v>
      </c>
      <c r="D5370" s="38">
        <v>0</v>
      </c>
      <c r="E5370" s="38">
        <v>0</v>
      </c>
      <c r="F5370" s="38">
        <v>0</v>
      </c>
      <c r="G5370" s="38">
        <v>0</v>
      </c>
    </row>
    <row r="5371" spans="3:7">
      <c r="C5371" s="11" t="s">
        <v>463</v>
      </c>
      <c r="D5371" s="38">
        <v>0</v>
      </c>
      <c r="E5371" s="38">
        <v>0</v>
      </c>
      <c r="F5371" s="38">
        <v>0</v>
      </c>
      <c r="G5371" s="38">
        <v>0</v>
      </c>
    </row>
    <row r="5372" spans="3:7">
      <c r="C5372" s="11" t="s">
        <v>465</v>
      </c>
      <c r="D5372" s="38">
        <v>0</v>
      </c>
      <c r="E5372" s="38">
        <v>0</v>
      </c>
      <c r="F5372" s="38">
        <v>0</v>
      </c>
      <c r="G5372" s="38">
        <v>0</v>
      </c>
    </row>
    <row r="5373" spans="3:7">
      <c r="C5373" s="11" t="s">
        <v>459</v>
      </c>
      <c r="D5373" s="38">
        <v>0</v>
      </c>
      <c r="E5373" s="38">
        <v>0</v>
      </c>
      <c r="F5373" s="38">
        <v>0</v>
      </c>
      <c r="G5373" s="38">
        <v>0</v>
      </c>
    </row>
    <row r="5374" spans="3:7">
      <c r="C5374" s="11" t="s">
        <v>463</v>
      </c>
      <c r="D5374" s="38">
        <v>0</v>
      </c>
      <c r="E5374" s="38">
        <v>0</v>
      </c>
      <c r="F5374" s="38">
        <v>0</v>
      </c>
      <c r="G5374" s="38">
        <v>0</v>
      </c>
    </row>
    <row r="5375" spans="3:7">
      <c r="C5375" s="11" t="s">
        <v>464</v>
      </c>
      <c r="D5375" s="38">
        <v>0</v>
      </c>
      <c r="E5375" s="38">
        <v>0</v>
      </c>
      <c r="F5375" s="38">
        <v>0</v>
      </c>
      <c r="G5375" s="38">
        <v>0</v>
      </c>
    </row>
    <row r="5376" spans="3:7">
      <c r="C5376" s="11" t="s">
        <v>459</v>
      </c>
      <c r="D5376" s="38">
        <v>0</v>
      </c>
      <c r="E5376" s="38">
        <v>0</v>
      </c>
      <c r="F5376" s="38">
        <v>0</v>
      </c>
      <c r="G5376" s="38">
        <v>0</v>
      </c>
    </row>
    <row r="5377" spans="3:7">
      <c r="C5377" s="11" t="s">
        <v>463</v>
      </c>
      <c r="D5377" s="38">
        <v>0</v>
      </c>
      <c r="E5377" s="38">
        <v>0</v>
      </c>
      <c r="F5377" s="38">
        <v>0</v>
      </c>
      <c r="G5377" s="38">
        <v>0</v>
      </c>
    </row>
    <row r="5378" spans="3:7">
      <c r="C5378" s="11" t="s">
        <v>462</v>
      </c>
      <c r="D5378" s="38">
        <v>0</v>
      </c>
      <c r="E5378" s="38">
        <v>0</v>
      </c>
      <c r="F5378" s="38">
        <v>0</v>
      </c>
      <c r="G5378" s="38">
        <v>0</v>
      </c>
    </row>
    <row r="5379" spans="3:7">
      <c r="C5379" s="11" t="s">
        <v>459</v>
      </c>
      <c r="D5379" s="38">
        <v>0</v>
      </c>
      <c r="E5379" s="38">
        <v>0</v>
      </c>
      <c r="F5379" s="38">
        <v>0</v>
      </c>
      <c r="G5379" s="38">
        <v>0</v>
      </c>
    </row>
    <row r="5380" spans="3:7">
      <c r="C5380" s="11" t="s">
        <v>458</v>
      </c>
      <c r="D5380" s="38">
        <v>0</v>
      </c>
      <c r="E5380" s="38">
        <v>0</v>
      </c>
      <c r="F5380" s="38">
        <v>0</v>
      </c>
      <c r="G5380" s="38">
        <v>0</v>
      </c>
    </row>
    <row r="5381" spans="3:7">
      <c r="C5381" s="11" t="s">
        <v>457</v>
      </c>
      <c r="D5381" s="38">
        <v>0</v>
      </c>
      <c r="E5381" s="38">
        <v>0</v>
      </c>
      <c r="F5381" s="38">
        <v>0</v>
      </c>
      <c r="G5381" s="38">
        <v>0</v>
      </c>
    </row>
    <row r="5382" spans="3:7">
      <c r="C5382" s="11" t="s">
        <v>456</v>
      </c>
      <c r="D5382" s="38">
        <v>0</v>
      </c>
      <c r="E5382" s="38">
        <v>0</v>
      </c>
      <c r="F5382" s="38">
        <v>0</v>
      </c>
      <c r="G5382" s="38">
        <v>0</v>
      </c>
    </row>
    <row r="5383" spans="3:7">
      <c r="C5383" s="11" t="s">
        <v>455</v>
      </c>
      <c r="D5383" s="38">
        <v>0</v>
      </c>
      <c r="E5383" s="38">
        <v>0</v>
      </c>
      <c r="F5383" s="38">
        <v>0</v>
      </c>
      <c r="G5383" s="38">
        <v>0</v>
      </c>
    </row>
    <row r="5384" spans="3:7">
      <c r="C5384" s="11" t="s">
        <v>461</v>
      </c>
      <c r="D5384" s="38">
        <v>118200000</v>
      </c>
      <c r="E5384" s="38">
        <v>48131745</v>
      </c>
      <c r="F5384" s="38">
        <v>0</v>
      </c>
      <c r="G5384" s="38">
        <v>0</v>
      </c>
    </row>
    <row r="5385" spans="3:7">
      <c r="C5385" s="11" t="s">
        <v>459</v>
      </c>
      <c r="D5385" s="38">
        <v>118200000</v>
      </c>
      <c r="E5385" s="38">
        <v>48131745</v>
      </c>
      <c r="F5385" s="38">
        <v>0</v>
      </c>
      <c r="G5385" s="38">
        <v>0</v>
      </c>
    </row>
    <row r="5386" spans="3:7">
      <c r="C5386" s="11" t="s">
        <v>458</v>
      </c>
      <c r="D5386" s="38">
        <v>0</v>
      </c>
      <c r="E5386" s="38">
        <v>0</v>
      </c>
      <c r="F5386" s="38">
        <v>0</v>
      </c>
      <c r="G5386" s="38">
        <v>0</v>
      </c>
    </row>
    <row r="5387" spans="3:7">
      <c r="C5387" s="11" t="s">
        <v>457</v>
      </c>
      <c r="D5387" s="38">
        <v>0</v>
      </c>
      <c r="E5387" s="38">
        <v>0</v>
      </c>
      <c r="F5387" s="38">
        <v>0</v>
      </c>
      <c r="G5387" s="38">
        <v>0</v>
      </c>
    </row>
    <row r="5388" spans="3:7">
      <c r="C5388" s="11" t="s">
        <v>456</v>
      </c>
      <c r="D5388" s="38">
        <v>0</v>
      </c>
      <c r="E5388" s="38">
        <v>0</v>
      </c>
      <c r="F5388" s="38">
        <v>0</v>
      </c>
      <c r="G5388" s="38">
        <v>0</v>
      </c>
    </row>
    <row r="5389" spans="3:7">
      <c r="C5389" s="11" t="s">
        <v>455</v>
      </c>
      <c r="D5389" s="38">
        <v>0</v>
      </c>
      <c r="E5389" s="38">
        <v>0</v>
      </c>
      <c r="F5389" s="38">
        <v>0</v>
      </c>
      <c r="G5389" s="38">
        <v>0</v>
      </c>
    </row>
    <row r="5390" spans="3:7">
      <c r="C5390" s="11" t="s">
        <v>460</v>
      </c>
      <c r="D5390" s="38">
        <v>0</v>
      </c>
      <c r="E5390" s="38">
        <v>0</v>
      </c>
      <c r="F5390" s="38">
        <v>0</v>
      </c>
      <c r="G5390" s="38">
        <v>0</v>
      </c>
    </row>
    <row r="5391" spans="3:7">
      <c r="C5391" s="11" t="s">
        <v>459</v>
      </c>
      <c r="D5391" s="38">
        <v>0</v>
      </c>
      <c r="E5391" s="38">
        <v>0</v>
      </c>
      <c r="F5391" s="38">
        <v>0</v>
      </c>
      <c r="G5391" s="38">
        <v>0</v>
      </c>
    </row>
    <row r="5392" spans="3:7">
      <c r="C5392" s="11" t="s">
        <v>458</v>
      </c>
      <c r="D5392" s="38">
        <v>0</v>
      </c>
      <c r="E5392" s="38">
        <v>0</v>
      </c>
      <c r="F5392" s="38">
        <v>0</v>
      </c>
      <c r="G5392" s="38">
        <v>0</v>
      </c>
    </row>
    <row r="5393" spans="3:7">
      <c r="C5393" s="11" t="s">
        <v>457</v>
      </c>
      <c r="D5393" s="38">
        <v>0</v>
      </c>
      <c r="E5393" s="38">
        <v>0</v>
      </c>
      <c r="F5393" s="38">
        <v>0</v>
      </c>
      <c r="G5393" s="38">
        <v>0</v>
      </c>
    </row>
    <row r="5394" spans="3:7">
      <c r="C5394" s="11" t="s">
        <v>456</v>
      </c>
      <c r="D5394" s="38">
        <v>0</v>
      </c>
      <c r="E5394" s="38">
        <v>0</v>
      </c>
      <c r="F5394" s="38">
        <v>0</v>
      </c>
      <c r="G5394" s="38">
        <v>0</v>
      </c>
    </row>
    <row r="5395" spans="3:7">
      <c r="C5395" s="11" t="s">
        <v>455</v>
      </c>
      <c r="D5395" s="38">
        <v>0</v>
      </c>
      <c r="E5395" s="38">
        <v>0</v>
      </c>
      <c r="F5395" s="38">
        <v>0</v>
      </c>
      <c r="G5395" s="38">
        <v>0</v>
      </c>
    </row>
    <row r="5396" spans="3:7">
      <c r="C5396" s="11" t="s">
        <v>454</v>
      </c>
      <c r="D5396" s="38">
        <v>0</v>
      </c>
      <c r="E5396" s="38">
        <v>0</v>
      </c>
      <c r="F5396" s="38">
        <v>0</v>
      </c>
      <c r="G5396" s="38">
        <v>0</v>
      </c>
    </row>
    <row r="5397" spans="3:7">
      <c r="C5397" s="11" t="s">
        <v>453</v>
      </c>
      <c r="D5397" s="38">
        <v>0</v>
      </c>
      <c r="E5397" s="38">
        <v>0</v>
      </c>
      <c r="F5397" s="38">
        <v>0</v>
      </c>
      <c r="G5397" s="38">
        <v>0</v>
      </c>
    </row>
    <row r="5398" spans="3:7">
      <c r="C5398" s="10" t="s">
        <v>165</v>
      </c>
      <c r="D5398" s="38">
        <v>118200000</v>
      </c>
      <c r="E5398" s="38">
        <v>48131745</v>
      </c>
      <c r="F5398" s="38">
        <v>0</v>
      </c>
      <c r="G5398" s="38">
        <v>0</v>
      </c>
    </row>
    <row r="5399" spans="3:7">
      <c r="C5399" s="14" t="s">
        <v>484</v>
      </c>
      <c r="D5399" s="825" t="s">
        <v>2279</v>
      </c>
      <c r="E5399" s="826"/>
      <c r="F5399" s="826"/>
      <c r="G5399" s="826"/>
    </row>
    <row r="5400" spans="3:7">
      <c r="C5400" s="35" t="s">
        <v>482</v>
      </c>
      <c r="D5400" s="821" t="s">
        <v>2280</v>
      </c>
      <c r="E5400" s="822"/>
      <c r="F5400" s="822"/>
      <c r="G5400" s="822"/>
    </row>
    <row r="5401" spans="3:7">
      <c r="C5401" s="35" t="s">
        <v>15</v>
      </c>
      <c r="D5401" s="821" t="s">
        <v>1876</v>
      </c>
      <c r="E5401" s="822"/>
      <c r="F5401" s="822"/>
      <c r="G5401" s="822"/>
    </row>
    <row r="5402" spans="3:7">
      <c r="C5402" s="13"/>
      <c r="D5402" s="41">
        <v>2021</v>
      </c>
      <c r="E5402" s="41">
        <v>2022</v>
      </c>
      <c r="F5402" s="41">
        <v>2023</v>
      </c>
      <c r="G5402" s="41">
        <v>2024</v>
      </c>
    </row>
    <row r="5403" spans="3:7">
      <c r="C5403" s="12"/>
      <c r="D5403" s="42" t="s">
        <v>7</v>
      </c>
      <c r="E5403" s="42" t="s">
        <v>8</v>
      </c>
      <c r="F5403" s="42" t="s">
        <v>8</v>
      </c>
      <c r="G5403" s="42" t="s">
        <v>8</v>
      </c>
    </row>
    <row r="5404" spans="3:7">
      <c r="C5404" s="7" t="s">
        <v>16</v>
      </c>
      <c r="D5404" s="43" t="s">
        <v>474</v>
      </c>
      <c r="E5404" s="43" t="s">
        <v>531</v>
      </c>
      <c r="F5404" s="43" t="s">
        <v>474</v>
      </c>
      <c r="G5404" s="43" t="s">
        <v>474</v>
      </c>
    </row>
    <row r="5405" spans="3:7">
      <c r="C5405" s="7" t="s">
        <v>680</v>
      </c>
      <c r="D5405" s="43" t="s">
        <v>2281</v>
      </c>
      <c r="E5405" s="43" t="s">
        <v>2282</v>
      </c>
      <c r="F5405" s="43" t="s">
        <v>474</v>
      </c>
      <c r="G5405" s="43" t="s">
        <v>474</v>
      </c>
    </row>
    <row r="5406" spans="3:7">
      <c r="C5406" s="7" t="s">
        <v>676</v>
      </c>
      <c r="D5406" s="43" t="s">
        <v>474</v>
      </c>
      <c r="E5406" s="43" t="s">
        <v>2282</v>
      </c>
      <c r="F5406" s="43" t="s">
        <v>474</v>
      </c>
      <c r="G5406" s="43" t="s">
        <v>474</v>
      </c>
    </row>
    <row r="5407" spans="3:7">
      <c r="C5407" s="7" t="s">
        <v>477</v>
      </c>
      <c r="D5407" s="43" t="s">
        <v>450</v>
      </c>
      <c r="E5407" s="43" t="s">
        <v>450</v>
      </c>
      <c r="F5407" s="43" t="s">
        <v>583</v>
      </c>
      <c r="G5407" s="43" t="s">
        <v>450</v>
      </c>
    </row>
    <row r="5408" spans="3:7">
      <c r="C5408" s="7" t="s">
        <v>476</v>
      </c>
      <c r="D5408" s="43" t="s">
        <v>450</v>
      </c>
      <c r="E5408" s="43" t="s">
        <v>2283</v>
      </c>
      <c r="F5408" s="43" t="s">
        <v>583</v>
      </c>
      <c r="G5408" s="43" t="s">
        <v>450</v>
      </c>
    </row>
    <row r="5409" spans="3:7">
      <c r="C5409" s="7" t="s">
        <v>22</v>
      </c>
      <c r="D5409" s="43" t="s">
        <v>450</v>
      </c>
      <c r="E5409" s="43" t="s">
        <v>450</v>
      </c>
      <c r="F5409" s="43" t="s">
        <v>583</v>
      </c>
      <c r="G5409" s="43" t="s">
        <v>450</v>
      </c>
    </row>
    <row r="5410" spans="3:7">
      <c r="C5410" s="823" t="s">
        <v>473</v>
      </c>
      <c r="D5410" s="824"/>
      <c r="E5410" s="824"/>
      <c r="F5410" s="824"/>
      <c r="G5410" s="824"/>
    </row>
    <row r="5411" spans="3:7">
      <c r="C5411" s="13"/>
      <c r="D5411" s="41">
        <v>2021</v>
      </c>
      <c r="E5411" s="41">
        <v>2022</v>
      </c>
      <c r="F5411" s="41">
        <v>2023</v>
      </c>
      <c r="G5411" s="41">
        <v>2024</v>
      </c>
    </row>
    <row r="5412" spans="3:7">
      <c r="C5412" s="12"/>
      <c r="D5412" s="42" t="s">
        <v>7</v>
      </c>
      <c r="E5412" s="42" t="s">
        <v>8</v>
      </c>
      <c r="F5412" s="42" t="s">
        <v>8</v>
      </c>
      <c r="G5412" s="42" t="s">
        <v>8</v>
      </c>
    </row>
    <row r="5413" spans="3:7">
      <c r="C5413" s="11" t="s">
        <v>470</v>
      </c>
      <c r="D5413" s="38">
        <v>0</v>
      </c>
      <c r="E5413" s="38">
        <v>0</v>
      </c>
      <c r="F5413" s="38">
        <v>0</v>
      </c>
      <c r="G5413" s="38">
        <v>0</v>
      </c>
    </row>
    <row r="5414" spans="3:7">
      <c r="C5414" s="11" t="s">
        <v>459</v>
      </c>
      <c r="D5414" s="38">
        <v>0</v>
      </c>
      <c r="E5414" s="38">
        <v>0</v>
      </c>
      <c r="F5414" s="38">
        <v>0</v>
      </c>
      <c r="G5414" s="38">
        <v>0</v>
      </c>
    </row>
    <row r="5415" spans="3:7">
      <c r="C5415" s="11" t="s">
        <v>463</v>
      </c>
      <c r="D5415" s="38">
        <v>0</v>
      </c>
      <c r="E5415" s="38">
        <v>0</v>
      </c>
      <c r="F5415" s="38">
        <v>0</v>
      </c>
      <c r="G5415" s="38">
        <v>0</v>
      </c>
    </row>
    <row r="5416" spans="3:7">
      <c r="C5416" s="11" t="s">
        <v>469</v>
      </c>
      <c r="D5416" s="38">
        <v>0</v>
      </c>
      <c r="E5416" s="38">
        <v>0</v>
      </c>
      <c r="F5416" s="38">
        <v>0</v>
      </c>
      <c r="G5416" s="38">
        <v>0</v>
      </c>
    </row>
    <row r="5417" spans="3:7">
      <c r="C5417" s="11" t="s">
        <v>459</v>
      </c>
      <c r="D5417" s="38">
        <v>0</v>
      </c>
      <c r="E5417" s="38">
        <v>0</v>
      </c>
      <c r="F5417" s="38">
        <v>0</v>
      </c>
      <c r="G5417" s="38">
        <v>0</v>
      </c>
    </row>
    <row r="5418" spans="3:7">
      <c r="C5418" s="11" t="s">
        <v>463</v>
      </c>
      <c r="D5418" s="38">
        <v>0</v>
      </c>
      <c r="E5418" s="38">
        <v>0</v>
      </c>
      <c r="F5418" s="38">
        <v>0</v>
      </c>
      <c r="G5418" s="38">
        <v>0</v>
      </c>
    </row>
    <row r="5419" spans="3:7">
      <c r="C5419" s="11" t="s">
        <v>468</v>
      </c>
      <c r="D5419" s="38">
        <v>0</v>
      </c>
      <c r="E5419" s="38">
        <v>0</v>
      </c>
      <c r="F5419" s="38">
        <v>0</v>
      </c>
      <c r="G5419" s="38">
        <v>0</v>
      </c>
    </row>
    <row r="5420" spans="3:7">
      <c r="C5420" s="11" t="s">
        <v>459</v>
      </c>
      <c r="D5420" s="38">
        <v>0</v>
      </c>
      <c r="E5420" s="38">
        <v>0</v>
      </c>
      <c r="F5420" s="38">
        <v>0</v>
      </c>
      <c r="G5420" s="38">
        <v>0</v>
      </c>
    </row>
    <row r="5421" spans="3:7">
      <c r="C5421" s="11" t="s">
        <v>463</v>
      </c>
      <c r="D5421" s="38">
        <v>0</v>
      </c>
      <c r="E5421" s="38">
        <v>0</v>
      </c>
      <c r="F5421" s="38">
        <v>0</v>
      </c>
      <c r="G5421" s="38">
        <v>0</v>
      </c>
    </row>
    <row r="5422" spans="3:7">
      <c r="C5422" s="11" t="s">
        <v>467</v>
      </c>
      <c r="D5422" s="38">
        <v>0</v>
      </c>
      <c r="E5422" s="38">
        <v>0</v>
      </c>
      <c r="F5422" s="38">
        <v>0</v>
      </c>
      <c r="G5422" s="38">
        <v>0</v>
      </c>
    </row>
    <row r="5423" spans="3:7">
      <c r="C5423" s="11" t="s">
        <v>459</v>
      </c>
      <c r="D5423" s="38">
        <v>0</v>
      </c>
      <c r="E5423" s="38">
        <v>0</v>
      </c>
      <c r="F5423" s="38">
        <v>0</v>
      </c>
      <c r="G5423" s="38">
        <v>0</v>
      </c>
    </row>
    <row r="5424" spans="3:7">
      <c r="C5424" s="11" t="s">
        <v>463</v>
      </c>
      <c r="D5424" s="38">
        <v>0</v>
      </c>
      <c r="E5424" s="38">
        <v>0</v>
      </c>
      <c r="F5424" s="38">
        <v>0</v>
      </c>
      <c r="G5424" s="38">
        <v>0</v>
      </c>
    </row>
    <row r="5425" spans="3:7">
      <c r="C5425" s="11" t="s">
        <v>472</v>
      </c>
      <c r="D5425" s="38">
        <v>0</v>
      </c>
      <c r="E5425" s="38">
        <v>0</v>
      </c>
      <c r="F5425" s="38">
        <v>0</v>
      </c>
      <c r="G5425" s="38">
        <v>0</v>
      </c>
    </row>
    <row r="5426" spans="3:7">
      <c r="C5426" s="11" t="s">
        <v>459</v>
      </c>
      <c r="D5426" s="38">
        <v>0</v>
      </c>
      <c r="E5426" s="38">
        <v>0</v>
      </c>
      <c r="F5426" s="38">
        <v>0</v>
      </c>
      <c r="G5426" s="38">
        <v>0</v>
      </c>
    </row>
    <row r="5427" spans="3:7">
      <c r="C5427" s="11" t="s">
        <v>463</v>
      </c>
      <c r="D5427" s="38">
        <v>0</v>
      </c>
      <c r="E5427" s="38">
        <v>0</v>
      </c>
      <c r="F5427" s="38">
        <v>0</v>
      </c>
      <c r="G5427" s="38">
        <v>0</v>
      </c>
    </row>
    <row r="5428" spans="3:7">
      <c r="C5428" s="11" t="s">
        <v>465</v>
      </c>
      <c r="D5428" s="38">
        <v>0</v>
      </c>
      <c r="E5428" s="38">
        <v>0</v>
      </c>
      <c r="F5428" s="38">
        <v>0</v>
      </c>
      <c r="G5428" s="38">
        <v>0</v>
      </c>
    </row>
    <row r="5429" spans="3:7">
      <c r="C5429" s="11" t="s">
        <v>459</v>
      </c>
      <c r="D5429" s="38">
        <v>0</v>
      </c>
      <c r="E5429" s="38">
        <v>0</v>
      </c>
      <c r="F5429" s="38">
        <v>0</v>
      </c>
      <c r="G5429" s="38">
        <v>0</v>
      </c>
    </row>
    <row r="5430" spans="3:7">
      <c r="C5430" s="11" t="s">
        <v>463</v>
      </c>
      <c r="D5430" s="38">
        <v>0</v>
      </c>
      <c r="E5430" s="38">
        <v>0</v>
      </c>
      <c r="F5430" s="38">
        <v>0</v>
      </c>
      <c r="G5430" s="38">
        <v>0</v>
      </c>
    </row>
    <row r="5431" spans="3:7">
      <c r="C5431" s="11" t="s">
        <v>464</v>
      </c>
      <c r="D5431" s="38">
        <v>0</v>
      </c>
      <c r="E5431" s="38">
        <v>0</v>
      </c>
      <c r="F5431" s="38">
        <v>0</v>
      </c>
      <c r="G5431" s="38">
        <v>0</v>
      </c>
    </row>
    <row r="5432" spans="3:7">
      <c r="C5432" s="11" t="s">
        <v>459</v>
      </c>
      <c r="D5432" s="38">
        <v>0</v>
      </c>
      <c r="E5432" s="38">
        <v>0</v>
      </c>
      <c r="F5432" s="38">
        <v>0</v>
      </c>
      <c r="G5432" s="38">
        <v>0</v>
      </c>
    </row>
    <row r="5433" spans="3:7">
      <c r="C5433" s="11" t="s">
        <v>463</v>
      </c>
      <c r="D5433" s="38">
        <v>0</v>
      </c>
      <c r="E5433" s="38">
        <v>0</v>
      </c>
      <c r="F5433" s="38">
        <v>0</v>
      </c>
      <c r="G5433" s="38">
        <v>0</v>
      </c>
    </row>
    <row r="5434" spans="3:7">
      <c r="C5434" s="11" t="s">
        <v>462</v>
      </c>
      <c r="D5434" s="38">
        <v>0</v>
      </c>
      <c r="E5434" s="38">
        <v>0</v>
      </c>
      <c r="F5434" s="38">
        <v>0</v>
      </c>
      <c r="G5434" s="38">
        <v>0</v>
      </c>
    </row>
    <row r="5435" spans="3:7">
      <c r="C5435" s="11" t="s">
        <v>459</v>
      </c>
      <c r="D5435" s="38">
        <v>0</v>
      </c>
      <c r="E5435" s="38">
        <v>0</v>
      </c>
      <c r="F5435" s="38">
        <v>0</v>
      </c>
      <c r="G5435" s="38">
        <v>0</v>
      </c>
    </row>
    <row r="5436" spans="3:7">
      <c r="C5436" s="11" t="s">
        <v>458</v>
      </c>
      <c r="D5436" s="38">
        <v>0</v>
      </c>
      <c r="E5436" s="38">
        <v>0</v>
      </c>
      <c r="F5436" s="38">
        <v>0</v>
      </c>
      <c r="G5436" s="38">
        <v>0</v>
      </c>
    </row>
    <row r="5437" spans="3:7">
      <c r="C5437" s="11" t="s">
        <v>457</v>
      </c>
      <c r="D5437" s="38">
        <v>0</v>
      </c>
      <c r="E5437" s="38">
        <v>0</v>
      </c>
      <c r="F5437" s="38">
        <v>0</v>
      </c>
      <c r="G5437" s="38">
        <v>0</v>
      </c>
    </row>
    <row r="5438" spans="3:7">
      <c r="C5438" s="11" t="s">
        <v>456</v>
      </c>
      <c r="D5438" s="38">
        <v>0</v>
      </c>
      <c r="E5438" s="38">
        <v>0</v>
      </c>
      <c r="F5438" s="38">
        <v>0</v>
      </c>
      <c r="G5438" s="38">
        <v>0</v>
      </c>
    </row>
    <row r="5439" spans="3:7">
      <c r="C5439" s="11" t="s">
        <v>455</v>
      </c>
      <c r="D5439" s="38">
        <v>0</v>
      </c>
      <c r="E5439" s="38">
        <v>0</v>
      </c>
      <c r="F5439" s="38">
        <v>0</v>
      </c>
      <c r="G5439" s="38">
        <v>0</v>
      </c>
    </row>
    <row r="5440" spans="3:7">
      <c r="C5440" s="11" t="s">
        <v>461</v>
      </c>
      <c r="D5440" s="38">
        <v>219084983</v>
      </c>
      <c r="E5440" s="38">
        <v>222704940</v>
      </c>
      <c r="F5440" s="38">
        <v>0</v>
      </c>
      <c r="G5440" s="38">
        <v>0</v>
      </c>
    </row>
    <row r="5441" spans="3:7">
      <c r="C5441" s="11" t="s">
        <v>459</v>
      </c>
      <c r="D5441" s="38">
        <v>219084983</v>
      </c>
      <c r="E5441" s="38">
        <v>222704940</v>
      </c>
      <c r="F5441" s="38">
        <v>0</v>
      </c>
      <c r="G5441" s="38">
        <v>0</v>
      </c>
    </row>
    <row r="5442" spans="3:7">
      <c r="C5442" s="11" t="s">
        <v>458</v>
      </c>
      <c r="D5442" s="38">
        <v>0</v>
      </c>
      <c r="E5442" s="38">
        <v>0</v>
      </c>
      <c r="F5442" s="38">
        <v>0</v>
      </c>
      <c r="G5442" s="38">
        <v>0</v>
      </c>
    </row>
    <row r="5443" spans="3:7">
      <c r="C5443" s="11" t="s">
        <v>457</v>
      </c>
      <c r="D5443" s="38">
        <v>0</v>
      </c>
      <c r="E5443" s="38">
        <v>0</v>
      </c>
      <c r="F5443" s="38">
        <v>0</v>
      </c>
      <c r="G5443" s="38">
        <v>0</v>
      </c>
    </row>
    <row r="5444" spans="3:7">
      <c r="C5444" s="11" t="s">
        <v>456</v>
      </c>
      <c r="D5444" s="38">
        <v>0</v>
      </c>
      <c r="E5444" s="38">
        <v>0</v>
      </c>
      <c r="F5444" s="38">
        <v>0</v>
      </c>
      <c r="G5444" s="38">
        <v>0</v>
      </c>
    </row>
    <row r="5445" spans="3:7">
      <c r="C5445" s="11" t="s">
        <v>455</v>
      </c>
      <c r="D5445" s="38">
        <v>0</v>
      </c>
      <c r="E5445" s="38">
        <v>0</v>
      </c>
      <c r="F5445" s="38">
        <v>0</v>
      </c>
      <c r="G5445" s="38">
        <v>0</v>
      </c>
    </row>
    <row r="5446" spans="3:7">
      <c r="C5446" s="11" t="s">
        <v>460</v>
      </c>
      <c r="D5446" s="38">
        <v>0</v>
      </c>
      <c r="E5446" s="38">
        <v>0</v>
      </c>
      <c r="F5446" s="38">
        <v>0</v>
      </c>
      <c r="G5446" s="38">
        <v>0</v>
      </c>
    </row>
    <row r="5447" spans="3:7">
      <c r="C5447" s="11" t="s">
        <v>459</v>
      </c>
      <c r="D5447" s="38">
        <v>0</v>
      </c>
      <c r="E5447" s="38">
        <v>0</v>
      </c>
      <c r="F5447" s="38">
        <v>0</v>
      </c>
      <c r="G5447" s="38">
        <v>0</v>
      </c>
    </row>
    <row r="5448" spans="3:7">
      <c r="C5448" s="11" t="s">
        <v>458</v>
      </c>
      <c r="D5448" s="38">
        <v>0</v>
      </c>
      <c r="E5448" s="38">
        <v>0</v>
      </c>
      <c r="F5448" s="38">
        <v>0</v>
      </c>
      <c r="G5448" s="38">
        <v>0</v>
      </c>
    </row>
    <row r="5449" spans="3:7">
      <c r="C5449" s="11" t="s">
        <v>457</v>
      </c>
      <c r="D5449" s="38">
        <v>0</v>
      </c>
      <c r="E5449" s="38">
        <v>0</v>
      </c>
      <c r="F5449" s="38">
        <v>0</v>
      </c>
      <c r="G5449" s="38">
        <v>0</v>
      </c>
    </row>
    <row r="5450" spans="3:7">
      <c r="C5450" s="11" t="s">
        <v>456</v>
      </c>
      <c r="D5450" s="38">
        <v>0</v>
      </c>
      <c r="E5450" s="38">
        <v>0</v>
      </c>
      <c r="F5450" s="38">
        <v>0</v>
      </c>
      <c r="G5450" s="38">
        <v>0</v>
      </c>
    </row>
    <row r="5451" spans="3:7">
      <c r="C5451" s="11" t="s">
        <v>455</v>
      </c>
      <c r="D5451" s="38">
        <v>0</v>
      </c>
      <c r="E5451" s="38">
        <v>0</v>
      </c>
      <c r="F5451" s="38">
        <v>0</v>
      </c>
      <c r="G5451" s="38">
        <v>0</v>
      </c>
    </row>
    <row r="5452" spans="3:7">
      <c r="C5452" s="11" t="s">
        <v>454</v>
      </c>
      <c r="D5452" s="38">
        <v>0</v>
      </c>
      <c r="E5452" s="38">
        <v>0</v>
      </c>
      <c r="F5452" s="38">
        <v>0</v>
      </c>
      <c r="G5452" s="38">
        <v>0</v>
      </c>
    </row>
    <row r="5453" spans="3:7">
      <c r="C5453" s="11" t="s">
        <v>453</v>
      </c>
      <c r="D5453" s="38">
        <v>0</v>
      </c>
      <c r="E5453" s="38">
        <v>0</v>
      </c>
      <c r="F5453" s="38">
        <v>0</v>
      </c>
      <c r="G5453" s="38">
        <v>0</v>
      </c>
    </row>
    <row r="5454" spans="3:7">
      <c r="C5454" s="10" t="s">
        <v>165</v>
      </c>
      <c r="D5454" s="38">
        <v>219084983</v>
      </c>
      <c r="E5454" s="38">
        <v>222704940</v>
      </c>
      <c r="F5454" s="38">
        <v>0</v>
      </c>
      <c r="G5454" s="38">
        <v>0</v>
      </c>
    </row>
    <row r="5455" spans="3:7">
      <c r="C5455" s="14" t="s">
        <v>484</v>
      </c>
      <c r="D5455" s="825" t="s">
        <v>2284</v>
      </c>
      <c r="E5455" s="826"/>
      <c r="F5455" s="826"/>
      <c r="G5455" s="826"/>
    </row>
    <row r="5456" spans="3:7">
      <c r="C5456" s="35" t="s">
        <v>482</v>
      </c>
      <c r="D5456" s="821" t="s">
        <v>2285</v>
      </c>
      <c r="E5456" s="822"/>
      <c r="F5456" s="822"/>
      <c r="G5456" s="822"/>
    </row>
    <row r="5457" spans="3:7">
      <c r="C5457" s="35" t="s">
        <v>15</v>
      </c>
      <c r="D5457" s="821" t="s">
        <v>1876</v>
      </c>
      <c r="E5457" s="822"/>
      <c r="F5457" s="822"/>
      <c r="G5457" s="822"/>
    </row>
    <row r="5458" spans="3:7">
      <c r="C5458" s="13"/>
      <c r="D5458" s="41">
        <v>2021</v>
      </c>
      <c r="E5458" s="41">
        <v>2022</v>
      </c>
      <c r="F5458" s="41">
        <v>2023</v>
      </c>
      <c r="G5458" s="41">
        <v>2024</v>
      </c>
    </row>
    <row r="5459" spans="3:7">
      <c r="C5459" s="12"/>
      <c r="D5459" s="42" t="s">
        <v>7</v>
      </c>
      <c r="E5459" s="42" t="s">
        <v>8</v>
      </c>
      <c r="F5459" s="42" t="s">
        <v>8</v>
      </c>
      <c r="G5459" s="42" t="s">
        <v>8</v>
      </c>
    </row>
    <row r="5460" spans="3:7">
      <c r="C5460" s="7" t="s">
        <v>16</v>
      </c>
      <c r="D5460" s="43" t="s">
        <v>474</v>
      </c>
      <c r="E5460" s="43" t="s">
        <v>531</v>
      </c>
      <c r="F5460" s="43" t="s">
        <v>474</v>
      </c>
      <c r="G5460" s="43" t="s">
        <v>474</v>
      </c>
    </row>
    <row r="5461" spans="3:7">
      <c r="C5461" s="7" t="s">
        <v>680</v>
      </c>
      <c r="D5461" s="43" t="s">
        <v>2286</v>
      </c>
      <c r="E5461" s="43" t="s">
        <v>2287</v>
      </c>
      <c r="F5461" s="43" t="s">
        <v>474</v>
      </c>
      <c r="G5461" s="43" t="s">
        <v>474</v>
      </c>
    </row>
    <row r="5462" spans="3:7">
      <c r="C5462" s="7" t="s">
        <v>676</v>
      </c>
      <c r="D5462" s="43" t="s">
        <v>474</v>
      </c>
      <c r="E5462" s="43" t="s">
        <v>2287</v>
      </c>
      <c r="F5462" s="43" t="s">
        <v>474</v>
      </c>
      <c r="G5462" s="43" t="s">
        <v>474</v>
      </c>
    </row>
    <row r="5463" spans="3:7">
      <c r="C5463" s="7" t="s">
        <v>477</v>
      </c>
      <c r="D5463" s="43" t="s">
        <v>450</v>
      </c>
      <c r="E5463" s="43" t="s">
        <v>450</v>
      </c>
      <c r="F5463" s="43" t="s">
        <v>583</v>
      </c>
      <c r="G5463" s="43" t="s">
        <v>450</v>
      </c>
    </row>
    <row r="5464" spans="3:7">
      <c r="C5464" s="7" t="s">
        <v>476</v>
      </c>
      <c r="D5464" s="43" t="s">
        <v>450</v>
      </c>
      <c r="E5464" s="43" t="s">
        <v>492</v>
      </c>
      <c r="F5464" s="43" t="s">
        <v>583</v>
      </c>
      <c r="G5464" s="43" t="s">
        <v>450</v>
      </c>
    </row>
    <row r="5465" spans="3:7">
      <c r="C5465" s="7" t="s">
        <v>22</v>
      </c>
      <c r="D5465" s="43" t="s">
        <v>450</v>
      </c>
      <c r="E5465" s="43" t="s">
        <v>450</v>
      </c>
      <c r="F5465" s="43" t="s">
        <v>583</v>
      </c>
      <c r="G5465" s="43" t="s">
        <v>450</v>
      </c>
    </row>
    <row r="5466" spans="3:7">
      <c r="C5466" s="823" t="s">
        <v>473</v>
      </c>
      <c r="D5466" s="824"/>
      <c r="E5466" s="824"/>
      <c r="F5466" s="824"/>
      <c r="G5466" s="824"/>
    </row>
    <row r="5467" spans="3:7">
      <c r="C5467" s="13"/>
      <c r="D5467" s="41">
        <v>2021</v>
      </c>
      <c r="E5467" s="41">
        <v>2022</v>
      </c>
      <c r="F5467" s="41">
        <v>2023</v>
      </c>
      <c r="G5467" s="41">
        <v>2024</v>
      </c>
    </row>
    <row r="5468" spans="3:7">
      <c r="C5468" s="12"/>
      <c r="D5468" s="42" t="s">
        <v>7</v>
      </c>
      <c r="E5468" s="42" t="s">
        <v>8</v>
      </c>
      <c r="F5468" s="42" t="s">
        <v>8</v>
      </c>
      <c r="G5468" s="42" t="s">
        <v>8</v>
      </c>
    </row>
    <row r="5469" spans="3:7">
      <c r="C5469" s="11" t="s">
        <v>470</v>
      </c>
      <c r="D5469" s="38">
        <v>0</v>
      </c>
      <c r="E5469" s="38">
        <v>0</v>
      </c>
      <c r="F5469" s="38">
        <v>0</v>
      </c>
      <c r="G5469" s="38">
        <v>0</v>
      </c>
    </row>
    <row r="5470" spans="3:7">
      <c r="C5470" s="11" t="s">
        <v>459</v>
      </c>
      <c r="D5470" s="38">
        <v>0</v>
      </c>
      <c r="E5470" s="38">
        <v>0</v>
      </c>
      <c r="F5470" s="38">
        <v>0</v>
      </c>
      <c r="G5470" s="38">
        <v>0</v>
      </c>
    </row>
    <row r="5471" spans="3:7">
      <c r="C5471" s="11" t="s">
        <v>463</v>
      </c>
      <c r="D5471" s="38">
        <v>0</v>
      </c>
      <c r="E5471" s="38">
        <v>0</v>
      </c>
      <c r="F5471" s="38">
        <v>0</v>
      </c>
      <c r="G5471" s="38">
        <v>0</v>
      </c>
    </row>
    <row r="5472" spans="3:7">
      <c r="C5472" s="11" t="s">
        <v>469</v>
      </c>
      <c r="D5472" s="38">
        <v>0</v>
      </c>
      <c r="E5472" s="38">
        <v>0</v>
      </c>
      <c r="F5472" s="38">
        <v>0</v>
      </c>
      <c r="G5472" s="38">
        <v>0</v>
      </c>
    </row>
    <row r="5473" spans="3:7">
      <c r="C5473" s="11" t="s">
        <v>459</v>
      </c>
      <c r="D5473" s="38">
        <v>0</v>
      </c>
      <c r="E5473" s="38">
        <v>0</v>
      </c>
      <c r="F5473" s="38">
        <v>0</v>
      </c>
      <c r="G5473" s="38">
        <v>0</v>
      </c>
    </row>
    <row r="5474" spans="3:7">
      <c r="C5474" s="11" t="s">
        <v>463</v>
      </c>
      <c r="D5474" s="38">
        <v>0</v>
      </c>
      <c r="E5474" s="38">
        <v>0</v>
      </c>
      <c r="F5474" s="38">
        <v>0</v>
      </c>
      <c r="G5474" s="38">
        <v>0</v>
      </c>
    </row>
    <row r="5475" spans="3:7">
      <c r="C5475" s="11" t="s">
        <v>468</v>
      </c>
      <c r="D5475" s="38">
        <v>0</v>
      </c>
      <c r="E5475" s="38">
        <v>0</v>
      </c>
      <c r="F5475" s="38">
        <v>0</v>
      </c>
      <c r="G5475" s="38">
        <v>0</v>
      </c>
    </row>
    <row r="5476" spans="3:7">
      <c r="C5476" s="11" t="s">
        <v>459</v>
      </c>
      <c r="D5476" s="38">
        <v>0</v>
      </c>
      <c r="E5476" s="38">
        <v>0</v>
      </c>
      <c r="F5476" s="38">
        <v>0</v>
      </c>
      <c r="G5476" s="38">
        <v>0</v>
      </c>
    </row>
    <row r="5477" spans="3:7">
      <c r="C5477" s="11" t="s">
        <v>463</v>
      </c>
      <c r="D5477" s="38">
        <v>0</v>
      </c>
      <c r="E5477" s="38">
        <v>0</v>
      </c>
      <c r="F5477" s="38">
        <v>0</v>
      </c>
      <c r="G5477" s="38">
        <v>0</v>
      </c>
    </row>
    <row r="5478" spans="3:7">
      <c r="C5478" s="11" t="s">
        <v>467</v>
      </c>
      <c r="D5478" s="38">
        <v>0</v>
      </c>
      <c r="E5478" s="38">
        <v>0</v>
      </c>
      <c r="F5478" s="38">
        <v>0</v>
      </c>
      <c r="G5478" s="38">
        <v>0</v>
      </c>
    </row>
    <row r="5479" spans="3:7">
      <c r="C5479" s="11" t="s">
        <v>459</v>
      </c>
      <c r="D5479" s="38">
        <v>0</v>
      </c>
      <c r="E5479" s="38">
        <v>0</v>
      </c>
      <c r="F5479" s="38">
        <v>0</v>
      </c>
      <c r="G5479" s="38">
        <v>0</v>
      </c>
    </row>
    <row r="5480" spans="3:7">
      <c r="C5480" s="11" t="s">
        <v>463</v>
      </c>
      <c r="D5480" s="38">
        <v>0</v>
      </c>
      <c r="E5480" s="38">
        <v>0</v>
      </c>
      <c r="F5480" s="38">
        <v>0</v>
      </c>
      <c r="G5480" s="38">
        <v>0</v>
      </c>
    </row>
    <row r="5481" spans="3:7">
      <c r="C5481" s="11" t="s">
        <v>472</v>
      </c>
      <c r="D5481" s="38">
        <v>0</v>
      </c>
      <c r="E5481" s="38">
        <v>0</v>
      </c>
      <c r="F5481" s="38">
        <v>0</v>
      </c>
      <c r="G5481" s="38">
        <v>0</v>
      </c>
    </row>
    <row r="5482" spans="3:7">
      <c r="C5482" s="11" t="s">
        <v>459</v>
      </c>
      <c r="D5482" s="38">
        <v>0</v>
      </c>
      <c r="E5482" s="38">
        <v>0</v>
      </c>
      <c r="F5482" s="38">
        <v>0</v>
      </c>
      <c r="G5482" s="38">
        <v>0</v>
      </c>
    </row>
    <row r="5483" spans="3:7">
      <c r="C5483" s="11" t="s">
        <v>463</v>
      </c>
      <c r="D5483" s="38">
        <v>0</v>
      </c>
      <c r="E5483" s="38">
        <v>0</v>
      </c>
      <c r="F5483" s="38">
        <v>0</v>
      </c>
      <c r="G5483" s="38">
        <v>0</v>
      </c>
    </row>
    <row r="5484" spans="3:7">
      <c r="C5484" s="11" t="s">
        <v>465</v>
      </c>
      <c r="D5484" s="38">
        <v>0</v>
      </c>
      <c r="E5484" s="38">
        <v>0</v>
      </c>
      <c r="F5484" s="38">
        <v>0</v>
      </c>
      <c r="G5484" s="38">
        <v>0</v>
      </c>
    </row>
    <row r="5485" spans="3:7">
      <c r="C5485" s="11" t="s">
        <v>459</v>
      </c>
      <c r="D5485" s="38">
        <v>0</v>
      </c>
      <c r="E5485" s="38">
        <v>0</v>
      </c>
      <c r="F5485" s="38">
        <v>0</v>
      </c>
      <c r="G5485" s="38">
        <v>0</v>
      </c>
    </row>
    <row r="5486" spans="3:7">
      <c r="C5486" s="11" t="s">
        <v>463</v>
      </c>
      <c r="D5486" s="38">
        <v>0</v>
      </c>
      <c r="E5486" s="38">
        <v>0</v>
      </c>
      <c r="F5486" s="38">
        <v>0</v>
      </c>
      <c r="G5486" s="38">
        <v>0</v>
      </c>
    </row>
    <row r="5487" spans="3:7">
      <c r="C5487" s="11" t="s">
        <v>464</v>
      </c>
      <c r="D5487" s="38">
        <v>0</v>
      </c>
      <c r="E5487" s="38">
        <v>0</v>
      </c>
      <c r="F5487" s="38">
        <v>0</v>
      </c>
      <c r="G5487" s="38">
        <v>0</v>
      </c>
    </row>
    <row r="5488" spans="3:7">
      <c r="C5488" s="11" t="s">
        <v>459</v>
      </c>
      <c r="D5488" s="38">
        <v>0</v>
      </c>
      <c r="E5488" s="38">
        <v>0</v>
      </c>
      <c r="F5488" s="38">
        <v>0</v>
      </c>
      <c r="G5488" s="38">
        <v>0</v>
      </c>
    </row>
    <row r="5489" spans="3:7">
      <c r="C5489" s="11" t="s">
        <v>463</v>
      </c>
      <c r="D5489" s="38">
        <v>0</v>
      </c>
      <c r="E5489" s="38">
        <v>0</v>
      </c>
      <c r="F5489" s="38">
        <v>0</v>
      </c>
      <c r="G5489" s="38">
        <v>0</v>
      </c>
    </row>
    <row r="5490" spans="3:7">
      <c r="C5490" s="11" t="s">
        <v>462</v>
      </c>
      <c r="D5490" s="38">
        <v>0</v>
      </c>
      <c r="E5490" s="38">
        <v>0</v>
      </c>
      <c r="F5490" s="38">
        <v>0</v>
      </c>
      <c r="G5490" s="38">
        <v>0</v>
      </c>
    </row>
    <row r="5491" spans="3:7">
      <c r="C5491" s="11" t="s">
        <v>459</v>
      </c>
      <c r="D5491" s="38">
        <v>0</v>
      </c>
      <c r="E5491" s="38">
        <v>0</v>
      </c>
      <c r="F5491" s="38">
        <v>0</v>
      </c>
      <c r="G5491" s="38">
        <v>0</v>
      </c>
    </row>
    <row r="5492" spans="3:7">
      <c r="C5492" s="11" t="s">
        <v>458</v>
      </c>
      <c r="D5492" s="38">
        <v>0</v>
      </c>
      <c r="E5492" s="38">
        <v>0</v>
      </c>
      <c r="F5492" s="38">
        <v>0</v>
      </c>
      <c r="G5492" s="38">
        <v>0</v>
      </c>
    </row>
    <row r="5493" spans="3:7">
      <c r="C5493" s="11" t="s">
        <v>457</v>
      </c>
      <c r="D5493" s="38">
        <v>0</v>
      </c>
      <c r="E5493" s="38">
        <v>0</v>
      </c>
      <c r="F5493" s="38">
        <v>0</v>
      </c>
      <c r="G5493" s="38">
        <v>0</v>
      </c>
    </row>
    <row r="5494" spans="3:7">
      <c r="C5494" s="11" t="s">
        <v>456</v>
      </c>
      <c r="D5494" s="38">
        <v>0</v>
      </c>
      <c r="E5494" s="38">
        <v>0</v>
      </c>
      <c r="F5494" s="38">
        <v>0</v>
      </c>
      <c r="G5494" s="38">
        <v>0</v>
      </c>
    </row>
    <row r="5495" spans="3:7">
      <c r="C5495" s="11" t="s">
        <v>455</v>
      </c>
      <c r="D5495" s="38">
        <v>0</v>
      </c>
      <c r="E5495" s="38">
        <v>0</v>
      </c>
      <c r="F5495" s="38">
        <v>0</v>
      </c>
      <c r="G5495" s="38">
        <v>0</v>
      </c>
    </row>
    <row r="5496" spans="3:7">
      <c r="C5496" s="11" t="s">
        <v>461</v>
      </c>
      <c r="D5496" s="38">
        <v>18307570</v>
      </c>
      <c r="E5496" s="38">
        <v>73230281</v>
      </c>
      <c r="F5496" s="38">
        <v>0</v>
      </c>
      <c r="G5496" s="38">
        <v>0</v>
      </c>
    </row>
    <row r="5497" spans="3:7">
      <c r="C5497" s="11" t="s">
        <v>459</v>
      </c>
      <c r="D5497" s="38">
        <v>18307570</v>
      </c>
      <c r="E5497" s="38">
        <v>73230281</v>
      </c>
      <c r="F5497" s="38">
        <v>0</v>
      </c>
      <c r="G5497" s="38">
        <v>0</v>
      </c>
    </row>
    <row r="5498" spans="3:7">
      <c r="C5498" s="11" t="s">
        <v>458</v>
      </c>
      <c r="D5498" s="38">
        <v>0</v>
      </c>
      <c r="E5498" s="38">
        <v>0</v>
      </c>
      <c r="F5498" s="38">
        <v>0</v>
      </c>
      <c r="G5498" s="38">
        <v>0</v>
      </c>
    </row>
    <row r="5499" spans="3:7">
      <c r="C5499" s="11" t="s">
        <v>457</v>
      </c>
      <c r="D5499" s="38">
        <v>0</v>
      </c>
      <c r="E5499" s="38">
        <v>0</v>
      </c>
      <c r="F5499" s="38">
        <v>0</v>
      </c>
      <c r="G5499" s="38">
        <v>0</v>
      </c>
    </row>
    <row r="5500" spans="3:7">
      <c r="C5500" s="11" t="s">
        <v>456</v>
      </c>
      <c r="D5500" s="38">
        <v>0</v>
      </c>
      <c r="E5500" s="38">
        <v>0</v>
      </c>
      <c r="F5500" s="38">
        <v>0</v>
      </c>
      <c r="G5500" s="38">
        <v>0</v>
      </c>
    </row>
    <row r="5501" spans="3:7">
      <c r="C5501" s="11" t="s">
        <v>455</v>
      </c>
      <c r="D5501" s="38">
        <v>0</v>
      </c>
      <c r="E5501" s="38">
        <v>0</v>
      </c>
      <c r="F5501" s="38">
        <v>0</v>
      </c>
      <c r="G5501" s="38">
        <v>0</v>
      </c>
    </row>
    <row r="5502" spans="3:7">
      <c r="C5502" s="11" t="s">
        <v>460</v>
      </c>
      <c r="D5502" s="38">
        <v>0</v>
      </c>
      <c r="E5502" s="38">
        <v>0</v>
      </c>
      <c r="F5502" s="38">
        <v>0</v>
      </c>
      <c r="G5502" s="38">
        <v>0</v>
      </c>
    </row>
    <row r="5503" spans="3:7">
      <c r="C5503" s="11" t="s">
        <v>459</v>
      </c>
      <c r="D5503" s="38">
        <v>0</v>
      </c>
      <c r="E5503" s="38">
        <v>0</v>
      </c>
      <c r="F5503" s="38">
        <v>0</v>
      </c>
      <c r="G5503" s="38">
        <v>0</v>
      </c>
    </row>
    <row r="5504" spans="3:7">
      <c r="C5504" s="11" t="s">
        <v>458</v>
      </c>
      <c r="D5504" s="38">
        <v>0</v>
      </c>
      <c r="E5504" s="38">
        <v>0</v>
      </c>
      <c r="F5504" s="38">
        <v>0</v>
      </c>
      <c r="G5504" s="38">
        <v>0</v>
      </c>
    </row>
    <row r="5505" spans="3:7">
      <c r="C5505" s="11" t="s">
        <v>457</v>
      </c>
      <c r="D5505" s="38">
        <v>0</v>
      </c>
      <c r="E5505" s="38">
        <v>0</v>
      </c>
      <c r="F5505" s="38">
        <v>0</v>
      </c>
      <c r="G5505" s="38">
        <v>0</v>
      </c>
    </row>
    <row r="5506" spans="3:7">
      <c r="C5506" s="11" t="s">
        <v>456</v>
      </c>
      <c r="D5506" s="38">
        <v>0</v>
      </c>
      <c r="E5506" s="38">
        <v>0</v>
      </c>
      <c r="F5506" s="38">
        <v>0</v>
      </c>
      <c r="G5506" s="38">
        <v>0</v>
      </c>
    </row>
    <row r="5507" spans="3:7">
      <c r="C5507" s="11" t="s">
        <v>455</v>
      </c>
      <c r="D5507" s="38">
        <v>0</v>
      </c>
      <c r="E5507" s="38">
        <v>0</v>
      </c>
      <c r="F5507" s="38">
        <v>0</v>
      </c>
      <c r="G5507" s="38">
        <v>0</v>
      </c>
    </row>
    <row r="5508" spans="3:7">
      <c r="C5508" s="11" t="s">
        <v>454</v>
      </c>
      <c r="D5508" s="38">
        <v>0</v>
      </c>
      <c r="E5508" s="38">
        <v>0</v>
      </c>
      <c r="F5508" s="38">
        <v>0</v>
      </c>
      <c r="G5508" s="38">
        <v>0</v>
      </c>
    </row>
    <row r="5509" spans="3:7">
      <c r="C5509" s="11" t="s">
        <v>453</v>
      </c>
      <c r="D5509" s="38">
        <v>0</v>
      </c>
      <c r="E5509" s="38">
        <v>0</v>
      </c>
      <c r="F5509" s="38">
        <v>0</v>
      </c>
      <c r="G5509" s="38">
        <v>0</v>
      </c>
    </row>
    <row r="5510" spans="3:7">
      <c r="C5510" s="10" t="s">
        <v>165</v>
      </c>
      <c r="D5510" s="38">
        <v>18307570</v>
      </c>
      <c r="E5510" s="38">
        <v>73230281</v>
      </c>
      <c r="F5510" s="38">
        <v>0</v>
      </c>
      <c r="G5510" s="38">
        <v>0</v>
      </c>
    </row>
    <row r="5511" spans="3:7">
      <c r="C5511" s="14" t="s">
        <v>484</v>
      </c>
      <c r="D5511" s="825" t="s">
        <v>2288</v>
      </c>
      <c r="E5511" s="826"/>
      <c r="F5511" s="826"/>
      <c r="G5511" s="826"/>
    </row>
    <row r="5512" spans="3:7">
      <c r="C5512" s="35" t="s">
        <v>482</v>
      </c>
      <c r="D5512" s="821" t="s">
        <v>2289</v>
      </c>
      <c r="E5512" s="822"/>
      <c r="F5512" s="822"/>
      <c r="G5512" s="822"/>
    </row>
    <row r="5513" spans="3:7">
      <c r="C5513" s="35" t="s">
        <v>15</v>
      </c>
      <c r="D5513" s="821" t="s">
        <v>1876</v>
      </c>
      <c r="E5513" s="822"/>
      <c r="F5513" s="822"/>
      <c r="G5513" s="822"/>
    </row>
    <row r="5514" spans="3:7">
      <c r="C5514" s="13"/>
      <c r="D5514" s="41">
        <v>2021</v>
      </c>
      <c r="E5514" s="41">
        <v>2022</v>
      </c>
      <c r="F5514" s="41">
        <v>2023</v>
      </c>
      <c r="G5514" s="41">
        <v>2024</v>
      </c>
    </row>
    <row r="5515" spans="3:7">
      <c r="C5515" s="12"/>
      <c r="D5515" s="42" t="s">
        <v>7</v>
      </c>
      <c r="E5515" s="42" t="s">
        <v>8</v>
      </c>
      <c r="F5515" s="42" t="s">
        <v>8</v>
      </c>
      <c r="G5515" s="42" t="s">
        <v>8</v>
      </c>
    </row>
    <row r="5516" spans="3:7">
      <c r="C5516" s="7" t="s">
        <v>16</v>
      </c>
      <c r="D5516" s="43" t="s">
        <v>474</v>
      </c>
      <c r="E5516" s="43" t="s">
        <v>531</v>
      </c>
      <c r="F5516" s="43" t="s">
        <v>474</v>
      </c>
      <c r="G5516" s="43" t="s">
        <v>474</v>
      </c>
    </row>
    <row r="5517" spans="3:7">
      <c r="C5517" s="7" t="s">
        <v>680</v>
      </c>
      <c r="D5517" s="43" t="s">
        <v>2290</v>
      </c>
      <c r="E5517" s="43" t="s">
        <v>2291</v>
      </c>
      <c r="F5517" s="43" t="s">
        <v>474</v>
      </c>
      <c r="G5517" s="43" t="s">
        <v>474</v>
      </c>
    </row>
    <row r="5518" spans="3:7">
      <c r="C5518" s="7" t="s">
        <v>676</v>
      </c>
      <c r="D5518" s="43" t="s">
        <v>474</v>
      </c>
      <c r="E5518" s="43" t="s">
        <v>2291</v>
      </c>
      <c r="F5518" s="43" t="s">
        <v>474</v>
      </c>
      <c r="G5518" s="43" t="s">
        <v>474</v>
      </c>
    </row>
    <row r="5519" spans="3:7">
      <c r="C5519" s="7" t="s">
        <v>477</v>
      </c>
      <c r="D5519" s="43" t="s">
        <v>450</v>
      </c>
      <c r="E5519" s="43" t="s">
        <v>450</v>
      </c>
      <c r="F5519" s="43" t="s">
        <v>583</v>
      </c>
      <c r="G5519" s="43" t="s">
        <v>450</v>
      </c>
    </row>
    <row r="5520" spans="3:7">
      <c r="C5520" s="7" t="s">
        <v>476</v>
      </c>
      <c r="D5520" s="43" t="s">
        <v>450</v>
      </c>
      <c r="E5520" s="43" t="s">
        <v>492</v>
      </c>
      <c r="F5520" s="43" t="s">
        <v>583</v>
      </c>
      <c r="G5520" s="43" t="s">
        <v>450</v>
      </c>
    </row>
    <row r="5521" spans="3:7">
      <c r="C5521" s="7" t="s">
        <v>22</v>
      </c>
      <c r="D5521" s="43" t="s">
        <v>450</v>
      </c>
      <c r="E5521" s="43" t="s">
        <v>450</v>
      </c>
      <c r="F5521" s="43" t="s">
        <v>583</v>
      </c>
      <c r="G5521" s="43" t="s">
        <v>450</v>
      </c>
    </row>
    <row r="5522" spans="3:7">
      <c r="C5522" s="823" t="s">
        <v>473</v>
      </c>
      <c r="D5522" s="824"/>
      <c r="E5522" s="824"/>
      <c r="F5522" s="824"/>
      <c r="G5522" s="824"/>
    </row>
    <row r="5523" spans="3:7">
      <c r="C5523" s="13"/>
      <c r="D5523" s="41">
        <v>2021</v>
      </c>
      <c r="E5523" s="41">
        <v>2022</v>
      </c>
      <c r="F5523" s="41">
        <v>2023</v>
      </c>
      <c r="G5523" s="41">
        <v>2024</v>
      </c>
    </row>
    <row r="5524" spans="3:7">
      <c r="C5524" s="12"/>
      <c r="D5524" s="42" t="s">
        <v>7</v>
      </c>
      <c r="E5524" s="42" t="s">
        <v>8</v>
      </c>
      <c r="F5524" s="42" t="s">
        <v>8</v>
      </c>
      <c r="G5524" s="42" t="s">
        <v>8</v>
      </c>
    </row>
    <row r="5525" spans="3:7">
      <c r="C5525" s="11" t="s">
        <v>470</v>
      </c>
      <c r="D5525" s="38">
        <v>0</v>
      </c>
      <c r="E5525" s="38">
        <v>0</v>
      </c>
      <c r="F5525" s="38">
        <v>0</v>
      </c>
      <c r="G5525" s="38">
        <v>0</v>
      </c>
    </row>
    <row r="5526" spans="3:7">
      <c r="C5526" s="11" t="s">
        <v>459</v>
      </c>
      <c r="D5526" s="38">
        <v>0</v>
      </c>
      <c r="E5526" s="38">
        <v>0</v>
      </c>
      <c r="F5526" s="38">
        <v>0</v>
      </c>
      <c r="G5526" s="38">
        <v>0</v>
      </c>
    </row>
    <row r="5527" spans="3:7">
      <c r="C5527" s="11" t="s">
        <v>463</v>
      </c>
      <c r="D5527" s="38">
        <v>0</v>
      </c>
      <c r="E5527" s="38">
        <v>0</v>
      </c>
      <c r="F5527" s="38">
        <v>0</v>
      </c>
      <c r="G5527" s="38">
        <v>0</v>
      </c>
    </row>
    <row r="5528" spans="3:7">
      <c r="C5528" s="11" t="s">
        <v>469</v>
      </c>
      <c r="D5528" s="38">
        <v>0</v>
      </c>
      <c r="E5528" s="38">
        <v>0</v>
      </c>
      <c r="F5528" s="38">
        <v>0</v>
      </c>
      <c r="G5528" s="38">
        <v>0</v>
      </c>
    </row>
    <row r="5529" spans="3:7">
      <c r="C5529" s="11" t="s">
        <v>459</v>
      </c>
      <c r="D5529" s="38">
        <v>0</v>
      </c>
      <c r="E5529" s="38">
        <v>0</v>
      </c>
      <c r="F5529" s="38">
        <v>0</v>
      </c>
      <c r="G5529" s="38">
        <v>0</v>
      </c>
    </row>
    <row r="5530" spans="3:7">
      <c r="C5530" s="11" t="s">
        <v>463</v>
      </c>
      <c r="D5530" s="38">
        <v>0</v>
      </c>
      <c r="E5530" s="38">
        <v>0</v>
      </c>
      <c r="F5530" s="38">
        <v>0</v>
      </c>
      <c r="G5530" s="38">
        <v>0</v>
      </c>
    </row>
    <row r="5531" spans="3:7">
      <c r="C5531" s="11" t="s">
        <v>468</v>
      </c>
      <c r="D5531" s="38">
        <v>0</v>
      </c>
      <c r="E5531" s="38">
        <v>0</v>
      </c>
      <c r="F5531" s="38">
        <v>0</v>
      </c>
      <c r="G5531" s="38">
        <v>0</v>
      </c>
    </row>
    <row r="5532" spans="3:7">
      <c r="C5532" s="11" t="s">
        <v>459</v>
      </c>
      <c r="D5532" s="38">
        <v>0</v>
      </c>
      <c r="E5532" s="38">
        <v>0</v>
      </c>
      <c r="F5532" s="38">
        <v>0</v>
      </c>
      <c r="G5532" s="38">
        <v>0</v>
      </c>
    </row>
    <row r="5533" spans="3:7">
      <c r="C5533" s="11" t="s">
        <v>463</v>
      </c>
      <c r="D5533" s="38">
        <v>0</v>
      </c>
      <c r="E5533" s="38">
        <v>0</v>
      </c>
      <c r="F5533" s="38">
        <v>0</v>
      </c>
      <c r="G5533" s="38">
        <v>0</v>
      </c>
    </row>
    <row r="5534" spans="3:7">
      <c r="C5534" s="11" t="s">
        <v>467</v>
      </c>
      <c r="D5534" s="38">
        <v>0</v>
      </c>
      <c r="E5534" s="38">
        <v>0</v>
      </c>
      <c r="F5534" s="38">
        <v>0</v>
      </c>
      <c r="G5534" s="38">
        <v>0</v>
      </c>
    </row>
    <row r="5535" spans="3:7">
      <c r="C5535" s="11" t="s">
        <v>459</v>
      </c>
      <c r="D5535" s="38">
        <v>0</v>
      </c>
      <c r="E5535" s="38">
        <v>0</v>
      </c>
      <c r="F5535" s="38">
        <v>0</v>
      </c>
      <c r="G5535" s="38">
        <v>0</v>
      </c>
    </row>
    <row r="5536" spans="3:7">
      <c r="C5536" s="11" t="s">
        <v>463</v>
      </c>
      <c r="D5536" s="38">
        <v>0</v>
      </c>
      <c r="E5536" s="38">
        <v>0</v>
      </c>
      <c r="F5536" s="38">
        <v>0</v>
      </c>
      <c r="G5536" s="38">
        <v>0</v>
      </c>
    </row>
    <row r="5537" spans="3:7">
      <c r="C5537" s="11" t="s">
        <v>472</v>
      </c>
      <c r="D5537" s="38">
        <v>0</v>
      </c>
      <c r="E5537" s="38">
        <v>0</v>
      </c>
      <c r="F5537" s="38">
        <v>0</v>
      </c>
      <c r="G5537" s="38">
        <v>0</v>
      </c>
    </row>
    <row r="5538" spans="3:7">
      <c r="C5538" s="11" t="s">
        <v>459</v>
      </c>
      <c r="D5538" s="38">
        <v>0</v>
      </c>
      <c r="E5538" s="38">
        <v>0</v>
      </c>
      <c r="F5538" s="38">
        <v>0</v>
      </c>
      <c r="G5538" s="38">
        <v>0</v>
      </c>
    </row>
    <row r="5539" spans="3:7">
      <c r="C5539" s="11" t="s">
        <v>463</v>
      </c>
      <c r="D5539" s="38">
        <v>0</v>
      </c>
      <c r="E5539" s="38">
        <v>0</v>
      </c>
      <c r="F5539" s="38">
        <v>0</v>
      </c>
      <c r="G5539" s="38">
        <v>0</v>
      </c>
    </row>
    <row r="5540" spans="3:7">
      <c r="C5540" s="11" t="s">
        <v>465</v>
      </c>
      <c r="D5540" s="38">
        <v>0</v>
      </c>
      <c r="E5540" s="38">
        <v>0</v>
      </c>
      <c r="F5540" s="38">
        <v>0</v>
      </c>
      <c r="G5540" s="38">
        <v>0</v>
      </c>
    </row>
    <row r="5541" spans="3:7">
      <c r="C5541" s="11" t="s">
        <v>459</v>
      </c>
      <c r="D5541" s="38">
        <v>0</v>
      </c>
      <c r="E5541" s="38">
        <v>0</v>
      </c>
      <c r="F5541" s="38">
        <v>0</v>
      </c>
      <c r="G5541" s="38">
        <v>0</v>
      </c>
    </row>
    <row r="5542" spans="3:7">
      <c r="C5542" s="11" t="s">
        <v>463</v>
      </c>
      <c r="D5542" s="38">
        <v>0</v>
      </c>
      <c r="E5542" s="38">
        <v>0</v>
      </c>
      <c r="F5542" s="38">
        <v>0</v>
      </c>
      <c r="G5542" s="38">
        <v>0</v>
      </c>
    </row>
    <row r="5543" spans="3:7">
      <c r="C5543" s="11" t="s">
        <v>464</v>
      </c>
      <c r="D5543" s="38">
        <v>0</v>
      </c>
      <c r="E5543" s="38">
        <v>0</v>
      </c>
      <c r="F5543" s="38">
        <v>0</v>
      </c>
      <c r="G5543" s="38">
        <v>0</v>
      </c>
    </row>
    <row r="5544" spans="3:7">
      <c r="C5544" s="11" t="s">
        <v>459</v>
      </c>
      <c r="D5544" s="38">
        <v>0</v>
      </c>
      <c r="E5544" s="38">
        <v>0</v>
      </c>
      <c r="F5544" s="38">
        <v>0</v>
      </c>
      <c r="G5544" s="38">
        <v>0</v>
      </c>
    </row>
    <row r="5545" spans="3:7">
      <c r="C5545" s="11" t="s">
        <v>463</v>
      </c>
      <c r="D5545" s="38">
        <v>0</v>
      </c>
      <c r="E5545" s="38">
        <v>0</v>
      </c>
      <c r="F5545" s="38">
        <v>0</v>
      </c>
      <c r="G5545" s="38">
        <v>0</v>
      </c>
    </row>
    <row r="5546" spans="3:7">
      <c r="C5546" s="11" t="s">
        <v>462</v>
      </c>
      <c r="D5546" s="38">
        <v>0</v>
      </c>
      <c r="E5546" s="38">
        <v>0</v>
      </c>
      <c r="F5546" s="38">
        <v>0</v>
      </c>
      <c r="G5546" s="38">
        <v>0</v>
      </c>
    </row>
    <row r="5547" spans="3:7">
      <c r="C5547" s="11" t="s">
        <v>459</v>
      </c>
      <c r="D5547" s="38">
        <v>0</v>
      </c>
      <c r="E5547" s="38">
        <v>0</v>
      </c>
      <c r="F5547" s="38">
        <v>0</v>
      </c>
      <c r="G5547" s="38">
        <v>0</v>
      </c>
    </row>
    <row r="5548" spans="3:7">
      <c r="C5548" s="11" t="s">
        <v>458</v>
      </c>
      <c r="D5548" s="38">
        <v>0</v>
      </c>
      <c r="E5548" s="38">
        <v>0</v>
      </c>
      <c r="F5548" s="38">
        <v>0</v>
      </c>
      <c r="G5548" s="38">
        <v>0</v>
      </c>
    </row>
    <row r="5549" spans="3:7">
      <c r="C5549" s="11" t="s">
        <v>457</v>
      </c>
      <c r="D5549" s="38">
        <v>0</v>
      </c>
      <c r="E5549" s="38">
        <v>0</v>
      </c>
      <c r="F5549" s="38">
        <v>0</v>
      </c>
      <c r="G5549" s="38">
        <v>0</v>
      </c>
    </row>
    <row r="5550" spans="3:7">
      <c r="C5550" s="11" t="s">
        <v>456</v>
      </c>
      <c r="D5550" s="38">
        <v>0</v>
      </c>
      <c r="E5550" s="38">
        <v>0</v>
      </c>
      <c r="F5550" s="38">
        <v>0</v>
      </c>
      <c r="G5550" s="38">
        <v>0</v>
      </c>
    </row>
    <row r="5551" spans="3:7">
      <c r="C5551" s="11" t="s">
        <v>455</v>
      </c>
      <c r="D5551" s="38">
        <v>0</v>
      </c>
      <c r="E5551" s="38">
        <v>0</v>
      </c>
      <c r="F5551" s="38">
        <v>0</v>
      </c>
      <c r="G5551" s="38">
        <v>0</v>
      </c>
    </row>
    <row r="5552" spans="3:7">
      <c r="C5552" s="11" t="s">
        <v>461</v>
      </c>
      <c r="D5552" s="38">
        <v>6580632</v>
      </c>
      <c r="E5552" s="38">
        <v>26322526</v>
      </c>
      <c r="F5552" s="38">
        <v>0</v>
      </c>
      <c r="G5552" s="38">
        <v>0</v>
      </c>
    </row>
    <row r="5553" spans="3:7">
      <c r="C5553" s="11" t="s">
        <v>459</v>
      </c>
      <c r="D5553" s="38">
        <v>6580632</v>
      </c>
      <c r="E5553" s="38">
        <v>26322526</v>
      </c>
      <c r="F5553" s="38">
        <v>0</v>
      </c>
      <c r="G5553" s="38">
        <v>0</v>
      </c>
    </row>
    <row r="5554" spans="3:7">
      <c r="C5554" s="11" t="s">
        <v>458</v>
      </c>
      <c r="D5554" s="38">
        <v>0</v>
      </c>
      <c r="E5554" s="38">
        <v>0</v>
      </c>
      <c r="F5554" s="38">
        <v>0</v>
      </c>
      <c r="G5554" s="38">
        <v>0</v>
      </c>
    </row>
    <row r="5555" spans="3:7">
      <c r="C5555" s="11" t="s">
        <v>457</v>
      </c>
      <c r="D5555" s="38">
        <v>0</v>
      </c>
      <c r="E5555" s="38">
        <v>0</v>
      </c>
      <c r="F5555" s="38">
        <v>0</v>
      </c>
      <c r="G5555" s="38">
        <v>0</v>
      </c>
    </row>
    <row r="5556" spans="3:7">
      <c r="C5556" s="11" t="s">
        <v>456</v>
      </c>
      <c r="D5556" s="38">
        <v>0</v>
      </c>
      <c r="E5556" s="38">
        <v>0</v>
      </c>
      <c r="F5556" s="38">
        <v>0</v>
      </c>
      <c r="G5556" s="38">
        <v>0</v>
      </c>
    </row>
    <row r="5557" spans="3:7">
      <c r="C5557" s="11" t="s">
        <v>455</v>
      </c>
      <c r="D5557" s="38">
        <v>0</v>
      </c>
      <c r="E5557" s="38">
        <v>0</v>
      </c>
      <c r="F5557" s="38">
        <v>0</v>
      </c>
      <c r="G5557" s="38">
        <v>0</v>
      </c>
    </row>
    <row r="5558" spans="3:7">
      <c r="C5558" s="11" t="s">
        <v>460</v>
      </c>
      <c r="D5558" s="38">
        <v>0</v>
      </c>
      <c r="E5558" s="38">
        <v>0</v>
      </c>
      <c r="F5558" s="38">
        <v>0</v>
      </c>
      <c r="G5558" s="38">
        <v>0</v>
      </c>
    </row>
    <row r="5559" spans="3:7">
      <c r="C5559" s="11" t="s">
        <v>459</v>
      </c>
      <c r="D5559" s="38">
        <v>0</v>
      </c>
      <c r="E5559" s="38">
        <v>0</v>
      </c>
      <c r="F5559" s="38">
        <v>0</v>
      </c>
      <c r="G5559" s="38">
        <v>0</v>
      </c>
    </row>
    <row r="5560" spans="3:7">
      <c r="C5560" s="11" t="s">
        <v>458</v>
      </c>
      <c r="D5560" s="38">
        <v>0</v>
      </c>
      <c r="E5560" s="38">
        <v>0</v>
      </c>
      <c r="F5560" s="38">
        <v>0</v>
      </c>
      <c r="G5560" s="38">
        <v>0</v>
      </c>
    </row>
    <row r="5561" spans="3:7">
      <c r="C5561" s="11" t="s">
        <v>457</v>
      </c>
      <c r="D5561" s="38">
        <v>0</v>
      </c>
      <c r="E5561" s="38">
        <v>0</v>
      </c>
      <c r="F5561" s="38">
        <v>0</v>
      </c>
      <c r="G5561" s="38">
        <v>0</v>
      </c>
    </row>
    <row r="5562" spans="3:7">
      <c r="C5562" s="11" t="s">
        <v>456</v>
      </c>
      <c r="D5562" s="38">
        <v>0</v>
      </c>
      <c r="E5562" s="38">
        <v>0</v>
      </c>
      <c r="F5562" s="38">
        <v>0</v>
      </c>
      <c r="G5562" s="38">
        <v>0</v>
      </c>
    </row>
    <row r="5563" spans="3:7">
      <c r="C5563" s="11" t="s">
        <v>455</v>
      </c>
      <c r="D5563" s="38">
        <v>0</v>
      </c>
      <c r="E5563" s="38">
        <v>0</v>
      </c>
      <c r="F5563" s="38">
        <v>0</v>
      </c>
      <c r="G5563" s="38">
        <v>0</v>
      </c>
    </row>
    <row r="5564" spans="3:7">
      <c r="C5564" s="11" t="s">
        <v>454</v>
      </c>
      <c r="D5564" s="38">
        <v>0</v>
      </c>
      <c r="E5564" s="38">
        <v>0</v>
      </c>
      <c r="F5564" s="38">
        <v>0</v>
      </c>
      <c r="G5564" s="38">
        <v>0</v>
      </c>
    </row>
    <row r="5565" spans="3:7">
      <c r="C5565" s="11" t="s">
        <v>453</v>
      </c>
      <c r="D5565" s="38">
        <v>0</v>
      </c>
      <c r="E5565" s="38">
        <v>0</v>
      </c>
      <c r="F5565" s="38">
        <v>0</v>
      </c>
      <c r="G5565" s="38">
        <v>0</v>
      </c>
    </row>
    <row r="5566" spans="3:7">
      <c r="C5566" s="10" t="s">
        <v>165</v>
      </c>
      <c r="D5566" s="38">
        <v>6580632</v>
      </c>
      <c r="E5566" s="38">
        <v>26322526</v>
      </c>
      <c r="F5566" s="38">
        <v>0</v>
      </c>
      <c r="G5566" s="38">
        <v>0</v>
      </c>
    </row>
    <row r="5567" spans="3:7">
      <c r="C5567" s="14" t="s">
        <v>484</v>
      </c>
      <c r="D5567" s="825" t="s">
        <v>2292</v>
      </c>
      <c r="E5567" s="826"/>
      <c r="F5567" s="826"/>
      <c r="G5567" s="826"/>
    </row>
    <row r="5568" spans="3:7">
      <c r="C5568" s="35" t="s">
        <v>482</v>
      </c>
      <c r="D5568" s="821" t="s">
        <v>2293</v>
      </c>
      <c r="E5568" s="822"/>
      <c r="F5568" s="822"/>
      <c r="G5568" s="822"/>
    </row>
    <row r="5569" spans="3:7">
      <c r="C5569" s="35" t="s">
        <v>15</v>
      </c>
      <c r="D5569" s="821" t="s">
        <v>2294</v>
      </c>
      <c r="E5569" s="822"/>
      <c r="F5569" s="822"/>
      <c r="G5569" s="822"/>
    </row>
    <row r="5570" spans="3:7">
      <c r="C5570" s="13"/>
      <c r="D5570" s="41">
        <v>2021</v>
      </c>
      <c r="E5570" s="41">
        <v>2022</v>
      </c>
      <c r="F5570" s="41">
        <v>2023</v>
      </c>
      <c r="G5570" s="41">
        <v>2024</v>
      </c>
    </row>
    <row r="5571" spans="3:7">
      <c r="C5571" s="12"/>
      <c r="D5571" s="42" t="s">
        <v>7</v>
      </c>
      <c r="E5571" s="42" t="s">
        <v>8</v>
      </c>
      <c r="F5571" s="42" t="s">
        <v>8</v>
      </c>
      <c r="G5571" s="42" t="s">
        <v>8</v>
      </c>
    </row>
    <row r="5572" spans="3:7">
      <c r="C5572" s="7" t="s">
        <v>16</v>
      </c>
      <c r="D5572" s="43" t="s">
        <v>474</v>
      </c>
      <c r="E5572" s="43" t="s">
        <v>531</v>
      </c>
      <c r="F5572" s="43" t="s">
        <v>474</v>
      </c>
      <c r="G5572" s="43" t="s">
        <v>474</v>
      </c>
    </row>
    <row r="5573" spans="3:7">
      <c r="C5573" s="7" t="s">
        <v>680</v>
      </c>
      <c r="D5573" s="43" t="s">
        <v>2295</v>
      </c>
      <c r="E5573" s="43" t="s">
        <v>1069</v>
      </c>
      <c r="F5573" s="43" t="s">
        <v>474</v>
      </c>
      <c r="G5573" s="43" t="s">
        <v>474</v>
      </c>
    </row>
    <row r="5574" spans="3:7">
      <c r="C5574" s="7" t="s">
        <v>676</v>
      </c>
      <c r="D5574" s="43" t="s">
        <v>474</v>
      </c>
      <c r="E5574" s="43" t="s">
        <v>1069</v>
      </c>
      <c r="F5574" s="43" t="s">
        <v>474</v>
      </c>
      <c r="G5574" s="43" t="s">
        <v>474</v>
      </c>
    </row>
    <row r="5575" spans="3:7">
      <c r="C5575" s="7" t="s">
        <v>477</v>
      </c>
      <c r="D5575" s="43" t="s">
        <v>450</v>
      </c>
      <c r="E5575" s="43" t="s">
        <v>450</v>
      </c>
      <c r="F5575" s="43" t="s">
        <v>583</v>
      </c>
      <c r="G5575" s="43" t="s">
        <v>450</v>
      </c>
    </row>
    <row r="5576" spans="3:7">
      <c r="C5576" s="7" t="s">
        <v>476</v>
      </c>
      <c r="D5576" s="43" t="s">
        <v>450</v>
      </c>
      <c r="E5576" s="43" t="s">
        <v>2296</v>
      </c>
      <c r="F5576" s="43" t="s">
        <v>583</v>
      </c>
      <c r="G5576" s="43" t="s">
        <v>450</v>
      </c>
    </row>
    <row r="5577" spans="3:7">
      <c r="C5577" s="7" t="s">
        <v>22</v>
      </c>
      <c r="D5577" s="43" t="s">
        <v>450</v>
      </c>
      <c r="E5577" s="43" t="s">
        <v>450</v>
      </c>
      <c r="F5577" s="43" t="s">
        <v>583</v>
      </c>
      <c r="G5577" s="43" t="s">
        <v>450</v>
      </c>
    </row>
    <row r="5578" spans="3:7">
      <c r="C5578" s="823" t="s">
        <v>473</v>
      </c>
      <c r="D5578" s="824"/>
      <c r="E5578" s="824"/>
      <c r="F5578" s="824"/>
      <c r="G5578" s="824"/>
    </row>
    <row r="5579" spans="3:7">
      <c r="C5579" s="13"/>
      <c r="D5579" s="41">
        <v>2021</v>
      </c>
      <c r="E5579" s="41">
        <v>2022</v>
      </c>
      <c r="F5579" s="41">
        <v>2023</v>
      </c>
      <c r="G5579" s="41">
        <v>2024</v>
      </c>
    </row>
    <row r="5580" spans="3:7">
      <c r="C5580" s="12"/>
      <c r="D5580" s="42" t="s">
        <v>7</v>
      </c>
      <c r="E5580" s="42" t="s">
        <v>8</v>
      </c>
      <c r="F5580" s="42" t="s">
        <v>8</v>
      </c>
      <c r="G5580" s="42" t="s">
        <v>8</v>
      </c>
    </row>
    <row r="5581" spans="3:7">
      <c r="C5581" s="11" t="s">
        <v>470</v>
      </c>
      <c r="D5581" s="38">
        <v>0</v>
      </c>
      <c r="E5581" s="38">
        <v>0</v>
      </c>
      <c r="F5581" s="38">
        <v>0</v>
      </c>
      <c r="G5581" s="38">
        <v>0</v>
      </c>
    </row>
    <row r="5582" spans="3:7">
      <c r="C5582" s="11" t="s">
        <v>459</v>
      </c>
      <c r="D5582" s="38">
        <v>0</v>
      </c>
      <c r="E5582" s="38">
        <v>0</v>
      </c>
      <c r="F5582" s="38">
        <v>0</v>
      </c>
      <c r="G5582" s="38">
        <v>0</v>
      </c>
    </row>
    <row r="5583" spans="3:7">
      <c r="C5583" s="11" t="s">
        <v>463</v>
      </c>
      <c r="D5583" s="38">
        <v>0</v>
      </c>
      <c r="E5583" s="38">
        <v>0</v>
      </c>
      <c r="F5583" s="38">
        <v>0</v>
      </c>
      <c r="G5583" s="38">
        <v>0</v>
      </c>
    </row>
    <row r="5584" spans="3:7">
      <c r="C5584" s="11" t="s">
        <v>469</v>
      </c>
      <c r="D5584" s="38">
        <v>0</v>
      </c>
      <c r="E5584" s="38">
        <v>0</v>
      </c>
      <c r="F5584" s="38">
        <v>0</v>
      </c>
      <c r="G5584" s="38">
        <v>0</v>
      </c>
    </row>
    <row r="5585" spans="3:7">
      <c r="C5585" s="11" t="s">
        <v>459</v>
      </c>
      <c r="D5585" s="38">
        <v>0</v>
      </c>
      <c r="E5585" s="38">
        <v>0</v>
      </c>
      <c r="F5585" s="38">
        <v>0</v>
      </c>
      <c r="G5585" s="38">
        <v>0</v>
      </c>
    </row>
    <row r="5586" spans="3:7">
      <c r="C5586" s="11" t="s">
        <v>463</v>
      </c>
      <c r="D5586" s="38">
        <v>0</v>
      </c>
      <c r="E5586" s="38">
        <v>0</v>
      </c>
      <c r="F5586" s="38">
        <v>0</v>
      </c>
      <c r="G5586" s="38">
        <v>0</v>
      </c>
    </row>
    <row r="5587" spans="3:7">
      <c r="C5587" s="11" t="s">
        <v>468</v>
      </c>
      <c r="D5587" s="38">
        <v>0</v>
      </c>
      <c r="E5587" s="38">
        <v>0</v>
      </c>
      <c r="F5587" s="38">
        <v>0</v>
      </c>
      <c r="G5587" s="38">
        <v>0</v>
      </c>
    </row>
    <row r="5588" spans="3:7">
      <c r="C5588" s="11" t="s">
        <v>459</v>
      </c>
      <c r="D5588" s="38">
        <v>0</v>
      </c>
      <c r="E5588" s="38">
        <v>0</v>
      </c>
      <c r="F5588" s="38">
        <v>0</v>
      </c>
      <c r="G5588" s="38">
        <v>0</v>
      </c>
    </row>
    <row r="5589" spans="3:7">
      <c r="C5589" s="11" t="s">
        <v>463</v>
      </c>
      <c r="D5589" s="38">
        <v>0</v>
      </c>
      <c r="E5589" s="38">
        <v>0</v>
      </c>
      <c r="F5589" s="38">
        <v>0</v>
      </c>
      <c r="G5589" s="38">
        <v>0</v>
      </c>
    </row>
    <row r="5590" spans="3:7">
      <c r="C5590" s="11" t="s">
        <v>467</v>
      </c>
      <c r="D5590" s="38">
        <v>0</v>
      </c>
      <c r="E5590" s="38">
        <v>0</v>
      </c>
      <c r="F5590" s="38">
        <v>0</v>
      </c>
      <c r="G5590" s="38">
        <v>0</v>
      </c>
    </row>
    <row r="5591" spans="3:7">
      <c r="C5591" s="11" t="s">
        <v>459</v>
      </c>
      <c r="D5591" s="38">
        <v>0</v>
      </c>
      <c r="E5591" s="38">
        <v>0</v>
      </c>
      <c r="F5591" s="38">
        <v>0</v>
      </c>
      <c r="G5591" s="38">
        <v>0</v>
      </c>
    </row>
    <row r="5592" spans="3:7">
      <c r="C5592" s="11" t="s">
        <v>463</v>
      </c>
      <c r="D5592" s="38">
        <v>0</v>
      </c>
      <c r="E5592" s="38">
        <v>0</v>
      </c>
      <c r="F5592" s="38">
        <v>0</v>
      </c>
      <c r="G5592" s="38">
        <v>0</v>
      </c>
    </row>
    <row r="5593" spans="3:7">
      <c r="C5593" s="11" t="s">
        <v>472</v>
      </c>
      <c r="D5593" s="38">
        <v>0</v>
      </c>
      <c r="E5593" s="38">
        <v>0</v>
      </c>
      <c r="F5593" s="38">
        <v>0</v>
      </c>
      <c r="G5593" s="38">
        <v>0</v>
      </c>
    </row>
    <row r="5594" spans="3:7">
      <c r="C5594" s="11" t="s">
        <v>459</v>
      </c>
      <c r="D5594" s="38">
        <v>0</v>
      </c>
      <c r="E5594" s="38">
        <v>0</v>
      </c>
      <c r="F5594" s="38">
        <v>0</v>
      </c>
      <c r="G5594" s="38">
        <v>0</v>
      </c>
    </row>
    <row r="5595" spans="3:7">
      <c r="C5595" s="11" t="s">
        <v>463</v>
      </c>
      <c r="D5595" s="38">
        <v>0</v>
      </c>
      <c r="E5595" s="38">
        <v>0</v>
      </c>
      <c r="F5595" s="38">
        <v>0</v>
      </c>
      <c r="G5595" s="38">
        <v>0</v>
      </c>
    </row>
    <row r="5596" spans="3:7">
      <c r="C5596" s="11" t="s">
        <v>465</v>
      </c>
      <c r="D5596" s="38">
        <v>0</v>
      </c>
      <c r="E5596" s="38">
        <v>0</v>
      </c>
      <c r="F5596" s="38">
        <v>0</v>
      </c>
      <c r="G5596" s="38">
        <v>0</v>
      </c>
    </row>
    <row r="5597" spans="3:7">
      <c r="C5597" s="11" t="s">
        <v>459</v>
      </c>
      <c r="D5597" s="38">
        <v>0</v>
      </c>
      <c r="E5597" s="38">
        <v>0</v>
      </c>
      <c r="F5597" s="38">
        <v>0</v>
      </c>
      <c r="G5597" s="38">
        <v>0</v>
      </c>
    </row>
    <row r="5598" spans="3:7">
      <c r="C5598" s="11" t="s">
        <v>463</v>
      </c>
      <c r="D5598" s="38">
        <v>0</v>
      </c>
      <c r="E5598" s="38">
        <v>0</v>
      </c>
      <c r="F5598" s="38">
        <v>0</v>
      </c>
      <c r="G5598" s="38">
        <v>0</v>
      </c>
    </row>
    <row r="5599" spans="3:7">
      <c r="C5599" s="11" t="s">
        <v>464</v>
      </c>
      <c r="D5599" s="38">
        <v>0</v>
      </c>
      <c r="E5599" s="38">
        <v>0</v>
      </c>
      <c r="F5599" s="38">
        <v>0</v>
      </c>
      <c r="G5599" s="38">
        <v>0</v>
      </c>
    </row>
    <row r="5600" spans="3:7">
      <c r="C5600" s="11" t="s">
        <v>459</v>
      </c>
      <c r="D5600" s="38">
        <v>0</v>
      </c>
      <c r="E5600" s="38">
        <v>0</v>
      </c>
      <c r="F5600" s="38">
        <v>0</v>
      </c>
      <c r="G5600" s="38">
        <v>0</v>
      </c>
    </row>
    <row r="5601" spans="3:7">
      <c r="C5601" s="11" t="s">
        <v>463</v>
      </c>
      <c r="D5601" s="38">
        <v>0</v>
      </c>
      <c r="E5601" s="38">
        <v>0</v>
      </c>
      <c r="F5601" s="38">
        <v>0</v>
      </c>
      <c r="G5601" s="38">
        <v>0</v>
      </c>
    </row>
    <row r="5602" spans="3:7">
      <c r="C5602" s="11" t="s">
        <v>462</v>
      </c>
      <c r="D5602" s="38">
        <v>0</v>
      </c>
      <c r="E5602" s="38">
        <v>0</v>
      </c>
      <c r="F5602" s="38">
        <v>0</v>
      </c>
      <c r="G5602" s="38">
        <v>0</v>
      </c>
    </row>
    <row r="5603" spans="3:7">
      <c r="C5603" s="11" t="s">
        <v>459</v>
      </c>
      <c r="D5603" s="38">
        <v>0</v>
      </c>
      <c r="E5603" s="38">
        <v>0</v>
      </c>
      <c r="F5603" s="38">
        <v>0</v>
      </c>
      <c r="G5603" s="38">
        <v>0</v>
      </c>
    </row>
    <row r="5604" spans="3:7">
      <c r="C5604" s="11" t="s">
        <v>458</v>
      </c>
      <c r="D5604" s="38">
        <v>0</v>
      </c>
      <c r="E5604" s="38">
        <v>0</v>
      </c>
      <c r="F5604" s="38">
        <v>0</v>
      </c>
      <c r="G5604" s="38">
        <v>0</v>
      </c>
    </row>
    <row r="5605" spans="3:7">
      <c r="C5605" s="11" t="s">
        <v>457</v>
      </c>
      <c r="D5605" s="38">
        <v>0</v>
      </c>
      <c r="E5605" s="38">
        <v>0</v>
      </c>
      <c r="F5605" s="38">
        <v>0</v>
      </c>
      <c r="G5605" s="38">
        <v>0</v>
      </c>
    </row>
    <row r="5606" spans="3:7">
      <c r="C5606" s="11" t="s">
        <v>456</v>
      </c>
      <c r="D5606" s="38">
        <v>0</v>
      </c>
      <c r="E5606" s="38">
        <v>0</v>
      </c>
      <c r="F5606" s="38">
        <v>0</v>
      </c>
      <c r="G5606" s="38">
        <v>0</v>
      </c>
    </row>
    <row r="5607" spans="3:7">
      <c r="C5607" s="11" t="s">
        <v>455</v>
      </c>
      <c r="D5607" s="38">
        <v>0</v>
      </c>
      <c r="E5607" s="38">
        <v>0</v>
      </c>
      <c r="F5607" s="38">
        <v>0</v>
      </c>
      <c r="G5607" s="38">
        <v>0</v>
      </c>
    </row>
    <row r="5608" spans="3:7">
      <c r="C5608" s="11" t="s">
        <v>461</v>
      </c>
      <c r="D5608" s="38">
        <v>23304826</v>
      </c>
      <c r="E5608" s="38">
        <v>30000000</v>
      </c>
      <c r="F5608" s="38">
        <v>0</v>
      </c>
      <c r="G5608" s="38">
        <v>0</v>
      </c>
    </row>
    <row r="5609" spans="3:7">
      <c r="C5609" s="11" t="s">
        <v>459</v>
      </c>
      <c r="D5609" s="38">
        <v>23304826</v>
      </c>
      <c r="E5609" s="38">
        <v>30000000</v>
      </c>
      <c r="F5609" s="38">
        <v>0</v>
      </c>
      <c r="G5609" s="38">
        <v>0</v>
      </c>
    </row>
    <row r="5610" spans="3:7">
      <c r="C5610" s="11" t="s">
        <v>458</v>
      </c>
      <c r="D5610" s="38">
        <v>0</v>
      </c>
      <c r="E5610" s="38">
        <v>0</v>
      </c>
      <c r="F5610" s="38">
        <v>0</v>
      </c>
      <c r="G5610" s="38">
        <v>0</v>
      </c>
    </row>
    <row r="5611" spans="3:7">
      <c r="C5611" s="11" t="s">
        <v>457</v>
      </c>
      <c r="D5611" s="38">
        <v>0</v>
      </c>
      <c r="E5611" s="38">
        <v>0</v>
      </c>
      <c r="F5611" s="38">
        <v>0</v>
      </c>
      <c r="G5611" s="38">
        <v>0</v>
      </c>
    </row>
    <row r="5612" spans="3:7">
      <c r="C5612" s="11" t="s">
        <v>456</v>
      </c>
      <c r="D5612" s="38">
        <v>0</v>
      </c>
      <c r="E5612" s="38">
        <v>0</v>
      </c>
      <c r="F5612" s="38">
        <v>0</v>
      </c>
      <c r="G5612" s="38">
        <v>0</v>
      </c>
    </row>
    <row r="5613" spans="3:7">
      <c r="C5613" s="11" t="s">
        <v>455</v>
      </c>
      <c r="D5613" s="38">
        <v>0</v>
      </c>
      <c r="E5613" s="38">
        <v>0</v>
      </c>
      <c r="F5613" s="38">
        <v>0</v>
      </c>
      <c r="G5613" s="38">
        <v>0</v>
      </c>
    </row>
    <row r="5614" spans="3:7">
      <c r="C5614" s="11" t="s">
        <v>460</v>
      </c>
      <c r="D5614" s="38">
        <v>0</v>
      </c>
      <c r="E5614" s="38">
        <v>0</v>
      </c>
      <c r="F5614" s="38">
        <v>0</v>
      </c>
      <c r="G5614" s="38">
        <v>0</v>
      </c>
    </row>
    <row r="5615" spans="3:7">
      <c r="C5615" s="11" t="s">
        <v>459</v>
      </c>
      <c r="D5615" s="38">
        <v>0</v>
      </c>
      <c r="E5615" s="38">
        <v>0</v>
      </c>
      <c r="F5615" s="38">
        <v>0</v>
      </c>
      <c r="G5615" s="38">
        <v>0</v>
      </c>
    </row>
    <row r="5616" spans="3:7">
      <c r="C5616" s="11" t="s">
        <v>458</v>
      </c>
      <c r="D5616" s="38">
        <v>0</v>
      </c>
      <c r="E5616" s="38">
        <v>0</v>
      </c>
      <c r="F5616" s="38">
        <v>0</v>
      </c>
      <c r="G5616" s="38">
        <v>0</v>
      </c>
    </row>
    <row r="5617" spans="3:7">
      <c r="C5617" s="11" t="s">
        <v>457</v>
      </c>
      <c r="D5617" s="38">
        <v>0</v>
      </c>
      <c r="E5617" s="38">
        <v>0</v>
      </c>
      <c r="F5617" s="38">
        <v>0</v>
      </c>
      <c r="G5617" s="38">
        <v>0</v>
      </c>
    </row>
    <row r="5618" spans="3:7">
      <c r="C5618" s="11" t="s">
        <v>456</v>
      </c>
      <c r="D5618" s="38">
        <v>0</v>
      </c>
      <c r="E5618" s="38">
        <v>0</v>
      </c>
      <c r="F5618" s="38">
        <v>0</v>
      </c>
      <c r="G5618" s="38">
        <v>0</v>
      </c>
    </row>
    <row r="5619" spans="3:7">
      <c r="C5619" s="11" t="s">
        <v>455</v>
      </c>
      <c r="D5619" s="38">
        <v>0</v>
      </c>
      <c r="E5619" s="38">
        <v>0</v>
      </c>
      <c r="F5619" s="38">
        <v>0</v>
      </c>
      <c r="G5619" s="38">
        <v>0</v>
      </c>
    </row>
    <row r="5620" spans="3:7">
      <c r="C5620" s="11" t="s">
        <v>454</v>
      </c>
      <c r="D5620" s="38">
        <v>0</v>
      </c>
      <c r="E5620" s="38">
        <v>0</v>
      </c>
      <c r="F5620" s="38">
        <v>0</v>
      </c>
      <c r="G5620" s="38">
        <v>0</v>
      </c>
    </row>
    <row r="5621" spans="3:7">
      <c r="C5621" s="11" t="s">
        <v>453</v>
      </c>
      <c r="D5621" s="38">
        <v>0</v>
      </c>
      <c r="E5621" s="38">
        <v>0</v>
      </c>
      <c r="F5621" s="38">
        <v>0</v>
      </c>
      <c r="G5621" s="38">
        <v>0</v>
      </c>
    </row>
    <row r="5622" spans="3:7">
      <c r="C5622" s="10" t="s">
        <v>165</v>
      </c>
      <c r="D5622" s="38">
        <v>23304826</v>
      </c>
      <c r="E5622" s="38">
        <v>30000000</v>
      </c>
      <c r="F5622" s="38">
        <v>0</v>
      </c>
      <c r="G5622" s="38">
        <v>0</v>
      </c>
    </row>
    <row r="5623" spans="3:7">
      <c r="C5623" s="9" t="s">
        <v>450</v>
      </c>
      <c r="D5623" s="39" t="s">
        <v>450</v>
      </c>
      <c r="E5623" s="39" t="s">
        <v>450</v>
      </c>
      <c r="F5623" s="39" t="s">
        <v>450</v>
      </c>
      <c r="G5623" s="39" t="s">
        <v>450</v>
      </c>
    </row>
    <row r="5624" spans="3:7">
      <c r="C5624" s="8" t="s">
        <v>471</v>
      </c>
      <c r="D5624" s="40">
        <v>2440369067</v>
      </c>
      <c r="E5624" s="40">
        <v>2600000000</v>
      </c>
      <c r="F5624" s="40">
        <v>3500000000</v>
      </c>
      <c r="G5624" s="40">
        <v>3500000000</v>
      </c>
    </row>
    <row r="5625" spans="3:7">
      <c r="C5625" s="7" t="s">
        <v>470</v>
      </c>
      <c r="D5625" s="36">
        <v>0</v>
      </c>
      <c r="E5625" s="36">
        <v>0</v>
      </c>
      <c r="F5625" s="36">
        <v>0</v>
      </c>
      <c r="G5625" s="36">
        <v>0</v>
      </c>
    </row>
    <row r="5626" spans="3:7">
      <c r="C5626" s="7" t="s">
        <v>459</v>
      </c>
      <c r="D5626" s="36">
        <v>0</v>
      </c>
      <c r="E5626" s="36">
        <v>0</v>
      </c>
      <c r="F5626" s="36">
        <v>0</v>
      </c>
      <c r="G5626" s="36">
        <v>0</v>
      </c>
    </row>
    <row r="5627" spans="3:7">
      <c r="C5627" s="7" t="s">
        <v>463</v>
      </c>
      <c r="D5627" s="36">
        <v>0</v>
      </c>
      <c r="E5627" s="36">
        <v>0</v>
      </c>
      <c r="F5627" s="36">
        <v>0</v>
      </c>
      <c r="G5627" s="36">
        <v>0</v>
      </c>
    </row>
    <row r="5628" spans="3:7">
      <c r="C5628" s="7" t="s">
        <v>469</v>
      </c>
      <c r="D5628" s="36">
        <v>0</v>
      </c>
      <c r="E5628" s="36">
        <v>0</v>
      </c>
      <c r="F5628" s="36">
        <v>0</v>
      </c>
      <c r="G5628" s="36">
        <v>0</v>
      </c>
    </row>
    <row r="5629" spans="3:7">
      <c r="C5629" s="7" t="s">
        <v>459</v>
      </c>
      <c r="D5629" s="36">
        <v>0</v>
      </c>
      <c r="E5629" s="36">
        <v>0</v>
      </c>
      <c r="F5629" s="36">
        <v>0</v>
      </c>
      <c r="G5629" s="36">
        <v>0</v>
      </c>
    </row>
    <row r="5630" spans="3:7">
      <c r="C5630" s="7" t="s">
        <v>463</v>
      </c>
      <c r="D5630" s="36">
        <v>0</v>
      </c>
      <c r="E5630" s="36">
        <v>0</v>
      </c>
      <c r="F5630" s="36">
        <v>0</v>
      </c>
      <c r="G5630" s="36">
        <v>0</v>
      </c>
    </row>
    <row r="5631" spans="3:7">
      <c r="C5631" s="7" t="s">
        <v>468</v>
      </c>
      <c r="D5631" s="36">
        <v>0</v>
      </c>
      <c r="E5631" s="36">
        <v>0</v>
      </c>
      <c r="F5631" s="36">
        <v>0</v>
      </c>
      <c r="G5631" s="36">
        <v>0</v>
      </c>
    </row>
    <row r="5632" spans="3:7">
      <c r="C5632" s="7" t="s">
        <v>459</v>
      </c>
      <c r="D5632" s="36">
        <v>0</v>
      </c>
      <c r="E5632" s="36">
        <v>0</v>
      </c>
      <c r="F5632" s="36">
        <v>0</v>
      </c>
      <c r="G5632" s="36">
        <v>0</v>
      </c>
    </row>
    <row r="5633" spans="3:7">
      <c r="C5633" s="7" t="s">
        <v>463</v>
      </c>
      <c r="D5633" s="36">
        <v>0</v>
      </c>
      <c r="E5633" s="36">
        <v>0</v>
      </c>
      <c r="F5633" s="36">
        <v>0</v>
      </c>
      <c r="G5633" s="36">
        <v>0</v>
      </c>
    </row>
    <row r="5634" spans="3:7">
      <c r="C5634" s="7" t="s">
        <v>467</v>
      </c>
      <c r="D5634" s="36">
        <v>0</v>
      </c>
      <c r="E5634" s="36">
        <v>0</v>
      </c>
      <c r="F5634" s="36">
        <v>0</v>
      </c>
      <c r="G5634" s="36">
        <v>0</v>
      </c>
    </row>
    <row r="5635" spans="3:7">
      <c r="C5635" s="7" t="s">
        <v>459</v>
      </c>
      <c r="D5635" s="36">
        <v>0</v>
      </c>
      <c r="E5635" s="36">
        <v>0</v>
      </c>
      <c r="F5635" s="36">
        <v>0</v>
      </c>
      <c r="G5635" s="36">
        <v>0</v>
      </c>
    </row>
    <row r="5636" spans="3:7">
      <c r="C5636" s="7" t="s">
        <v>463</v>
      </c>
      <c r="D5636" s="36">
        <v>0</v>
      </c>
      <c r="E5636" s="36">
        <v>0</v>
      </c>
      <c r="F5636" s="36">
        <v>0</v>
      </c>
      <c r="G5636" s="36">
        <v>0</v>
      </c>
    </row>
    <row r="5637" spans="3:7">
      <c r="C5637" s="7" t="s">
        <v>466</v>
      </c>
      <c r="D5637" s="37">
        <v>0</v>
      </c>
      <c r="E5637" s="37">
        <v>0</v>
      </c>
      <c r="F5637" s="37">
        <v>0</v>
      </c>
      <c r="G5637" s="37">
        <v>0</v>
      </c>
    </row>
    <row r="5638" spans="3:7">
      <c r="C5638" s="7" t="s">
        <v>459</v>
      </c>
      <c r="D5638" s="36">
        <v>0</v>
      </c>
      <c r="E5638" s="36">
        <v>0</v>
      </c>
      <c r="F5638" s="36">
        <v>0</v>
      </c>
      <c r="G5638" s="36">
        <v>0</v>
      </c>
    </row>
    <row r="5639" spans="3:7">
      <c r="C5639" s="7" t="s">
        <v>463</v>
      </c>
      <c r="D5639" s="36">
        <v>0</v>
      </c>
      <c r="E5639" s="36">
        <v>0</v>
      </c>
      <c r="F5639" s="36">
        <v>0</v>
      </c>
      <c r="G5639" s="36">
        <v>0</v>
      </c>
    </row>
    <row r="5640" spans="3:7">
      <c r="C5640" s="7" t="s">
        <v>465</v>
      </c>
      <c r="D5640" s="36">
        <v>0</v>
      </c>
      <c r="E5640" s="36">
        <v>0</v>
      </c>
      <c r="F5640" s="36">
        <v>0</v>
      </c>
      <c r="G5640" s="36">
        <v>0</v>
      </c>
    </row>
    <row r="5641" spans="3:7">
      <c r="C5641" s="7" t="s">
        <v>459</v>
      </c>
      <c r="D5641" s="36">
        <v>0</v>
      </c>
      <c r="E5641" s="36">
        <v>0</v>
      </c>
      <c r="F5641" s="36">
        <v>0</v>
      </c>
      <c r="G5641" s="36">
        <v>0</v>
      </c>
    </row>
    <row r="5642" spans="3:7">
      <c r="C5642" s="7" t="s">
        <v>463</v>
      </c>
      <c r="D5642" s="36">
        <v>0</v>
      </c>
      <c r="E5642" s="36">
        <v>0</v>
      </c>
      <c r="F5642" s="36">
        <v>0</v>
      </c>
      <c r="G5642" s="36">
        <v>0</v>
      </c>
    </row>
    <row r="5643" spans="3:7">
      <c r="C5643" s="7" t="s">
        <v>464</v>
      </c>
      <c r="D5643" s="36">
        <v>0</v>
      </c>
      <c r="E5643" s="36">
        <v>0</v>
      </c>
      <c r="F5643" s="36">
        <v>0</v>
      </c>
      <c r="G5643" s="36">
        <v>0</v>
      </c>
    </row>
    <row r="5644" spans="3:7">
      <c r="C5644" s="7" t="s">
        <v>459</v>
      </c>
      <c r="D5644" s="36">
        <v>0</v>
      </c>
      <c r="E5644" s="36">
        <v>0</v>
      </c>
      <c r="F5644" s="36">
        <v>0</v>
      </c>
      <c r="G5644" s="36">
        <v>0</v>
      </c>
    </row>
    <row r="5645" spans="3:7">
      <c r="C5645" s="7" t="s">
        <v>463</v>
      </c>
      <c r="D5645" s="36">
        <v>0</v>
      </c>
      <c r="E5645" s="36">
        <v>0</v>
      </c>
      <c r="F5645" s="36">
        <v>0</v>
      </c>
      <c r="G5645" s="36">
        <v>0</v>
      </c>
    </row>
    <row r="5646" spans="3:7">
      <c r="C5646" s="7" t="s">
        <v>462</v>
      </c>
      <c r="D5646" s="36">
        <v>0</v>
      </c>
      <c r="E5646" s="36">
        <v>0</v>
      </c>
      <c r="F5646" s="36">
        <v>0</v>
      </c>
      <c r="G5646" s="36">
        <v>0</v>
      </c>
    </row>
    <row r="5647" spans="3:7">
      <c r="C5647" s="7" t="s">
        <v>459</v>
      </c>
      <c r="D5647" s="36">
        <v>0</v>
      </c>
      <c r="E5647" s="36">
        <v>0</v>
      </c>
      <c r="F5647" s="36">
        <v>0</v>
      </c>
      <c r="G5647" s="36">
        <v>0</v>
      </c>
    </row>
    <row r="5648" spans="3:7">
      <c r="C5648" s="7" t="s">
        <v>458</v>
      </c>
      <c r="D5648" s="36">
        <v>0</v>
      </c>
      <c r="E5648" s="36">
        <v>0</v>
      </c>
      <c r="F5648" s="36">
        <v>0</v>
      </c>
      <c r="G5648" s="36">
        <v>0</v>
      </c>
    </row>
    <row r="5649" spans="3:7">
      <c r="C5649" s="7" t="s">
        <v>457</v>
      </c>
      <c r="D5649" s="36">
        <v>0</v>
      </c>
      <c r="E5649" s="36">
        <v>0</v>
      </c>
      <c r="F5649" s="36">
        <v>0</v>
      </c>
      <c r="G5649" s="36">
        <v>0</v>
      </c>
    </row>
    <row r="5650" spans="3:7">
      <c r="C5650" s="7" t="s">
        <v>456</v>
      </c>
      <c r="D5650" s="36">
        <v>0</v>
      </c>
      <c r="E5650" s="36">
        <v>0</v>
      </c>
      <c r="F5650" s="36">
        <v>0</v>
      </c>
      <c r="G5650" s="36">
        <v>0</v>
      </c>
    </row>
    <row r="5651" spans="3:7">
      <c r="C5651" s="7" t="s">
        <v>455</v>
      </c>
      <c r="D5651" s="36">
        <v>0</v>
      </c>
      <c r="E5651" s="36">
        <v>0</v>
      </c>
      <c r="F5651" s="36">
        <v>0</v>
      </c>
      <c r="G5651" s="36">
        <v>0</v>
      </c>
    </row>
    <row r="5652" spans="3:7">
      <c r="C5652" s="7" t="s">
        <v>461</v>
      </c>
      <c r="D5652" s="36">
        <v>2440369067</v>
      </c>
      <c r="E5652" s="36">
        <v>2600000000</v>
      </c>
      <c r="F5652" s="36">
        <v>3500000000</v>
      </c>
      <c r="G5652" s="36">
        <v>3500000000</v>
      </c>
    </row>
    <row r="5653" spans="3:7">
      <c r="C5653" s="7" t="s">
        <v>459</v>
      </c>
      <c r="D5653" s="36">
        <v>2440369067</v>
      </c>
      <c r="E5653" s="36">
        <v>2600000000</v>
      </c>
      <c r="F5653" s="36">
        <v>3500000000</v>
      </c>
      <c r="G5653" s="36">
        <v>3500000000</v>
      </c>
    </row>
    <row r="5654" spans="3:7">
      <c r="C5654" s="7" t="s">
        <v>458</v>
      </c>
      <c r="D5654" s="36">
        <v>0</v>
      </c>
      <c r="E5654" s="36">
        <v>0</v>
      </c>
      <c r="F5654" s="36">
        <v>0</v>
      </c>
      <c r="G5654" s="36">
        <v>0</v>
      </c>
    </row>
    <row r="5655" spans="3:7">
      <c r="C5655" s="7" t="s">
        <v>457</v>
      </c>
      <c r="D5655" s="36">
        <v>0</v>
      </c>
      <c r="E5655" s="36">
        <v>0</v>
      </c>
      <c r="F5655" s="36">
        <v>0</v>
      </c>
      <c r="G5655" s="36">
        <v>0</v>
      </c>
    </row>
    <row r="5656" spans="3:7">
      <c r="C5656" s="7" t="s">
        <v>456</v>
      </c>
      <c r="D5656" s="36">
        <v>0</v>
      </c>
      <c r="E5656" s="36">
        <v>0</v>
      </c>
      <c r="F5656" s="36">
        <v>0</v>
      </c>
      <c r="G5656" s="36">
        <v>0</v>
      </c>
    </row>
    <row r="5657" spans="3:7">
      <c r="C5657" s="7" t="s">
        <v>455</v>
      </c>
      <c r="D5657" s="36">
        <v>0</v>
      </c>
      <c r="E5657" s="36">
        <v>0</v>
      </c>
      <c r="F5657" s="36">
        <v>0</v>
      </c>
      <c r="G5657" s="36">
        <v>0</v>
      </c>
    </row>
    <row r="5658" spans="3:7">
      <c r="C5658" s="7" t="s">
        <v>460</v>
      </c>
      <c r="D5658" s="36">
        <v>0</v>
      </c>
      <c r="E5658" s="36">
        <v>0</v>
      </c>
      <c r="F5658" s="36">
        <v>0</v>
      </c>
      <c r="G5658" s="36">
        <v>0</v>
      </c>
    </row>
    <row r="5659" spans="3:7">
      <c r="C5659" s="7" t="s">
        <v>459</v>
      </c>
      <c r="D5659" s="36">
        <v>0</v>
      </c>
      <c r="E5659" s="36">
        <v>0</v>
      </c>
      <c r="F5659" s="36">
        <v>0</v>
      </c>
      <c r="G5659" s="36">
        <v>0</v>
      </c>
    </row>
    <row r="5660" spans="3:7">
      <c r="C5660" s="7" t="s">
        <v>458</v>
      </c>
      <c r="D5660" s="36">
        <v>0</v>
      </c>
      <c r="E5660" s="36">
        <v>0</v>
      </c>
      <c r="F5660" s="36">
        <v>0</v>
      </c>
      <c r="G5660" s="36">
        <v>0</v>
      </c>
    </row>
    <row r="5661" spans="3:7">
      <c r="C5661" s="7" t="s">
        <v>457</v>
      </c>
      <c r="D5661" s="36">
        <v>0</v>
      </c>
      <c r="E5661" s="36">
        <v>0</v>
      </c>
      <c r="F5661" s="36">
        <v>0</v>
      </c>
      <c r="G5661" s="36">
        <v>0</v>
      </c>
    </row>
    <row r="5662" spans="3:7">
      <c r="C5662" s="7" t="s">
        <v>456</v>
      </c>
      <c r="D5662" s="36">
        <v>0</v>
      </c>
      <c r="E5662" s="36">
        <v>0</v>
      </c>
      <c r="F5662" s="36">
        <v>0</v>
      </c>
      <c r="G5662" s="36">
        <v>0</v>
      </c>
    </row>
    <row r="5663" spans="3:7">
      <c r="C5663" s="7" t="s">
        <v>455</v>
      </c>
      <c r="D5663" s="36">
        <v>0</v>
      </c>
      <c r="E5663" s="36">
        <v>0</v>
      </c>
      <c r="F5663" s="36">
        <v>0</v>
      </c>
      <c r="G5663" s="36">
        <v>0</v>
      </c>
    </row>
    <row r="5664" spans="3:7">
      <c r="C5664" s="7" t="s">
        <v>454</v>
      </c>
      <c r="D5664" s="36">
        <v>0</v>
      </c>
      <c r="E5664" s="36">
        <v>0</v>
      </c>
      <c r="F5664" s="36">
        <v>0</v>
      </c>
      <c r="G5664" s="36">
        <v>0</v>
      </c>
    </row>
    <row r="5665" spans="3:7">
      <c r="C5665" s="7" t="s">
        <v>453</v>
      </c>
      <c r="D5665" s="36">
        <v>0</v>
      </c>
      <c r="E5665" s="36">
        <v>0</v>
      </c>
      <c r="F5665" s="36">
        <v>0</v>
      </c>
      <c r="G5665" s="36">
        <v>0</v>
      </c>
    </row>
  </sheetData>
  <mergeCells count="471">
    <mergeCell ref="C1:G1"/>
    <mergeCell ref="C2:G2"/>
    <mergeCell ref="D3:G3"/>
    <mergeCell ref="D4:G4"/>
    <mergeCell ref="D5:G5"/>
    <mergeCell ref="D6:G6"/>
    <mergeCell ref="D13:G13"/>
    <mergeCell ref="D14:G14"/>
    <mergeCell ref="D15:G15"/>
    <mergeCell ref="D16:G16"/>
    <mergeCell ref="C19:G19"/>
    <mergeCell ref="D23:G23"/>
    <mergeCell ref="D7:G7"/>
    <mergeCell ref="C8:G8"/>
    <mergeCell ref="C9:G9"/>
    <mergeCell ref="D10:G10"/>
    <mergeCell ref="D11:G11"/>
    <mergeCell ref="C12:G12"/>
    <mergeCell ref="C38:G38"/>
    <mergeCell ref="D83:G83"/>
    <mergeCell ref="D84:G84"/>
    <mergeCell ref="D85:G85"/>
    <mergeCell ref="C94:G94"/>
    <mergeCell ref="D139:G139"/>
    <mergeCell ref="D24:G24"/>
    <mergeCell ref="C25:G25"/>
    <mergeCell ref="D26:G26"/>
    <mergeCell ref="D27:G27"/>
    <mergeCell ref="D28:G28"/>
    <mergeCell ref="D29:G29"/>
    <mergeCell ref="C206:G206"/>
    <mergeCell ref="D251:G251"/>
    <mergeCell ref="D252:G252"/>
    <mergeCell ref="D253:G253"/>
    <mergeCell ref="C262:G262"/>
    <mergeCell ref="D307:G307"/>
    <mergeCell ref="D140:G140"/>
    <mergeCell ref="D141:G141"/>
    <mergeCell ref="C150:G150"/>
    <mergeCell ref="D195:G195"/>
    <mergeCell ref="D196:G196"/>
    <mergeCell ref="D197:G197"/>
    <mergeCell ref="C374:G374"/>
    <mergeCell ref="D419:G419"/>
    <mergeCell ref="D420:G420"/>
    <mergeCell ref="D421:G421"/>
    <mergeCell ref="C430:G430"/>
    <mergeCell ref="D475:G475"/>
    <mergeCell ref="D308:G308"/>
    <mergeCell ref="D309:G309"/>
    <mergeCell ref="C318:G318"/>
    <mergeCell ref="D363:G363"/>
    <mergeCell ref="D364:G364"/>
    <mergeCell ref="D365:G365"/>
    <mergeCell ref="C542:G542"/>
    <mergeCell ref="D587:G587"/>
    <mergeCell ref="D588:G588"/>
    <mergeCell ref="D589:G589"/>
    <mergeCell ref="C598:G598"/>
    <mergeCell ref="D643:G643"/>
    <mergeCell ref="D476:G476"/>
    <mergeCell ref="D477:G477"/>
    <mergeCell ref="C486:G486"/>
    <mergeCell ref="D531:G531"/>
    <mergeCell ref="D532:G532"/>
    <mergeCell ref="D533:G533"/>
    <mergeCell ref="C710:G710"/>
    <mergeCell ref="C803:G803"/>
    <mergeCell ref="C804:G804"/>
    <mergeCell ref="D805:G805"/>
    <mergeCell ref="D806:G806"/>
    <mergeCell ref="D807:G807"/>
    <mergeCell ref="D644:G644"/>
    <mergeCell ref="D645:G645"/>
    <mergeCell ref="C654:G654"/>
    <mergeCell ref="D699:G699"/>
    <mergeCell ref="D700:G700"/>
    <mergeCell ref="D701:G701"/>
    <mergeCell ref="C814:G814"/>
    <mergeCell ref="D815:G815"/>
    <mergeCell ref="D816:G816"/>
    <mergeCell ref="D817:G817"/>
    <mergeCell ref="D818:G818"/>
    <mergeCell ref="C821:G821"/>
    <mergeCell ref="D808:G808"/>
    <mergeCell ref="D809:G809"/>
    <mergeCell ref="C810:G810"/>
    <mergeCell ref="C811:G811"/>
    <mergeCell ref="D812:G812"/>
    <mergeCell ref="D813:G813"/>
    <mergeCell ref="D831:G831"/>
    <mergeCell ref="C840:G840"/>
    <mergeCell ref="D885:G885"/>
    <mergeCell ref="D886:G886"/>
    <mergeCell ref="D887:G887"/>
    <mergeCell ref="C896:G896"/>
    <mergeCell ref="D825:G825"/>
    <mergeCell ref="D826:G826"/>
    <mergeCell ref="C827:G827"/>
    <mergeCell ref="D828:G828"/>
    <mergeCell ref="D829:G829"/>
    <mergeCell ref="D830:G830"/>
    <mergeCell ref="D999:G999"/>
    <mergeCell ref="C1008:G1008"/>
    <mergeCell ref="D1053:G1053"/>
    <mergeCell ref="D1054:G1054"/>
    <mergeCell ref="D1055:G1055"/>
    <mergeCell ref="C1064:G1064"/>
    <mergeCell ref="D941:G941"/>
    <mergeCell ref="D942:G942"/>
    <mergeCell ref="D943:G943"/>
    <mergeCell ref="C952:G952"/>
    <mergeCell ref="D997:G997"/>
    <mergeCell ref="D998:G998"/>
    <mergeCell ref="D1167:G1167"/>
    <mergeCell ref="C1176:G1176"/>
    <mergeCell ref="D1221:G1221"/>
    <mergeCell ref="D1222:G1222"/>
    <mergeCell ref="D1223:G1223"/>
    <mergeCell ref="C1232:G1232"/>
    <mergeCell ref="D1109:G1109"/>
    <mergeCell ref="D1110:G1110"/>
    <mergeCell ref="D1111:G1111"/>
    <mergeCell ref="C1120:G1120"/>
    <mergeCell ref="D1165:G1165"/>
    <mergeCell ref="D1166:G1166"/>
    <mergeCell ref="D1335:G1335"/>
    <mergeCell ref="C1344:G1344"/>
    <mergeCell ref="D1389:G1389"/>
    <mergeCell ref="D1390:G1390"/>
    <mergeCell ref="D1391:G1391"/>
    <mergeCell ref="C1400:G1400"/>
    <mergeCell ref="D1277:G1277"/>
    <mergeCell ref="D1278:G1278"/>
    <mergeCell ref="D1279:G1279"/>
    <mergeCell ref="C1288:G1288"/>
    <mergeCell ref="D1333:G1333"/>
    <mergeCell ref="D1334:G1334"/>
    <mergeCell ref="D1503:G1503"/>
    <mergeCell ref="C1512:G1512"/>
    <mergeCell ref="D1557:G1557"/>
    <mergeCell ref="D1558:G1558"/>
    <mergeCell ref="D1559:G1559"/>
    <mergeCell ref="C1568:G1568"/>
    <mergeCell ref="D1445:G1445"/>
    <mergeCell ref="D1446:G1446"/>
    <mergeCell ref="D1447:G1447"/>
    <mergeCell ref="C1456:G1456"/>
    <mergeCell ref="D1501:G1501"/>
    <mergeCell ref="D1502:G1502"/>
    <mergeCell ref="D1671:G1671"/>
    <mergeCell ref="C1680:G1680"/>
    <mergeCell ref="D1725:G1725"/>
    <mergeCell ref="D1726:G1726"/>
    <mergeCell ref="D1727:G1727"/>
    <mergeCell ref="C1736:G1736"/>
    <mergeCell ref="D1613:G1613"/>
    <mergeCell ref="D1614:G1614"/>
    <mergeCell ref="D1615:G1615"/>
    <mergeCell ref="C1624:G1624"/>
    <mergeCell ref="D1669:G1669"/>
    <mergeCell ref="D1670:G1670"/>
    <mergeCell ref="D1839:G1839"/>
    <mergeCell ref="C1848:G1848"/>
    <mergeCell ref="D1893:G1893"/>
    <mergeCell ref="D1894:G1894"/>
    <mergeCell ref="D1895:G1895"/>
    <mergeCell ref="C1904:G1904"/>
    <mergeCell ref="D1781:G1781"/>
    <mergeCell ref="D1782:G1782"/>
    <mergeCell ref="D1783:G1783"/>
    <mergeCell ref="C1792:G1792"/>
    <mergeCell ref="D1837:G1837"/>
    <mergeCell ref="D1838:G1838"/>
    <mergeCell ref="D2007:G2007"/>
    <mergeCell ref="C2016:G2016"/>
    <mergeCell ref="D2061:G2061"/>
    <mergeCell ref="D2062:G2062"/>
    <mergeCell ref="D2063:G2063"/>
    <mergeCell ref="D2064:G2064"/>
    <mergeCell ref="D1949:G1949"/>
    <mergeCell ref="D1950:G1950"/>
    <mergeCell ref="D1951:G1951"/>
    <mergeCell ref="C1960:G1960"/>
    <mergeCell ref="D2005:G2005"/>
    <mergeCell ref="D2006:G2006"/>
    <mergeCell ref="D2175:G2175"/>
    <mergeCell ref="D2176:G2176"/>
    <mergeCell ref="C2185:G2185"/>
    <mergeCell ref="D2230:G2230"/>
    <mergeCell ref="D2231:G2231"/>
    <mergeCell ref="D2232:G2232"/>
    <mergeCell ref="C2073:G2073"/>
    <mergeCell ref="D2118:G2118"/>
    <mergeCell ref="D2119:G2119"/>
    <mergeCell ref="D2120:G2120"/>
    <mergeCell ref="C2129:G2129"/>
    <mergeCell ref="D2174:G2174"/>
    <mergeCell ref="D2343:G2343"/>
    <mergeCell ref="D2344:G2344"/>
    <mergeCell ref="C2353:G2353"/>
    <mergeCell ref="D2398:G2398"/>
    <mergeCell ref="D2399:G2399"/>
    <mergeCell ref="D2400:G2400"/>
    <mergeCell ref="C2241:G2241"/>
    <mergeCell ref="D2286:G2286"/>
    <mergeCell ref="D2287:G2287"/>
    <mergeCell ref="D2288:G2288"/>
    <mergeCell ref="C2297:G2297"/>
    <mergeCell ref="D2342:G2342"/>
    <mergeCell ref="D2511:G2511"/>
    <mergeCell ref="D2512:G2512"/>
    <mergeCell ref="C2521:G2521"/>
    <mergeCell ref="D2566:G2566"/>
    <mergeCell ref="D2567:G2567"/>
    <mergeCell ref="D2568:G2568"/>
    <mergeCell ref="C2409:G2409"/>
    <mergeCell ref="D2454:G2454"/>
    <mergeCell ref="D2455:G2455"/>
    <mergeCell ref="D2456:G2456"/>
    <mergeCell ref="C2465:G2465"/>
    <mergeCell ref="D2510:G2510"/>
    <mergeCell ref="D2679:G2679"/>
    <mergeCell ref="D2680:G2680"/>
    <mergeCell ref="C2689:G2689"/>
    <mergeCell ref="D2734:G2734"/>
    <mergeCell ref="D2735:G2735"/>
    <mergeCell ref="D2736:G2736"/>
    <mergeCell ref="C2577:G2577"/>
    <mergeCell ref="D2622:G2622"/>
    <mergeCell ref="D2623:G2623"/>
    <mergeCell ref="D2624:G2624"/>
    <mergeCell ref="C2633:G2633"/>
    <mergeCell ref="D2678:G2678"/>
    <mergeCell ref="D2847:G2847"/>
    <mergeCell ref="D2848:G2848"/>
    <mergeCell ref="C2857:G2857"/>
    <mergeCell ref="D2902:G2902"/>
    <mergeCell ref="D2903:G2903"/>
    <mergeCell ref="D2904:G2904"/>
    <mergeCell ref="C2745:G2745"/>
    <mergeCell ref="D2790:G2790"/>
    <mergeCell ref="D2791:G2791"/>
    <mergeCell ref="D2792:G2792"/>
    <mergeCell ref="C2801:G2801"/>
    <mergeCell ref="D2846:G2846"/>
    <mergeCell ref="D3015:G3015"/>
    <mergeCell ref="D3016:G3016"/>
    <mergeCell ref="D3017:G3017"/>
    <mergeCell ref="D3018:G3018"/>
    <mergeCell ref="C3027:G3027"/>
    <mergeCell ref="D3072:G3072"/>
    <mergeCell ref="D2905:G2905"/>
    <mergeCell ref="C2914:G2914"/>
    <mergeCell ref="D2959:G2959"/>
    <mergeCell ref="D2960:G2960"/>
    <mergeCell ref="D2961:G2961"/>
    <mergeCell ref="C2970:G2970"/>
    <mergeCell ref="D3131:G3131"/>
    <mergeCell ref="C3140:G3140"/>
    <mergeCell ref="D3185:G3185"/>
    <mergeCell ref="D3186:G3186"/>
    <mergeCell ref="D3187:G3187"/>
    <mergeCell ref="D3188:G3188"/>
    <mergeCell ref="D3073:G3073"/>
    <mergeCell ref="D3074:G3074"/>
    <mergeCell ref="C3083:G3083"/>
    <mergeCell ref="D3128:G3128"/>
    <mergeCell ref="D3129:G3129"/>
    <mergeCell ref="D3130:G3130"/>
    <mergeCell ref="D3299:G3299"/>
    <mergeCell ref="D3300:G3300"/>
    <mergeCell ref="D3301:G3301"/>
    <mergeCell ref="D3302:G3302"/>
    <mergeCell ref="C3311:G3311"/>
    <mergeCell ref="D3356:G3356"/>
    <mergeCell ref="C3197:G3197"/>
    <mergeCell ref="D3242:G3242"/>
    <mergeCell ref="D3243:G3243"/>
    <mergeCell ref="D3244:G3244"/>
    <mergeCell ref="D3245:G3245"/>
    <mergeCell ref="C3254:G3254"/>
    <mergeCell ref="D3415:G3415"/>
    <mergeCell ref="C3424:G3424"/>
    <mergeCell ref="D3469:G3469"/>
    <mergeCell ref="D3470:G3470"/>
    <mergeCell ref="D3471:G3471"/>
    <mergeCell ref="D3472:G3472"/>
    <mergeCell ref="D3357:G3357"/>
    <mergeCell ref="D3358:G3358"/>
    <mergeCell ref="C3367:G3367"/>
    <mergeCell ref="D3412:G3412"/>
    <mergeCell ref="D3413:G3413"/>
    <mergeCell ref="D3414:G3414"/>
    <mergeCell ref="D3583:G3583"/>
    <mergeCell ref="D3584:G3584"/>
    <mergeCell ref="D3585:G3585"/>
    <mergeCell ref="C3594:G3594"/>
    <mergeCell ref="D3639:G3639"/>
    <mergeCell ref="D3640:G3640"/>
    <mergeCell ref="C3481:G3481"/>
    <mergeCell ref="D3526:G3526"/>
    <mergeCell ref="D3527:G3527"/>
    <mergeCell ref="D3528:G3528"/>
    <mergeCell ref="D3529:G3529"/>
    <mergeCell ref="C3538:G3538"/>
    <mergeCell ref="D3699:G3699"/>
    <mergeCell ref="C3708:G3708"/>
    <mergeCell ref="D3753:G3753"/>
    <mergeCell ref="D3754:G3754"/>
    <mergeCell ref="D3755:G3755"/>
    <mergeCell ref="D3756:G3756"/>
    <mergeCell ref="D3641:G3641"/>
    <mergeCell ref="D3642:G3642"/>
    <mergeCell ref="C3651:G3651"/>
    <mergeCell ref="D3696:G3696"/>
    <mergeCell ref="D3697:G3697"/>
    <mergeCell ref="D3698:G3698"/>
    <mergeCell ref="D3867:G3867"/>
    <mergeCell ref="D3868:G3868"/>
    <mergeCell ref="D3869:G3869"/>
    <mergeCell ref="D3870:G3870"/>
    <mergeCell ref="C3879:G3879"/>
    <mergeCell ref="D3924:G3924"/>
    <mergeCell ref="C3765:G3765"/>
    <mergeCell ref="D3810:G3810"/>
    <mergeCell ref="D3811:G3811"/>
    <mergeCell ref="D3812:G3812"/>
    <mergeCell ref="D3813:G3813"/>
    <mergeCell ref="C3822:G3822"/>
    <mergeCell ref="D3983:G3983"/>
    <mergeCell ref="D3984:G3984"/>
    <mergeCell ref="C3993:G3993"/>
    <mergeCell ref="D4038:G4038"/>
    <mergeCell ref="D4039:G4039"/>
    <mergeCell ref="D4040:G4040"/>
    <mergeCell ref="D3925:G3925"/>
    <mergeCell ref="D3926:G3926"/>
    <mergeCell ref="D3927:G3927"/>
    <mergeCell ref="C3936:G3936"/>
    <mergeCell ref="D3981:G3981"/>
    <mergeCell ref="D3982:G3982"/>
    <mergeCell ref="C4107:G4107"/>
    <mergeCell ref="D4152:G4152"/>
    <mergeCell ref="D4153:G4153"/>
    <mergeCell ref="D4154:G4154"/>
    <mergeCell ref="D4155:G4155"/>
    <mergeCell ref="C4164:G4164"/>
    <mergeCell ref="D4041:G4041"/>
    <mergeCell ref="C4050:G4050"/>
    <mergeCell ref="D4095:G4095"/>
    <mergeCell ref="D4096:G4096"/>
    <mergeCell ref="D4097:G4097"/>
    <mergeCell ref="D4098:G4098"/>
    <mergeCell ref="D4259:G4259"/>
    <mergeCell ref="C4260:G4260"/>
    <mergeCell ref="C4261:G4261"/>
    <mergeCell ref="D4262:G4262"/>
    <mergeCell ref="D4263:G4263"/>
    <mergeCell ref="C4264:G4264"/>
    <mergeCell ref="C4253:G4253"/>
    <mergeCell ref="C4254:G4254"/>
    <mergeCell ref="D4255:G4255"/>
    <mergeCell ref="D4256:G4256"/>
    <mergeCell ref="D4257:G4257"/>
    <mergeCell ref="D4258:G4258"/>
    <mergeCell ref="D4276:G4276"/>
    <mergeCell ref="C4277:G4277"/>
    <mergeCell ref="D4278:G4278"/>
    <mergeCell ref="D4279:G4279"/>
    <mergeCell ref="D4280:G4280"/>
    <mergeCell ref="D4281:G4281"/>
    <mergeCell ref="D4265:G4265"/>
    <mergeCell ref="D4266:G4266"/>
    <mergeCell ref="D4267:G4267"/>
    <mergeCell ref="D4268:G4268"/>
    <mergeCell ref="C4271:G4271"/>
    <mergeCell ref="D4275:G4275"/>
    <mergeCell ref="D4392:G4392"/>
    <mergeCell ref="D4393:G4393"/>
    <mergeCell ref="C4402:G4402"/>
    <mergeCell ref="D4447:G4447"/>
    <mergeCell ref="D4448:G4448"/>
    <mergeCell ref="D4449:G4449"/>
    <mergeCell ref="C4290:G4290"/>
    <mergeCell ref="D4335:G4335"/>
    <mergeCell ref="D4336:G4336"/>
    <mergeCell ref="D4337:G4337"/>
    <mergeCell ref="C4346:G4346"/>
    <mergeCell ref="D4391:G4391"/>
    <mergeCell ref="D4560:G4560"/>
    <mergeCell ref="D4561:G4561"/>
    <mergeCell ref="C4570:G4570"/>
    <mergeCell ref="D4615:G4615"/>
    <mergeCell ref="D4616:G4616"/>
    <mergeCell ref="D4617:G4617"/>
    <mergeCell ref="C4458:G4458"/>
    <mergeCell ref="D4503:G4503"/>
    <mergeCell ref="D4504:G4504"/>
    <mergeCell ref="D4505:G4505"/>
    <mergeCell ref="C4514:G4514"/>
    <mergeCell ref="D4559:G4559"/>
    <mergeCell ref="D4728:G4728"/>
    <mergeCell ref="D4729:G4729"/>
    <mergeCell ref="C4738:G4738"/>
    <mergeCell ref="D4783:G4783"/>
    <mergeCell ref="D4784:G4784"/>
    <mergeCell ref="D4785:G4785"/>
    <mergeCell ref="C4626:G4626"/>
    <mergeCell ref="D4671:G4671"/>
    <mergeCell ref="D4672:G4672"/>
    <mergeCell ref="D4673:G4673"/>
    <mergeCell ref="C4682:G4682"/>
    <mergeCell ref="D4727:G4727"/>
    <mergeCell ref="D4896:G4896"/>
    <mergeCell ref="D4897:G4897"/>
    <mergeCell ref="C4906:G4906"/>
    <mergeCell ref="D4951:G4951"/>
    <mergeCell ref="D4952:G4952"/>
    <mergeCell ref="D4953:G4953"/>
    <mergeCell ref="C4794:G4794"/>
    <mergeCell ref="D4839:G4839"/>
    <mergeCell ref="D4840:G4840"/>
    <mergeCell ref="D4841:G4841"/>
    <mergeCell ref="C4850:G4850"/>
    <mergeCell ref="D4895:G4895"/>
    <mergeCell ref="D5064:G5064"/>
    <mergeCell ref="D5065:G5065"/>
    <mergeCell ref="C5074:G5074"/>
    <mergeCell ref="D5119:G5119"/>
    <mergeCell ref="D5120:G5120"/>
    <mergeCell ref="D5121:G5121"/>
    <mergeCell ref="C4962:G4962"/>
    <mergeCell ref="D5007:G5007"/>
    <mergeCell ref="D5008:G5008"/>
    <mergeCell ref="D5009:G5009"/>
    <mergeCell ref="C5018:G5018"/>
    <mergeCell ref="D5063:G5063"/>
    <mergeCell ref="D5232:G5232"/>
    <mergeCell ref="D5233:G5233"/>
    <mergeCell ref="C5242:G5242"/>
    <mergeCell ref="D5287:G5287"/>
    <mergeCell ref="D5288:G5288"/>
    <mergeCell ref="D5289:G5289"/>
    <mergeCell ref="C5130:G5130"/>
    <mergeCell ref="D5175:G5175"/>
    <mergeCell ref="D5176:G5176"/>
    <mergeCell ref="D5177:G5177"/>
    <mergeCell ref="C5186:G5186"/>
    <mergeCell ref="D5231:G5231"/>
    <mergeCell ref="D5400:G5400"/>
    <mergeCell ref="D5401:G5401"/>
    <mergeCell ref="C5410:G5410"/>
    <mergeCell ref="D5455:G5455"/>
    <mergeCell ref="D5456:G5456"/>
    <mergeCell ref="D5457:G5457"/>
    <mergeCell ref="C5298:G5298"/>
    <mergeCell ref="D5343:G5343"/>
    <mergeCell ref="D5344:G5344"/>
    <mergeCell ref="D5345:G5345"/>
    <mergeCell ref="C5354:G5354"/>
    <mergeCell ref="D5399:G5399"/>
    <mergeCell ref="D5568:G5568"/>
    <mergeCell ref="D5569:G5569"/>
    <mergeCell ref="C5578:G5578"/>
    <mergeCell ref="C5466:G5466"/>
    <mergeCell ref="D5511:G5511"/>
    <mergeCell ref="D5512:G5512"/>
    <mergeCell ref="D5513:G5513"/>
    <mergeCell ref="C5522:G5522"/>
    <mergeCell ref="D5567:G5567"/>
  </mergeCells>
  <pageMargins left="0" right="0" top="0" bottom="0"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L248"/>
  <sheetViews>
    <sheetView topLeftCell="A220" workbookViewId="0">
      <selection activeCell="K254" sqref="K254"/>
    </sheetView>
  </sheetViews>
  <sheetFormatPr defaultRowHeight="1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c r="A1" s="4"/>
      <c r="B1" s="4"/>
      <c r="C1" s="837" t="s">
        <v>576</v>
      </c>
      <c r="D1" s="838"/>
      <c r="E1" s="838"/>
      <c r="F1" s="838"/>
      <c r="G1" s="838"/>
      <c r="H1" s="4"/>
      <c r="I1" s="4"/>
      <c r="J1" s="4"/>
      <c r="K1" s="4"/>
      <c r="L1" s="4"/>
    </row>
    <row r="2" spans="1:12" ht="24.95" customHeight="1">
      <c r="A2" s="4"/>
      <c r="B2" s="4"/>
      <c r="C2" s="839" t="s">
        <v>345</v>
      </c>
      <c r="D2" s="840"/>
      <c r="E2" s="840"/>
      <c r="F2" s="840"/>
      <c r="G2" s="840"/>
      <c r="H2" s="840"/>
      <c r="I2" s="4"/>
      <c r="J2" s="4"/>
      <c r="K2" s="4"/>
      <c r="L2" s="4"/>
    </row>
    <row r="3" spans="1:12" ht="14.1" customHeight="1">
      <c r="A3" s="4"/>
      <c r="B3" s="4"/>
      <c r="C3" s="16" t="s">
        <v>575</v>
      </c>
      <c r="D3" s="841" t="s">
        <v>910</v>
      </c>
      <c r="E3" s="842"/>
      <c r="F3" s="842"/>
      <c r="G3" s="842"/>
      <c r="H3" s="842"/>
      <c r="I3" s="4"/>
      <c r="J3" s="4"/>
      <c r="K3" s="4"/>
      <c r="L3" s="4"/>
    </row>
    <row r="4" spans="1:12" ht="14.1" customHeight="1">
      <c r="A4" s="4"/>
      <c r="B4" s="4"/>
      <c r="C4" s="16" t="s">
        <v>573</v>
      </c>
      <c r="D4" s="841" t="s">
        <v>909</v>
      </c>
      <c r="E4" s="842"/>
      <c r="F4" s="842"/>
      <c r="G4" s="842"/>
      <c r="H4" s="842"/>
      <c r="I4" s="4"/>
      <c r="J4" s="4"/>
      <c r="K4" s="4"/>
      <c r="L4" s="4"/>
    </row>
    <row r="5" spans="1:12" ht="14.1" customHeight="1">
      <c r="A5" s="4"/>
      <c r="B5" s="4"/>
      <c r="C5" s="16" t="s">
        <v>0</v>
      </c>
      <c r="D5" s="841" t="s">
        <v>908</v>
      </c>
      <c r="E5" s="842"/>
      <c r="F5" s="842"/>
      <c r="G5" s="842"/>
      <c r="H5" s="842"/>
      <c r="I5" s="4"/>
      <c r="J5" s="4"/>
      <c r="K5" s="4"/>
      <c r="L5" s="4"/>
    </row>
    <row r="6" spans="1:12" ht="14.1" customHeight="1">
      <c r="A6" s="4"/>
      <c r="B6" s="4"/>
      <c r="C6" s="16" t="s">
        <v>1</v>
      </c>
      <c r="D6" s="841" t="s">
        <v>113</v>
      </c>
      <c r="E6" s="842"/>
      <c r="F6" s="842"/>
      <c r="G6" s="842"/>
      <c r="H6" s="842"/>
      <c r="I6" s="4"/>
      <c r="J6" s="4"/>
      <c r="K6" s="4"/>
      <c r="L6" s="4"/>
    </row>
    <row r="7" spans="1:12" ht="14.1" customHeight="1">
      <c r="A7" s="4"/>
      <c r="B7" s="4"/>
      <c r="C7" s="16" t="s">
        <v>3</v>
      </c>
      <c r="D7" s="831" t="s">
        <v>572</v>
      </c>
      <c r="E7" s="832"/>
      <c r="F7" s="832"/>
      <c r="G7" s="832"/>
      <c r="H7" s="832"/>
      <c r="I7" s="4"/>
      <c r="J7" s="4"/>
      <c r="K7" s="4"/>
      <c r="L7" s="4"/>
    </row>
    <row r="8" spans="1:12" ht="14.1" customHeight="1">
      <c r="A8" s="4"/>
      <c r="B8" s="4"/>
      <c r="C8" s="833" t="s">
        <v>4</v>
      </c>
      <c r="D8" s="834"/>
      <c r="E8" s="834"/>
      <c r="F8" s="834"/>
      <c r="G8" s="834"/>
      <c r="H8" s="834"/>
      <c r="I8" s="4"/>
      <c r="J8" s="4"/>
      <c r="K8" s="4"/>
      <c r="L8" s="4"/>
    </row>
    <row r="9" spans="1:12" ht="30.95" customHeight="1">
      <c r="A9" s="4"/>
      <c r="B9" s="4"/>
      <c r="C9" s="835" t="s">
        <v>907</v>
      </c>
      <c r="D9" s="836"/>
      <c r="E9" s="836"/>
      <c r="F9" s="836"/>
      <c r="G9" s="836"/>
      <c r="H9" s="836"/>
      <c r="I9" s="4"/>
      <c r="J9" s="4"/>
      <c r="K9" s="4"/>
      <c r="L9" s="4"/>
    </row>
    <row r="10" spans="1:12" ht="112.5" customHeight="1">
      <c r="A10" s="4"/>
      <c r="B10" s="4"/>
      <c r="C10" s="8" t="s">
        <v>5</v>
      </c>
      <c r="D10" s="829" t="s">
        <v>906</v>
      </c>
      <c r="E10" s="830"/>
      <c r="F10" s="830"/>
      <c r="G10" s="830"/>
      <c r="H10" s="830"/>
      <c r="I10" s="4"/>
      <c r="J10" s="4"/>
      <c r="K10" s="4"/>
      <c r="L10" s="4"/>
    </row>
    <row r="11" spans="1:12" ht="27.95" customHeight="1">
      <c r="A11" s="4"/>
      <c r="B11" s="4"/>
      <c r="C11" s="7" t="s">
        <v>6</v>
      </c>
      <c r="D11" s="56">
        <v>2021</v>
      </c>
      <c r="E11" s="56">
        <v>2022</v>
      </c>
      <c r="F11" s="56">
        <v>2023</v>
      </c>
      <c r="G11" s="920">
        <v>2024</v>
      </c>
      <c r="H11" s="921"/>
      <c r="I11" s="4"/>
      <c r="J11" s="4"/>
      <c r="K11" s="4"/>
      <c r="L11" s="4"/>
    </row>
    <row r="12" spans="1:12" ht="14.1" customHeight="1">
      <c r="A12" s="4"/>
      <c r="B12" s="4"/>
      <c r="C12" s="15"/>
      <c r="D12" s="57" t="s">
        <v>7</v>
      </c>
      <c r="E12" s="57" t="s">
        <v>8</v>
      </c>
      <c r="F12" s="57" t="s">
        <v>8</v>
      </c>
      <c r="G12" s="922" t="s">
        <v>8</v>
      </c>
      <c r="H12" s="923"/>
      <c r="I12" s="4"/>
      <c r="J12" s="4"/>
      <c r="K12" s="4"/>
      <c r="L12" s="4"/>
    </row>
    <row r="13" spans="1:12" ht="62.1" customHeight="1">
      <c r="A13" s="4"/>
      <c r="B13" s="4"/>
      <c r="C13" s="7" t="s">
        <v>905</v>
      </c>
      <c r="D13" s="55" t="s">
        <v>896</v>
      </c>
      <c r="E13" s="55" t="s">
        <v>896</v>
      </c>
      <c r="F13" s="55" t="s">
        <v>896</v>
      </c>
      <c r="G13" s="919" t="s">
        <v>896</v>
      </c>
      <c r="H13" s="906"/>
      <c r="I13" s="4"/>
      <c r="J13" s="4"/>
      <c r="K13" s="4"/>
      <c r="L13" s="4"/>
    </row>
    <row r="14" spans="1:12" ht="72.95" customHeight="1">
      <c r="A14" s="4"/>
      <c r="B14" s="4"/>
      <c r="C14" s="7" t="s">
        <v>904</v>
      </c>
      <c r="D14" s="55" t="s">
        <v>896</v>
      </c>
      <c r="E14" s="55" t="s">
        <v>896</v>
      </c>
      <c r="F14" s="55" t="s">
        <v>896</v>
      </c>
      <c r="G14" s="919" t="s">
        <v>896</v>
      </c>
      <c r="H14" s="906"/>
      <c r="I14" s="4"/>
      <c r="J14" s="4"/>
      <c r="K14" s="4"/>
      <c r="L14" s="4"/>
    </row>
    <row r="15" spans="1:12" ht="62.1" customHeight="1">
      <c r="A15" s="4"/>
      <c r="B15" s="4"/>
      <c r="C15" s="7" t="s">
        <v>903</v>
      </c>
      <c r="D15" s="55" t="s">
        <v>896</v>
      </c>
      <c r="E15" s="55" t="s">
        <v>896</v>
      </c>
      <c r="F15" s="55" t="s">
        <v>896</v>
      </c>
      <c r="G15" s="919" t="s">
        <v>896</v>
      </c>
      <c r="H15" s="906"/>
      <c r="I15" s="4"/>
      <c r="J15" s="4"/>
      <c r="K15" s="4"/>
      <c r="L15" s="4"/>
    </row>
    <row r="16" spans="1:12" ht="84" customHeight="1">
      <c r="A16" s="4"/>
      <c r="B16" s="4"/>
      <c r="C16" s="8" t="s">
        <v>303</v>
      </c>
      <c r="D16" s="829" t="s">
        <v>902</v>
      </c>
      <c r="E16" s="830"/>
      <c r="F16" s="830"/>
      <c r="G16" s="830"/>
      <c r="H16" s="830"/>
      <c r="I16" s="4"/>
      <c r="J16" s="4"/>
      <c r="K16" s="4"/>
      <c r="L16" s="4"/>
    </row>
    <row r="17" spans="1:12" ht="27.95" customHeight="1">
      <c r="A17" s="4"/>
      <c r="B17" s="4"/>
      <c r="C17" s="7" t="s">
        <v>511</v>
      </c>
      <c r="D17" s="56">
        <v>2021</v>
      </c>
      <c r="E17" s="56">
        <v>2022</v>
      </c>
      <c r="F17" s="56">
        <v>2023</v>
      </c>
      <c r="G17" s="920">
        <v>2024</v>
      </c>
      <c r="H17" s="921"/>
      <c r="I17" s="4"/>
      <c r="J17" s="4"/>
      <c r="K17" s="4"/>
      <c r="L17" s="4"/>
    </row>
    <row r="18" spans="1:12" ht="14.1" customHeight="1">
      <c r="A18" s="4"/>
      <c r="B18" s="4"/>
      <c r="C18" s="15"/>
      <c r="D18" s="57" t="s">
        <v>7</v>
      </c>
      <c r="E18" s="57" t="s">
        <v>8</v>
      </c>
      <c r="F18" s="57" t="s">
        <v>8</v>
      </c>
      <c r="G18" s="922" t="s">
        <v>8</v>
      </c>
      <c r="H18" s="923"/>
      <c r="I18" s="4"/>
      <c r="J18" s="4"/>
      <c r="K18" s="4"/>
      <c r="L18" s="4"/>
    </row>
    <row r="19" spans="1:12" ht="62.1" customHeight="1">
      <c r="A19" s="4"/>
      <c r="B19" s="4"/>
      <c r="C19" s="7" t="s">
        <v>901</v>
      </c>
      <c r="D19" s="55" t="s">
        <v>896</v>
      </c>
      <c r="E19" s="55" t="s">
        <v>896</v>
      </c>
      <c r="F19" s="55" t="s">
        <v>896</v>
      </c>
      <c r="G19" s="919" t="s">
        <v>896</v>
      </c>
      <c r="H19" s="906"/>
      <c r="I19" s="4"/>
      <c r="J19" s="4"/>
      <c r="K19" s="4"/>
      <c r="L19" s="4"/>
    </row>
    <row r="20" spans="1:12" ht="62.1" customHeight="1">
      <c r="A20" s="4"/>
      <c r="B20" s="4"/>
      <c r="C20" s="7" t="s">
        <v>900</v>
      </c>
      <c r="D20" s="55" t="s">
        <v>640</v>
      </c>
      <c r="E20" s="55" t="s">
        <v>640</v>
      </c>
      <c r="F20" s="55" t="s">
        <v>640</v>
      </c>
      <c r="G20" s="919" t="s">
        <v>640</v>
      </c>
      <c r="H20" s="906"/>
      <c r="I20" s="4"/>
      <c r="J20" s="4"/>
      <c r="K20" s="4"/>
      <c r="L20" s="4"/>
    </row>
    <row r="21" spans="1:12" ht="62.1" customHeight="1">
      <c r="A21" s="4"/>
      <c r="B21" s="4"/>
      <c r="C21" s="7" t="s">
        <v>899</v>
      </c>
      <c r="D21" s="55" t="s">
        <v>450</v>
      </c>
      <c r="E21" s="55" t="s">
        <v>640</v>
      </c>
      <c r="F21" s="55" t="s">
        <v>640</v>
      </c>
      <c r="G21" s="919" t="s">
        <v>640</v>
      </c>
      <c r="H21" s="906"/>
      <c r="I21" s="4"/>
      <c r="J21" s="4"/>
      <c r="K21" s="4"/>
      <c r="L21" s="4"/>
    </row>
    <row r="22" spans="1:12" ht="30.95" customHeight="1">
      <c r="A22" s="4"/>
      <c r="B22" s="4"/>
      <c r="C22" s="7" t="s">
        <v>898</v>
      </c>
      <c r="D22" s="55" t="s">
        <v>450</v>
      </c>
      <c r="E22" s="55" t="s">
        <v>640</v>
      </c>
      <c r="F22" s="55" t="s">
        <v>640</v>
      </c>
      <c r="G22" s="919" t="s">
        <v>640</v>
      </c>
      <c r="H22" s="906"/>
      <c r="I22" s="4"/>
      <c r="J22" s="4"/>
      <c r="K22" s="4"/>
      <c r="L22" s="4"/>
    </row>
    <row r="23" spans="1:12" ht="62.1" customHeight="1">
      <c r="A23" s="4"/>
      <c r="B23" s="4"/>
      <c r="C23" s="7" t="s">
        <v>897</v>
      </c>
      <c r="D23" s="55" t="s">
        <v>896</v>
      </c>
      <c r="E23" s="55" t="s">
        <v>896</v>
      </c>
      <c r="F23" s="55" t="s">
        <v>896</v>
      </c>
      <c r="G23" s="919" t="s">
        <v>896</v>
      </c>
      <c r="H23" s="906"/>
      <c r="I23" s="4"/>
      <c r="J23" s="4"/>
      <c r="K23" s="4"/>
      <c r="L23" s="4"/>
    </row>
    <row r="24" spans="1:12" ht="14.1" customHeight="1">
      <c r="A24" s="4"/>
      <c r="B24" s="4"/>
      <c r="C24" s="827" t="s">
        <v>347</v>
      </c>
      <c r="D24" s="828"/>
      <c r="E24" s="828"/>
      <c r="F24" s="828"/>
      <c r="G24" s="828"/>
      <c r="H24" s="828"/>
      <c r="I24" s="4"/>
      <c r="J24" s="4"/>
      <c r="K24" s="4"/>
      <c r="L24" s="4"/>
    </row>
    <row r="25" spans="1:12" ht="14.1" customHeight="1">
      <c r="A25" s="4"/>
      <c r="B25" s="4"/>
      <c r="C25" s="46" t="s">
        <v>895</v>
      </c>
      <c r="D25" s="827" t="s">
        <v>894</v>
      </c>
      <c r="E25" s="828"/>
      <c r="F25" s="828"/>
      <c r="G25" s="828"/>
      <c r="H25" s="828"/>
      <c r="I25" s="4"/>
      <c r="J25" s="4"/>
      <c r="K25" s="4"/>
      <c r="L25" s="4"/>
    </row>
    <row r="26" spans="1:12" ht="37.5" customHeight="1">
      <c r="A26" s="4"/>
      <c r="B26" s="4"/>
      <c r="C26" s="14" t="s">
        <v>484</v>
      </c>
      <c r="D26" s="825" t="s">
        <v>893</v>
      </c>
      <c r="E26" s="826"/>
      <c r="F26" s="826"/>
      <c r="G26" s="826"/>
      <c r="H26" s="826"/>
      <c r="I26" s="4"/>
      <c r="J26" s="4"/>
      <c r="K26" s="4"/>
      <c r="L26" s="4"/>
    </row>
    <row r="27" spans="1:12" ht="51" customHeight="1">
      <c r="A27" s="4"/>
      <c r="B27" s="4"/>
      <c r="C27" s="47" t="s">
        <v>482</v>
      </c>
      <c r="D27" s="821" t="s">
        <v>258</v>
      </c>
      <c r="E27" s="822"/>
      <c r="F27" s="822"/>
      <c r="G27" s="822"/>
      <c r="H27" s="822"/>
      <c r="I27" s="4"/>
      <c r="J27" s="4"/>
      <c r="K27" s="4"/>
      <c r="L27" s="4"/>
    </row>
    <row r="28" spans="1:12" ht="36" customHeight="1">
      <c r="A28" s="4"/>
      <c r="B28" s="4"/>
      <c r="C28" s="47" t="s">
        <v>15</v>
      </c>
      <c r="D28" s="821" t="s">
        <v>892</v>
      </c>
      <c r="E28" s="822"/>
      <c r="F28" s="822"/>
      <c r="G28" s="822"/>
      <c r="H28" s="822"/>
      <c r="I28" s="4"/>
      <c r="J28" s="4"/>
      <c r="K28" s="4"/>
      <c r="L28" s="4"/>
    </row>
    <row r="29" spans="1:12" ht="15" customHeight="1">
      <c r="A29" s="4"/>
      <c r="B29" s="4"/>
      <c r="C29" s="13"/>
      <c r="D29" s="53">
        <v>2021</v>
      </c>
      <c r="E29" s="53">
        <v>2022</v>
      </c>
      <c r="F29" s="53">
        <v>2023</v>
      </c>
      <c r="G29" s="915">
        <v>2024</v>
      </c>
      <c r="H29" s="916"/>
      <c r="I29" s="4"/>
      <c r="J29" s="4"/>
      <c r="K29" s="4"/>
      <c r="L29" s="4"/>
    </row>
    <row r="30" spans="1:12" ht="15" customHeight="1">
      <c r="A30" s="4"/>
      <c r="B30" s="4"/>
      <c r="C30" s="12"/>
      <c r="D30" s="54" t="s">
        <v>7</v>
      </c>
      <c r="E30" s="54" t="s">
        <v>8</v>
      </c>
      <c r="F30" s="54" t="s">
        <v>8</v>
      </c>
      <c r="G30" s="917" t="s">
        <v>8</v>
      </c>
      <c r="H30" s="918"/>
      <c r="I30" s="4"/>
      <c r="J30" s="4"/>
      <c r="K30" s="4"/>
      <c r="L30" s="4"/>
    </row>
    <row r="31" spans="1:12" ht="14.1" customHeight="1">
      <c r="A31" s="4"/>
      <c r="B31" s="4"/>
      <c r="C31" s="7" t="s">
        <v>16</v>
      </c>
      <c r="D31" s="55" t="s">
        <v>891</v>
      </c>
      <c r="E31" s="55" t="s">
        <v>891</v>
      </c>
      <c r="F31" s="55" t="s">
        <v>891</v>
      </c>
      <c r="G31" s="919" t="s">
        <v>891</v>
      </c>
      <c r="H31" s="906"/>
      <c r="I31" s="4"/>
      <c r="J31" s="4"/>
      <c r="K31" s="4"/>
      <c r="L31" s="4"/>
    </row>
    <row r="32" spans="1:12" ht="14.1" customHeight="1">
      <c r="A32" s="4"/>
      <c r="B32" s="4"/>
      <c r="C32" s="7" t="s">
        <v>17</v>
      </c>
      <c r="D32" s="55" t="s">
        <v>890</v>
      </c>
      <c r="E32" s="55" t="s">
        <v>889</v>
      </c>
      <c r="F32" s="55" t="s">
        <v>888</v>
      </c>
      <c r="G32" s="919" t="s">
        <v>887</v>
      </c>
      <c r="H32" s="906"/>
      <c r="I32" s="4"/>
      <c r="J32" s="4"/>
      <c r="K32" s="4"/>
      <c r="L32" s="4"/>
    </row>
    <row r="33" spans="1:12" ht="14.1" customHeight="1">
      <c r="A33" s="4"/>
      <c r="B33" s="4"/>
      <c r="C33" s="7" t="s">
        <v>18</v>
      </c>
      <c r="D33" s="55" t="s">
        <v>886</v>
      </c>
      <c r="E33" s="55" t="s">
        <v>885</v>
      </c>
      <c r="F33" s="55" t="s">
        <v>884</v>
      </c>
      <c r="G33" s="919" t="s">
        <v>883</v>
      </c>
      <c r="H33" s="906"/>
      <c r="I33" s="4"/>
      <c r="J33" s="4"/>
      <c r="K33" s="4"/>
      <c r="L33" s="4"/>
    </row>
    <row r="34" spans="1:12" ht="14.1" customHeight="1">
      <c r="A34" s="4"/>
      <c r="B34" s="4"/>
      <c r="C34" s="7" t="s">
        <v>477</v>
      </c>
      <c r="D34" s="55" t="s">
        <v>450</v>
      </c>
      <c r="E34" s="55" t="s">
        <v>474</v>
      </c>
      <c r="F34" s="55" t="s">
        <v>474</v>
      </c>
      <c r="G34" s="919" t="s">
        <v>474</v>
      </c>
      <c r="H34" s="906"/>
      <c r="I34" s="4"/>
      <c r="J34" s="4"/>
      <c r="K34" s="4"/>
      <c r="L34" s="4"/>
    </row>
    <row r="35" spans="1:12" ht="14.1" customHeight="1">
      <c r="A35" s="4"/>
      <c r="B35" s="4"/>
      <c r="C35" s="7" t="s">
        <v>476</v>
      </c>
      <c r="D35" s="55" t="s">
        <v>450</v>
      </c>
      <c r="E35" s="55" t="s">
        <v>882</v>
      </c>
      <c r="F35" s="55" t="s">
        <v>881</v>
      </c>
      <c r="G35" s="919" t="s">
        <v>880</v>
      </c>
      <c r="H35" s="906"/>
      <c r="I35" s="4"/>
      <c r="J35" s="4"/>
      <c r="K35" s="4"/>
      <c r="L35" s="4"/>
    </row>
    <row r="36" spans="1:12" ht="14.1" customHeight="1">
      <c r="A36" s="4"/>
      <c r="B36" s="4"/>
      <c r="C36" s="7" t="s">
        <v>22</v>
      </c>
      <c r="D36" s="55" t="s">
        <v>450</v>
      </c>
      <c r="E36" s="55" t="s">
        <v>882</v>
      </c>
      <c r="F36" s="55" t="s">
        <v>881</v>
      </c>
      <c r="G36" s="919" t="s">
        <v>880</v>
      </c>
      <c r="H36" s="906"/>
      <c r="I36" s="4"/>
      <c r="J36" s="4"/>
      <c r="K36" s="4"/>
      <c r="L36" s="4"/>
    </row>
    <row r="37" spans="1:12" ht="14.1" customHeight="1">
      <c r="A37" s="4"/>
      <c r="B37" s="4"/>
      <c r="C37" s="823" t="s">
        <v>473</v>
      </c>
      <c r="D37" s="824"/>
      <c r="E37" s="824"/>
      <c r="F37" s="824"/>
      <c r="G37" s="824"/>
      <c r="H37" s="824"/>
      <c r="I37" s="4"/>
      <c r="J37" s="4"/>
      <c r="K37" s="4"/>
      <c r="L37" s="4"/>
    </row>
    <row r="38" spans="1:12" ht="14.1" customHeight="1">
      <c r="A38" s="4"/>
      <c r="B38" s="4"/>
      <c r="C38" s="13"/>
      <c r="D38" s="53">
        <v>2021</v>
      </c>
      <c r="E38" s="53">
        <v>2022</v>
      </c>
      <c r="F38" s="53">
        <v>2023</v>
      </c>
      <c r="G38" s="915">
        <v>2024</v>
      </c>
      <c r="H38" s="916"/>
      <c r="I38" s="4"/>
      <c r="J38" s="4"/>
      <c r="K38" s="4"/>
      <c r="L38" s="4"/>
    </row>
    <row r="39" spans="1:12" ht="14.1" customHeight="1">
      <c r="A39" s="4"/>
      <c r="B39" s="4"/>
      <c r="C39" s="12"/>
      <c r="D39" s="54" t="s">
        <v>7</v>
      </c>
      <c r="E39" s="54" t="s">
        <v>8</v>
      </c>
      <c r="F39" s="54" t="s">
        <v>8</v>
      </c>
      <c r="G39" s="917" t="s">
        <v>8</v>
      </c>
      <c r="H39" s="918"/>
      <c r="I39" s="4"/>
      <c r="J39" s="4"/>
      <c r="K39" s="4"/>
      <c r="L39" s="4"/>
    </row>
    <row r="40" spans="1:12" ht="14.1" customHeight="1">
      <c r="A40" s="4"/>
      <c r="B40" s="4"/>
      <c r="C40" s="11" t="s">
        <v>470</v>
      </c>
      <c r="D40" s="50">
        <v>8032000</v>
      </c>
      <c r="E40" s="50">
        <v>8032000</v>
      </c>
      <c r="F40" s="50">
        <v>8032000</v>
      </c>
      <c r="G40" s="909">
        <v>8032000</v>
      </c>
      <c r="H40" s="910"/>
      <c r="I40" s="4"/>
      <c r="J40" s="4"/>
      <c r="K40" s="4"/>
      <c r="L40" s="4"/>
    </row>
    <row r="41" spans="1:12" ht="14.1" customHeight="1">
      <c r="A41" s="4"/>
      <c r="B41" s="4"/>
      <c r="C41" s="11" t="s">
        <v>459</v>
      </c>
      <c r="D41" s="50">
        <v>8032000</v>
      </c>
      <c r="E41" s="50">
        <v>8032000</v>
      </c>
      <c r="F41" s="50">
        <v>8032000</v>
      </c>
      <c r="G41" s="909">
        <v>8032000</v>
      </c>
      <c r="H41" s="910"/>
      <c r="I41" s="4"/>
      <c r="J41" s="4"/>
      <c r="K41" s="4"/>
      <c r="L41" s="4"/>
    </row>
    <row r="42" spans="1:12" ht="14.1" customHeight="1">
      <c r="A42" s="4"/>
      <c r="B42" s="4"/>
      <c r="C42" s="11" t="s">
        <v>463</v>
      </c>
      <c r="D42" s="50">
        <v>0</v>
      </c>
      <c r="E42" s="50">
        <v>0</v>
      </c>
      <c r="F42" s="50">
        <v>0</v>
      </c>
      <c r="G42" s="909">
        <v>0</v>
      </c>
      <c r="H42" s="910"/>
      <c r="I42" s="4"/>
      <c r="J42" s="4"/>
      <c r="K42" s="4"/>
      <c r="L42" s="4"/>
    </row>
    <row r="43" spans="1:12" ht="14.1" customHeight="1">
      <c r="A43" s="4"/>
      <c r="B43" s="4"/>
      <c r="C43" s="11" t="s">
        <v>469</v>
      </c>
      <c r="D43" s="50">
        <v>1358000</v>
      </c>
      <c r="E43" s="50">
        <v>1358000</v>
      </c>
      <c r="F43" s="50">
        <v>1358000</v>
      </c>
      <c r="G43" s="909">
        <v>1358000</v>
      </c>
      <c r="H43" s="910"/>
      <c r="I43" s="4"/>
      <c r="J43" s="4"/>
      <c r="K43" s="4"/>
      <c r="L43" s="4"/>
    </row>
    <row r="44" spans="1:12" ht="14.1" customHeight="1">
      <c r="A44" s="4"/>
      <c r="B44" s="4"/>
      <c r="C44" s="11" t="s">
        <v>459</v>
      </c>
      <c r="D44" s="50">
        <v>1358000</v>
      </c>
      <c r="E44" s="50">
        <v>1358000</v>
      </c>
      <c r="F44" s="50">
        <v>1358000</v>
      </c>
      <c r="G44" s="909">
        <v>1358000</v>
      </c>
      <c r="H44" s="910"/>
      <c r="I44" s="4"/>
      <c r="J44" s="4"/>
      <c r="K44" s="4"/>
      <c r="L44" s="4"/>
    </row>
    <row r="45" spans="1:12" ht="14.1" customHeight="1">
      <c r="A45" s="4"/>
      <c r="B45" s="4"/>
      <c r="C45" s="11" t="s">
        <v>463</v>
      </c>
      <c r="D45" s="50">
        <v>0</v>
      </c>
      <c r="E45" s="50">
        <v>0</v>
      </c>
      <c r="F45" s="50">
        <v>0</v>
      </c>
      <c r="G45" s="909">
        <v>0</v>
      </c>
      <c r="H45" s="910"/>
      <c r="I45" s="4"/>
      <c r="J45" s="4"/>
      <c r="K45" s="4"/>
      <c r="L45" s="4"/>
    </row>
    <row r="46" spans="1:12" ht="14.1" customHeight="1">
      <c r="A46" s="4"/>
      <c r="B46" s="4"/>
      <c r="C46" s="11" t="s">
        <v>468</v>
      </c>
      <c r="D46" s="50">
        <v>3910000</v>
      </c>
      <c r="E46" s="50">
        <v>4000000</v>
      </c>
      <c r="F46" s="50">
        <v>4000000</v>
      </c>
      <c r="G46" s="909">
        <v>4000000</v>
      </c>
      <c r="H46" s="910"/>
      <c r="I46" s="4"/>
      <c r="J46" s="4"/>
      <c r="K46" s="4"/>
      <c r="L46" s="4"/>
    </row>
    <row r="47" spans="1:12" ht="14.1" customHeight="1">
      <c r="A47" s="4"/>
      <c r="B47" s="4"/>
      <c r="C47" s="11" t="s">
        <v>459</v>
      </c>
      <c r="D47" s="50">
        <v>3910000</v>
      </c>
      <c r="E47" s="50">
        <v>4000000</v>
      </c>
      <c r="F47" s="50">
        <v>4000000</v>
      </c>
      <c r="G47" s="909">
        <v>4000000</v>
      </c>
      <c r="H47" s="910"/>
      <c r="I47" s="4"/>
      <c r="J47" s="4"/>
      <c r="K47" s="4"/>
      <c r="L47" s="4"/>
    </row>
    <row r="48" spans="1:12" ht="14.1" customHeight="1">
      <c r="A48" s="4"/>
      <c r="B48" s="4"/>
      <c r="C48" s="11" t="s">
        <v>463</v>
      </c>
      <c r="D48" s="50">
        <v>0</v>
      </c>
      <c r="E48" s="50">
        <v>0</v>
      </c>
      <c r="F48" s="50">
        <v>0</v>
      </c>
      <c r="G48" s="909">
        <v>0</v>
      </c>
      <c r="H48" s="910"/>
      <c r="I48" s="4"/>
      <c r="J48" s="4"/>
      <c r="K48" s="4"/>
      <c r="L48" s="4"/>
    </row>
    <row r="49" spans="1:12" ht="14.1" customHeight="1">
      <c r="A49" s="4"/>
      <c r="B49" s="4"/>
      <c r="C49" s="11" t="s">
        <v>467</v>
      </c>
      <c r="D49" s="50">
        <v>0</v>
      </c>
      <c r="E49" s="50">
        <v>0</v>
      </c>
      <c r="F49" s="50">
        <v>0</v>
      </c>
      <c r="G49" s="909">
        <v>0</v>
      </c>
      <c r="H49" s="910"/>
      <c r="I49" s="4"/>
      <c r="J49" s="4"/>
      <c r="K49" s="4"/>
      <c r="L49" s="4"/>
    </row>
    <row r="50" spans="1:12" ht="14.1" customHeight="1">
      <c r="A50" s="4"/>
      <c r="B50" s="4"/>
      <c r="C50" s="11" t="s">
        <v>459</v>
      </c>
      <c r="D50" s="50">
        <v>0</v>
      </c>
      <c r="E50" s="50">
        <v>0</v>
      </c>
      <c r="F50" s="50">
        <v>0</v>
      </c>
      <c r="G50" s="909">
        <v>0</v>
      </c>
      <c r="H50" s="910"/>
      <c r="I50" s="4"/>
      <c r="J50" s="4"/>
      <c r="K50" s="4"/>
      <c r="L50" s="4"/>
    </row>
    <row r="51" spans="1:12" ht="14.1" customHeight="1">
      <c r="A51" s="4"/>
      <c r="B51" s="4"/>
      <c r="C51" s="11" t="s">
        <v>463</v>
      </c>
      <c r="D51" s="50">
        <v>0</v>
      </c>
      <c r="E51" s="50">
        <v>0</v>
      </c>
      <c r="F51" s="50">
        <v>0</v>
      </c>
      <c r="G51" s="909">
        <v>0</v>
      </c>
      <c r="H51" s="910"/>
      <c r="I51" s="4"/>
      <c r="J51" s="4"/>
      <c r="K51" s="4"/>
      <c r="L51" s="4"/>
    </row>
    <row r="52" spans="1:12" ht="14.1" customHeight="1">
      <c r="A52" s="4"/>
      <c r="B52" s="4"/>
      <c r="C52" s="11" t="s">
        <v>472</v>
      </c>
      <c r="D52" s="50">
        <v>93000000</v>
      </c>
      <c r="E52" s="50">
        <v>116350000</v>
      </c>
      <c r="F52" s="50">
        <v>111000000</v>
      </c>
      <c r="G52" s="909">
        <v>116985000</v>
      </c>
      <c r="H52" s="910"/>
      <c r="I52" s="4"/>
      <c r="J52" s="4"/>
      <c r="K52" s="4"/>
      <c r="L52" s="4"/>
    </row>
    <row r="53" spans="1:12" ht="14.1" customHeight="1">
      <c r="A53" s="4"/>
      <c r="B53" s="4"/>
      <c r="C53" s="11" t="s">
        <v>459</v>
      </c>
      <c r="D53" s="50">
        <v>93000000</v>
      </c>
      <c r="E53" s="50">
        <v>116350000</v>
      </c>
      <c r="F53" s="50">
        <v>111000000</v>
      </c>
      <c r="G53" s="909">
        <v>116985000</v>
      </c>
      <c r="H53" s="910"/>
      <c r="I53" s="4"/>
      <c r="J53" s="4"/>
      <c r="K53" s="4"/>
      <c r="L53" s="4"/>
    </row>
    <row r="54" spans="1:12" ht="14.1" customHeight="1">
      <c r="A54" s="4"/>
      <c r="B54" s="4"/>
      <c r="C54" s="11" t="s">
        <v>463</v>
      </c>
      <c r="D54" s="50">
        <v>0</v>
      </c>
      <c r="E54" s="50">
        <v>0</v>
      </c>
      <c r="F54" s="50">
        <v>0</v>
      </c>
      <c r="G54" s="909">
        <v>0</v>
      </c>
      <c r="H54" s="910"/>
      <c r="I54" s="4"/>
      <c r="J54" s="4"/>
      <c r="K54" s="4"/>
      <c r="L54" s="4"/>
    </row>
    <row r="55" spans="1:12" ht="14.1" customHeight="1">
      <c r="A55" s="4"/>
      <c r="B55" s="4"/>
      <c r="C55" s="11" t="s">
        <v>465</v>
      </c>
      <c r="D55" s="50">
        <v>0</v>
      </c>
      <c r="E55" s="50">
        <v>0</v>
      </c>
      <c r="F55" s="50">
        <v>0</v>
      </c>
      <c r="G55" s="909">
        <v>0</v>
      </c>
      <c r="H55" s="910"/>
      <c r="I55" s="4"/>
      <c r="J55" s="4"/>
      <c r="K55" s="4"/>
      <c r="L55" s="4"/>
    </row>
    <row r="56" spans="1:12" ht="14.1" customHeight="1">
      <c r="A56" s="4"/>
      <c r="B56" s="4"/>
      <c r="C56" s="11" t="s">
        <v>459</v>
      </c>
      <c r="D56" s="50">
        <v>0</v>
      </c>
      <c r="E56" s="50">
        <v>0</v>
      </c>
      <c r="F56" s="50">
        <v>0</v>
      </c>
      <c r="G56" s="909">
        <v>0</v>
      </c>
      <c r="H56" s="910"/>
      <c r="I56" s="4"/>
      <c r="J56" s="4"/>
      <c r="K56" s="4"/>
      <c r="L56" s="4"/>
    </row>
    <row r="57" spans="1:12" ht="14.1" customHeight="1">
      <c r="A57" s="4"/>
      <c r="B57" s="4"/>
      <c r="C57" s="11" t="s">
        <v>463</v>
      </c>
      <c r="D57" s="50">
        <v>0</v>
      </c>
      <c r="E57" s="50">
        <v>0</v>
      </c>
      <c r="F57" s="50">
        <v>0</v>
      </c>
      <c r="G57" s="909">
        <v>0</v>
      </c>
      <c r="H57" s="910"/>
      <c r="I57" s="4"/>
      <c r="J57" s="4"/>
      <c r="K57" s="4"/>
      <c r="L57" s="4"/>
    </row>
    <row r="58" spans="1:12" ht="14.1" customHeight="1">
      <c r="A58" s="4"/>
      <c r="B58" s="4"/>
      <c r="C58" s="11" t="s">
        <v>464</v>
      </c>
      <c r="D58" s="50">
        <v>100000</v>
      </c>
      <c r="E58" s="50">
        <v>0</v>
      </c>
      <c r="F58" s="50">
        <v>0</v>
      </c>
      <c r="G58" s="909">
        <v>0</v>
      </c>
      <c r="H58" s="910"/>
      <c r="I58" s="4"/>
      <c r="J58" s="4"/>
      <c r="K58" s="4"/>
      <c r="L58" s="4"/>
    </row>
    <row r="59" spans="1:12" ht="14.1" customHeight="1">
      <c r="A59" s="4"/>
      <c r="B59" s="4"/>
      <c r="C59" s="11" t="s">
        <v>459</v>
      </c>
      <c r="D59" s="50">
        <v>100000</v>
      </c>
      <c r="E59" s="50">
        <v>0</v>
      </c>
      <c r="F59" s="50">
        <v>0</v>
      </c>
      <c r="G59" s="909">
        <v>0</v>
      </c>
      <c r="H59" s="910"/>
      <c r="I59" s="4"/>
      <c r="J59" s="4"/>
      <c r="K59" s="4"/>
      <c r="L59" s="4"/>
    </row>
    <row r="60" spans="1:12" ht="14.1" customHeight="1">
      <c r="A60" s="4"/>
      <c r="B60" s="4"/>
      <c r="C60" s="11" t="s">
        <v>463</v>
      </c>
      <c r="D60" s="50">
        <v>0</v>
      </c>
      <c r="E60" s="50">
        <v>0</v>
      </c>
      <c r="F60" s="50">
        <v>0</v>
      </c>
      <c r="G60" s="909">
        <v>0</v>
      </c>
      <c r="H60" s="910"/>
      <c r="I60" s="4"/>
      <c r="J60" s="4"/>
      <c r="K60" s="4"/>
      <c r="L60" s="4"/>
    </row>
    <row r="61" spans="1:12" ht="14.1" customHeight="1">
      <c r="A61" s="4"/>
      <c r="B61" s="4"/>
      <c r="C61" s="11" t="s">
        <v>462</v>
      </c>
      <c r="D61" s="50">
        <v>0</v>
      </c>
      <c r="E61" s="50">
        <v>0</v>
      </c>
      <c r="F61" s="50">
        <v>0</v>
      </c>
      <c r="G61" s="909">
        <v>0</v>
      </c>
      <c r="H61" s="910"/>
      <c r="I61" s="4"/>
      <c r="J61" s="4"/>
      <c r="K61" s="4"/>
      <c r="L61" s="4"/>
    </row>
    <row r="62" spans="1:12" ht="14.1" customHeight="1">
      <c r="A62" s="4"/>
      <c r="B62" s="4"/>
      <c r="C62" s="11" t="s">
        <v>459</v>
      </c>
      <c r="D62" s="50">
        <v>0</v>
      </c>
      <c r="E62" s="50">
        <v>0</v>
      </c>
      <c r="F62" s="50">
        <v>0</v>
      </c>
      <c r="G62" s="909">
        <v>0</v>
      </c>
      <c r="H62" s="910"/>
      <c r="I62" s="4"/>
      <c r="J62" s="4"/>
      <c r="K62" s="4"/>
      <c r="L62" s="4"/>
    </row>
    <row r="63" spans="1:12" ht="14.1" customHeight="1">
      <c r="A63" s="4"/>
      <c r="B63" s="4"/>
      <c r="C63" s="11" t="s">
        <v>458</v>
      </c>
      <c r="D63" s="50">
        <v>0</v>
      </c>
      <c r="E63" s="50">
        <v>0</v>
      </c>
      <c r="F63" s="50">
        <v>0</v>
      </c>
      <c r="G63" s="909">
        <v>0</v>
      </c>
      <c r="H63" s="910"/>
      <c r="I63" s="4"/>
      <c r="J63" s="4"/>
      <c r="K63" s="4"/>
      <c r="L63" s="4"/>
    </row>
    <row r="64" spans="1:12" ht="14.1" customHeight="1">
      <c r="A64" s="4"/>
      <c r="B64" s="4"/>
      <c r="C64" s="11" t="s">
        <v>457</v>
      </c>
      <c r="D64" s="50">
        <v>0</v>
      </c>
      <c r="E64" s="50">
        <v>0</v>
      </c>
      <c r="F64" s="50">
        <v>0</v>
      </c>
      <c r="G64" s="909">
        <v>0</v>
      </c>
      <c r="H64" s="910"/>
      <c r="I64" s="4"/>
      <c r="J64" s="4"/>
      <c r="K64" s="4"/>
      <c r="L64" s="4"/>
    </row>
    <row r="65" spans="1:12" ht="14.1" customHeight="1">
      <c r="A65" s="4"/>
      <c r="B65" s="4"/>
      <c r="C65" s="11" t="s">
        <v>456</v>
      </c>
      <c r="D65" s="50">
        <v>0</v>
      </c>
      <c r="E65" s="50">
        <v>0</v>
      </c>
      <c r="F65" s="50">
        <v>0</v>
      </c>
      <c r="G65" s="909">
        <v>0</v>
      </c>
      <c r="H65" s="910"/>
      <c r="I65" s="4"/>
      <c r="J65" s="4"/>
      <c r="K65" s="4"/>
      <c r="L65" s="4"/>
    </row>
    <row r="66" spans="1:12" ht="14.1" customHeight="1">
      <c r="A66" s="4"/>
      <c r="B66" s="4"/>
      <c r="C66" s="11" t="s">
        <v>455</v>
      </c>
      <c r="D66" s="50">
        <v>0</v>
      </c>
      <c r="E66" s="50">
        <v>0</v>
      </c>
      <c r="F66" s="50">
        <v>0</v>
      </c>
      <c r="G66" s="909">
        <v>0</v>
      </c>
      <c r="H66" s="910"/>
      <c r="I66" s="4"/>
      <c r="J66" s="4"/>
      <c r="K66" s="4"/>
      <c r="L66" s="4"/>
    </row>
    <row r="67" spans="1:12" ht="14.1" customHeight="1">
      <c r="A67" s="4"/>
      <c r="B67" s="4"/>
      <c r="C67" s="11" t="s">
        <v>461</v>
      </c>
      <c r="D67" s="50">
        <v>0</v>
      </c>
      <c r="E67" s="50">
        <v>0</v>
      </c>
      <c r="F67" s="50">
        <v>0</v>
      </c>
      <c r="G67" s="909">
        <v>0</v>
      </c>
      <c r="H67" s="910"/>
      <c r="I67" s="4"/>
      <c r="J67" s="4"/>
      <c r="K67" s="4"/>
      <c r="L67" s="4"/>
    </row>
    <row r="68" spans="1:12" ht="14.1" customHeight="1">
      <c r="A68" s="4"/>
      <c r="B68" s="4"/>
      <c r="C68" s="11" t="s">
        <v>459</v>
      </c>
      <c r="D68" s="50">
        <v>0</v>
      </c>
      <c r="E68" s="50">
        <v>0</v>
      </c>
      <c r="F68" s="50">
        <v>0</v>
      </c>
      <c r="G68" s="909">
        <v>0</v>
      </c>
      <c r="H68" s="910"/>
      <c r="I68" s="4"/>
      <c r="J68" s="4"/>
      <c r="K68" s="4"/>
      <c r="L68" s="4"/>
    </row>
    <row r="69" spans="1:12" ht="14.1" customHeight="1">
      <c r="A69" s="4"/>
      <c r="B69" s="4"/>
      <c r="C69" s="11" t="s">
        <v>458</v>
      </c>
      <c r="D69" s="50">
        <v>0</v>
      </c>
      <c r="E69" s="50">
        <v>0</v>
      </c>
      <c r="F69" s="50">
        <v>0</v>
      </c>
      <c r="G69" s="909">
        <v>0</v>
      </c>
      <c r="H69" s="910"/>
      <c r="I69" s="4"/>
      <c r="J69" s="4"/>
      <c r="K69" s="4"/>
      <c r="L69" s="4"/>
    </row>
    <row r="70" spans="1:12" ht="14.1" customHeight="1">
      <c r="A70" s="4"/>
      <c r="B70" s="4"/>
      <c r="C70" s="11" t="s">
        <v>457</v>
      </c>
      <c r="D70" s="50">
        <v>0</v>
      </c>
      <c r="E70" s="50">
        <v>0</v>
      </c>
      <c r="F70" s="50">
        <v>0</v>
      </c>
      <c r="G70" s="909">
        <v>0</v>
      </c>
      <c r="H70" s="910"/>
      <c r="I70" s="4"/>
      <c r="J70" s="4"/>
      <c r="K70" s="4"/>
      <c r="L70" s="4"/>
    </row>
    <row r="71" spans="1:12" ht="14.1" customHeight="1">
      <c r="A71" s="4"/>
      <c r="B71" s="4"/>
      <c r="C71" s="11" t="s">
        <v>456</v>
      </c>
      <c r="D71" s="50">
        <v>0</v>
      </c>
      <c r="E71" s="50">
        <v>0</v>
      </c>
      <c r="F71" s="50">
        <v>0</v>
      </c>
      <c r="G71" s="909">
        <v>0</v>
      </c>
      <c r="H71" s="910"/>
      <c r="I71" s="4"/>
      <c r="J71" s="4"/>
      <c r="K71" s="4"/>
      <c r="L71" s="4"/>
    </row>
    <row r="72" spans="1:12" ht="14.1" customHeight="1">
      <c r="A72" s="4"/>
      <c r="B72" s="4"/>
      <c r="C72" s="11" t="s">
        <v>455</v>
      </c>
      <c r="D72" s="50">
        <v>0</v>
      </c>
      <c r="E72" s="50">
        <v>0</v>
      </c>
      <c r="F72" s="50">
        <v>0</v>
      </c>
      <c r="G72" s="909">
        <v>0</v>
      </c>
      <c r="H72" s="910"/>
      <c r="I72" s="4"/>
      <c r="J72" s="4"/>
      <c r="K72" s="4"/>
      <c r="L72" s="4"/>
    </row>
    <row r="73" spans="1:12" ht="14.1" customHeight="1">
      <c r="A73" s="4"/>
      <c r="B73" s="4"/>
      <c r="C73" s="11" t="s">
        <v>460</v>
      </c>
      <c r="D73" s="50">
        <v>0</v>
      </c>
      <c r="E73" s="50">
        <v>0</v>
      </c>
      <c r="F73" s="50">
        <v>0</v>
      </c>
      <c r="G73" s="909">
        <v>0</v>
      </c>
      <c r="H73" s="910"/>
      <c r="I73" s="4"/>
      <c r="J73" s="4"/>
      <c r="K73" s="4"/>
      <c r="L73" s="4"/>
    </row>
    <row r="74" spans="1:12" ht="14.1" customHeight="1">
      <c r="A74" s="4"/>
      <c r="B74" s="4"/>
      <c r="C74" s="11" t="s">
        <v>459</v>
      </c>
      <c r="D74" s="50">
        <v>0</v>
      </c>
      <c r="E74" s="50">
        <v>0</v>
      </c>
      <c r="F74" s="50">
        <v>0</v>
      </c>
      <c r="G74" s="909">
        <v>0</v>
      </c>
      <c r="H74" s="910"/>
      <c r="I74" s="4"/>
      <c r="J74" s="4"/>
      <c r="K74" s="4"/>
      <c r="L74" s="4"/>
    </row>
    <row r="75" spans="1:12" ht="14.1" customHeight="1">
      <c r="A75" s="4"/>
      <c r="B75" s="4"/>
      <c r="C75" s="11" t="s">
        <v>458</v>
      </c>
      <c r="D75" s="50">
        <v>0</v>
      </c>
      <c r="E75" s="50">
        <v>0</v>
      </c>
      <c r="F75" s="50">
        <v>0</v>
      </c>
      <c r="G75" s="909">
        <v>0</v>
      </c>
      <c r="H75" s="910"/>
      <c r="I75" s="4"/>
      <c r="J75" s="4"/>
      <c r="K75" s="4"/>
      <c r="L75" s="4"/>
    </row>
    <row r="76" spans="1:12" ht="14.1" customHeight="1">
      <c r="A76" s="4"/>
      <c r="B76" s="4"/>
      <c r="C76" s="11" t="s">
        <v>457</v>
      </c>
      <c r="D76" s="50">
        <v>0</v>
      </c>
      <c r="E76" s="50">
        <v>0</v>
      </c>
      <c r="F76" s="50">
        <v>0</v>
      </c>
      <c r="G76" s="909">
        <v>0</v>
      </c>
      <c r="H76" s="910"/>
      <c r="I76" s="4"/>
      <c r="J76" s="4"/>
      <c r="K76" s="4"/>
      <c r="L76" s="4"/>
    </row>
    <row r="77" spans="1:12" ht="14.1" customHeight="1">
      <c r="A77" s="4"/>
      <c r="B77" s="4"/>
      <c r="C77" s="11" t="s">
        <v>456</v>
      </c>
      <c r="D77" s="50">
        <v>0</v>
      </c>
      <c r="E77" s="50">
        <v>0</v>
      </c>
      <c r="F77" s="50">
        <v>0</v>
      </c>
      <c r="G77" s="909">
        <v>0</v>
      </c>
      <c r="H77" s="910"/>
      <c r="I77" s="4"/>
      <c r="J77" s="4"/>
      <c r="K77" s="4"/>
      <c r="L77" s="4"/>
    </row>
    <row r="78" spans="1:12" ht="14.1" customHeight="1">
      <c r="A78" s="4"/>
      <c r="B78" s="4"/>
      <c r="C78" s="11" t="s">
        <v>455</v>
      </c>
      <c r="D78" s="50">
        <v>0</v>
      </c>
      <c r="E78" s="50">
        <v>0</v>
      </c>
      <c r="F78" s="50">
        <v>0</v>
      </c>
      <c r="G78" s="909">
        <v>0</v>
      </c>
      <c r="H78" s="910"/>
      <c r="I78" s="4"/>
      <c r="J78" s="4"/>
      <c r="K78" s="4"/>
      <c r="L78" s="4"/>
    </row>
    <row r="79" spans="1:12" ht="14.1" customHeight="1">
      <c r="A79" s="4"/>
      <c r="B79" s="4"/>
      <c r="C79" s="11" t="s">
        <v>454</v>
      </c>
      <c r="D79" s="50">
        <v>0</v>
      </c>
      <c r="E79" s="50">
        <v>0</v>
      </c>
      <c r="F79" s="50">
        <v>0</v>
      </c>
      <c r="G79" s="909">
        <v>0</v>
      </c>
      <c r="H79" s="910"/>
      <c r="I79" s="4"/>
      <c r="J79" s="4"/>
      <c r="K79" s="4"/>
      <c r="L79" s="4"/>
    </row>
    <row r="80" spans="1:12" ht="14.1" customHeight="1">
      <c r="A80" s="4"/>
      <c r="B80" s="4"/>
      <c r="C80" s="11" t="s">
        <v>453</v>
      </c>
      <c r="D80" s="50">
        <v>0</v>
      </c>
      <c r="E80" s="50">
        <v>0</v>
      </c>
      <c r="F80" s="50">
        <v>0</v>
      </c>
      <c r="G80" s="909">
        <v>0</v>
      </c>
      <c r="H80" s="910"/>
      <c r="I80" s="4"/>
      <c r="J80" s="4"/>
      <c r="K80" s="4"/>
      <c r="L80" s="4"/>
    </row>
    <row r="81" spans="1:12" ht="14.1" customHeight="1">
      <c r="A81" s="4"/>
      <c r="B81" s="4"/>
      <c r="C81" s="10" t="s">
        <v>165</v>
      </c>
      <c r="D81" s="50">
        <v>106400000</v>
      </c>
      <c r="E81" s="50">
        <v>129740000</v>
      </c>
      <c r="F81" s="50">
        <v>124390000</v>
      </c>
      <c r="G81" s="909">
        <v>130375000</v>
      </c>
      <c r="H81" s="910"/>
      <c r="I81" s="4"/>
      <c r="J81" s="4"/>
      <c r="K81" s="4"/>
      <c r="L81" s="4"/>
    </row>
    <row r="82" spans="1:12" ht="57" customHeight="1">
      <c r="A82" s="4"/>
      <c r="B82" s="4"/>
      <c r="C82" s="14" t="s">
        <v>484</v>
      </c>
      <c r="D82" s="825" t="s">
        <v>879</v>
      </c>
      <c r="E82" s="826"/>
      <c r="F82" s="826"/>
      <c r="G82" s="826"/>
      <c r="H82" s="826"/>
      <c r="I82" s="4"/>
      <c r="J82" s="4"/>
      <c r="K82" s="4"/>
      <c r="L82" s="4"/>
    </row>
    <row r="83" spans="1:12" ht="83.1" customHeight="1">
      <c r="A83" s="4"/>
      <c r="B83" s="4"/>
      <c r="C83" s="47" t="s">
        <v>482</v>
      </c>
      <c r="D83" s="821" t="s">
        <v>878</v>
      </c>
      <c r="E83" s="822"/>
      <c r="F83" s="822"/>
      <c r="G83" s="822"/>
      <c r="H83" s="822"/>
      <c r="I83" s="4"/>
      <c r="J83" s="4"/>
      <c r="K83" s="4"/>
      <c r="L83" s="4"/>
    </row>
    <row r="84" spans="1:12" ht="52.5" customHeight="1">
      <c r="A84" s="4"/>
      <c r="B84" s="4"/>
      <c r="C84" s="47" t="s">
        <v>15</v>
      </c>
      <c r="D84" s="821" t="s">
        <v>259</v>
      </c>
      <c r="E84" s="822"/>
      <c r="F84" s="822"/>
      <c r="G84" s="822"/>
      <c r="H84" s="822"/>
      <c r="I84" s="4"/>
      <c r="J84" s="4"/>
      <c r="K84" s="4"/>
      <c r="L84" s="4"/>
    </row>
    <row r="85" spans="1:12" ht="15" customHeight="1">
      <c r="A85" s="4"/>
      <c r="B85" s="4"/>
      <c r="C85" s="13"/>
      <c r="D85" s="53">
        <v>2021</v>
      </c>
      <c r="E85" s="53">
        <v>2022</v>
      </c>
      <c r="F85" s="53">
        <v>2023</v>
      </c>
      <c r="G85" s="915">
        <v>2024</v>
      </c>
      <c r="H85" s="916"/>
      <c r="I85" s="4"/>
      <c r="J85" s="4"/>
      <c r="K85" s="4"/>
      <c r="L85" s="4"/>
    </row>
    <row r="86" spans="1:12" ht="15" customHeight="1">
      <c r="A86" s="4"/>
      <c r="B86" s="4"/>
      <c r="C86" s="12"/>
      <c r="D86" s="54" t="s">
        <v>7</v>
      </c>
      <c r="E86" s="54" t="s">
        <v>8</v>
      </c>
      <c r="F86" s="54" t="s">
        <v>8</v>
      </c>
      <c r="G86" s="917" t="s">
        <v>8</v>
      </c>
      <c r="H86" s="918"/>
      <c r="I86" s="4"/>
      <c r="J86" s="4"/>
      <c r="K86" s="4"/>
      <c r="L86" s="4"/>
    </row>
    <row r="87" spans="1:12" ht="14.1" customHeight="1">
      <c r="A87" s="4"/>
      <c r="B87" s="4"/>
      <c r="C87" s="7" t="s">
        <v>16</v>
      </c>
      <c r="D87" s="55" t="s">
        <v>877</v>
      </c>
      <c r="E87" s="55" t="s">
        <v>876</v>
      </c>
      <c r="F87" s="55" t="s">
        <v>568</v>
      </c>
      <c r="G87" s="919" t="s">
        <v>568</v>
      </c>
      <c r="H87" s="906"/>
      <c r="I87" s="4"/>
      <c r="J87" s="4"/>
      <c r="K87" s="4"/>
      <c r="L87" s="4"/>
    </row>
    <row r="88" spans="1:12" ht="14.1" customHeight="1">
      <c r="A88" s="4"/>
      <c r="B88" s="4"/>
      <c r="C88" s="7" t="s">
        <v>17</v>
      </c>
      <c r="D88" s="55" t="s">
        <v>875</v>
      </c>
      <c r="E88" s="55" t="s">
        <v>874</v>
      </c>
      <c r="F88" s="55" t="s">
        <v>873</v>
      </c>
      <c r="G88" s="919" t="s">
        <v>872</v>
      </c>
      <c r="H88" s="906"/>
      <c r="I88" s="4"/>
      <c r="J88" s="4"/>
      <c r="K88" s="4"/>
      <c r="L88" s="4"/>
    </row>
    <row r="89" spans="1:12" ht="14.1" customHeight="1">
      <c r="A89" s="4"/>
      <c r="B89" s="4"/>
      <c r="C89" s="7" t="s">
        <v>18</v>
      </c>
      <c r="D89" s="55" t="s">
        <v>871</v>
      </c>
      <c r="E89" s="55" t="s">
        <v>870</v>
      </c>
      <c r="F89" s="55" t="s">
        <v>869</v>
      </c>
      <c r="G89" s="919" t="s">
        <v>868</v>
      </c>
      <c r="H89" s="906"/>
      <c r="I89" s="4"/>
      <c r="J89" s="4"/>
      <c r="K89" s="4"/>
      <c r="L89" s="4"/>
    </row>
    <row r="90" spans="1:12" ht="14.1" customHeight="1">
      <c r="A90" s="4"/>
      <c r="B90" s="4"/>
      <c r="C90" s="7" t="s">
        <v>477</v>
      </c>
      <c r="D90" s="55" t="s">
        <v>450</v>
      </c>
      <c r="E90" s="55" t="s">
        <v>867</v>
      </c>
      <c r="F90" s="55" t="s">
        <v>866</v>
      </c>
      <c r="G90" s="919" t="s">
        <v>474</v>
      </c>
      <c r="H90" s="906"/>
      <c r="I90" s="4"/>
      <c r="J90" s="4"/>
      <c r="K90" s="4"/>
      <c r="L90" s="4"/>
    </row>
    <row r="91" spans="1:12" ht="14.1" customHeight="1">
      <c r="A91" s="4"/>
      <c r="B91" s="4"/>
      <c r="C91" s="7" t="s">
        <v>476</v>
      </c>
      <c r="D91" s="55" t="s">
        <v>450</v>
      </c>
      <c r="E91" s="55" t="s">
        <v>865</v>
      </c>
      <c r="F91" s="55" t="s">
        <v>864</v>
      </c>
      <c r="G91" s="919" t="s">
        <v>861</v>
      </c>
      <c r="H91" s="906"/>
      <c r="I91" s="4"/>
      <c r="J91" s="4"/>
      <c r="K91" s="4"/>
      <c r="L91" s="4"/>
    </row>
    <row r="92" spans="1:12" ht="14.1" customHeight="1">
      <c r="A92" s="4"/>
      <c r="B92" s="4"/>
      <c r="C92" s="7" t="s">
        <v>22</v>
      </c>
      <c r="D92" s="55" t="s">
        <v>450</v>
      </c>
      <c r="E92" s="55" t="s">
        <v>863</v>
      </c>
      <c r="F92" s="55" t="s">
        <v>862</v>
      </c>
      <c r="G92" s="919" t="s">
        <v>861</v>
      </c>
      <c r="H92" s="906"/>
      <c r="I92" s="4"/>
      <c r="J92" s="4"/>
      <c r="K92" s="4"/>
      <c r="L92" s="4"/>
    </row>
    <row r="93" spans="1:12" ht="14.1" customHeight="1">
      <c r="A93" s="4"/>
      <c r="B93" s="4"/>
      <c r="C93" s="823" t="s">
        <v>473</v>
      </c>
      <c r="D93" s="824"/>
      <c r="E93" s="824"/>
      <c r="F93" s="824"/>
      <c r="G93" s="824"/>
      <c r="H93" s="824"/>
      <c r="I93" s="4"/>
      <c r="J93" s="4"/>
      <c r="K93" s="4"/>
      <c r="L93" s="4"/>
    </row>
    <row r="94" spans="1:12" ht="14.1" customHeight="1">
      <c r="A94" s="4"/>
      <c r="B94" s="4"/>
      <c r="C94" s="13"/>
      <c r="D94" s="53">
        <v>2021</v>
      </c>
      <c r="E94" s="53">
        <v>2022</v>
      </c>
      <c r="F94" s="53">
        <v>2023</v>
      </c>
      <c r="G94" s="915">
        <v>2024</v>
      </c>
      <c r="H94" s="916"/>
      <c r="I94" s="4"/>
      <c r="J94" s="4"/>
      <c r="K94" s="4"/>
      <c r="L94" s="4"/>
    </row>
    <row r="95" spans="1:12" ht="14.1" customHeight="1">
      <c r="A95" s="4"/>
      <c r="B95" s="4"/>
      <c r="C95" s="12"/>
      <c r="D95" s="54" t="s">
        <v>7</v>
      </c>
      <c r="E95" s="54" t="s">
        <v>8</v>
      </c>
      <c r="F95" s="54" t="s">
        <v>8</v>
      </c>
      <c r="G95" s="917" t="s">
        <v>8</v>
      </c>
      <c r="H95" s="918"/>
      <c r="I95" s="4"/>
      <c r="J95" s="4"/>
      <c r="K95" s="4"/>
      <c r="L95" s="4"/>
    </row>
    <row r="96" spans="1:12" ht="14.1" customHeight="1">
      <c r="A96" s="4"/>
      <c r="B96" s="4"/>
      <c r="C96" s="11" t="s">
        <v>470</v>
      </c>
      <c r="D96" s="50">
        <v>0</v>
      </c>
      <c r="E96" s="50">
        <v>0</v>
      </c>
      <c r="F96" s="50">
        <v>0</v>
      </c>
      <c r="G96" s="909">
        <v>0</v>
      </c>
      <c r="H96" s="910"/>
      <c r="I96" s="4"/>
      <c r="J96" s="4"/>
      <c r="K96" s="4"/>
      <c r="L96" s="4"/>
    </row>
    <row r="97" spans="1:12" ht="14.1" customHeight="1">
      <c r="A97" s="4"/>
      <c r="B97" s="4"/>
      <c r="C97" s="11" t="s">
        <v>459</v>
      </c>
      <c r="D97" s="50">
        <v>0</v>
      </c>
      <c r="E97" s="50">
        <v>0</v>
      </c>
      <c r="F97" s="50">
        <v>0</v>
      </c>
      <c r="G97" s="909">
        <v>0</v>
      </c>
      <c r="H97" s="910"/>
      <c r="I97" s="4"/>
      <c r="J97" s="4"/>
      <c r="K97" s="4"/>
      <c r="L97" s="4"/>
    </row>
    <row r="98" spans="1:12" ht="14.1" customHeight="1">
      <c r="A98" s="4"/>
      <c r="B98" s="4"/>
      <c r="C98" s="11" t="s">
        <v>463</v>
      </c>
      <c r="D98" s="50">
        <v>0</v>
      </c>
      <c r="E98" s="50">
        <v>0</v>
      </c>
      <c r="F98" s="50">
        <v>0</v>
      </c>
      <c r="G98" s="909">
        <v>0</v>
      </c>
      <c r="H98" s="910"/>
      <c r="I98" s="4"/>
      <c r="J98" s="4"/>
      <c r="K98" s="4"/>
      <c r="L98" s="4"/>
    </row>
    <row r="99" spans="1:12" ht="14.1" customHeight="1">
      <c r="A99" s="4"/>
      <c r="B99" s="4"/>
      <c r="C99" s="11" t="s">
        <v>469</v>
      </c>
      <c r="D99" s="50">
        <v>0</v>
      </c>
      <c r="E99" s="50">
        <v>0</v>
      </c>
      <c r="F99" s="50">
        <v>0</v>
      </c>
      <c r="G99" s="909">
        <v>0</v>
      </c>
      <c r="H99" s="910"/>
      <c r="I99" s="4"/>
      <c r="J99" s="4"/>
      <c r="K99" s="4"/>
      <c r="L99" s="4"/>
    </row>
    <row r="100" spans="1:12" ht="14.1" customHeight="1">
      <c r="A100" s="4"/>
      <c r="B100" s="4"/>
      <c r="C100" s="11" t="s">
        <v>459</v>
      </c>
      <c r="D100" s="50">
        <v>0</v>
      </c>
      <c r="E100" s="50">
        <v>0</v>
      </c>
      <c r="F100" s="50">
        <v>0</v>
      </c>
      <c r="G100" s="909">
        <v>0</v>
      </c>
      <c r="H100" s="910"/>
      <c r="I100" s="4"/>
      <c r="J100" s="4"/>
      <c r="K100" s="4"/>
      <c r="L100" s="4"/>
    </row>
    <row r="101" spans="1:12" ht="14.1" customHeight="1">
      <c r="A101" s="4"/>
      <c r="B101" s="4"/>
      <c r="C101" s="11" t="s">
        <v>463</v>
      </c>
      <c r="D101" s="50">
        <v>0</v>
      </c>
      <c r="E101" s="50">
        <v>0</v>
      </c>
      <c r="F101" s="50">
        <v>0</v>
      </c>
      <c r="G101" s="909">
        <v>0</v>
      </c>
      <c r="H101" s="910"/>
      <c r="I101" s="4"/>
      <c r="J101" s="4"/>
      <c r="K101" s="4"/>
      <c r="L101" s="4"/>
    </row>
    <row r="102" spans="1:12" ht="14.1" customHeight="1">
      <c r="A102" s="4"/>
      <c r="B102" s="4"/>
      <c r="C102" s="11" t="s">
        <v>468</v>
      </c>
      <c r="D102" s="50">
        <v>0</v>
      </c>
      <c r="E102" s="50">
        <v>0</v>
      </c>
      <c r="F102" s="50">
        <v>0</v>
      </c>
      <c r="G102" s="909">
        <v>0</v>
      </c>
      <c r="H102" s="910"/>
      <c r="I102" s="4"/>
      <c r="J102" s="4"/>
      <c r="K102" s="4"/>
      <c r="L102" s="4"/>
    </row>
    <row r="103" spans="1:12" ht="14.1" customHeight="1">
      <c r="A103" s="4"/>
      <c r="B103" s="4"/>
      <c r="C103" s="11" t="s">
        <v>459</v>
      </c>
      <c r="D103" s="50">
        <v>0</v>
      </c>
      <c r="E103" s="50">
        <v>0</v>
      </c>
      <c r="F103" s="50">
        <v>0</v>
      </c>
      <c r="G103" s="909">
        <v>0</v>
      </c>
      <c r="H103" s="910"/>
      <c r="I103" s="4"/>
      <c r="J103" s="4"/>
      <c r="K103" s="4"/>
      <c r="L103" s="4"/>
    </row>
    <row r="104" spans="1:12" ht="14.1" customHeight="1">
      <c r="A104" s="4"/>
      <c r="B104" s="4"/>
      <c r="C104" s="11" t="s">
        <v>463</v>
      </c>
      <c r="D104" s="50">
        <v>0</v>
      </c>
      <c r="E104" s="50">
        <v>0</v>
      </c>
      <c r="F104" s="50">
        <v>0</v>
      </c>
      <c r="G104" s="909">
        <v>0</v>
      </c>
      <c r="H104" s="910"/>
      <c r="I104" s="4"/>
      <c r="J104" s="4"/>
      <c r="K104" s="4"/>
      <c r="L104" s="4"/>
    </row>
    <row r="105" spans="1:12" ht="14.1" customHeight="1">
      <c r="A105" s="4"/>
      <c r="B105" s="4"/>
      <c r="C105" s="11" t="s">
        <v>467</v>
      </c>
      <c r="D105" s="50">
        <v>0</v>
      </c>
      <c r="E105" s="50">
        <v>0</v>
      </c>
      <c r="F105" s="50">
        <v>0</v>
      </c>
      <c r="G105" s="909">
        <v>0</v>
      </c>
      <c r="H105" s="910"/>
      <c r="I105" s="4"/>
      <c r="J105" s="4"/>
      <c r="K105" s="4"/>
      <c r="L105" s="4"/>
    </row>
    <row r="106" spans="1:12" ht="14.1" customHeight="1">
      <c r="A106" s="4"/>
      <c r="B106" s="4"/>
      <c r="C106" s="11" t="s">
        <v>459</v>
      </c>
      <c r="D106" s="50">
        <v>0</v>
      </c>
      <c r="E106" s="50">
        <v>0</v>
      </c>
      <c r="F106" s="50">
        <v>0</v>
      </c>
      <c r="G106" s="909">
        <v>0</v>
      </c>
      <c r="H106" s="910"/>
      <c r="I106" s="4"/>
      <c r="J106" s="4"/>
      <c r="K106" s="4"/>
      <c r="L106" s="4"/>
    </row>
    <row r="107" spans="1:12" ht="14.1" customHeight="1">
      <c r="A107" s="4"/>
      <c r="B107" s="4"/>
      <c r="C107" s="11" t="s">
        <v>463</v>
      </c>
      <c r="D107" s="50">
        <v>0</v>
      </c>
      <c r="E107" s="50">
        <v>0</v>
      </c>
      <c r="F107" s="50">
        <v>0</v>
      </c>
      <c r="G107" s="909">
        <v>0</v>
      </c>
      <c r="H107" s="910"/>
      <c r="I107" s="4"/>
      <c r="J107" s="4"/>
      <c r="K107" s="4"/>
      <c r="L107" s="4"/>
    </row>
    <row r="108" spans="1:12" ht="14.1" customHeight="1">
      <c r="A108" s="4"/>
      <c r="B108" s="4"/>
      <c r="C108" s="11" t="s">
        <v>472</v>
      </c>
      <c r="D108" s="50">
        <v>12000000</v>
      </c>
      <c r="E108" s="50">
        <v>20000000</v>
      </c>
      <c r="F108" s="50">
        <v>25350000</v>
      </c>
      <c r="G108" s="909">
        <v>25000000</v>
      </c>
      <c r="H108" s="910"/>
      <c r="I108" s="4"/>
      <c r="J108" s="4"/>
      <c r="K108" s="4"/>
      <c r="L108" s="4"/>
    </row>
    <row r="109" spans="1:12" ht="14.1" customHeight="1">
      <c r="A109" s="4"/>
      <c r="B109" s="4"/>
      <c r="C109" s="11" t="s">
        <v>459</v>
      </c>
      <c r="D109" s="50">
        <v>12000000</v>
      </c>
      <c r="E109" s="50">
        <v>20000000</v>
      </c>
      <c r="F109" s="50">
        <v>25350000</v>
      </c>
      <c r="G109" s="909">
        <v>25000000</v>
      </c>
      <c r="H109" s="910"/>
      <c r="I109" s="4"/>
      <c r="J109" s="4"/>
      <c r="K109" s="4"/>
      <c r="L109" s="4"/>
    </row>
    <row r="110" spans="1:12" ht="14.1" customHeight="1">
      <c r="A110" s="4"/>
      <c r="B110" s="4"/>
      <c r="C110" s="11" t="s">
        <v>463</v>
      </c>
      <c r="D110" s="50">
        <v>0</v>
      </c>
      <c r="E110" s="50">
        <v>0</v>
      </c>
      <c r="F110" s="50">
        <v>0</v>
      </c>
      <c r="G110" s="909">
        <v>0</v>
      </c>
      <c r="H110" s="910"/>
      <c r="I110" s="4"/>
      <c r="J110" s="4"/>
      <c r="K110" s="4"/>
      <c r="L110" s="4"/>
    </row>
    <row r="111" spans="1:12" ht="14.1" customHeight="1">
      <c r="A111" s="4"/>
      <c r="B111" s="4"/>
      <c r="C111" s="11" t="s">
        <v>465</v>
      </c>
      <c r="D111" s="50">
        <v>17700000</v>
      </c>
      <c r="E111" s="50">
        <v>17700000</v>
      </c>
      <c r="F111" s="50">
        <v>17700000</v>
      </c>
      <c r="G111" s="909">
        <v>17700000</v>
      </c>
      <c r="H111" s="910"/>
      <c r="I111" s="4"/>
      <c r="J111" s="4"/>
      <c r="K111" s="4"/>
      <c r="L111" s="4"/>
    </row>
    <row r="112" spans="1:12" ht="14.1" customHeight="1">
      <c r="A112" s="4"/>
      <c r="B112" s="4"/>
      <c r="C112" s="11" t="s">
        <v>459</v>
      </c>
      <c r="D112" s="50">
        <v>17700000</v>
      </c>
      <c r="E112" s="50">
        <v>17700000</v>
      </c>
      <c r="F112" s="50">
        <v>17700000</v>
      </c>
      <c r="G112" s="909">
        <v>17700000</v>
      </c>
      <c r="H112" s="910"/>
      <c r="I112" s="4"/>
      <c r="J112" s="4"/>
      <c r="K112" s="4"/>
      <c r="L112" s="4"/>
    </row>
    <row r="113" spans="1:12" ht="14.1" customHeight="1">
      <c r="A113" s="4"/>
      <c r="B113" s="4"/>
      <c r="C113" s="11" t="s">
        <v>463</v>
      </c>
      <c r="D113" s="50">
        <v>0</v>
      </c>
      <c r="E113" s="50">
        <v>0</v>
      </c>
      <c r="F113" s="50">
        <v>0</v>
      </c>
      <c r="G113" s="909">
        <v>0</v>
      </c>
      <c r="H113" s="910"/>
      <c r="I113" s="4"/>
      <c r="J113" s="4"/>
      <c r="K113" s="4"/>
      <c r="L113" s="4"/>
    </row>
    <row r="114" spans="1:12" ht="14.1" customHeight="1">
      <c r="A114" s="4"/>
      <c r="B114" s="4"/>
      <c r="C114" s="11" t="s">
        <v>464</v>
      </c>
      <c r="D114" s="50">
        <v>0</v>
      </c>
      <c r="E114" s="50">
        <v>0</v>
      </c>
      <c r="F114" s="50">
        <v>0</v>
      </c>
      <c r="G114" s="909">
        <v>0</v>
      </c>
      <c r="H114" s="910"/>
      <c r="I114" s="4"/>
      <c r="J114" s="4"/>
      <c r="K114" s="4"/>
      <c r="L114" s="4"/>
    </row>
    <row r="115" spans="1:12" ht="14.1" customHeight="1">
      <c r="A115" s="4"/>
      <c r="B115" s="4"/>
      <c r="C115" s="11" t="s">
        <v>459</v>
      </c>
      <c r="D115" s="50">
        <v>0</v>
      </c>
      <c r="E115" s="50">
        <v>0</v>
      </c>
      <c r="F115" s="50">
        <v>0</v>
      </c>
      <c r="G115" s="909">
        <v>0</v>
      </c>
      <c r="H115" s="910"/>
      <c r="I115" s="4"/>
      <c r="J115" s="4"/>
      <c r="K115" s="4"/>
      <c r="L115" s="4"/>
    </row>
    <row r="116" spans="1:12" ht="14.1" customHeight="1">
      <c r="A116" s="4"/>
      <c r="B116" s="4"/>
      <c r="C116" s="11" t="s">
        <v>463</v>
      </c>
      <c r="D116" s="50">
        <v>0</v>
      </c>
      <c r="E116" s="50">
        <v>0</v>
      </c>
      <c r="F116" s="50">
        <v>0</v>
      </c>
      <c r="G116" s="909">
        <v>0</v>
      </c>
      <c r="H116" s="910"/>
      <c r="I116" s="4"/>
      <c r="J116" s="4"/>
      <c r="K116" s="4"/>
      <c r="L116" s="4"/>
    </row>
    <row r="117" spans="1:12" ht="14.1" customHeight="1">
      <c r="A117" s="4"/>
      <c r="B117" s="4"/>
      <c r="C117" s="11" t="s">
        <v>462</v>
      </c>
      <c r="D117" s="50">
        <v>0</v>
      </c>
      <c r="E117" s="50">
        <v>0</v>
      </c>
      <c r="F117" s="50">
        <v>0</v>
      </c>
      <c r="G117" s="909">
        <v>0</v>
      </c>
      <c r="H117" s="910"/>
      <c r="I117" s="4"/>
      <c r="J117" s="4"/>
      <c r="K117" s="4"/>
      <c r="L117" s="4"/>
    </row>
    <row r="118" spans="1:12" ht="14.1" customHeight="1">
      <c r="A118" s="4"/>
      <c r="B118" s="4"/>
      <c r="C118" s="11" t="s">
        <v>459</v>
      </c>
      <c r="D118" s="50">
        <v>0</v>
      </c>
      <c r="E118" s="50">
        <v>0</v>
      </c>
      <c r="F118" s="50">
        <v>0</v>
      </c>
      <c r="G118" s="909">
        <v>0</v>
      </c>
      <c r="H118" s="910"/>
      <c r="I118" s="4"/>
      <c r="J118" s="4"/>
      <c r="K118" s="4"/>
      <c r="L118" s="4"/>
    </row>
    <row r="119" spans="1:12" ht="14.1" customHeight="1">
      <c r="A119" s="4"/>
      <c r="B119" s="4"/>
      <c r="C119" s="11" t="s">
        <v>458</v>
      </c>
      <c r="D119" s="50">
        <v>0</v>
      </c>
      <c r="E119" s="50">
        <v>0</v>
      </c>
      <c r="F119" s="50">
        <v>0</v>
      </c>
      <c r="G119" s="909">
        <v>0</v>
      </c>
      <c r="H119" s="910"/>
      <c r="I119" s="4"/>
      <c r="J119" s="4"/>
      <c r="K119" s="4"/>
      <c r="L119" s="4"/>
    </row>
    <row r="120" spans="1:12" ht="14.1" customHeight="1">
      <c r="A120" s="4"/>
      <c r="B120" s="4"/>
      <c r="C120" s="11" t="s">
        <v>457</v>
      </c>
      <c r="D120" s="50">
        <v>0</v>
      </c>
      <c r="E120" s="50">
        <v>0</v>
      </c>
      <c r="F120" s="50">
        <v>0</v>
      </c>
      <c r="G120" s="909">
        <v>0</v>
      </c>
      <c r="H120" s="910"/>
      <c r="I120" s="4"/>
      <c r="J120" s="4"/>
      <c r="K120" s="4"/>
      <c r="L120" s="4"/>
    </row>
    <row r="121" spans="1:12" ht="14.1" customHeight="1">
      <c r="A121" s="4"/>
      <c r="B121" s="4"/>
      <c r="C121" s="11" t="s">
        <v>456</v>
      </c>
      <c r="D121" s="50">
        <v>0</v>
      </c>
      <c r="E121" s="50">
        <v>0</v>
      </c>
      <c r="F121" s="50">
        <v>0</v>
      </c>
      <c r="G121" s="909">
        <v>0</v>
      </c>
      <c r="H121" s="910"/>
      <c r="I121" s="4"/>
      <c r="J121" s="4"/>
      <c r="K121" s="4"/>
      <c r="L121" s="4"/>
    </row>
    <row r="122" spans="1:12" ht="14.1" customHeight="1">
      <c r="A122" s="4"/>
      <c r="B122" s="4"/>
      <c r="C122" s="11" t="s">
        <v>455</v>
      </c>
      <c r="D122" s="50">
        <v>0</v>
      </c>
      <c r="E122" s="50">
        <v>0</v>
      </c>
      <c r="F122" s="50">
        <v>0</v>
      </c>
      <c r="G122" s="909">
        <v>0</v>
      </c>
      <c r="H122" s="910"/>
      <c r="I122" s="4"/>
      <c r="J122" s="4"/>
      <c r="K122" s="4"/>
      <c r="L122" s="4"/>
    </row>
    <row r="123" spans="1:12" ht="14.1" customHeight="1">
      <c r="A123" s="4"/>
      <c r="B123" s="4"/>
      <c r="C123" s="11" t="s">
        <v>461</v>
      </c>
      <c r="D123" s="50">
        <v>0</v>
      </c>
      <c r="E123" s="50">
        <v>0</v>
      </c>
      <c r="F123" s="50">
        <v>0</v>
      </c>
      <c r="G123" s="909">
        <v>0</v>
      </c>
      <c r="H123" s="910"/>
      <c r="I123" s="4"/>
      <c r="J123" s="4"/>
      <c r="K123" s="4"/>
      <c r="L123" s="4"/>
    </row>
    <row r="124" spans="1:12" ht="14.1" customHeight="1">
      <c r="A124" s="4"/>
      <c r="B124" s="4"/>
      <c r="C124" s="11" t="s">
        <v>459</v>
      </c>
      <c r="D124" s="50">
        <v>0</v>
      </c>
      <c r="E124" s="50">
        <v>0</v>
      </c>
      <c r="F124" s="50">
        <v>0</v>
      </c>
      <c r="G124" s="909">
        <v>0</v>
      </c>
      <c r="H124" s="910"/>
      <c r="I124" s="4"/>
      <c r="J124" s="4"/>
      <c r="K124" s="4"/>
      <c r="L124" s="4"/>
    </row>
    <row r="125" spans="1:12" ht="14.1" customHeight="1">
      <c r="A125" s="4"/>
      <c r="B125" s="4"/>
      <c r="C125" s="11" t="s">
        <v>458</v>
      </c>
      <c r="D125" s="50">
        <v>0</v>
      </c>
      <c r="E125" s="50">
        <v>0</v>
      </c>
      <c r="F125" s="50">
        <v>0</v>
      </c>
      <c r="G125" s="909">
        <v>0</v>
      </c>
      <c r="H125" s="910"/>
      <c r="I125" s="4"/>
      <c r="J125" s="4"/>
      <c r="K125" s="4"/>
      <c r="L125" s="4"/>
    </row>
    <row r="126" spans="1:12" ht="14.1" customHeight="1">
      <c r="A126" s="4"/>
      <c r="B126" s="4"/>
      <c r="C126" s="11" t="s">
        <v>457</v>
      </c>
      <c r="D126" s="50">
        <v>0</v>
      </c>
      <c r="E126" s="50">
        <v>0</v>
      </c>
      <c r="F126" s="50">
        <v>0</v>
      </c>
      <c r="G126" s="909">
        <v>0</v>
      </c>
      <c r="H126" s="910"/>
      <c r="I126" s="4"/>
      <c r="J126" s="4"/>
      <c r="K126" s="4"/>
      <c r="L126" s="4"/>
    </row>
    <row r="127" spans="1:12" ht="14.1" customHeight="1">
      <c r="A127" s="4"/>
      <c r="B127" s="4"/>
      <c r="C127" s="11" t="s">
        <v>456</v>
      </c>
      <c r="D127" s="50">
        <v>0</v>
      </c>
      <c r="E127" s="50">
        <v>0</v>
      </c>
      <c r="F127" s="50">
        <v>0</v>
      </c>
      <c r="G127" s="909">
        <v>0</v>
      </c>
      <c r="H127" s="910"/>
      <c r="I127" s="4"/>
      <c r="J127" s="4"/>
      <c r="K127" s="4"/>
      <c r="L127" s="4"/>
    </row>
    <row r="128" spans="1:12" ht="14.1" customHeight="1">
      <c r="A128" s="4"/>
      <c r="B128" s="4"/>
      <c r="C128" s="11" t="s">
        <v>455</v>
      </c>
      <c r="D128" s="50">
        <v>0</v>
      </c>
      <c r="E128" s="50">
        <v>0</v>
      </c>
      <c r="F128" s="50">
        <v>0</v>
      </c>
      <c r="G128" s="909">
        <v>0</v>
      </c>
      <c r="H128" s="910"/>
      <c r="I128" s="4"/>
      <c r="J128" s="4"/>
      <c r="K128" s="4"/>
      <c r="L128" s="4"/>
    </row>
    <row r="129" spans="1:12" ht="14.1" customHeight="1">
      <c r="A129" s="4"/>
      <c r="B129" s="4"/>
      <c r="C129" s="11" t="s">
        <v>460</v>
      </c>
      <c r="D129" s="50">
        <v>0</v>
      </c>
      <c r="E129" s="50">
        <v>0</v>
      </c>
      <c r="F129" s="50">
        <v>0</v>
      </c>
      <c r="G129" s="909">
        <v>0</v>
      </c>
      <c r="H129" s="910"/>
      <c r="I129" s="4"/>
      <c r="J129" s="4"/>
      <c r="K129" s="4"/>
      <c r="L129" s="4"/>
    </row>
    <row r="130" spans="1:12" ht="14.1" customHeight="1">
      <c r="A130" s="4"/>
      <c r="B130" s="4"/>
      <c r="C130" s="11" t="s">
        <v>459</v>
      </c>
      <c r="D130" s="50">
        <v>0</v>
      </c>
      <c r="E130" s="50">
        <v>0</v>
      </c>
      <c r="F130" s="50">
        <v>0</v>
      </c>
      <c r="G130" s="909">
        <v>0</v>
      </c>
      <c r="H130" s="910"/>
      <c r="I130" s="4"/>
      <c r="J130" s="4"/>
      <c r="K130" s="4"/>
      <c r="L130" s="4"/>
    </row>
    <row r="131" spans="1:12" ht="14.1" customHeight="1">
      <c r="A131" s="4"/>
      <c r="B131" s="4"/>
      <c r="C131" s="11" t="s">
        <v>458</v>
      </c>
      <c r="D131" s="50">
        <v>0</v>
      </c>
      <c r="E131" s="50">
        <v>0</v>
      </c>
      <c r="F131" s="50">
        <v>0</v>
      </c>
      <c r="G131" s="909">
        <v>0</v>
      </c>
      <c r="H131" s="910"/>
      <c r="I131" s="4"/>
      <c r="J131" s="4"/>
      <c r="K131" s="4"/>
      <c r="L131" s="4"/>
    </row>
    <row r="132" spans="1:12" ht="14.1" customHeight="1">
      <c r="A132" s="4"/>
      <c r="B132" s="4"/>
      <c r="C132" s="11" t="s">
        <v>457</v>
      </c>
      <c r="D132" s="50">
        <v>0</v>
      </c>
      <c r="E132" s="50">
        <v>0</v>
      </c>
      <c r="F132" s="50">
        <v>0</v>
      </c>
      <c r="G132" s="909">
        <v>0</v>
      </c>
      <c r="H132" s="910"/>
      <c r="I132" s="4"/>
      <c r="J132" s="4"/>
      <c r="K132" s="4"/>
      <c r="L132" s="4"/>
    </row>
    <row r="133" spans="1:12" ht="14.1" customHeight="1">
      <c r="A133" s="4"/>
      <c r="B133" s="4"/>
      <c r="C133" s="11" t="s">
        <v>456</v>
      </c>
      <c r="D133" s="50">
        <v>0</v>
      </c>
      <c r="E133" s="50">
        <v>0</v>
      </c>
      <c r="F133" s="50">
        <v>0</v>
      </c>
      <c r="G133" s="909">
        <v>0</v>
      </c>
      <c r="H133" s="910"/>
      <c r="I133" s="4"/>
      <c r="J133" s="4"/>
      <c r="K133" s="4"/>
      <c r="L133" s="4"/>
    </row>
    <row r="134" spans="1:12" ht="14.1" customHeight="1">
      <c r="A134" s="4"/>
      <c r="B134" s="4"/>
      <c r="C134" s="11" t="s">
        <v>455</v>
      </c>
      <c r="D134" s="50">
        <v>0</v>
      </c>
      <c r="E134" s="50">
        <v>0</v>
      </c>
      <c r="F134" s="50">
        <v>0</v>
      </c>
      <c r="G134" s="909">
        <v>0</v>
      </c>
      <c r="H134" s="910"/>
      <c r="I134" s="4"/>
      <c r="J134" s="4"/>
      <c r="K134" s="4"/>
      <c r="L134" s="4"/>
    </row>
    <row r="135" spans="1:12" ht="14.1" customHeight="1">
      <c r="A135" s="4"/>
      <c r="B135" s="4"/>
      <c r="C135" s="11" t="s">
        <v>454</v>
      </c>
      <c r="D135" s="50">
        <v>0</v>
      </c>
      <c r="E135" s="50">
        <v>0</v>
      </c>
      <c r="F135" s="50">
        <v>0</v>
      </c>
      <c r="G135" s="909">
        <v>0</v>
      </c>
      <c r="H135" s="910"/>
      <c r="I135" s="4"/>
      <c r="J135" s="4"/>
      <c r="K135" s="4"/>
      <c r="L135" s="4"/>
    </row>
    <row r="136" spans="1:12" ht="14.1" customHeight="1">
      <c r="A136" s="4"/>
      <c r="B136" s="4"/>
      <c r="C136" s="11" t="s">
        <v>453</v>
      </c>
      <c r="D136" s="50">
        <v>0</v>
      </c>
      <c r="E136" s="50">
        <v>0</v>
      </c>
      <c r="F136" s="50">
        <v>0</v>
      </c>
      <c r="G136" s="909">
        <v>0</v>
      </c>
      <c r="H136" s="910"/>
      <c r="I136" s="4"/>
      <c r="J136" s="4"/>
      <c r="K136" s="4"/>
      <c r="L136" s="4"/>
    </row>
    <row r="137" spans="1:12" ht="14.1" customHeight="1">
      <c r="A137" s="4"/>
      <c r="B137" s="4"/>
      <c r="C137" s="10" t="s">
        <v>165</v>
      </c>
      <c r="D137" s="50">
        <v>29700000</v>
      </c>
      <c r="E137" s="50">
        <v>37700000</v>
      </c>
      <c r="F137" s="50">
        <v>43050000</v>
      </c>
      <c r="G137" s="909">
        <v>42700000</v>
      </c>
      <c r="H137" s="910"/>
      <c r="I137" s="4"/>
      <c r="J137" s="4"/>
      <c r="K137" s="4"/>
      <c r="L137" s="4"/>
    </row>
    <row r="138" spans="1:12" ht="14.1" customHeight="1">
      <c r="A138" s="4"/>
      <c r="B138" s="4"/>
      <c r="C138" s="827" t="s">
        <v>44</v>
      </c>
      <c r="D138" s="828"/>
      <c r="E138" s="828"/>
      <c r="F138" s="828"/>
      <c r="G138" s="828"/>
      <c r="H138" s="828"/>
      <c r="I138" s="4"/>
      <c r="J138" s="4"/>
      <c r="K138" s="4"/>
      <c r="L138" s="4"/>
    </row>
    <row r="139" spans="1:12" ht="14.1" customHeight="1">
      <c r="A139" s="4"/>
      <c r="B139" s="4"/>
      <c r="C139" s="46" t="s">
        <v>860</v>
      </c>
      <c r="D139" s="827" t="s">
        <v>127</v>
      </c>
      <c r="E139" s="828"/>
      <c r="F139" s="828"/>
      <c r="G139" s="828"/>
      <c r="H139" s="828"/>
      <c r="I139" s="4"/>
      <c r="J139" s="4"/>
      <c r="K139" s="4"/>
      <c r="L139" s="4"/>
    </row>
    <row r="140" spans="1:12" ht="14.1" customHeight="1">
      <c r="A140" s="4"/>
      <c r="B140" s="4"/>
      <c r="C140" s="14" t="s">
        <v>484</v>
      </c>
      <c r="D140" s="825" t="s">
        <v>859</v>
      </c>
      <c r="E140" s="826"/>
      <c r="F140" s="826"/>
      <c r="G140" s="826"/>
      <c r="H140" s="826"/>
      <c r="I140" s="4"/>
      <c r="J140" s="4"/>
      <c r="K140" s="4"/>
      <c r="L140" s="4"/>
    </row>
    <row r="141" spans="1:12" ht="14.1" customHeight="1">
      <c r="A141" s="4"/>
      <c r="B141" s="4"/>
      <c r="C141" s="47" t="s">
        <v>482</v>
      </c>
      <c r="D141" s="821" t="s">
        <v>858</v>
      </c>
      <c r="E141" s="822"/>
      <c r="F141" s="822"/>
      <c r="G141" s="822"/>
      <c r="H141" s="822"/>
      <c r="I141" s="4"/>
      <c r="J141" s="4"/>
      <c r="K141" s="4"/>
      <c r="L141" s="4"/>
    </row>
    <row r="142" spans="1:12" ht="14.1" customHeight="1">
      <c r="A142" s="4"/>
      <c r="B142" s="4"/>
      <c r="C142" s="47" t="s">
        <v>15</v>
      </c>
      <c r="D142" s="821" t="s">
        <v>260</v>
      </c>
      <c r="E142" s="822"/>
      <c r="F142" s="822"/>
      <c r="G142" s="822"/>
      <c r="H142" s="822"/>
      <c r="I142" s="4"/>
      <c r="J142" s="4"/>
      <c r="K142" s="4"/>
      <c r="L142" s="4"/>
    </row>
    <row r="143" spans="1:12" ht="15" customHeight="1">
      <c r="A143" s="4"/>
      <c r="B143" s="4"/>
      <c r="C143" s="13"/>
      <c r="D143" s="53">
        <v>2021</v>
      </c>
      <c r="E143" s="53">
        <v>2022</v>
      </c>
      <c r="F143" s="53">
        <v>2023</v>
      </c>
      <c r="G143" s="915">
        <v>2024</v>
      </c>
      <c r="H143" s="916"/>
      <c r="I143" s="4"/>
      <c r="J143" s="4"/>
      <c r="K143" s="4"/>
      <c r="L143" s="4"/>
    </row>
    <row r="144" spans="1:12" ht="15" customHeight="1">
      <c r="A144" s="4"/>
      <c r="B144" s="4"/>
      <c r="C144" s="12"/>
      <c r="D144" s="54" t="s">
        <v>7</v>
      </c>
      <c r="E144" s="54" t="s">
        <v>8</v>
      </c>
      <c r="F144" s="54" t="s">
        <v>8</v>
      </c>
      <c r="G144" s="917" t="s">
        <v>8</v>
      </c>
      <c r="H144" s="918"/>
      <c r="I144" s="4"/>
      <c r="J144" s="4"/>
      <c r="K144" s="4"/>
      <c r="L144" s="4"/>
    </row>
    <row r="145" spans="1:12" ht="14.1" customHeight="1">
      <c r="A145" s="4"/>
      <c r="B145" s="4"/>
      <c r="C145" s="7" t="s">
        <v>16</v>
      </c>
      <c r="D145" s="55" t="s">
        <v>491</v>
      </c>
      <c r="E145" s="55" t="s">
        <v>474</v>
      </c>
      <c r="F145" s="55" t="s">
        <v>491</v>
      </c>
      <c r="G145" s="919" t="s">
        <v>474</v>
      </c>
      <c r="H145" s="906"/>
      <c r="I145" s="4"/>
      <c r="J145" s="4"/>
      <c r="K145" s="4"/>
      <c r="L145" s="4"/>
    </row>
    <row r="146" spans="1:12" ht="14.1" customHeight="1">
      <c r="A146" s="4"/>
      <c r="B146" s="4"/>
      <c r="C146" s="7" t="s">
        <v>17</v>
      </c>
      <c r="D146" s="55" t="s">
        <v>474</v>
      </c>
      <c r="E146" s="55" t="s">
        <v>692</v>
      </c>
      <c r="F146" s="55" t="s">
        <v>692</v>
      </c>
      <c r="G146" s="919" t="s">
        <v>692</v>
      </c>
      <c r="H146" s="906"/>
      <c r="I146" s="4"/>
      <c r="J146" s="4"/>
      <c r="K146" s="4"/>
      <c r="L146" s="4"/>
    </row>
    <row r="147" spans="1:12" ht="14.1" customHeight="1">
      <c r="A147" s="4"/>
      <c r="B147" s="4"/>
      <c r="C147" s="7" t="s">
        <v>18</v>
      </c>
      <c r="D147" s="55" t="s">
        <v>474</v>
      </c>
      <c r="E147" s="55" t="s">
        <v>474</v>
      </c>
      <c r="F147" s="55" t="s">
        <v>857</v>
      </c>
      <c r="G147" s="919" t="s">
        <v>474</v>
      </c>
      <c r="H147" s="906"/>
      <c r="I147" s="4"/>
      <c r="J147" s="4"/>
      <c r="K147" s="4"/>
      <c r="L147" s="4"/>
    </row>
    <row r="148" spans="1:12" ht="14.1" customHeight="1">
      <c r="A148" s="4"/>
      <c r="B148" s="4"/>
      <c r="C148" s="7" t="s">
        <v>477</v>
      </c>
      <c r="D148" s="55" t="s">
        <v>450</v>
      </c>
      <c r="E148" s="55" t="s">
        <v>583</v>
      </c>
      <c r="F148" s="55" t="s">
        <v>450</v>
      </c>
      <c r="G148" s="919" t="s">
        <v>583</v>
      </c>
      <c r="H148" s="906"/>
      <c r="I148" s="4"/>
      <c r="J148" s="4"/>
      <c r="K148" s="4"/>
      <c r="L148" s="4"/>
    </row>
    <row r="149" spans="1:12" ht="14.1" customHeight="1">
      <c r="A149" s="4"/>
      <c r="B149" s="4"/>
      <c r="C149" s="7" t="s">
        <v>476</v>
      </c>
      <c r="D149" s="55" t="s">
        <v>450</v>
      </c>
      <c r="E149" s="55" t="s">
        <v>450</v>
      </c>
      <c r="F149" s="55" t="s">
        <v>474</v>
      </c>
      <c r="G149" s="919" t="s">
        <v>474</v>
      </c>
      <c r="H149" s="906"/>
      <c r="I149" s="4"/>
      <c r="J149" s="4"/>
      <c r="K149" s="4"/>
      <c r="L149" s="4"/>
    </row>
    <row r="150" spans="1:12" ht="14.1" customHeight="1">
      <c r="A150" s="4"/>
      <c r="B150" s="4"/>
      <c r="C150" s="7" t="s">
        <v>22</v>
      </c>
      <c r="D150" s="55" t="s">
        <v>450</v>
      </c>
      <c r="E150" s="55" t="s">
        <v>450</v>
      </c>
      <c r="F150" s="55" t="s">
        <v>450</v>
      </c>
      <c r="G150" s="919" t="s">
        <v>583</v>
      </c>
      <c r="H150" s="906"/>
      <c r="I150" s="4"/>
      <c r="J150" s="4"/>
      <c r="K150" s="4"/>
      <c r="L150" s="4"/>
    </row>
    <row r="151" spans="1:12" ht="14.1" customHeight="1">
      <c r="A151" s="4"/>
      <c r="B151" s="4"/>
      <c r="C151" s="823" t="s">
        <v>473</v>
      </c>
      <c r="D151" s="824"/>
      <c r="E151" s="824"/>
      <c r="F151" s="824"/>
      <c r="G151" s="824"/>
      <c r="H151" s="824"/>
      <c r="I151" s="4"/>
      <c r="J151" s="4"/>
      <c r="K151" s="4"/>
      <c r="L151" s="4"/>
    </row>
    <row r="152" spans="1:12" ht="14.1" customHeight="1">
      <c r="A152" s="4"/>
      <c r="B152" s="4"/>
      <c r="C152" s="13"/>
      <c r="D152" s="53">
        <v>2021</v>
      </c>
      <c r="E152" s="53">
        <v>2022</v>
      </c>
      <c r="F152" s="53">
        <v>2023</v>
      </c>
      <c r="G152" s="915">
        <v>2024</v>
      </c>
      <c r="H152" s="916"/>
      <c r="I152" s="4"/>
      <c r="J152" s="4"/>
      <c r="K152" s="4"/>
      <c r="L152" s="4"/>
    </row>
    <row r="153" spans="1:12" ht="14.1" customHeight="1">
      <c r="A153" s="4"/>
      <c r="B153" s="4"/>
      <c r="C153" s="12"/>
      <c r="D153" s="54" t="s">
        <v>7</v>
      </c>
      <c r="E153" s="54" t="s">
        <v>8</v>
      </c>
      <c r="F153" s="54" t="s">
        <v>8</v>
      </c>
      <c r="G153" s="917" t="s">
        <v>8</v>
      </c>
      <c r="H153" s="918"/>
      <c r="I153" s="4"/>
      <c r="J153" s="4"/>
      <c r="K153" s="4"/>
      <c r="L153" s="4"/>
    </row>
    <row r="154" spans="1:12" ht="14.1" customHeight="1">
      <c r="A154" s="4"/>
      <c r="B154" s="4"/>
      <c r="C154" s="11" t="s">
        <v>470</v>
      </c>
      <c r="D154" s="50">
        <v>0</v>
      </c>
      <c r="E154" s="50">
        <v>0</v>
      </c>
      <c r="F154" s="50">
        <v>0</v>
      </c>
      <c r="G154" s="909">
        <v>0</v>
      </c>
      <c r="H154" s="910"/>
      <c r="I154" s="4"/>
      <c r="J154" s="4"/>
      <c r="K154" s="4"/>
      <c r="L154" s="4"/>
    </row>
    <row r="155" spans="1:12" ht="14.1" customHeight="1">
      <c r="A155" s="4"/>
      <c r="B155" s="4"/>
      <c r="C155" s="11" t="s">
        <v>459</v>
      </c>
      <c r="D155" s="50">
        <v>0</v>
      </c>
      <c r="E155" s="50">
        <v>0</v>
      </c>
      <c r="F155" s="50">
        <v>0</v>
      </c>
      <c r="G155" s="909">
        <v>0</v>
      </c>
      <c r="H155" s="910"/>
      <c r="I155" s="4"/>
      <c r="J155" s="4"/>
      <c r="K155" s="4"/>
      <c r="L155" s="4"/>
    </row>
    <row r="156" spans="1:12" ht="14.1" customHeight="1">
      <c r="A156" s="4"/>
      <c r="B156" s="4"/>
      <c r="C156" s="11" t="s">
        <v>463</v>
      </c>
      <c r="D156" s="50">
        <v>0</v>
      </c>
      <c r="E156" s="50">
        <v>0</v>
      </c>
      <c r="F156" s="50">
        <v>0</v>
      </c>
      <c r="G156" s="909">
        <v>0</v>
      </c>
      <c r="H156" s="910"/>
      <c r="I156" s="4"/>
      <c r="J156" s="4"/>
      <c r="K156" s="4"/>
      <c r="L156" s="4"/>
    </row>
    <row r="157" spans="1:12" ht="14.1" customHeight="1">
      <c r="A157" s="4"/>
      <c r="B157" s="4"/>
      <c r="C157" s="11" t="s">
        <v>469</v>
      </c>
      <c r="D157" s="50">
        <v>0</v>
      </c>
      <c r="E157" s="50">
        <v>0</v>
      </c>
      <c r="F157" s="50">
        <v>0</v>
      </c>
      <c r="G157" s="909">
        <v>0</v>
      </c>
      <c r="H157" s="910"/>
      <c r="I157" s="4"/>
      <c r="J157" s="4"/>
      <c r="K157" s="4"/>
      <c r="L157" s="4"/>
    </row>
    <row r="158" spans="1:12" ht="14.1" customHeight="1">
      <c r="A158" s="4"/>
      <c r="B158" s="4"/>
      <c r="C158" s="11" t="s">
        <v>459</v>
      </c>
      <c r="D158" s="50">
        <v>0</v>
      </c>
      <c r="E158" s="50">
        <v>0</v>
      </c>
      <c r="F158" s="50">
        <v>0</v>
      </c>
      <c r="G158" s="909">
        <v>0</v>
      </c>
      <c r="H158" s="910"/>
      <c r="I158" s="4"/>
      <c r="J158" s="4"/>
      <c r="K158" s="4"/>
      <c r="L158" s="4"/>
    </row>
    <row r="159" spans="1:12" ht="14.1" customHeight="1">
      <c r="A159" s="4"/>
      <c r="B159" s="4"/>
      <c r="C159" s="11" t="s">
        <v>463</v>
      </c>
      <c r="D159" s="50">
        <v>0</v>
      </c>
      <c r="E159" s="50">
        <v>0</v>
      </c>
      <c r="F159" s="50">
        <v>0</v>
      </c>
      <c r="G159" s="909">
        <v>0</v>
      </c>
      <c r="H159" s="910"/>
      <c r="I159" s="4"/>
      <c r="J159" s="4"/>
      <c r="K159" s="4"/>
      <c r="L159" s="4"/>
    </row>
    <row r="160" spans="1:12" ht="14.1" customHeight="1">
      <c r="A160" s="4"/>
      <c r="B160" s="4"/>
      <c r="C160" s="11" t="s">
        <v>468</v>
      </c>
      <c r="D160" s="50">
        <v>0</v>
      </c>
      <c r="E160" s="50">
        <v>0</v>
      </c>
      <c r="F160" s="50">
        <v>0</v>
      </c>
      <c r="G160" s="909">
        <v>0</v>
      </c>
      <c r="H160" s="910"/>
      <c r="I160" s="4"/>
      <c r="J160" s="4"/>
      <c r="K160" s="4"/>
      <c r="L160" s="4"/>
    </row>
    <row r="161" spans="1:12" ht="14.1" customHeight="1">
      <c r="A161" s="4"/>
      <c r="B161" s="4"/>
      <c r="C161" s="11" t="s">
        <v>459</v>
      </c>
      <c r="D161" s="50">
        <v>0</v>
      </c>
      <c r="E161" s="50">
        <v>0</v>
      </c>
      <c r="F161" s="50">
        <v>0</v>
      </c>
      <c r="G161" s="909">
        <v>0</v>
      </c>
      <c r="H161" s="910"/>
      <c r="I161" s="4"/>
      <c r="J161" s="4"/>
      <c r="K161" s="4"/>
      <c r="L161" s="4"/>
    </row>
    <row r="162" spans="1:12" ht="14.1" customHeight="1">
      <c r="A162" s="4"/>
      <c r="B162" s="4"/>
      <c r="C162" s="11" t="s">
        <v>463</v>
      </c>
      <c r="D162" s="50">
        <v>0</v>
      </c>
      <c r="E162" s="50">
        <v>0</v>
      </c>
      <c r="F162" s="50">
        <v>0</v>
      </c>
      <c r="G162" s="909">
        <v>0</v>
      </c>
      <c r="H162" s="910"/>
      <c r="I162" s="4"/>
      <c r="J162" s="4"/>
      <c r="K162" s="4"/>
      <c r="L162" s="4"/>
    </row>
    <row r="163" spans="1:12" ht="14.1" customHeight="1">
      <c r="A163" s="4"/>
      <c r="B163" s="4"/>
      <c r="C163" s="11" t="s">
        <v>467</v>
      </c>
      <c r="D163" s="50">
        <v>0</v>
      </c>
      <c r="E163" s="50">
        <v>0</v>
      </c>
      <c r="F163" s="50">
        <v>0</v>
      </c>
      <c r="G163" s="909">
        <v>0</v>
      </c>
      <c r="H163" s="910"/>
      <c r="I163" s="4"/>
      <c r="J163" s="4"/>
      <c r="K163" s="4"/>
      <c r="L163" s="4"/>
    </row>
    <row r="164" spans="1:12" ht="14.1" customHeight="1">
      <c r="A164" s="4"/>
      <c r="B164" s="4"/>
      <c r="C164" s="11" t="s">
        <v>459</v>
      </c>
      <c r="D164" s="50">
        <v>0</v>
      </c>
      <c r="E164" s="50">
        <v>0</v>
      </c>
      <c r="F164" s="50">
        <v>0</v>
      </c>
      <c r="G164" s="909">
        <v>0</v>
      </c>
      <c r="H164" s="910"/>
      <c r="I164" s="4"/>
      <c r="J164" s="4"/>
      <c r="K164" s="4"/>
      <c r="L164" s="4"/>
    </row>
    <row r="165" spans="1:12" ht="14.1" customHeight="1">
      <c r="A165" s="4"/>
      <c r="B165" s="4"/>
      <c r="C165" s="11" t="s">
        <v>463</v>
      </c>
      <c r="D165" s="50">
        <v>0</v>
      </c>
      <c r="E165" s="50">
        <v>0</v>
      </c>
      <c r="F165" s="50">
        <v>0</v>
      </c>
      <c r="G165" s="909">
        <v>0</v>
      </c>
      <c r="H165" s="910"/>
      <c r="I165" s="4"/>
      <c r="J165" s="4"/>
      <c r="K165" s="4"/>
      <c r="L165" s="4"/>
    </row>
    <row r="166" spans="1:12" ht="14.1" customHeight="1">
      <c r="A166" s="4"/>
      <c r="B166" s="4"/>
      <c r="C166" s="11" t="s">
        <v>472</v>
      </c>
      <c r="D166" s="50">
        <v>0</v>
      </c>
      <c r="E166" s="50">
        <v>0</v>
      </c>
      <c r="F166" s="50">
        <v>0</v>
      </c>
      <c r="G166" s="909">
        <v>0</v>
      </c>
      <c r="H166" s="910"/>
      <c r="I166" s="4"/>
      <c r="J166" s="4"/>
      <c r="K166" s="4"/>
      <c r="L166" s="4"/>
    </row>
    <row r="167" spans="1:12" ht="14.1" customHeight="1">
      <c r="A167" s="4"/>
      <c r="B167" s="4"/>
      <c r="C167" s="11" t="s">
        <v>459</v>
      </c>
      <c r="D167" s="50">
        <v>0</v>
      </c>
      <c r="E167" s="50">
        <v>0</v>
      </c>
      <c r="F167" s="50">
        <v>0</v>
      </c>
      <c r="G167" s="909">
        <v>0</v>
      </c>
      <c r="H167" s="910"/>
      <c r="I167" s="4"/>
      <c r="J167" s="4"/>
      <c r="K167" s="4"/>
      <c r="L167" s="4"/>
    </row>
    <row r="168" spans="1:12" ht="14.1" customHeight="1">
      <c r="A168" s="4"/>
      <c r="B168" s="4"/>
      <c r="C168" s="11" t="s">
        <v>463</v>
      </c>
      <c r="D168" s="50">
        <v>0</v>
      </c>
      <c r="E168" s="50">
        <v>0</v>
      </c>
      <c r="F168" s="50">
        <v>0</v>
      </c>
      <c r="G168" s="909">
        <v>0</v>
      </c>
      <c r="H168" s="910"/>
      <c r="I168" s="4"/>
      <c r="J168" s="4"/>
      <c r="K168" s="4"/>
      <c r="L168" s="4"/>
    </row>
    <row r="169" spans="1:12" ht="14.1" customHeight="1">
      <c r="A169" s="4"/>
      <c r="B169" s="4"/>
      <c r="C169" s="11" t="s">
        <v>465</v>
      </c>
      <c r="D169" s="50">
        <v>0</v>
      </c>
      <c r="E169" s="50">
        <v>0</v>
      </c>
      <c r="F169" s="50">
        <v>0</v>
      </c>
      <c r="G169" s="909">
        <v>0</v>
      </c>
      <c r="H169" s="910"/>
      <c r="I169" s="4"/>
      <c r="J169" s="4"/>
      <c r="K169" s="4"/>
      <c r="L169" s="4"/>
    </row>
    <row r="170" spans="1:12" ht="14.1" customHeight="1">
      <c r="A170" s="4"/>
      <c r="B170" s="4"/>
      <c r="C170" s="11" t="s">
        <v>459</v>
      </c>
      <c r="D170" s="50">
        <v>0</v>
      </c>
      <c r="E170" s="50">
        <v>0</v>
      </c>
      <c r="F170" s="50">
        <v>0</v>
      </c>
      <c r="G170" s="909">
        <v>0</v>
      </c>
      <c r="H170" s="910"/>
      <c r="I170" s="4"/>
      <c r="J170" s="4"/>
      <c r="K170" s="4"/>
      <c r="L170" s="4"/>
    </row>
    <row r="171" spans="1:12" ht="14.1" customHeight="1">
      <c r="A171" s="4"/>
      <c r="B171" s="4"/>
      <c r="C171" s="11" t="s">
        <v>463</v>
      </c>
      <c r="D171" s="50">
        <v>0</v>
      </c>
      <c r="E171" s="50">
        <v>0</v>
      </c>
      <c r="F171" s="50">
        <v>0</v>
      </c>
      <c r="G171" s="909">
        <v>0</v>
      </c>
      <c r="H171" s="910"/>
      <c r="I171" s="4"/>
      <c r="J171" s="4"/>
      <c r="K171" s="4"/>
      <c r="L171" s="4"/>
    </row>
    <row r="172" spans="1:12" ht="14.1" customHeight="1">
      <c r="A172" s="4"/>
      <c r="B172" s="4"/>
      <c r="C172" s="11" t="s">
        <v>464</v>
      </c>
      <c r="D172" s="50">
        <v>0</v>
      </c>
      <c r="E172" s="50">
        <v>0</v>
      </c>
      <c r="F172" s="50">
        <v>0</v>
      </c>
      <c r="G172" s="909">
        <v>0</v>
      </c>
      <c r="H172" s="910"/>
      <c r="I172" s="4"/>
      <c r="J172" s="4"/>
      <c r="K172" s="4"/>
      <c r="L172" s="4"/>
    </row>
    <row r="173" spans="1:12" ht="14.1" customHeight="1">
      <c r="A173" s="4"/>
      <c r="B173" s="4"/>
      <c r="C173" s="11" t="s">
        <v>459</v>
      </c>
      <c r="D173" s="50">
        <v>0</v>
      </c>
      <c r="E173" s="50">
        <v>0</v>
      </c>
      <c r="F173" s="50">
        <v>0</v>
      </c>
      <c r="G173" s="909">
        <v>0</v>
      </c>
      <c r="H173" s="910"/>
      <c r="I173" s="4"/>
      <c r="J173" s="4"/>
      <c r="K173" s="4"/>
      <c r="L173" s="4"/>
    </row>
    <row r="174" spans="1:12" ht="14.1" customHeight="1">
      <c r="A174" s="4"/>
      <c r="B174" s="4"/>
      <c r="C174" s="11" t="s">
        <v>463</v>
      </c>
      <c r="D174" s="50">
        <v>0</v>
      </c>
      <c r="E174" s="50">
        <v>0</v>
      </c>
      <c r="F174" s="50">
        <v>0</v>
      </c>
      <c r="G174" s="909">
        <v>0</v>
      </c>
      <c r="H174" s="910"/>
      <c r="I174" s="4"/>
      <c r="J174" s="4"/>
      <c r="K174" s="4"/>
      <c r="L174" s="4"/>
    </row>
    <row r="175" spans="1:12" ht="14.1" customHeight="1">
      <c r="A175" s="4"/>
      <c r="B175" s="4"/>
      <c r="C175" s="11" t="s">
        <v>462</v>
      </c>
      <c r="D175" s="50">
        <v>0</v>
      </c>
      <c r="E175" s="50">
        <v>0</v>
      </c>
      <c r="F175" s="50">
        <v>0</v>
      </c>
      <c r="G175" s="909">
        <v>0</v>
      </c>
      <c r="H175" s="910"/>
      <c r="I175" s="4"/>
      <c r="J175" s="4"/>
      <c r="K175" s="4"/>
      <c r="L175" s="4"/>
    </row>
    <row r="176" spans="1:12" ht="14.1" customHeight="1">
      <c r="A176" s="4"/>
      <c r="B176" s="4"/>
      <c r="C176" s="11" t="s">
        <v>459</v>
      </c>
      <c r="D176" s="50">
        <v>0</v>
      </c>
      <c r="E176" s="50">
        <v>0</v>
      </c>
      <c r="F176" s="50">
        <v>0</v>
      </c>
      <c r="G176" s="909">
        <v>0</v>
      </c>
      <c r="H176" s="910"/>
      <c r="I176" s="4"/>
      <c r="J176" s="4"/>
      <c r="K176" s="4"/>
      <c r="L176" s="4"/>
    </row>
    <row r="177" spans="1:12" ht="14.1" customHeight="1">
      <c r="A177" s="4"/>
      <c r="B177" s="4"/>
      <c r="C177" s="11" t="s">
        <v>458</v>
      </c>
      <c r="D177" s="50">
        <v>0</v>
      </c>
      <c r="E177" s="50">
        <v>0</v>
      </c>
      <c r="F177" s="50">
        <v>0</v>
      </c>
      <c r="G177" s="909">
        <v>0</v>
      </c>
      <c r="H177" s="910"/>
      <c r="I177" s="4"/>
      <c r="J177" s="4"/>
      <c r="K177" s="4"/>
      <c r="L177" s="4"/>
    </row>
    <row r="178" spans="1:12" ht="14.1" customHeight="1">
      <c r="A178" s="4"/>
      <c r="B178" s="4"/>
      <c r="C178" s="11" t="s">
        <v>457</v>
      </c>
      <c r="D178" s="50">
        <v>0</v>
      </c>
      <c r="E178" s="50">
        <v>0</v>
      </c>
      <c r="F178" s="50">
        <v>0</v>
      </c>
      <c r="G178" s="909">
        <v>0</v>
      </c>
      <c r="H178" s="910"/>
      <c r="I178" s="4"/>
      <c r="J178" s="4"/>
      <c r="K178" s="4"/>
      <c r="L178" s="4"/>
    </row>
    <row r="179" spans="1:12" ht="14.1" customHeight="1">
      <c r="A179" s="4"/>
      <c r="B179" s="4"/>
      <c r="C179" s="11" t="s">
        <v>456</v>
      </c>
      <c r="D179" s="50">
        <v>0</v>
      </c>
      <c r="E179" s="50">
        <v>0</v>
      </c>
      <c r="F179" s="50">
        <v>0</v>
      </c>
      <c r="G179" s="909">
        <v>0</v>
      </c>
      <c r="H179" s="910"/>
      <c r="I179" s="4"/>
      <c r="J179" s="4"/>
      <c r="K179" s="4"/>
      <c r="L179" s="4"/>
    </row>
    <row r="180" spans="1:12" ht="14.1" customHeight="1">
      <c r="A180" s="4"/>
      <c r="B180" s="4"/>
      <c r="C180" s="11" t="s">
        <v>455</v>
      </c>
      <c r="D180" s="50">
        <v>0</v>
      </c>
      <c r="E180" s="50">
        <v>0</v>
      </c>
      <c r="F180" s="50">
        <v>0</v>
      </c>
      <c r="G180" s="909">
        <v>0</v>
      </c>
      <c r="H180" s="910"/>
      <c r="I180" s="4"/>
      <c r="J180" s="4"/>
      <c r="K180" s="4"/>
      <c r="L180" s="4"/>
    </row>
    <row r="181" spans="1:12" ht="14.1" customHeight="1">
      <c r="A181" s="4"/>
      <c r="B181" s="4"/>
      <c r="C181" s="11" t="s">
        <v>461</v>
      </c>
      <c r="D181" s="50">
        <v>0</v>
      </c>
      <c r="E181" s="50">
        <v>1000000</v>
      </c>
      <c r="F181" s="50">
        <v>1000000</v>
      </c>
      <c r="G181" s="909">
        <v>1000000</v>
      </c>
      <c r="H181" s="910"/>
      <c r="I181" s="4"/>
      <c r="J181" s="4"/>
      <c r="K181" s="4"/>
      <c r="L181" s="4"/>
    </row>
    <row r="182" spans="1:12" ht="14.1" customHeight="1">
      <c r="A182" s="4"/>
      <c r="B182" s="4"/>
      <c r="C182" s="11" t="s">
        <v>459</v>
      </c>
      <c r="D182" s="50">
        <v>0</v>
      </c>
      <c r="E182" s="50">
        <v>1000000</v>
      </c>
      <c r="F182" s="50">
        <v>1000000</v>
      </c>
      <c r="G182" s="909">
        <v>1000000</v>
      </c>
      <c r="H182" s="910"/>
      <c r="I182" s="4"/>
      <c r="J182" s="4"/>
      <c r="K182" s="4"/>
      <c r="L182" s="4"/>
    </row>
    <row r="183" spans="1:12" ht="14.1" customHeight="1">
      <c r="A183" s="4"/>
      <c r="B183" s="4"/>
      <c r="C183" s="11" t="s">
        <v>458</v>
      </c>
      <c r="D183" s="50">
        <v>0</v>
      </c>
      <c r="E183" s="50">
        <v>0</v>
      </c>
      <c r="F183" s="50">
        <v>0</v>
      </c>
      <c r="G183" s="909">
        <v>0</v>
      </c>
      <c r="H183" s="910"/>
      <c r="I183" s="4"/>
      <c r="J183" s="4"/>
      <c r="K183" s="4"/>
      <c r="L183" s="4"/>
    </row>
    <row r="184" spans="1:12" ht="14.1" customHeight="1">
      <c r="A184" s="4"/>
      <c r="B184" s="4"/>
      <c r="C184" s="11" t="s">
        <v>457</v>
      </c>
      <c r="D184" s="50">
        <v>0</v>
      </c>
      <c r="E184" s="50">
        <v>0</v>
      </c>
      <c r="F184" s="50">
        <v>0</v>
      </c>
      <c r="G184" s="909">
        <v>0</v>
      </c>
      <c r="H184" s="910"/>
      <c r="I184" s="4"/>
      <c r="J184" s="4"/>
      <c r="K184" s="4"/>
      <c r="L184" s="4"/>
    </row>
    <row r="185" spans="1:12" ht="14.1" customHeight="1">
      <c r="A185" s="4"/>
      <c r="B185" s="4"/>
      <c r="C185" s="11" t="s">
        <v>456</v>
      </c>
      <c r="D185" s="50">
        <v>0</v>
      </c>
      <c r="E185" s="50">
        <v>0</v>
      </c>
      <c r="F185" s="50">
        <v>0</v>
      </c>
      <c r="G185" s="909">
        <v>0</v>
      </c>
      <c r="H185" s="910"/>
      <c r="I185" s="4"/>
      <c r="J185" s="4"/>
      <c r="K185" s="4"/>
      <c r="L185" s="4"/>
    </row>
    <row r="186" spans="1:12" ht="14.1" customHeight="1">
      <c r="A186" s="4"/>
      <c r="B186" s="4"/>
      <c r="C186" s="11" t="s">
        <v>455</v>
      </c>
      <c r="D186" s="50">
        <v>0</v>
      </c>
      <c r="E186" s="50">
        <v>0</v>
      </c>
      <c r="F186" s="50">
        <v>0</v>
      </c>
      <c r="G186" s="909">
        <v>0</v>
      </c>
      <c r="H186" s="910"/>
      <c r="I186" s="4"/>
      <c r="J186" s="4"/>
      <c r="K186" s="4"/>
      <c r="L186" s="4"/>
    </row>
    <row r="187" spans="1:12" ht="14.1" customHeight="1">
      <c r="A187" s="4"/>
      <c r="B187" s="4"/>
      <c r="C187" s="11" t="s">
        <v>460</v>
      </c>
      <c r="D187" s="50">
        <v>0</v>
      </c>
      <c r="E187" s="50">
        <v>0</v>
      </c>
      <c r="F187" s="50">
        <v>0</v>
      </c>
      <c r="G187" s="909">
        <v>0</v>
      </c>
      <c r="H187" s="910"/>
      <c r="I187" s="4"/>
      <c r="J187" s="4"/>
      <c r="K187" s="4"/>
      <c r="L187" s="4"/>
    </row>
    <row r="188" spans="1:12" ht="14.1" customHeight="1">
      <c r="A188" s="4"/>
      <c r="B188" s="4"/>
      <c r="C188" s="11" t="s">
        <v>459</v>
      </c>
      <c r="D188" s="50">
        <v>0</v>
      </c>
      <c r="E188" s="50">
        <v>0</v>
      </c>
      <c r="F188" s="50">
        <v>0</v>
      </c>
      <c r="G188" s="909">
        <v>0</v>
      </c>
      <c r="H188" s="910"/>
      <c r="I188" s="4"/>
      <c r="J188" s="4"/>
      <c r="K188" s="4"/>
      <c r="L188" s="4"/>
    </row>
    <row r="189" spans="1:12" ht="14.1" customHeight="1">
      <c r="A189" s="4"/>
      <c r="B189" s="4"/>
      <c r="C189" s="11" t="s">
        <v>458</v>
      </c>
      <c r="D189" s="50">
        <v>0</v>
      </c>
      <c r="E189" s="50">
        <v>0</v>
      </c>
      <c r="F189" s="50">
        <v>0</v>
      </c>
      <c r="G189" s="909">
        <v>0</v>
      </c>
      <c r="H189" s="910"/>
      <c r="I189" s="4"/>
      <c r="J189" s="4"/>
      <c r="K189" s="4"/>
      <c r="L189" s="4"/>
    </row>
    <row r="190" spans="1:12" ht="14.1" customHeight="1">
      <c r="A190" s="4"/>
      <c r="B190" s="4"/>
      <c r="C190" s="11" t="s">
        <v>457</v>
      </c>
      <c r="D190" s="50">
        <v>0</v>
      </c>
      <c r="E190" s="50">
        <v>0</v>
      </c>
      <c r="F190" s="50">
        <v>0</v>
      </c>
      <c r="G190" s="909">
        <v>0</v>
      </c>
      <c r="H190" s="910"/>
      <c r="I190" s="4"/>
      <c r="J190" s="4"/>
      <c r="K190" s="4"/>
      <c r="L190" s="4"/>
    </row>
    <row r="191" spans="1:12" ht="14.1" customHeight="1">
      <c r="A191" s="4"/>
      <c r="B191" s="4"/>
      <c r="C191" s="11" t="s">
        <v>456</v>
      </c>
      <c r="D191" s="50">
        <v>0</v>
      </c>
      <c r="E191" s="50">
        <v>0</v>
      </c>
      <c r="F191" s="50">
        <v>0</v>
      </c>
      <c r="G191" s="909">
        <v>0</v>
      </c>
      <c r="H191" s="910"/>
      <c r="I191" s="4"/>
      <c r="J191" s="4"/>
      <c r="K191" s="4"/>
      <c r="L191" s="4"/>
    </row>
    <row r="192" spans="1:12" ht="14.1" customHeight="1">
      <c r="A192" s="4"/>
      <c r="B192" s="4"/>
      <c r="C192" s="11" t="s">
        <v>455</v>
      </c>
      <c r="D192" s="50">
        <v>0</v>
      </c>
      <c r="E192" s="50">
        <v>0</v>
      </c>
      <c r="F192" s="50">
        <v>0</v>
      </c>
      <c r="G192" s="909">
        <v>0</v>
      </c>
      <c r="H192" s="910"/>
      <c r="I192" s="4"/>
      <c r="J192" s="4"/>
      <c r="K192" s="4"/>
      <c r="L192" s="4"/>
    </row>
    <row r="193" spans="1:12" ht="14.1" customHeight="1">
      <c r="A193" s="4"/>
      <c r="B193" s="4"/>
      <c r="C193" s="11" t="s">
        <v>454</v>
      </c>
      <c r="D193" s="50">
        <v>0</v>
      </c>
      <c r="E193" s="50">
        <v>0</v>
      </c>
      <c r="F193" s="50">
        <v>0</v>
      </c>
      <c r="G193" s="909">
        <v>0</v>
      </c>
      <c r="H193" s="910"/>
      <c r="I193" s="4"/>
      <c r="J193" s="4"/>
      <c r="K193" s="4"/>
      <c r="L193" s="4"/>
    </row>
    <row r="194" spans="1:12" ht="14.1" customHeight="1">
      <c r="A194" s="4"/>
      <c r="B194" s="4"/>
      <c r="C194" s="11" t="s">
        <v>453</v>
      </c>
      <c r="D194" s="50">
        <v>0</v>
      </c>
      <c r="E194" s="50">
        <v>0</v>
      </c>
      <c r="F194" s="50">
        <v>0</v>
      </c>
      <c r="G194" s="909">
        <v>0</v>
      </c>
      <c r="H194" s="910"/>
      <c r="I194" s="4"/>
      <c r="J194" s="4"/>
      <c r="K194" s="4"/>
      <c r="L194" s="4"/>
    </row>
    <row r="195" spans="1:12" ht="14.1" customHeight="1">
      <c r="A195" s="4"/>
      <c r="B195" s="4"/>
      <c r="C195" s="10" t="s">
        <v>165</v>
      </c>
      <c r="D195" s="50">
        <v>0</v>
      </c>
      <c r="E195" s="50">
        <v>1000000</v>
      </c>
      <c r="F195" s="50">
        <v>1000000</v>
      </c>
      <c r="G195" s="909">
        <v>1000000</v>
      </c>
      <c r="H195" s="910"/>
      <c r="I195" s="4"/>
      <c r="J195" s="4"/>
      <c r="K195" s="4"/>
      <c r="L195" s="4"/>
    </row>
    <row r="196" spans="1:12" ht="15" customHeight="1">
      <c r="A196" s="4"/>
      <c r="B196" s="4"/>
      <c r="C196" s="9" t="s">
        <v>450</v>
      </c>
      <c r="D196" s="51" t="s">
        <v>450</v>
      </c>
      <c r="E196" s="51" t="s">
        <v>450</v>
      </c>
      <c r="F196" s="51" t="s">
        <v>450</v>
      </c>
      <c r="G196" s="911" t="s">
        <v>450</v>
      </c>
      <c r="H196" s="912"/>
      <c r="I196" s="4"/>
      <c r="J196" s="4"/>
      <c r="K196" s="4"/>
      <c r="L196" s="4"/>
    </row>
    <row r="197" spans="1:12" ht="15" customHeight="1">
      <c r="A197" s="4"/>
      <c r="B197" s="4"/>
      <c r="C197" s="8" t="s">
        <v>471</v>
      </c>
      <c r="D197" s="52">
        <v>137100000</v>
      </c>
      <c r="E197" s="52">
        <v>168440000</v>
      </c>
      <c r="F197" s="52">
        <v>168440000</v>
      </c>
      <c r="G197" s="913">
        <v>174075000</v>
      </c>
      <c r="H197" s="914"/>
      <c r="I197" s="4"/>
      <c r="J197" s="4"/>
      <c r="K197" s="4"/>
      <c r="L197" s="4"/>
    </row>
    <row r="198" spans="1:12" ht="15" customHeight="1">
      <c r="A198" s="4"/>
      <c r="B198" s="4"/>
      <c r="C198" s="7" t="s">
        <v>470</v>
      </c>
      <c r="D198" s="48">
        <v>8032000</v>
      </c>
      <c r="E198" s="48">
        <v>8032000</v>
      </c>
      <c r="F198" s="48">
        <v>8032000</v>
      </c>
      <c r="G198" s="905">
        <v>8032000</v>
      </c>
      <c r="H198" s="906"/>
      <c r="I198" s="4"/>
      <c r="J198" s="4"/>
      <c r="K198" s="4"/>
      <c r="L198" s="4"/>
    </row>
    <row r="199" spans="1:12" ht="15" customHeight="1">
      <c r="A199" s="4"/>
      <c r="B199" s="4"/>
      <c r="C199" s="7" t="s">
        <v>459</v>
      </c>
      <c r="D199" s="48">
        <v>8032000</v>
      </c>
      <c r="E199" s="48">
        <v>8032000</v>
      </c>
      <c r="F199" s="48">
        <v>8032000</v>
      </c>
      <c r="G199" s="905">
        <v>8032000</v>
      </c>
      <c r="H199" s="906"/>
      <c r="I199" s="4"/>
      <c r="J199" s="4"/>
      <c r="K199" s="4"/>
      <c r="L199" s="4"/>
    </row>
    <row r="200" spans="1:12" ht="15" customHeight="1">
      <c r="A200" s="4"/>
      <c r="B200" s="4"/>
      <c r="C200" s="7" t="s">
        <v>463</v>
      </c>
      <c r="D200" s="48">
        <v>0</v>
      </c>
      <c r="E200" s="48">
        <v>0</v>
      </c>
      <c r="F200" s="48">
        <v>0</v>
      </c>
      <c r="G200" s="905">
        <v>0</v>
      </c>
      <c r="H200" s="906"/>
      <c r="I200" s="4"/>
      <c r="J200" s="4"/>
      <c r="K200" s="4"/>
      <c r="L200" s="4"/>
    </row>
    <row r="201" spans="1:12" ht="15" customHeight="1">
      <c r="A201" s="4"/>
      <c r="B201" s="4"/>
      <c r="C201" s="7" t="s">
        <v>469</v>
      </c>
      <c r="D201" s="48">
        <v>1358000</v>
      </c>
      <c r="E201" s="48">
        <v>1358000</v>
      </c>
      <c r="F201" s="48">
        <v>1358000</v>
      </c>
      <c r="G201" s="905">
        <v>1358000</v>
      </c>
      <c r="H201" s="906"/>
      <c r="I201" s="4"/>
      <c r="J201" s="4"/>
      <c r="K201" s="4"/>
      <c r="L201" s="4"/>
    </row>
    <row r="202" spans="1:12" ht="15" customHeight="1">
      <c r="A202" s="4"/>
      <c r="B202" s="4"/>
      <c r="C202" s="7" t="s">
        <v>459</v>
      </c>
      <c r="D202" s="48">
        <v>1358000</v>
      </c>
      <c r="E202" s="48">
        <v>1358000</v>
      </c>
      <c r="F202" s="48">
        <v>1358000</v>
      </c>
      <c r="G202" s="905">
        <v>1358000</v>
      </c>
      <c r="H202" s="906"/>
      <c r="I202" s="4"/>
      <c r="J202" s="4"/>
      <c r="K202" s="4"/>
      <c r="L202" s="4"/>
    </row>
    <row r="203" spans="1:12" ht="15" customHeight="1">
      <c r="A203" s="4"/>
      <c r="B203" s="4"/>
      <c r="C203" s="7" t="s">
        <v>463</v>
      </c>
      <c r="D203" s="48">
        <v>0</v>
      </c>
      <c r="E203" s="48">
        <v>0</v>
      </c>
      <c r="F203" s="48">
        <v>0</v>
      </c>
      <c r="G203" s="905">
        <v>0</v>
      </c>
      <c r="H203" s="906"/>
      <c r="I203" s="4"/>
      <c r="J203" s="4"/>
      <c r="K203" s="4"/>
      <c r="L203" s="4"/>
    </row>
    <row r="204" spans="1:12" ht="15" customHeight="1">
      <c r="A204" s="4"/>
      <c r="B204" s="4"/>
      <c r="C204" s="7" t="s">
        <v>468</v>
      </c>
      <c r="D204" s="48">
        <v>3910000</v>
      </c>
      <c r="E204" s="48">
        <v>4000000</v>
      </c>
      <c r="F204" s="48">
        <v>4000000</v>
      </c>
      <c r="G204" s="905">
        <v>4000000</v>
      </c>
      <c r="H204" s="906"/>
      <c r="I204" s="4"/>
      <c r="J204" s="4"/>
      <c r="K204" s="4"/>
      <c r="L204" s="4"/>
    </row>
    <row r="205" spans="1:12" ht="15" customHeight="1">
      <c r="A205" s="4"/>
      <c r="B205" s="4"/>
      <c r="C205" s="7" t="s">
        <v>459</v>
      </c>
      <c r="D205" s="48">
        <v>3910000</v>
      </c>
      <c r="E205" s="48">
        <v>4000000</v>
      </c>
      <c r="F205" s="48">
        <v>4000000</v>
      </c>
      <c r="G205" s="905">
        <v>4000000</v>
      </c>
      <c r="H205" s="906"/>
      <c r="I205" s="4"/>
      <c r="J205" s="4"/>
      <c r="K205" s="4"/>
      <c r="L205" s="4"/>
    </row>
    <row r="206" spans="1:12" ht="15" customHeight="1">
      <c r="A206" s="4"/>
      <c r="B206" s="4"/>
      <c r="C206" s="7" t="s">
        <v>463</v>
      </c>
      <c r="D206" s="48">
        <v>0</v>
      </c>
      <c r="E206" s="48">
        <v>0</v>
      </c>
      <c r="F206" s="48">
        <v>0</v>
      </c>
      <c r="G206" s="905">
        <v>0</v>
      </c>
      <c r="H206" s="906"/>
      <c r="I206" s="4"/>
      <c r="J206" s="4"/>
      <c r="K206" s="4"/>
      <c r="L206" s="4"/>
    </row>
    <row r="207" spans="1:12" ht="15" customHeight="1">
      <c r="A207" s="4"/>
      <c r="B207" s="4"/>
      <c r="C207" s="7" t="s">
        <v>467</v>
      </c>
      <c r="D207" s="48">
        <v>0</v>
      </c>
      <c r="E207" s="48">
        <v>0</v>
      </c>
      <c r="F207" s="48">
        <v>0</v>
      </c>
      <c r="G207" s="905">
        <v>0</v>
      </c>
      <c r="H207" s="906"/>
      <c r="I207" s="4"/>
      <c r="J207" s="4"/>
      <c r="K207" s="4"/>
      <c r="L207" s="4"/>
    </row>
    <row r="208" spans="1:12" ht="15" customHeight="1">
      <c r="A208" s="4"/>
      <c r="B208" s="4"/>
      <c r="C208" s="7" t="s">
        <v>459</v>
      </c>
      <c r="D208" s="48">
        <v>0</v>
      </c>
      <c r="E208" s="48">
        <v>0</v>
      </c>
      <c r="F208" s="48">
        <v>0</v>
      </c>
      <c r="G208" s="905">
        <v>0</v>
      </c>
      <c r="H208" s="906"/>
      <c r="I208" s="4"/>
      <c r="J208" s="4"/>
      <c r="K208" s="4"/>
      <c r="L208" s="4"/>
    </row>
    <row r="209" spans="1:12" ht="15" customHeight="1">
      <c r="A209" s="4"/>
      <c r="B209" s="4"/>
      <c r="C209" s="7" t="s">
        <v>463</v>
      </c>
      <c r="D209" s="48">
        <v>0</v>
      </c>
      <c r="E209" s="48">
        <v>0</v>
      </c>
      <c r="F209" s="48">
        <v>0</v>
      </c>
      <c r="G209" s="905">
        <v>0</v>
      </c>
      <c r="H209" s="906"/>
      <c r="I209" s="4"/>
      <c r="J209" s="4"/>
      <c r="K209" s="4"/>
      <c r="L209" s="4"/>
    </row>
    <row r="210" spans="1:12" ht="20.100000000000001" customHeight="1">
      <c r="A210" s="4"/>
      <c r="B210" s="4"/>
      <c r="C210" s="7" t="s">
        <v>466</v>
      </c>
      <c r="D210" s="49">
        <v>105000000</v>
      </c>
      <c r="E210" s="49">
        <v>136350000</v>
      </c>
      <c r="F210" s="49">
        <v>136350000</v>
      </c>
      <c r="G210" s="907">
        <v>141985000</v>
      </c>
      <c r="H210" s="908"/>
      <c r="I210" s="4"/>
      <c r="J210" s="4"/>
      <c r="K210" s="4"/>
      <c r="L210" s="4"/>
    </row>
    <row r="211" spans="1:12" ht="15" customHeight="1">
      <c r="A211" s="4"/>
      <c r="B211" s="4"/>
      <c r="C211" s="7" t="s">
        <v>459</v>
      </c>
      <c r="D211" s="48">
        <v>105000000</v>
      </c>
      <c r="E211" s="48">
        <v>136350000</v>
      </c>
      <c r="F211" s="48">
        <v>136350000</v>
      </c>
      <c r="G211" s="905">
        <v>141985000</v>
      </c>
      <c r="H211" s="906"/>
      <c r="I211" s="4"/>
      <c r="J211" s="4"/>
      <c r="K211" s="4"/>
      <c r="L211" s="4"/>
    </row>
    <row r="212" spans="1:12" ht="15" customHeight="1">
      <c r="A212" s="4"/>
      <c r="B212" s="4"/>
      <c r="C212" s="7" t="s">
        <v>463</v>
      </c>
      <c r="D212" s="48">
        <v>0</v>
      </c>
      <c r="E212" s="48">
        <v>0</v>
      </c>
      <c r="F212" s="48">
        <v>0</v>
      </c>
      <c r="G212" s="905">
        <v>0</v>
      </c>
      <c r="H212" s="906"/>
      <c r="I212" s="4"/>
      <c r="J212" s="4"/>
      <c r="K212" s="4"/>
      <c r="L212" s="4"/>
    </row>
    <row r="213" spans="1:12" ht="15" customHeight="1">
      <c r="A213" s="4"/>
      <c r="B213" s="4"/>
      <c r="C213" s="7" t="s">
        <v>465</v>
      </c>
      <c r="D213" s="48">
        <v>17700000</v>
      </c>
      <c r="E213" s="48">
        <v>17700000</v>
      </c>
      <c r="F213" s="48">
        <v>17700000</v>
      </c>
      <c r="G213" s="905">
        <v>17700000</v>
      </c>
      <c r="H213" s="906"/>
      <c r="I213" s="4"/>
      <c r="J213" s="4"/>
      <c r="K213" s="4"/>
      <c r="L213" s="4"/>
    </row>
    <row r="214" spans="1:12" ht="15" customHeight="1">
      <c r="A214" s="4"/>
      <c r="B214" s="4"/>
      <c r="C214" s="7" t="s">
        <v>459</v>
      </c>
      <c r="D214" s="48">
        <v>17700000</v>
      </c>
      <c r="E214" s="48">
        <v>17700000</v>
      </c>
      <c r="F214" s="48">
        <v>17700000</v>
      </c>
      <c r="G214" s="905">
        <v>17700000</v>
      </c>
      <c r="H214" s="906"/>
      <c r="I214" s="4"/>
      <c r="J214" s="4"/>
      <c r="K214" s="4"/>
      <c r="L214" s="4"/>
    </row>
    <row r="215" spans="1:12" ht="15" customHeight="1">
      <c r="A215" s="4"/>
      <c r="B215" s="4"/>
      <c r="C215" s="7" t="s">
        <v>463</v>
      </c>
      <c r="D215" s="48">
        <v>0</v>
      </c>
      <c r="E215" s="48">
        <v>0</v>
      </c>
      <c r="F215" s="48">
        <v>0</v>
      </c>
      <c r="G215" s="905">
        <v>0</v>
      </c>
      <c r="H215" s="906"/>
      <c r="I215" s="4"/>
      <c r="J215" s="4"/>
      <c r="K215" s="4"/>
      <c r="L215" s="4"/>
    </row>
    <row r="216" spans="1:12" ht="15" customHeight="1">
      <c r="A216" s="4"/>
      <c r="B216" s="4"/>
      <c r="C216" s="7" t="s">
        <v>464</v>
      </c>
      <c r="D216" s="48">
        <v>100000</v>
      </c>
      <c r="E216" s="48">
        <v>0</v>
      </c>
      <c r="F216" s="48">
        <v>0</v>
      </c>
      <c r="G216" s="905">
        <v>0</v>
      </c>
      <c r="H216" s="906"/>
      <c r="I216" s="4"/>
      <c r="J216" s="4"/>
      <c r="K216" s="4"/>
      <c r="L216" s="4"/>
    </row>
    <row r="217" spans="1:12" ht="15" customHeight="1">
      <c r="A217" s="4"/>
      <c r="B217" s="4"/>
      <c r="C217" s="7" t="s">
        <v>459</v>
      </c>
      <c r="D217" s="48">
        <v>100000</v>
      </c>
      <c r="E217" s="48">
        <v>0</v>
      </c>
      <c r="F217" s="48">
        <v>0</v>
      </c>
      <c r="G217" s="905">
        <v>0</v>
      </c>
      <c r="H217" s="906"/>
      <c r="I217" s="4"/>
      <c r="J217" s="4"/>
      <c r="K217" s="4"/>
      <c r="L217" s="4"/>
    </row>
    <row r="218" spans="1:12" ht="15" customHeight="1">
      <c r="A218" s="4"/>
      <c r="B218" s="4"/>
      <c r="C218" s="7" t="s">
        <v>463</v>
      </c>
      <c r="D218" s="48">
        <v>0</v>
      </c>
      <c r="E218" s="48">
        <v>0</v>
      </c>
      <c r="F218" s="48">
        <v>0</v>
      </c>
      <c r="G218" s="905">
        <v>0</v>
      </c>
      <c r="H218" s="906"/>
      <c r="I218" s="4"/>
      <c r="J218" s="4"/>
      <c r="K218" s="4"/>
      <c r="L218" s="4"/>
    </row>
    <row r="219" spans="1:12" ht="15" customHeight="1">
      <c r="A219" s="4"/>
      <c r="B219" s="4"/>
      <c r="C219" s="7" t="s">
        <v>462</v>
      </c>
      <c r="D219" s="48">
        <v>0</v>
      </c>
      <c r="E219" s="48">
        <v>0</v>
      </c>
      <c r="F219" s="48">
        <v>0</v>
      </c>
      <c r="G219" s="905">
        <v>0</v>
      </c>
      <c r="H219" s="906"/>
      <c r="I219" s="4"/>
      <c r="J219" s="4"/>
      <c r="K219" s="4"/>
      <c r="L219" s="4"/>
    </row>
    <row r="220" spans="1:12" ht="15" customHeight="1">
      <c r="A220" s="4"/>
      <c r="B220" s="4"/>
      <c r="C220" s="7" t="s">
        <v>459</v>
      </c>
      <c r="D220" s="48">
        <v>0</v>
      </c>
      <c r="E220" s="48">
        <v>0</v>
      </c>
      <c r="F220" s="48">
        <v>0</v>
      </c>
      <c r="G220" s="905">
        <v>0</v>
      </c>
      <c r="H220" s="906"/>
      <c r="I220" s="4"/>
      <c r="J220" s="4"/>
      <c r="K220" s="4"/>
      <c r="L220" s="4"/>
    </row>
    <row r="221" spans="1:12" ht="15" customHeight="1">
      <c r="A221" s="4"/>
      <c r="B221" s="4"/>
      <c r="C221" s="7" t="s">
        <v>458</v>
      </c>
      <c r="D221" s="48">
        <v>0</v>
      </c>
      <c r="E221" s="48">
        <v>0</v>
      </c>
      <c r="F221" s="48">
        <v>0</v>
      </c>
      <c r="G221" s="905">
        <v>0</v>
      </c>
      <c r="H221" s="906"/>
      <c r="I221" s="4"/>
      <c r="J221" s="4"/>
      <c r="K221" s="4"/>
      <c r="L221" s="4"/>
    </row>
    <row r="222" spans="1:12" ht="15" customHeight="1">
      <c r="A222" s="4"/>
      <c r="B222" s="4"/>
      <c r="C222" s="7" t="s">
        <v>457</v>
      </c>
      <c r="D222" s="48">
        <v>0</v>
      </c>
      <c r="E222" s="48">
        <v>0</v>
      </c>
      <c r="F222" s="48">
        <v>0</v>
      </c>
      <c r="G222" s="905">
        <v>0</v>
      </c>
      <c r="H222" s="906"/>
      <c r="I222" s="4"/>
      <c r="J222" s="4"/>
      <c r="K222" s="4"/>
      <c r="L222" s="4"/>
    </row>
    <row r="223" spans="1:12" ht="15" customHeight="1">
      <c r="A223" s="4"/>
      <c r="B223" s="4"/>
      <c r="C223" s="7" t="s">
        <v>456</v>
      </c>
      <c r="D223" s="48">
        <v>0</v>
      </c>
      <c r="E223" s="48">
        <v>0</v>
      </c>
      <c r="F223" s="48">
        <v>0</v>
      </c>
      <c r="G223" s="905">
        <v>0</v>
      </c>
      <c r="H223" s="906"/>
      <c r="I223" s="4"/>
      <c r="J223" s="4"/>
      <c r="K223" s="4"/>
      <c r="L223" s="4"/>
    </row>
    <row r="224" spans="1:12" ht="15" customHeight="1">
      <c r="A224" s="4"/>
      <c r="B224" s="4"/>
      <c r="C224" s="7" t="s">
        <v>455</v>
      </c>
      <c r="D224" s="48">
        <v>0</v>
      </c>
      <c r="E224" s="48">
        <v>0</v>
      </c>
      <c r="F224" s="48">
        <v>0</v>
      </c>
      <c r="G224" s="905">
        <v>0</v>
      </c>
      <c r="H224" s="906"/>
      <c r="I224" s="4"/>
      <c r="J224" s="4"/>
      <c r="K224" s="4"/>
      <c r="L224" s="4"/>
    </row>
    <row r="225" spans="1:12" ht="15" customHeight="1">
      <c r="A225" s="4"/>
      <c r="B225" s="4"/>
      <c r="C225" s="7" t="s">
        <v>461</v>
      </c>
      <c r="D225" s="48">
        <v>1000000</v>
      </c>
      <c r="E225" s="48">
        <v>1000000</v>
      </c>
      <c r="F225" s="48">
        <v>1000000</v>
      </c>
      <c r="G225" s="905">
        <v>1000000</v>
      </c>
      <c r="H225" s="906"/>
      <c r="I225" s="4"/>
      <c r="J225" s="4"/>
      <c r="K225" s="4"/>
      <c r="L225" s="4"/>
    </row>
    <row r="226" spans="1:12" ht="15" customHeight="1">
      <c r="A226" s="4"/>
      <c r="B226" s="4"/>
      <c r="C226" s="7" t="s">
        <v>459</v>
      </c>
      <c r="D226" s="48">
        <v>0</v>
      </c>
      <c r="E226" s="48">
        <v>1000000</v>
      </c>
      <c r="F226" s="48">
        <v>1000000</v>
      </c>
      <c r="G226" s="905">
        <v>1000000</v>
      </c>
      <c r="H226" s="906"/>
      <c r="I226" s="4"/>
      <c r="J226" s="4"/>
      <c r="K226" s="4"/>
      <c r="L226" s="4"/>
    </row>
    <row r="227" spans="1:12" ht="15" customHeight="1">
      <c r="A227" s="4"/>
      <c r="B227" s="4"/>
      <c r="C227" s="7" t="s">
        <v>458</v>
      </c>
      <c r="D227" s="48">
        <v>0</v>
      </c>
      <c r="E227" s="48">
        <v>0</v>
      </c>
      <c r="F227" s="48">
        <v>0</v>
      </c>
      <c r="G227" s="905">
        <v>0</v>
      </c>
      <c r="H227" s="906"/>
      <c r="I227" s="4"/>
      <c r="J227" s="4"/>
      <c r="K227" s="4"/>
      <c r="L227" s="4"/>
    </row>
    <row r="228" spans="1:12" ht="15" customHeight="1">
      <c r="A228" s="4"/>
      <c r="B228" s="4"/>
      <c r="C228" s="7" t="s">
        <v>457</v>
      </c>
      <c r="D228" s="48">
        <v>0</v>
      </c>
      <c r="E228" s="48">
        <v>0</v>
      </c>
      <c r="F228" s="48">
        <v>0</v>
      </c>
      <c r="G228" s="905">
        <v>0</v>
      </c>
      <c r="H228" s="906"/>
      <c r="I228" s="4"/>
      <c r="J228" s="4"/>
      <c r="K228" s="4"/>
      <c r="L228" s="4"/>
    </row>
    <row r="229" spans="1:12" ht="15" customHeight="1">
      <c r="A229" s="4"/>
      <c r="B229" s="4"/>
      <c r="C229" s="7" t="s">
        <v>456</v>
      </c>
      <c r="D229" s="48">
        <v>0</v>
      </c>
      <c r="E229" s="48">
        <v>0</v>
      </c>
      <c r="F229" s="48">
        <v>0</v>
      </c>
      <c r="G229" s="905">
        <v>0</v>
      </c>
      <c r="H229" s="906"/>
      <c r="I229" s="4"/>
      <c r="J229" s="4"/>
      <c r="K229" s="4"/>
      <c r="L229" s="4"/>
    </row>
    <row r="230" spans="1:12" ht="15" customHeight="1">
      <c r="A230" s="4"/>
      <c r="B230" s="4"/>
      <c r="C230" s="7" t="s">
        <v>455</v>
      </c>
      <c r="D230" s="48">
        <v>1000000</v>
      </c>
      <c r="E230" s="48">
        <v>0</v>
      </c>
      <c r="F230" s="48">
        <v>0</v>
      </c>
      <c r="G230" s="905">
        <v>0</v>
      </c>
      <c r="H230" s="906"/>
      <c r="I230" s="4"/>
      <c r="J230" s="4"/>
      <c r="K230" s="4"/>
      <c r="L230" s="4"/>
    </row>
    <row r="231" spans="1:12" ht="15" customHeight="1">
      <c r="A231" s="4"/>
      <c r="B231" s="4"/>
      <c r="C231" s="7" t="s">
        <v>460</v>
      </c>
      <c r="D231" s="48">
        <v>0</v>
      </c>
      <c r="E231" s="48">
        <v>0</v>
      </c>
      <c r="F231" s="48">
        <v>0</v>
      </c>
      <c r="G231" s="905">
        <v>0</v>
      </c>
      <c r="H231" s="906"/>
      <c r="I231" s="4"/>
      <c r="J231" s="4"/>
      <c r="K231" s="4"/>
      <c r="L231" s="4"/>
    </row>
    <row r="232" spans="1:12" ht="15" customHeight="1">
      <c r="A232" s="4"/>
      <c r="B232" s="4"/>
      <c r="C232" s="7" t="s">
        <v>459</v>
      </c>
      <c r="D232" s="48">
        <v>0</v>
      </c>
      <c r="E232" s="48">
        <v>0</v>
      </c>
      <c r="F232" s="48">
        <v>0</v>
      </c>
      <c r="G232" s="905">
        <v>0</v>
      </c>
      <c r="H232" s="906"/>
      <c r="I232" s="4"/>
      <c r="J232" s="4"/>
      <c r="K232" s="4"/>
      <c r="L232" s="4"/>
    </row>
    <row r="233" spans="1:12" ht="15" customHeight="1">
      <c r="A233" s="4"/>
      <c r="B233" s="4"/>
      <c r="C233" s="7" t="s">
        <v>458</v>
      </c>
      <c r="D233" s="48">
        <v>0</v>
      </c>
      <c r="E233" s="48">
        <v>0</v>
      </c>
      <c r="F233" s="48">
        <v>0</v>
      </c>
      <c r="G233" s="905">
        <v>0</v>
      </c>
      <c r="H233" s="906"/>
      <c r="I233" s="4"/>
      <c r="J233" s="4"/>
      <c r="K233" s="4"/>
      <c r="L233" s="4"/>
    </row>
    <row r="234" spans="1:12" ht="15" customHeight="1">
      <c r="A234" s="4"/>
      <c r="B234" s="4"/>
      <c r="C234" s="7" t="s">
        <v>457</v>
      </c>
      <c r="D234" s="48">
        <v>0</v>
      </c>
      <c r="E234" s="48">
        <v>0</v>
      </c>
      <c r="F234" s="48">
        <v>0</v>
      </c>
      <c r="G234" s="905">
        <v>0</v>
      </c>
      <c r="H234" s="906"/>
      <c r="I234" s="4"/>
      <c r="J234" s="4"/>
      <c r="K234" s="4"/>
      <c r="L234" s="4"/>
    </row>
    <row r="235" spans="1:12" ht="15" customHeight="1">
      <c r="A235" s="4"/>
      <c r="B235" s="4"/>
      <c r="C235" s="7" t="s">
        <v>456</v>
      </c>
      <c r="D235" s="48">
        <v>0</v>
      </c>
      <c r="E235" s="48">
        <v>0</v>
      </c>
      <c r="F235" s="48">
        <v>0</v>
      </c>
      <c r="G235" s="905">
        <v>0</v>
      </c>
      <c r="H235" s="906"/>
      <c r="I235" s="4"/>
      <c r="J235" s="4"/>
      <c r="K235" s="4"/>
      <c r="L235" s="4"/>
    </row>
    <row r="236" spans="1:12" ht="15" customHeight="1">
      <c r="A236" s="4"/>
      <c r="B236" s="4"/>
      <c r="C236" s="7" t="s">
        <v>455</v>
      </c>
      <c r="D236" s="48">
        <v>0</v>
      </c>
      <c r="E236" s="48">
        <v>0</v>
      </c>
      <c r="F236" s="48">
        <v>0</v>
      </c>
      <c r="G236" s="905">
        <v>0</v>
      </c>
      <c r="H236" s="906"/>
      <c r="I236" s="4"/>
      <c r="J236" s="4"/>
      <c r="K236" s="4"/>
      <c r="L236" s="4"/>
    </row>
    <row r="237" spans="1:12" ht="15" customHeight="1">
      <c r="A237" s="4"/>
      <c r="B237" s="4"/>
      <c r="C237" s="7" t="s">
        <v>454</v>
      </c>
      <c r="D237" s="48">
        <v>0</v>
      </c>
      <c r="E237" s="48">
        <v>0</v>
      </c>
      <c r="F237" s="48">
        <v>0</v>
      </c>
      <c r="G237" s="905">
        <v>0</v>
      </c>
      <c r="H237" s="906"/>
      <c r="I237" s="4"/>
      <c r="J237" s="4"/>
      <c r="K237" s="4"/>
      <c r="L237" s="4"/>
    </row>
    <row r="238" spans="1:12" ht="15" customHeight="1">
      <c r="A238" s="4"/>
      <c r="B238" s="4"/>
      <c r="C238" s="7" t="s">
        <v>453</v>
      </c>
      <c r="D238" s="48">
        <v>0</v>
      </c>
      <c r="E238" s="48">
        <v>0</v>
      </c>
      <c r="F238" s="48">
        <v>0</v>
      </c>
      <c r="G238" s="905">
        <v>0</v>
      </c>
      <c r="H238" s="906"/>
      <c r="I238" s="4"/>
      <c r="J238" s="4"/>
      <c r="K238" s="4"/>
      <c r="L238" s="4"/>
    </row>
    <row r="239" spans="1:12" ht="20.100000000000001" customHeight="1">
      <c r="A239" s="4"/>
      <c r="B239" s="4"/>
      <c r="C239" s="6" t="s">
        <v>450</v>
      </c>
      <c r="D239" s="4"/>
      <c r="E239" s="4"/>
      <c r="F239" s="4"/>
      <c r="G239" s="4"/>
      <c r="H239" s="4"/>
      <c r="I239" s="4"/>
      <c r="J239" s="4"/>
      <c r="K239" s="4"/>
      <c r="L239" s="4"/>
    </row>
    <row r="240" spans="1:12" ht="20.100000000000001" customHeight="1">
      <c r="A240" s="17" t="s">
        <v>582</v>
      </c>
      <c r="B240" s="47" t="s">
        <v>338</v>
      </c>
      <c r="C240" s="47" t="s">
        <v>450</v>
      </c>
      <c r="D240" s="4"/>
      <c r="E240" s="3" t="s">
        <v>450</v>
      </c>
      <c r="F240" s="47" t="s">
        <v>338</v>
      </c>
      <c r="G240" s="903" t="s">
        <v>450</v>
      </c>
      <c r="H240" s="904"/>
      <c r="I240" s="5" t="s">
        <v>450</v>
      </c>
    </row>
    <row r="241" spans="1:9" ht="20.100000000000001" customHeight="1">
      <c r="A241" s="2" t="s">
        <v>578</v>
      </c>
      <c r="B241" s="47" t="s">
        <v>451</v>
      </c>
      <c r="C241" s="47" t="s">
        <v>450</v>
      </c>
      <c r="D241" s="4"/>
      <c r="E241" s="2" t="s">
        <v>577</v>
      </c>
      <c r="F241" s="47" t="s">
        <v>451</v>
      </c>
      <c r="G241" s="903" t="s">
        <v>450</v>
      </c>
      <c r="H241" s="904"/>
      <c r="I241" s="4"/>
    </row>
    <row r="242" spans="1:9" ht="20.100000000000001" customHeight="1">
      <c r="A242" s="1" t="s">
        <v>450</v>
      </c>
      <c r="B242" s="47" t="s">
        <v>336</v>
      </c>
      <c r="C242" s="47" t="s">
        <v>450</v>
      </c>
      <c r="D242" s="4"/>
      <c r="E242" s="1" t="s">
        <v>450</v>
      </c>
      <c r="F242" s="47" t="s">
        <v>336</v>
      </c>
      <c r="G242" s="903" t="s">
        <v>450</v>
      </c>
      <c r="H242" s="904"/>
      <c r="I242" s="4"/>
    </row>
    <row r="246" spans="1:9">
      <c r="C246" s="3" t="s">
        <v>450</v>
      </c>
      <c r="D246" s="47" t="s">
        <v>338</v>
      </c>
      <c r="E246" s="47" t="s">
        <v>450</v>
      </c>
    </row>
    <row r="247" spans="1:9">
      <c r="C247" s="2" t="s">
        <v>452</v>
      </c>
      <c r="D247" s="47" t="s">
        <v>451</v>
      </c>
      <c r="E247" s="47" t="s">
        <v>450</v>
      </c>
    </row>
    <row r="248" spans="1:9">
      <c r="C248" s="1" t="s">
        <v>450</v>
      </c>
      <c r="D248" s="47" t="s">
        <v>336</v>
      </c>
      <c r="E248" s="47" t="s">
        <v>450</v>
      </c>
    </row>
  </sheetData>
  <mergeCells count="241">
    <mergeCell ref="D7:H7"/>
    <mergeCell ref="C8:H8"/>
    <mergeCell ref="C9:H9"/>
    <mergeCell ref="D10:H10"/>
    <mergeCell ref="G11:H11"/>
    <mergeCell ref="G12:H12"/>
    <mergeCell ref="C1:G1"/>
    <mergeCell ref="C2:H2"/>
    <mergeCell ref="D3:H3"/>
    <mergeCell ref="D4:H4"/>
    <mergeCell ref="D5:H5"/>
    <mergeCell ref="D6:H6"/>
    <mergeCell ref="G19:H19"/>
    <mergeCell ref="G20:H20"/>
    <mergeCell ref="G21:H21"/>
    <mergeCell ref="G22:H22"/>
    <mergeCell ref="G23:H23"/>
    <mergeCell ref="C24:H24"/>
    <mergeCell ref="G13:H13"/>
    <mergeCell ref="G14:H14"/>
    <mergeCell ref="G15:H15"/>
    <mergeCell ref="D16:H16"/>
    <mergeCell ref="G17:H17"/>
    <mergeCell ref="G18:H18"/>
    <mergeCell ref="G31:H31"/>
    <mergeCell ref="G32:H32"/>
    <mergeCell ref="G33:H33"/>
    <mergeCell ref="G34:H34"/>
    <mergeCell ref="G35:H35"/>
    <mergeCell ref="G36:H36"/>
    <mergeCell ref="D25:H25"/>
    <mergeCell ref="D26:H26"/>
    <mergeCell ref="D27:H27"/>
    <mergeCell ref="D28:H28"/>
    <mergeCell ref="G29:H29"/>
    <mergeCell ref="G30:H30"/>
    <mergeCell ref="G43:H43"/>
    <mergeCell ref="G44:H44"/>
    <mergeCell ref="G45:H45"/>
    <mergeCell ref="G46:H46"/>
    <mergeCell ref="G47:H47"/>
    <mergeCell ref="G48:H48"/>
    <mergeCell ref="C37:H37"/>
    <mergeCell ref="G38:H38"/>
    <mergeCell ref="G39:H39"/>
    <mergeCell ref="G40:H40"/>
    <mergeCell ref="G41:H41"/>
    <mergeCell ref="G42:H42"/>
    <mergeCell ref="G55:H55"/>
    <mergeCell ref="G56:H56"/>
    <mergeCell ref="G57:H57"/>
    <mergeCell ref="G58:H58"/>
    <mergeCell ref="G59:H59"/>
    <mergeCell ref="G60:H60"/>
    <mergeCell ref="G49:H49"/>
    <mergeCell ref="G50:H50"/>
    <mergeCell ref="G51:H51"/>
    <mergeCell ref="G52:H52"/>
    <mergeCell ref="G53:H53"/>
    <mergeCell ref="G54:H54"/>
    <mergeCell ref="G67:H67"/>
    <mergeCell ref="G68:H68"/>
    <mergeCell ref="G69:H69"/>
    <mergeCell ref="G70:H70"/>
    <mergeCell ref="G71:H71"/>
    <mergeCell ref="G72:H72"/>
    <mergeCell ref="G61:H61"/>
    <mergeCell ref="G62:H62"/>
    <mergeCell ref="G63:H63"/>
    <mergeCell ref="G64:H64"/>
    <mergeCell ref="G65:H65"/>
    <mergeCell ref="G66:H66"/>
    <mergeCell ref="G79:H79"/>
    <mergeCell ref="G80:H80"/>
    <mergeCell ref="G81:H81"/>
    <mergeCell ref="D82:H82"/>
    <mergeCell ref="D83:H83"/>
    <mergeCell ref="D84:H84"/>
    <mergeCell ref="G73:H73"/>
    <mergeCell ref="G74:H74"/>
    <mergeCell ref="G75:H75"/>
    <mergeCell ref="G76:H76"/>
    <mergeCell ref="G77:H77"/>
    <mergeCell ref="G78:H78"/>
    <mergeCell ref="G91:H91"/>
    <mergeCell ref="G92:H92"/>
    <mergeCell ref="C93:H93"/>
    <mergeCell ref="G94:H94"/>
    <mergeCell ref="G95:H95"/>
    <mergeCell ref="G96:H96"/>
    <mergeCell ref="G85:H85"/>
    <mergeCell ref="G86:H86"/>
    <mergeCell ref="G87:H87"/>
    <mergeCell ref="G88:H88"/>
    <mergeCell ref="G89:H89"/>
    <mergeCell ref="G90:H90"/>
    <mergeCell ref="G103:H103"/>
    <mergeCell ref="G104:H104"/>
    <mergeCell ref="G105:H105"/>
    <mergeCell ref="G106:H106"/>
    <mergeCell ref="G107:H107"/>
    <mergeCell ref="G108:H108"/>
    <mergeCell ref="G97:H97"/>
    <mergeCell ref="G98:H98"/>
    <mergeCell ref="G99:H99"/>
    <mergeCell ref="G100:H100"/>
    <mergeCell ref="G101:H101"/>
    <mergeCell ref="G102:H102"/>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27:H127"/>
    <mergeCell ref="G128:H128"/>
    <mergeCell ref="G129:H129"/>
    <mergeCell ref="G130:H130"/>
    <mergeCell ref="G131:H131"/>
    <mergeCell ref="G132:H132"/>
    <mergeCell ref="G121:H121"/>
    <mergeCell ref="G122:H122"/>
    <mergeCell ref="G123:H123"/>
    <mergeCell ref="G124:H124"/>
    <mergeCell ref="G125:H125"/>
    <mergeCell ref="G126:H126"/>
    <mergeCell ref="D139:H139"/>
    <mergeCell ref="D140:H140"/>
    <mergeCell ref="D141:H141"/>
    <mergeCell ref="D142:H142"/>
    <mergeCell ref="G143:H143"/>
    <mergeCell ref="G144:H144"/>
    <mergeCell ref="G133:H133"/>
    <mergeCell ref="G134:H134"/>
    <mergeCell ref="G135:H135"/>
    <mergeCell ref="G136:H136"/>
    <mergeCell ref="G137:H137"/>
    <mergeCell ref="C138:H138"/>
    <mergeCell ref="C151:H151"/>
    <mergeCell ref="G152:H152"/>
    <mergeCell ref="G153:H153"/>
    <mergeCell ref="G154:H154"/>
    <mergeCell ref="G155:H155"/>
    <mergeCell ref="G156:H156"/>
    <mergeCell ref="G145:H145"/>
    <mergeCell ref="G146:H146"/>
    <mergeCell ref="G147:H147"/>
    <mergeCell ref="G148:H148"/>
    <mergeCell ref="G149:H149"/>
    <mergeCell ref="G150:H150"/>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87:H187"/>
    <mergeCell ref="G188:H188"/>
    <mergeCell ref="G189:H189"/>
    <mergeCell ref="G190:H190"/>
    <mergeCell ref="G191:H191"/>
    <mergeCell ref="G192:H192"/>
    <mergeCell ref="G181:H181"/>
    <mergeCell ref="G182:H182"/>
    <mergeCell ref="G183:H183"/>
    <mergeCell ref="G184:H184"/>
    <mergeCell ref="G185:H185"/>
    <mergeCell ref="G186:H186"/>
    <mergeCell ref="G199:H199"/>
    <mergeCell ref="G200:H200"/>
    <mergeCell ref="G201:H201"/>
    <mergeCell ref="G202:H202"/>
    <mergeCell ref="G203:H203"/>
    <mergeCell ref="G204:H204"/>
    <mergeCell ref="G193:H193"/>
    <mergeCell ref="G194:H194"/>
    <mergeCell ref="G195:H195"/>
    <mergeCell ref="G196:H196"/>
    <mergeCell ref="G197:H197"/>
    <mergeCell ref="G198:H198"/>
    <mergeCell ref="G211:H211"/>
    <mergeCell ref="G212:H212"/>
    <mergeCell ref="G213:H213"/>
    <mergeCell ref="G214:H214"/>
    <mergeCell ref="G215:H215"/>
    <mergeCell ref="G216:H216"/>
    <mergeCell ref="G205:H205"/>
    <mergeCell ref="G206:H206"/>
    <mergeCell ref="G207:H207"/>
    <mergeCell ref="G208:H208"/>
    <mergeCell ref="G209:H209"/>
    <mergeCell ref="G210:H210"/>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42:H242"/>
    <mergeCell ref="G235:H235"/>
    <mergeCell ref="G236:H236"/>
    <mergeCell ref="G237:H237"/>
    <mergeCell ref="G238:H238"/>
    <mergeCell ref="G240:H240"/>
    <mergeCell ref="G241:H241"/>
    <mergeCell ref="G229:H229"/>
    <mergeCell ref="G230:H230"/>
    <mergeCell ref="G231:H231"/>
    <mergeCell ref="G232:H232"/>
    <mergeCell ref="G233:H233"/>
    <mergeCell ref="G234:H234"/>
  </mergeCells>
  <pageMargins left="0" right="0" top="0" bottom="0"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179"/>
  <sheetViews>
    <sheetView workbookViewId="0">
      <selection activeCell="J17" sqref="J1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998</v>
      </c>
      <c r="E3" s="842"/>
      <c r="F3" s="842"/>
      <c r="G3" s="842"/>
      <c r="H3" s="4"/>
      <c r="I3" s="4"/>
      <c r="J3" s="4"/>
      <c r="K3" s="4"/>
    </row>
    <row r="4" spans="1:11" ht="14.1" customHeight="1">
      <c r="A4" s="4"/>
      <c r="B4" s="4"/>
      <c r="C4" s="16" t="s">
        <v>573</v>
      </c>
      <c r="D4" s="841" t="s">
        <v>945</v>
      </c>
      <c r="E4" s="842"/>
      <c r="F4" s="842"/>
      <c r="G4" s="842"/>
      <c r="H4" s="4"/>
      <c r="I4" s="4"/>
      <c r="J4" s="4"/>
      <c r="K4" s="4"/>
    </row>
    <row r="5" spans="1:11" ht="14.1" customHeight="1">
      <c r="A5" s="4"/>
      <c r="B5" s="4"/>
      <c r="C5" s="16" t="s">
        <v>0</v>
      </c>
      <c r="D5" s="841" t="s">
        <v>114</v>
      </c>
      <c r="E5" s="842"/>
      <c r="F5" s="842"/>
      <c r="G5" s="842"/>
      <c r="H5" s="4"/>
      <c r="I5" s="4"/>
      <c r="J5" s="4"/>
      <c r="K5" s="4"/>
    </row>
    <row r="6" spans="1:11" ht="14.1" customHeight="1">
      <c r="A6" s="4"/>
      <c r="B6" s="4"/>
      <c r="C6" s="16" t="s">
        <v>1</v>
      </c>
      <c r="D6" s="841" t="s">
        <v>70</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51.95" customHeight="1">
      <c r="A9" s="4"/>
      <c r="B9" s="4"/>
      <c r="C9" s="835" t="s">
        <v>115</v>
      </c>
      <c r="D9" s="836"/>
      <c r="E9" s="836"/>
      <c r="F9" s="836"/>
      <c r="G9" s="836"/>
      <c r="H9" s="4"/>
      <c r="I9" s="4"/>
      <c r="J9" s="4"/>
      <c r="K9" s="4"/>
    </row>
    <row r="10" spans="1:11" ht="57.95" customHeight="1">
      <c r="A10" s="4"/>
      <c r="B10" s="4"/>
      <c r="C10" s="8" t="s">
        <v>5</v>
      </c>
      <c r="D10" s="829" t="s">
        <v>997</v>
      </c>
      <c r="E10" s="830"/>
      <c r="F10" s="830"/>
      <c r="G10" s="830"/>
      <c r="H10" s="4"/>
      <c r="I10" s="4"/>
      <c r="J10" s="4"/>
      <c r="K10" s="4"/>
    </row>
    <row r="11" spans="1:11" ht="27.95" customHeight="1">
      <c r="A11" s="4"/>
      <c r="B11" s="4"/>
      <c r="C11" s="7" t="s">
        <v>6</v>
      </c>
      <c r="D11" s="56">
        <v>2021</v>
      </c>
      <c r="E11" s="56">
        <v>2022</v>
      </c>
      <c r="F11" s="56">
        <v>2023</v>
      </c>
      <c r="G11" s="56">
        <v>2024</v>
      </c>
      <c r="H11" s="4"/>
      <c r="I11" s="4"/>
      <c r="J11" s="4"/>
      <c r="K11" s="4"/>
    </row>
    <row r="12" spans="1:11" ht="14.1" customHeight="1">
      <c r="A12" s="4"/>
      <c r="B12" s="4"/>
      <c r="C12" s="15"/>
      <c r="D12" s="57" t="s">
        <v>7</v>
      </c>
      <c r="E12" s="57" t="s">
        <v>8</v>
      </c>
      <c r="F12" s="57" t="s">
        <v>8</v>
      </c>
      <c r="G12" s="57" t="s">
        <v>8</v>
      </c>
      <c r="H12" s="4"/>
      <c r="I12" s="4"/>
      <c r="J12" s="4"/>
      <c r="K12" s="4"/>
    </row>
    <row r="13" spans="1:11" ht="41.1" customHeight="1">
      <c r="A13" s="4"/>
      <c r="B13" s="4"/>
      <c r="C13" s="7" t="s">
        <v>996</v>
      </c>
      <c r="D13" s="55" t="s">
        <v>995</v>
      </c>
      <c r="E13" s="55" t="s">
        <v>978</v>
      </c>
      <c r="F13" s="55" t="s">
        <v>977</v>
      </c>
      <c r="G13" s="55" t="s">
        <v>976</v>
      </c>
      <c r="H13" s="4"/>
      <c r="I13" s="4"/>
      <c r="J13" s="4"/>
      <c r="K13" s="4"/>
    </row>
    <row r="14" spans="1:11" ht="149.1" customHeight="1">
      <c r="A14" s="4"/>
      <c r="B14" s="4"/>
      <c r="C14" s="8" t="s">
        <v>303</v>
      </c>
      <c r="D14" s="829" t="s">
        <v>994</v>
      </c>
      <c r="E14" s="830"/>
      <c r="F14" s="830"/>
      <c r="G14" s="830"/>
      <c r="H14" s="4"/>
      <c r="I14" s="4"/>
      <c r="J14" s="4"/>
      <c r="K14" s="4"/>
    </row>
    <row r="15" spans="1:11" ht="27.95" customHeight="1">
      <c r="A15" s="4"/>
      <c r="B15" s="4"/>
      <c r="C15" s="7" t="s">
        <v>511</v>
      </c>
      <c r="D15" s="56">
        <v>2021</v>
      </c>
      <c r="E15" s="56">
        <v>2022</v>
      </c>
      <c r="F15" s="56">
        <v>2023</v>
      </c>
      <c r="G15" s="56">
        <v>2024</v>
      </c>
      <c r="H15" s="4"/>
      <c r="I15" s="4"/>
      <c r="J15" s="4"/>
      <c r="K15" s="4"/>
    </row>
    <row r="16" spans="1:11" ht="14.1" customHeight="1">
      <c r="A16" s="4"/>
      <c r="B16" s="4"/>
      <c r="C16" s="15"/>
      <c r="D16" s="57" t="s">
        <v>7</v>
      </c>
      <c r="E16" s="57" t="s">
        <v>8</v>
      </c>
      <c r="F16" s="57" t="s">
        <v>8</v>
      </c>
      <c r="G16" s="57" t="s">
        <v>8</v>
      </c>
      <c r="H16" s="4"/>
      <c r="I16" s="4"/>
      <c r="J16" s="4"/>
      <c r="K16" s="4"/>
    </row>
    <row r="17" spans="1:11" ht="41.1" customHeight="1">
      <c r="A17" s="4"/>
      <c r="B17" s="4"/>
      <c r="C17" s="7" t="s">
        <v>993</v>
      </c>
      <c r="D17" s="55" t="s">
        <v>992</v>
      </c>
      <c r="E17" s="55" t="s">
        <v>510</v>
      </c>
      <c r="F17" s="55" t="s">
        <v>509</v>
      </c>
      <c r="G17" s="55" t="s">
        <v>508</v>
      </c>
      <c r="H17" s="4"/>
      <c r="I17" s="4"/>
      <c r="J17" s="4"/>
      <c r="K17" s="4"/>
    </row>
    <row r="18" spans="1:11" ht="20.100000000000001" customHeight="1">
      <c r="A18" s="4"/>
      <c r="B18" s="4"/>
      <c r="C18" s="7" t="s">
        <v>991</v>
      </c>
      <c r="D18" s="55" t="s">
        <v>990</v>
      </c>
      <c r="E18" s="55" t="s">
        <v>570</v>
      </c>
      <c r="F18" s="55" t="s">
        <v>524</v>
      </c>
      <c r="G18" s="55" t="s">
        <v>564</v>
      </c>
      <c r="H18" s="4"/>
      <c r="I18" s="4"/>
      <c r="J18" s="4"/>
      <c r="K18" s="4"/>
    </row>
    <row r="19" spans="1:11" ht="20.100000000000001" customHeight="1">
      <c r="A19" s="4"/>
      <c r="B19" s="4"/>
      <c r="C19" s="7" t="s">
        <v>989</v>
      </c>
      <c r="D19" s="55" t="s">
        <v>988</v>
      </c>
      <c r="E19" s="55" t="s">
        <v>987</v>
      </c>
      <c r="F19" s="55" t="s">
        <v>521</v>
      </c>
      <c r="G19" s="55" t="s">
        <v>986</v>
      </c>
      <c r="H19" s="4"/>
      <c r="I19" s="4"/>
      <c r="J19" s="4"/>
      <c r="K19" s="4"/>
    </row>
    <row r="20" spans="1:11" ht="41.1" customHeight="1">
      <c r="A20" s="4"/>
      <c r="B20" s="4"/>
      <c r="C20" s="7" t="s">
        <v>985</v>
      </c>
      <c r="D20" s="55" t="s">
        <v>984</v>
      </c>
      <c r="E20" s="55" t="s">
        <v>570</v>
      </c>
      <c r="F20" s="55" t="s">
        <v>525</v>
      </c>
      <c r="G20" s="55" t="s">
        <v>524</v>
      </c>
      <c r="H20" s="4"/>
      <c r="I20" s="4"/>
      <c r="J20" s="4"/>
      <c r="K20" s="4"/>
    </row>
    <row r="21" spans="1:11" ht="14.1" customHeight="1">
      <c r="A21" s="4"/>
      <c r="B21" s="4"/>
      <c r="C21" s="827" t="s">
        <v>347</v>
      </c>
      <c r="D21" s="828"/>
      <c r="E21" s="828"/>
      <c r="F21" s="828"/>
      <c r="G21" s="828"/>
      <c r="H21" s="4"/>
      <c r="I21" s="4"/>
      <c r="J21" s="4"/>
      <c r="K21" s="4"/>
    </row>
    <row r="22" spans="1:11" ht="14.1" customHeight="1">
      <c r="A22" s="4"/>
      <c r="B22" s="4"/>
      <c r="C22" s="46" t="s">
        <v>983</v>
      </c>
      <c r="D22" s="827" t="s">
        <v>982</v>
      </c>
      <c r="E22" s="828"/>
      <c r="F22" s="828"/>
      <c r="G22" s="828"/>
      <c r="H22" s="4"/>
      <c r="I22" s="4"/>
      <c r="J22" s="4"/>
      <c r="K22" s="4"/>
    </row>
    <row r="23" spans="1:11" ht="18" customHeight="1">
      <c r="A23" s="4"/>
      <c r="B23" s="4"/>
      <c r="C23" s="14" t="s">
        <v>484</v>
      </c>
      <c r="D23" s="825" t="s">
        <v>981</v>
      </c>
      <c r="E23" s="826"/>
      <c r="F23" s="826"/>
      <c r="G23" s="826"/>
      <c r="H23" s="4"/>
      <c r="I23" s="4"/>
      <c r="J23" s="4"/>
      <c r="K23" s="4"/>
    </row>
    <row r="24" spans="1:11" ht="18" customHeight="1">
      <c r="A24" s="4"/>
      <c r="B24" s="4"/>
      <c r="C24" s="47" t="s">
        <v>482</v>
      </c>
      <c r="D24" s="821" t="s">
        <v>116</v>
      </c>
      <c r="E24" s="822"/>
      <c r="F24" s="822"/>
      <c r="G24" s="822"/>
      <c r="H24" s="4"/>
      <c r="I24" s="4"/>
      <c r="J24" s="4"/>
      <c r="K24" s="4"/>
    </row>
    <row r="25" spans="1:11" ht="18" customHeight="1">
      <c r="A25" s="4"/>
      <c r="B25" s="4"/>
      <c r="C25" s="47" t="s">
        <v>15</v>
      </c>
      <c r="D25" s="821" t="s">
        <v>980</v>
      </c>
      <c r="E25" s="822"/>
      <c r="F25" s="822"/>
      <c r="G25" s="822"/>
      <c r="H25" s="4"/>
      <c r="I25" s="4"/>
      <c r="J25" s="4"/>
      <c r="K25" s="4"/>
    </row>
    <row r="26" spans="1:11" ht="15" customHeight="1">
      <c r="A26" s="4"/>
      <c r="B26" s="4"/>
      <c r="C26" s="13"/>
      <c r="D26" s="53">
        <v>2021</v>
      </c>
      <c r="E26" s="53">
        <v>2022</v>
      </c>
      <c r="F26" s="53">
        <v>2023</v>
      </c>
      <c r="G26" s="53">
        <v>2024</v>
      </c>
      <c r="H26" s="4"/>
      <c r="I26" s="4"/>
      <c r="J26" s="4"/>
      <c r="K26" s="4"/>
    </row>
    <row r="27" spans="1:11" ht="15" customHeight="1">
      <c r="A27" s="4"/>
      <c r="B27" s="4"/>
      <c r="C27" s="12"/>
      <c r="D27" s="54" t="s">
        <v>7</v>
      </c>
      <c r="E27" s="54" t="s">
        <v>8</v>
      </c>
      <c r="F27" s="54" t="s">
        <v>8</v>
      </c>
      <c r="G27" s="54" t="s">
        <v>8</v>
      </c>
      <c r="H27" s="4"/>
      <c r="I27" s="4"/>
      <c r="J27" s="4"/>
      <c r="K27" s="4"/>
    </row>
    <row r="28" spans="1:11" ht="14.1" customHeight="1">
      <c r="A28" s="4"/>
      <c r="B28" s="4"/>
      <c r="C28" s="7" t="s">
        <v>16</v>
      </c>
      <c r="D28" s="55" t="s">
        <v>2362</v>
      </c>
      <c r="E28" s="55" t="s">
        <v>978</v>
      </c>
      <c r="F28" s="55" t="s">
        <v>977</v>
      </c>
      <c r="G28" s="55" t="s">
        <v>976</v>
      </c>
      <c r="H28" s="4"/>
      <c r="I28" s="4"/>
      <c r="J28" s="4"/>
      <c r="K28" s="4"/>
    </row>
    <row r="29" spans="1:11" ht="14.1" customHeight="1">
      <c r="A29" s="4"/>
      <c r="B29" s="4"/>
      <c r="C29" s="7" t="s">
        <v>680</v>
      </c>
      <c r="D29" s="55" t="s">
        <v>975</v>
      </c>
      <c r="E29" s="55" t="s">
        <v>974</v>
      </c>
      <c r="F29" s="55" t="s">
        <v>973</v>
      </c>
      <c r="G29" s="55" t="s">
        <v>972</v>
      </c>
      <c r="H29" s="4"/>
      <c r="I29" s="4"/>
      <c r="J29" s="4"/>
      <c r="K29" s="4"/>
    </row>
    <row r="30" spans="1:11" ht="14.1" customHeight="1">
      <c r="A30" s="4"/>
      <c r="B30" s="4"/>
      <c r="C30" s="7" t="s">
        <v>676</v>
      </c>
      <c r="D30" s="55" t="s">
        <v>2363</v>
      </c>
      <c r="E30" s="55" t="s">
        <v>971</v>
      </c>
      <c r="F30" s="55" t="s">
        <v>970</v>
      </c>
      <c r="G30" s="55" t="s">
        <v>969</v>
      </c>
      <c r="H30" s="4"/>
      <c r="I30" s="4"/>
      <c r="J30" s="4"/>
      <c r="K30" s="4"/>
    </row>
    <row r="31" spans="1:11" ht="14.1" customHeight="1">
      <c r="A31" s="4"/>
      <c r="B31" s="4"/>
      <c r="C31" s="7" t="s">
        <v>477</v>
      </c>
      <c r="D31" s="55" t="s">
        <v>450</v>
      </c>
      <c r="E31" s="55" t="s">
        <v>2364</v>
      </c>
      <c r="F31" s="55" t="s">
        <v>968</v>
      </c>
      <c r="G31" s="55" t="s">
        <v>967</v>
      </c>
      <c r="H31" s="4"/>
      <c r="I31" s="4"/>
      <c r="J31" s="4"/>
      <c r="K31" s="4"/>
    </row>
    <row r="32" spans="1:11" ht="14.1" customHeight="1">
      <c r="A32" s="4"/>
      <c r="B32" s="4"/>
      <c r="C32" s="7" t="s">
        <v>476</v>
      </c>
      <c r="D32" s="55" t="s">
        <v>450</v>
      </c>
      <c r="E32" s="55" t="s">
        <v>966</v>
      </c>
      <c r="F32" s="55" t="s">
        <v>965</v>
      </c>
      <c r="G32" s="55" t="s">
        <v>619</v>
      </c>
      <c r="H32" s="4"/>
      <c r="I32" s="4"/>
      <c r="J32" s="4"/>
      <c r="K32" s="4"/>
    </row>
    <row r="33" spans="1:11" ht="14.1" customHeight="1">
      <c r="A33" s="4"/>
      <c r="B33" s="4"/>
      <c r="C33" s="7" t="s">
        <v>22</v>
      </c>
      <c r="D33" s="55" t="s">
        <v>450</v>
      </c>
      <c r="E33" s="55" t="s">
        <v>2365</v>
      </c>
      <c r="F33" s="55" t="s">
        <v>964</v>
      </c>
      <c r="G33" s="55" t="s">
        <v>963</v>
      </c>
      <c r="H33" s="4"/>
      <c r="I33" s="4"/>
      <c r="J33" s="4"/>
      <c r="K33" s="4"/>
    </row>
    <row r="34" spans="1:11" ht="14.1" customHeight="1">
      <c r="A34" s="4"/>
      <c r="B34" s="4"/>
      <c r="C34" s="823" t="s">
        <v>473</v>
      </c>
      <c r="D34" s="824"/>
      <c r="E34" s="824"/>
      <c r="F34" s="824"/>
      <c r="G34" s="824"/>
      <c r="H34" s="4"/>
      <c r="I34" s="4"/>
      <c r="J34" s="4"/>
      <c r="K34" s="4"/>
    </row>
    <row r="35" spans="1:11" ht="14.1" customHeight="1">
      <c r="A35" s="4"/>
      <c r="B35" s="4"/>
      <c r="C35" s="13"/>
      <c r="D35" s="53">
        <v>2021</v>
      </c>
      <c r="E35" s="53">
        <v>2022</v>
      </c>
      <c r="F35" s="53">
        <v>2023</v>
      </c>
      <c r="G35" s="53">
        <v>2024</v>
      </c>
      <c r="H35" s="4"/>
      <c r="I35" s="4"/>
      <c r="J35" s="4"/>
      <c r="K35" s="4"/>
    </row>
    <row r="36" spans="1:11" ht="14.1" customHeight="1">
      <c r="A36" s="4"/>
      <c r="B36" s="4"/>
      <c r="C36" s="12"/>
      <c r="D36" s="54" t="s">
        <v>7</v>
      </c>
      <c r="E36" s="54" t="s">
        <v>8</v>
      </c>
      <c r="F36" s="54" t="s">
        <v>8</v>
      </c>
      <c r="G36" s="54" t="s">
        <v>8</v>
      </c>
      <c r="H36" s="4"/>
      <c r="I36" s="4"/>
      <c r="J36" s="4"/>
      <c r="K36" s="4"/>
    </row>
    <row r="37" spans="1:11" ht="14.1" customHeight="1">
      <c r="A37" s="4"/>
      <c r="B37" s="4"/>
      <c r="C37" s="11" t="s">
        <v>470</v>
      </c>
      <c r="D37" s="50">
        <v>86000000</v>
      </c>
      <c r="E37" s="50">
        <v>86000000</v>
      </c>
      <c r="F37" s="50">
        <v>86000000</v>
      </c>
      <c r="G37" s="50">
        <v>86000000</v>
      </c>
      <c r="H37" s="4"/>
      <c r="I37" s="4"/>
      <c r="J37" s="4"/>
      <c r="K37" s="4"/>
    </row>
    <row r="38" spans="1:11" ht="14.1" customHeight="1">
      <c r="A38" s="4"/>
      <c r="B38" s="4"/>
      <c r="C38" s="11" t="s">
        <v>459</v>
      </c>
      <c r="D38" s="50">
        <v>86000000</v>
      </c>
      <c r="E38" s="50">
        <v>86000000</v>
      </c>
      <c r="F38" s="50">
        <v>86000000</v>
      </c>
      <c r="G38" s="50">
        <v>86000000</v>
      </c>
      <c r="H38" s="4"/>
      <c r="I38" s="4"/>
      <c r="J38" s="4"/>
      <c r="K38" s="4"/>
    </row>
    <row r="39" spans="1:11" ht="14.1" customHeight="1">
      <c r="A39" s="4"/>
      <c r="B39" s="4"/>
      <c r="C39" s="11" t="s">
        <v>463</v>
      </c>
      <c r="D39" s="50">
        <v>0</v>
      </c>
      <c r="E39" s="50">
        <v>0</v>
      </c>
      <c r="F39" s="50">
        <v>0</v>
      </c>
      <c r="G39" s="50">
        <v>0</v>
      </c>
      <c r="H39" s="4"/>
      <c r="I39" s="4"/>
      <c r="J39" s="4"/>
      <c r="K39" s="4"/>
    </row>
    <row r="40" spans="1:11" ht="14.1" customHeight="1">
      <c r="A40" s="4"/>
      <c r="B40" s="4"/>
      <c r="C40" s="11" t="s">
        <v>469</v>
      </c>
      <c r="D40" s="50">
        <v>12500000</v>
      </c>
      <c r="E40" s="50">
        <v>12500000</v>
      </c>
      <c r="F40" s="50">
        <v>12500000</v>
      </c>
      <c r="G40" s="50">
        <v>12500000</v>
      </c>
      <c r="H40" s="4"/>
      <c r="I40" s="4"/>
      <c r="J40" s="4"/>
      <c r="K40" s="4"/>
    </row>
    <row r="41" spans="1:11" ht="14.1" customHeight="1">
      <c r="A41" s="4"/>
      <c r="B41" s="4"/>
      <c r="C41" s="11" t="s">
        <v>459</v>
      </c>
      <c r="D41" s="50">
        <v>12500000</v>
      </c>
      <c r="E41" s="50">
        <v>12500000</v>
      </c>
      <c r="F41" s="50">
        <v>12500000</v>
      </c>
      <c r="G41" s="50">
        <v>12500000</v>
      </c>
      <c r="H41" s="4"/>
      <c r="I41" s="4"/>
      <c r="J41" s="4"/>
      <c r="K41" s="4"/>
    </row>
    <row r="42" spans="1:11" ht="14.1" customHeight="1">
      <c r="A42" s="4"/>
      <c r="B42" s="4"/>
      <c r="C42" s="11" t="s">
        <v>463</v>
      </c>
      <c r="D42" s="50">
        <v>0</v>
      </c>
      <c r="E42" s="50">
        <v>0</v>
      </c>
      <c r="F42" s="50">
        <v>0</v>
      </c>
      <c r="G42" s="50">
        <v>0</v>
      </c>
      <c r="H42" s="4"/>
      <c r="I42" s="4"/>
      <c r="J42" s="4"/>
      <c r="K42" s="4"/>
    </row>
    <row r="43" spans="1:11" ht="14.1" customHeight="1">
      <c r="A43" s="4"/>
      <c r="B43" s="4"/>
      <c r="C43" s="11" t="s">
        <v>468</v>
      </c>
      <c r="D43" s="50">
        <v>15400000</v>
      </c>
      <c r="E43" s="50">
        <v>19000000</v>
      </c>
      <c r="F43" s="50">
        <v>21040000</v>
      </c>
      <c r="G43" s="50">
        <v>26188000</v>
      </c>
      <c r="H43" s="4"/>
      <c r="I43" s="4"/>
      <c r="J43" s="4"/>
      <c r="K43" s="4"/>
    </row>
    <row r="44" spans="1:11" ht="14.1" customHeight="1">
      <c r="A44" s="4"/>
      <c r="B44" s="4"/>
      <c r="C44" s="11" t="s">
        <v>459</v>
      </c>
      <c r="D44" s="50">
        <v>15400000</v>
      </c>
      <c r="E44" s="50">
        <v>19000000</v>
      </c>
      <c r="F44" s="50">
        <v>21040000</v>
      </c>
      <c r="G44" s="50">
        <v>26188000</v>
      </c>
      <c r="H44" s="4"/>
      <c r="I44" s="4"/>
      <c r="J44" s="4"/>
      <c r="K44" s="4"/>
    </row>
    <row r="45" spans="1:11" ht="14.1" customHeight="1">
      <c r="A45" s="4"/>
      <c r="B45" s="4"/>
      <c r="C45" s="11" t="s">
        <v>463</v>
      </c>
      <c r="D45" s="50">
        <v>0</v>
      </c>
      <c r="E45" s="50">
        <v>0</v>
      </c>
      <c r="F45" s="50">
        <v>0</v>
      </c>
      <c r="G45" s="50">
        <v>0</v>
      </c>
      <c r="H45" s="4"/>
      <c r="I45" s="4"/>
      <c r="J45" s="4"/>
      <c r="K45" s="4"/>
    </row>
    <row r="46" spans="1:11" ht="14.1" customHeight="1">
      <c r="A46" s="4"/>
      <c r="B46" s="4"/>
      <c r="C46" s="11" t="s">
        <v>467</v>
      </c>
      <c r="D46" s="50">
        <v>0</v>
      </c>
      <c r="E46" s="50">
        <v>0</v>
      </c>
      <c r="F46" s="50">
        <v>0</v>
      </c>
      <c r="G46" s="50">
        <v>0</v>
      </c>
      <c r="H46" s="4"/>
      <c r="I46" s="4"/>
      <c r="J46" s="4"/>
      <c r="K46" s="4"/>
    </row>
    <row r="47" spans="1:11" ht="14.1" customHeight="1">
      <c r="A47" s="4"/>
      <c r="B47" s="4"/>
      <c r="C47" s="11" t="s">
        <v>459</v>
      </c>
      <c r="D47" s="50">
        <v>0</v>
      </c>
      <c r="E47" s="50">
        <v>0</v>
      </c>
      <c r="F47" s="50">
        <v>0</v>
      </c>
      <c r="G47" s="50">
        <v>0</v>
      </c>
      <c r="H47" s="4"/>
      <c r="I47" s="4"/>
      <c r="J47" s="4"/>
      <c r="K47" s="4"/>
    </row>
    <row r="48" spans="1:11" ht="14.1" customHeight="1">
      <c r="A48" s="4"/>
      <c r="B48" s="4"/>
      <c r="C48" s="11" t="s">
        <v>463</v>
      </c>
      <c r="D48" s="50">
        <v>0</v>
      </c>
      <c r="E48" s="50">
        <v>0</v>
      </c>
      <c r="F48" s="50">
        <v>0</v>
      </c>
      <c r="G48" s="50">
        <v>0</v>
      </c>
      <c r="H48" s="4"/>
      <c r="I48" s="4"/>
      <c r="J48" s="4"/>
      <c r="K48" s="4"/>
    </row>
    <row r="49" spans="1:11" ht="14.1" customHeight="1">
      <c r="A49" s="4"/>
      <c r="B49" s="4"/>
      <c r="C49" s="11" t="s">
        <v>472</v>
      </c>
      <c r="D49" s="50">
        <v>0</v>
      </c>
      <c r="E49" s="50">
        <v>0</v>
      </c>
      <c r="F49" s="50">
        <v>0</v>
      </c>
      <c r="G49" s="50">
        <v>0</v>
      </c>
      <c r="H49" s="4"/>
      <c r="I49" s="4"/>
      <c r="J49" s="4"/>
      <c r="K49" s="4"/>
    </row>
    <row r="50" spans="1:11" ht="14.1" customHeight="1">
      <c r="A50" s="4"/>
      <c r="B50" s="4"/>
      <c r="C50" s="11" t="s">
        <v>459</v>
      </c>
      <c r="D50" s="50">
        <v>0</v>
      </c>
      <c r="E50" s="50">
        <v>0</v>
      </c>
      <c r="F50" s="50">
        <v>0</v>
      </c>
      <c r="G50" s="50">
        <v>0</v>
      </c>
      <c r="H50" s="4"/>
      <c r="I50" s="4"/>
      <c r="J50" s="4"/>
      <c r="K50" s="4"/>
    </row>
    <row r="51" spans="1:11" ht="14.1" customHeight="1">
      <c r="A51" s="4"/>
      <c r="B51" s="4"/>
      <c r="C51" s="11" t="s">
        <v>463</v>
      </c>
      <c r="D51" s="50">
        <v>0</v>
      </c>
      <c r="E51" s="50">
        <v>0</v>
      </c>
      <c r="F51" s="50">
        <v>0</v>
      </c>
      <c r="G51" s="50">
        <v>0</v>
      </c>
      <c r="H51" s="4"/>
      <c r="I51" s="4"/>
      <c r="J51" s="4"/>
      <c r="K51" s="4"/>
    </row>
    <row r="52" spans="1:11" ht="14.1" customHeight="1">
      <c r="A52" s="4"/>
      <c r="B52" s="4"/>
      <c r="C52" s="11" t="s">
        <v>465</v>
      </c>
      <c r="D52" s="50">
        <v>1610000</v>
      </c>
      <c r="E52" s="50">
        <v>1700000</v>
      </c>
      <c r="F52" s="50">
        <v>1700000</v>
      </c>
      <c r="G52" s="50">
        <v>1700000</v>
      </c>
      <c r="H52" s="4"/>
      <c r="I52" s="4"/>
      <c r="J52" s="4"/>
      <c r="K52" s="4"/>
    </row>
    <row r="53" spans="1:11" ht="14.1" customHeight="1">
      <c r="A53" s="4"/>
      <c r="B53" s="4"/>
      <c r="C53" s="11" t="s">
        <v>459</v>
      </c>
      <c r="D53" s="50">
        <v>1610000</v>
      </c>
      <c r="E53" s="50">
        <v>1700000</v>
      </c>
      <c r="F53" s="50">
        <v>1700000</v>
      </c>
      <c r="G53" s="50">
        <v>1700000</v>
      </c>
      <c r="H53" s="4"/>
      <c r="I53" s="4"/>
      <c r="J53" s="4"/>
      <c r="K53" s="4"/>
    </row>
    <row r="54" spans="1:11" ht="14.1" customHeight="1">
      <c r="A54" s="4"/>
      <c r="B54" s="4"/>
      <c r="C54" s="11" t="s">
        <v>463</v>
      </c>
      <c r="D54" s="50">
        <v>0</v>
      </c>
      <c r="E54" s="50">
        <v>0</v>
      </c>
      <c r="F54" s="50">
        <v>0</v>
      </c>
      <c r="G54" s="50">
        <v>0</v>
      </c>
      <c r="H54" s="4"/>
      <c r="I54" s="4"/>
      <c r="J54" s="4"/>
      <c r="K54" s="4"/>
    </row>
    <row r="55" spans="1:11" ht="14.1" customHeight="1">
      <c r="A55" s="4"/>
      <c r="B55" s="4"/>
      <c r="C55" s="11" t="s">
        <v>464</v>
      </c>
      <c r="D55" s="50">
        <v>640000</v>
      </c>
      <c r="E55" s="50">
        <v>3000000</v>
      </c>
      <c r="F55" s="50">
        <v>2000000</v>
      </c>
      <c r="G55" s="50">
        <v>1000000</v>
      </c>
      <c r="H55" s="4"/>
      <c r="I55" s="4"/>
      <c r="J55" s="4"/>
      <c r="K55" s="4"/>
    </row>
    <row r="56" spans="1:11" ht="14.1" customHeight="1">
      <c r="A56" s="4"/>
      <c r="B56" s="4"/>
      <c r="C56" s="11" t="s">
        <v>459</v>
      </c>
      <c r="D56" s="50">
        <v>640000</v>
      </c>
      <c r="E56" s="50">
        <v>3000000</v>
      </c>
      <c r="F56" s="50">
        <v>2000000</v>
      </c>
      <c r="G56" s="50">
        <v>1000000</v>
      </c>
      <c r="H56" s="4"/>
      <c r="I56" s="4"/>
      <c r="J56" s="4"/>
      <c r="K56" s="4"/>
    </row>
    <row r="57" spans="1:11" ht="14.1" customHeight="1">
      <c r="A57" s="4"/>
      <c r="B57" s="4"/>
      <c r="C57" s="11" t="s">
        <v>463</v>
      </c>
      <c r="D57" s="50">
        <v>0</v>
      </c>
      <c r="E57" s="50">
        <v>0</v>
      </c>
      <c r="F57" s="50">
        <v>0</v>
      </c>
      <c r="G57" s="50">
        <v>0</v>
      </c>
      <c r="H57" s="4"/>
      <c r="I57" s="4"/>
      <c r="J57" s="4"/>
      <c r="K57" s="4"/>
    </row>
    <row r="58" spans="1:11" ht="14.1" customHeight="1">
      <c r="A58" s="4"/>
      <c r="B58" s="4"/>
      <c r="C58" s="11" t="s">
        <v>462</v>
      </c>
      <c r="D58" s="50">
        <v>0</v>
      </c>
      <c r="E58" s="50">
        <v>0</v>
      </c>
      <c r="F58" s="50">
        <v>0</v>
      </c>
      <c r="G58" s="50">
        <v>0</v>
      </c>
      <c r="H58" s="4"/>
      <c r="I58" s="4"/>
      <c r="J58" s="4"/>
      <c r="K58" s="4"/>
    </row>
    <row r="59" spans="1:11" ht="14.1" customHeight="1">
      <c r="A59" s="4"/>
      <c r="B59" s="4"/>
      <c r="C59" s="11" t="s">
        <v>459</v>
      </c>
      <c r="D59" s="50">
        <v>0</v>
      </c>
      <c r="E59" s="50">
        <v>0</v>
      </c>
      <c r="F59" s="50">
        <v>0</v>
      </c>
      <c r="G59" s="50">
        <v>0</v>
      </c>
      <c r="H59" s="4"/>
      <c r="I59" s="4"/>
      <c r="J59" s="4"/>
      <c r="K59" s="4"/>
    </row>
    <row r="60" spans="1:11" ht="14.1" customHeight="1">
      <c r="A60" s="4"/>
      <c r="B60" s="4"/>
      <c r="C60" s="11" t="s">
        <v>458</v>
      </c>
      <c r="D60" s="50">
        <v>0</v>
      </c>
      <c r="E60" s="50">
        <v>0</v>
      </c>
      <c r="F60" s="50">
        <v>0</v>
      </c>
      <c r="G60" s="50">
        <v>0</v>
      </c>
      <c r="H60" s="4"/>
      <c r="I60" s="4"/>
      <c r="J60" s="4"/>
      <c r="K60" s="4"/>
    </row>
    <row r="61" spans="1:11" ht="14.1" customHeight="1">
      <c r="A61" s="4"/>
      <c r="B61" s="4"/>
      <c r="C61" s="11" t="s">
        <v>457</v>
      </c>
      <c r="D61" s="50">
        <v>0</v>
      </c>
      <c r="E61" s="50">
        <v>0</v>
      </c>
      <c r="F61" s="50">
        <v>0</v>
      </c>
      <c r="G61" s="50">
        <v>0</v>
      </c>
      <c r="H61" s="4"/>
      <c r="I61" s="4"/>
      <c r="J61" s="4"/>
      <c r="K61" s="4"/>
    </row>
    <row r="62" spans="1:11" ht="14.1" customHeight="1">
      <c r="A62" s="4"/>
      <c r="B62" s="4"/>
      <c r="C62" s="11" t="s">
        <v>456</v>
      </c>
      <c r="D62" s="50">
        <v>0</v>
      </c>
      <c r="E62" s="50">
        <v>0</v>
      </c>
      <c r="F62" s="50">
        <v>0</v>
      </c>
      <c r="G62" s="50">
        <v>0</v>
      </c>
      <c r="H62" s="4"/>
      <c r="I62" s="4"/>
      <c r="J62" s="4"/>
      <c r="K62" s="4"/>
    </row>
    <row r="63" spans="1:11" ht="14.1" customHeight="1">
      <c r="A63" s="4"/>
      <c r="B63" s="4"/>
      <c r="C63" s="11" t="s">
        <v>455</v>
      </c>
      <c r="D63" s="50">
        <v>0</v>
      </c>
      <c r="E63" s="50">
        <v>0</v>
      </c>
      <c r="F63" s="50">
        <v>0</v>
      </c>
      <c r="G63" s="50">
        <v>0</v>
      </c>
      <c r="H63" s="4"/>
      <c r="I63" s="4"/>
      <c r="J63" s="4"/>
      <c r="K63" s="4"/>
    </row>
    <row r="64" spans="1:11" ht="14.1" customHeight="1">
      <c r="A64" s="4"/>
      <c r="B64" s="4"/>
      <c r="C64" s="11" t="s">
        <v>461</v>
      </c>
      <c r="D64" s="50">
        <v>0</v>
      </c>
      <c r="E64" s="50">
        <v>0</v>
      </c>
      <c r="F64" s="50">
        <v>0</v>
      </c>
      <c r="G64" s="50">
        <v>0</v>
      </c>
      <c r="H64" s="4"/>
      <c r="I64" s="4"/>
      <c r="J64" s="4"/>
      <c r="K64" s="4"/>
    </row>
    <row r="65" spans="1:11" ht="14.1" customHeight="1">
      <c r="A65" s="4"/>
      <c r="B65" s="4"/>
      <c r="C65" s="11" t="s">
        <v>459</v>
      </c>
      <c r="D65" s="50">
        <v>0</v>
      </c>
      <c r="E65" s="50">
        <v>0</v>
      </c>
      <c r="F65" s="50">
        <v>0</v>
      </c>
      <c r="G65" s="50">
        <v>0</v>
      </c>
      <c r="H65" s="4"/>
      <c r="I65" s="4"/>
      <c r="J65" s="4"/>
      <c r="K65" s="4"/>
    </row>
    <row r="66" spans="1:11" ht="14.1" customHeight="1">
      <c r="A66" s="4"/>
      <c r="B66" s="4"/>
      <c r="C66" s="11" t="s">
        <v>458</v>
      </c>
      <c r="D66" s="50">
        <v>0</v>
      </c>
      <c r="E66" s="50">
        <v>0</v>
      </c>
      <c r="F66" s="50">
        <v>0</v>
      </c>
      <c r="G66" s="50">
        <v>0</v>
      </c>
      <c r="H66" s="4"/>
      <c r="I66" s="4"/>
      <c r="J66" s="4"/>
      <c r="K66" s="4"/>
    </row>
    <row r="67" spans="1:11" ht="14.1" customHeight="1">
      <c r="A67" s="4"/>
      <c r="B67" s="4"/>
      <c r="C67" s="11" t="s">
        <v>457</v>
      </c>
      <c r="D67" s="50">
        <v>0</v>
      </c>
      <c r="E67" s="50">
        <v>0</v>
      </c>
      <c r="F67" s="50">
        <v>0</v>
      </c>
      <c r="G67" s="50">
        <v>0</v>
      </c>
      <c r="H67" s="4"/>
      <c r="I67" s="4"/>
      <c r="J67" s="4"/>
      <c r="K67" s="4"/>
    </row>
    <row r="68" spans="1:11" ht="14.1" customHeight="1">
      <c r="A68" s="4"/>
      <c r="B68" s="4"/>
      <c r="C68" s="11" t="s">
        <v>456</v>
      </c>
      <c r="D68" s="50">
        <v>0</v>
      </c>
      <c r="E68" s="50">
        <v>0</v>
      </c>
      <c r="F68" s="50">
        <v>0</v>
      </c>
      <c r="G68" s="50">
        <v>0</v>
      </c>
      <c r="H68" s="4"/>
      <c r="I68" s="4"/>
      <c r="J68" s="4"/>
      <c r="K68" s="4"/>
    </row>
    <row r="69" spans="1:11" ht="14.1" customHeight="1">
      <c r="A69" s="4"/>
      <c r="B69" s="4"/>
      <c r="C69" s="11" t="s">
        <v>455</v>
      </c>
      <c r="D69" s="50">
        <v>0</v>
      </c>
      <c r="E69" s="50">
        <v>0</v>
      </c>
      <c r="F69" s="50">
        <v>0</v>
      </c>
      <c r="G69" s="50">
        <v>0</v>
      </c>
      <c r="H69" s="4"/>
      <c r="I69" s="4"/>
      <c r="J69" s="4"/>
      <c r="K69" s="4"/>
    </row>
    <row r="70" spans="1:11" ht="14.1" customHeight="1">
      <c r="A70" s="4"/>
      <c r="B70" s="4"/>
      <c r="C70" s="11" t="s">
        <v>460</v>
      </c>
      <c r="D70" s="50">
        <v>0</v>
      </c>
      <c r="E70" s="50">
        <v>0</v>
      </c>
      <c r="F70" s="50">
        <v>0</v>
      </c>
      <c r="G70" s="50">
        <v>0</v>
      </c>
      <c r="H70" s="4"/>
      <c r="I70" s="4"/>
      <c r="J70" s="4"/>
      <c r="K70" s="4"/>
    </row>
    <row r="71" spans="1:11" ht="14.1" customHeight="1">
      <c r="A71" s="4"/>
      <c r="B71" s="4"/>
      <c r="C71" s="11" t="s">
        <v>459</v>
      </c>
      <c r="D71" s="50">
        <v>0</v>
      </c>
      <c r="E71" s="50">
        <v>0</v>
      </c>
      <c r="F71" s="50">
        <v>0</v>
      </c>
      <c r="G71" s="50">
        <v>0</v>
      </c>
      <c r="H71" s="4"/>
      <c r="I71" s="4"/>
      <c r="J71" s="4"/>
      <c r="K71" s="4"/>
    </row>
    <row r="72" spans="1:11" ht="14.1" customHeight="1">
      <c r="A72" s="4"/>
      <c r="B72" s="4"/>
      <c r="C72" s="11" t="s">
        <v>458</v>
      </c>
      <c r="D72" s="50">
        <v>0</v>
      </c>
      <c r="E72" s="50">
        <v>0</v>
      </c>
      <c r="F72" s="50">
        <v>0</v>
      </c>
      <c r="G72" s="50">
        <v>0</v>
      </c>
      <c r="H72" s="4"/>
      <c r="I72" s="4"/>
      <c r="J72" s="4"/>
      <c r="K72" s="4"/>
    </row>
    <row r="73" spans="1:11" ht="14.1" customHeight="1">
      <c r="A73" s="4"/>
      <c r="B73" s="4"/>
      <c r="C73" s="11" t="s">
        <v>457</v>
      </c>
      <c r="D73" s="50">
        <v>0</v>
      </c>
      <c r="E73" s="50">
        <v>0</v>
      </c>
      <c r="F73" s="50">
        <v>0</v>
      </c>
      <c r="G73" s="50">
        <v>0</v>
      </c>
      <c r="H73" s="4"/>
      <c r="I73" s="4"/>
      <c r="J73" s="4"/>
      <c r="K73" s="4"/>
    </row>
    <row r="74" spans="1:11" ht="14.1" customHeight="1">
      <c r="A74" s="4"/>
      <c r="B74" s="4"/>
      <c r="C74" s="11" t="s">
        <v>456</v>
      </c>
      <c r="D74" s="50">
        <v>0</v>
      </c>
      <c r="E74" s="50">
        <v>0</v>
      </c>
      <c r="F74" s="50">
        <v>0</v>
      </c>
      <c r="G74" s="50">
        <v>0</v>
      </c>
      <c r="H74" s="4"/>
      <c r="I74" s="4"/>
      <c r="J74" s="4"/>
      <c r="K74" s="4"/>
    </row>
    <row r="75" spans="1:11" ht="14.1" customHeight="1">
      <c r="A75" s="4"/>
      <c r="B75" s="4"/>
      <c r="C75" s="11" t="s">
        <v>455</v>
      </c>
      <c r="D75" s="50">
        <v>0</v>
      </c>
      <c r="E75" s="50">
        <v>0</v>
      </c>
      <c r="F75" s="50">
        <v>0</v>
      </c>
      <c r="G75" s="50">
        <v>0</v>
      </c>
      <c r="H75" s="4"/>
      <c r="I75" s="4"/>
      <c r="J75" s="4"/>
      <c r="K75" s="4"/>
    </row>
    <row r="76" spans="1:11" ht="14.1" customHeight="1">
      <c r="A76" s="4"/>
      <c r="B76" s="4"/>
      <c r="C76" s="11" t="s">
        <v>454</v>
      </c>
      <c r="D76" s="50">
        <v>0</v>
      </c>
      <c r="E76" s="50">
        <v>0</v>
      </c>
      <c r="F76" s="50">
        <v>0</v>
      </c>
      <c r="G76" s="50">
        <v>0</v>
      </c>
      <c r="H76" s="4"/>
      <c r="I76" s="4"/>
      <c r="J76" s="4"/>
      <c r="K76" s="4"/>
    </row>
    <row r="77" spans="1:11" ht="14.1" customHeight="1">
      <c r="A77" s="4"/>
      <c r="B77" s="4"/>
      <c r="C77" s="11" t="s">
        <v>453</v>
      </c>
      <c r="D77" s="50">
        <v>0</v>
      </c>
      <c r="E77" s="50">
        <v>0</v>
      </c>
      <c r="F77" s="50">
        <v>0</v>
      </c>
      <c r="G77" s="50">
        <v>0</v>
      </c>
      <c r="H77" s="4"/>
      <c r="I77" s="4"/>
      <c r="J77" s="4"/>
      <c r="K77" s="4"/>
    </row>
    <row r="78" spans="1:11" ht="14.1" customHeight="1">
      <c r="A78" s="4"/>
      <c r="B78" s="4"/>
      <c r="C78" s="10" t="s">
        <v>165</v>
      </c>
      <c r="D78" s="50">
        <v>116150000</v>
      </c>
      <c r="E78" s="50">
        <v>122200000</v>
      </c>
      <c r="F78" s="50">
        <v>123240000</v>
      </c>
      <c r="G78" s="50">
        <v>127388000</v>
      </c>
      <c r="H78" s="4"/>
      <c r="I78" s="4"/>
      <c r="J78" s="4"/>
      <c r="K78" s="4"/>
    </row>
    <row r="79" spans="1:11" ht="14.1" customHeight="1">
      <c r="A79" s="4"/>
      <c r="B79" s="4"/>
      <c r="C79" s="827" t="s">
        <v>44</v>
      </c>
      <c r="D79" s="828"/>
      <c r="E79" s="828"/>
      <c r="F79" s="828"/>
      <c r="G79" s="828"/>
      <c r="H79" s="4"/>
      <c r="I79" s="4"/>
      <c r="J79" s="4"/>
      <c r="K79" s="4"/>
    </row>
    <row r="80" spans="1:11" ht="14.1" customHeight="1">
      <c r="A80" s="4"/>
      <c r="B80" s="4"/>
      <c r="C80" s="46" t="s">
        <v>962</v>
      </c>
      <c r="D80" s="827" t="s">
        <v>261</v>
      </c>
      <c r="E80" s="828"/>
      <c r="F80" s="828"/>
      <c r="G80" s="828"/>
      <c r="H80" s="4"/>
      <c r="I80" s="4"/>
      <c r="J80" s="4"/>
      <c r="K80" s="4"/>
    </row>
    <row r="81" spans="1:11" ht="14.1" customHeight="1">
      <c r="A81" s="4"/>
      <c r="B81" s="4"/>
      <c r="C81" s="14" t="s">
        <v>484</v>
      </c>
      <c r="D81" s="825" t="s">
        <v>961</v>
      </c>
      <c r="E81" s="826"/>
      <c r="F81" s="826"/>
      <c r="G81" s="826"/>
      <c r="H81" s="4"/>
      <c r="I81" s="4"/>
      <c r="J81" s="4"/>
      <c r="K81" s="4"/>
    </row>
    <row r="82" spans="1:11" ht="14.1" customHeight="1">
      <c r="A82" s="4"/>
      <c r="B82" s="4"/>
      <c r="C82" s="47" t="s">
        <v>482</v>
      </c>
      <c r="D82" s="821" t="s">
        <v>960</v>
      </c>
      <c r="E82" s="822"/>
      <c r="F82" s="822"/>
      <c r="G82" s="822"/>
      <c r="H82" s="4"/>
      <c r="I82" s="4"/>
      <c r="J82" s="4"/>
      <c r="K82" s="4"/>
    </row>
    <row r="83" spans="1:11" ht="14.1" customHeight="1">
      <c r="A83" s="4"/>
      <c r="B83" s="4"/>
      <c r="C83" s="47" t="s">
        <v>15</v>
      </c>
      <c r="D83" s="821" t="s">
        <v>260</v>
      </c>
      <c r="E83" s="822"/>
      <c r="F83" s="822"/>
      <c r="G83" s="822"/>
      <c r="H83" s="4"/>
      <c r="I83" s="4"/>
      <c r="J83" s="4"/>
      <c r="K83" s="4"/>
    </row>
    <row r="84" spans="1:11" ht="15" customHeight="1">
      <c r="A84" s="4"/>
      <c r="B84" s="4"/>
      <c r="C84" s="13"/>
      <c r="D84" s="53">
        <v>2021</v>
      </c>
      <c r="E84" s="53">
        <v>2022</v>
      </c>
      <c r="F84" s="53">
        <v>2023</v>
      </c>
      <c r="G84" s="53">
        <v>2024</v>
      </c>
      <c r="H84" s="4"/>
      <c r="I84" s="4"/>
      <c r="J84" s="4"/>
      <c r="K84" s="4"/>
    </row>
    <row r="85" spans="1:11" ht="15" customHeight="1">
      <c r="A85" s="4"/>
      <c r="B85" s="4"/>
      <c r="C85" s="12"/>
      <c r="D85" s="54" t="s">
        <v>7</v>
      </c>
      <c r="E85" s="54" t="s">
        <v>8</v>
      </c>
      <c r="F85" s="54" t="s">
        <v>8</v>
      </c>
      <c r="G85" s="54" t="s">
        <v>8</v>
      </c>
      <c r="H85" s="4"/>
      <c r="I85" s="4"/>
      <c r="J85" s="4"/>
      <c r="K85" s="4"/>
    </row>
    <row r="86" spans="1:11" ht="14.1" customHeight="1">
      <c r="A86" s="4"/>
      <c r="B86" s="4"/>
      <c r="C86" s="7" t="s">
        <v>16</v>
      </c>
      <c r="D86" s="55" t="s">
        <v>428</v>
      </c>
      <c r="E86" s="55" t="s">
        <v>428</v>
      </c>
      <c r="F86" s="55" t="s">
        <v>428</v>
      </c>
      <c r="G86" s="55" t="s">
        <v>428</v>
      </c>
      <c r="H86" s="4"/>
      <c r="I86" s="4"/>
      <c r="J86" s="4"/>
      <c r="K86" s="4"/>
    </row>
    <row r="87" spans="1:11" ht="14.1" customHeight="1">
      <c r="A87" s="4"/>
      <c r="B87" s="4"/>
      <c r="C87" s="7" t="s">
        <v>680</v>
      </c>
      <c r="D87" s="55" t="s">
        <v>959</v>
      </c>
      <c r="E87" s="55" t="s">
        <v>827</v>
      </c>
      <c r="F87" s="55" t="s">
        <v>827</v>
      </c>
      <c r="G87" s="55" t="s">
        <v>827</v>
      </c>
      <c r="H87" s="4"/>
      <c r="I87" s="4"/>
      <c r="J87" s="4"/>
      <c r="K87" s="4"/>
    </row>
    <row r="88" spans="1:11" ht="14.1" customHeight="1">
      <c r="A88" s="4"/>
      <c r="B88" s="4"/>
      <c r="C88" s="7" t="s">
        <v>676</v>
      </c>
      <c r="D88" s="55" t="s">
        <v>612</v>
      </c>
      <c r="E88" s="55" t="s">
        <v>957</v>
      </c>
      <c r="F88" s="55" t="s">
        <v>957</v>
      </c>
      <c r="G88" s="55" t="s">
        <v>957</v>
      </c>
      <c r="H88" s="4"/>
      <c r="I88" s="4"/>
      <c r="J88" s="4"/>
      <c r="K88" s="4"/>
    </row>
    <row r="89" spans="1:11" ht="14.1" customHeight="1">
      <c r="A89" s="4"/>
      <c r="B89" s="4"/>
      <c r="C89" s="7" t="s">
        <v>477</v>
      </c>
      <c r="D89" s="55" t="s">
        <v>450</v>
      </c>
      <c r="E89" s="55" t="s">
        <v>474</v>
      </c>
      <c r="F89" s="55" t="s">
        <v>474</v>
      </c>
      <c r="G89" s="55" t="s">
        <v>474</v>
      </c>
      <c r="H89" s="4"/>
      <c r="I89" s="4"/>
      <c r="J89" s="4"/>
      <c r="K89" s="4"/>
    </row>
    <row r="90" spans="1:11" ht="14.1" customHeight="1">
      <c r="A90" s="4"/>
      <c r="B90" s="4"/>
      <c r="C90" s="7" t="s">
        <v>476</v>
      </c>
      <c r="D90" s="55" t="s">
        <v>450</v>
      </c>
      <c r="E90" s="55" t="s">
        <v>487</v>
      </c>
      <c r="F90" s="55" t="s">
        <v>474</v>
      </c>
      <c r="G90" s="55" t="s">
        <v>474</v>
      </c>
      <c r="H90" s="4"/>
      <c r="I90" s="4"/>
      <c r="J90" s="4"/>
      <c r="K90" s="4"/>
    </row>
    <row r="91" spans="1:11" ht="14.1" customHeight="1">
      <c r="A91" s="4"/>
      <c r="B91" s="4"/>
      <c r="C91" s="7" t="s">
        <v>22</v>
      </c>
      <c r="D91" s="55" t="s">
        <v>450</v>
      </c>
      <c r="E91" s="55" t="s">
        <v>487</v>
      </c>
      <c r="F91" s="55" t="s">
        <v>474</v>
      </c>
      <c r="G91" s="55" t="s">
        <v>474</v>
      </c>
      <c r="H91" s="4"/>
      <c r="I91" s="4"/>
      <c r="J91" s="4"/>
      <c r="K91" s="4"/>
    </row>
    <row r="92" spans="1:11" ht="14.1" customHeight="1">
      <c r="A92" s="4"/>
      <c r="B92" s="4"/>
      <c r="C92" s="823" t="s">
        <v>473</v>
      </c>
      <c r="D92" s="824"/>
      <c r="E92" s="824"/>
      <c r="F92" s="824"/>
      <c r="G92" s="824"/>
      <c r="H92" s="4"/>
      <c r="I92" s="4"/>
      <c r="J92" s="4"/>
      <c r="K92" s="4"/>
    </row>
    <row r="93" spans="1:11" ht="14.1" customHeight="1">
      <c r="A93" s="4"/>
      <c r="B93" s="4"/>
      <c r="C93" s="13"/>
      <c r="D93" s="53">
        <v>2021</v>
      </c>
      <c r="E93" s="53">
        <v>2022</v>
      </c>
      <c r="F93" s="53">
        <v>2023</v>
      </c>
      <c r="G93" s="53">
        <v>2024</v>
      </c>
      <c r="H93" s="4"/>
      <c r="I93" s="4"/>
      <c r="J93" s="4"/>
      <c r="K93" s="4"/>
    </row>
    <row r="94" spans="1:11" ht="14.1" customHeight="1">
      <c r="A94" s="4"/>
      <c r="B94" s="4"/>
      <c r="C94" s="12"/>
      <c r="D94" s="54" t="s">
        <v>7</v>
      </c>
      <c r="E94" s="54" t="s">
        <v>8</v>
      </c>
      <c r="F94" s="54" t="s">
        <v>8</v>
      </c>
      <c r="G94" s="54" t="s">
        <v>8</v>
      </c>
      <c r="H94" s="4"/>
      <c r="I94" s="4"/>
      <c r="J94" s="4"/>
      <c r="K94" s="4"/>
    </row>
    <row r="95" spans="1:11" ht="14.1" customHeight="1">
      <c r="A95" s="4"/>
      <c r="B95" s="4"/>
      <c r="C95" s="11" t="s">
        <v>470</v>
      </c>
      <c r="D95" s="50">
        <v>0</v>
      </c>
      <c r="E95" s="50">
        <v>0</v>
      </c>
      <c r="F95" s="50">
        <v>0</v>
      </c>
      <c r="G95" s="50">
        <v>0</v>
      </c>
      <c r="H95" s="4"/>
      <c r="I95" s="4"/>
      <c r="J95" s="4"/>
      <c r="K95" s="4"/>
    </row>
    <row r="96" spans="1:11" ht="14.1" customHeight="1">
      <c r="A96" s="4"/>
      <c r="B96" s="4"/>
      <c r="C96" s="11" t="s">
        <v>459</v>
      </c>
      <c r="D96" s="50">
        <v>0</v>
      </c>
      <c r="E96" s="50">
        <v>0</v>
      </c>
      <c r="F96" s="50">
        <v>0</v>
      </c>
      <c r="G96" s="50">
        <v>0</v>
      </c>
      <c r="H96" s="4"/>
      <c r="I96" s="4"/>
      <c r="J96" s="4"/>
      <c r="K96" s="4"/>
    </row>
    <row r="97" spans="1:11" ht="14.1" customHeight="1">
      <c r="A97" s="4"/>
      <c r="B97" s="4"/>
      <c r="C97" s="11" t="s">
        <v>463</v>
      </c>
      <c r="D97" s="50">
        <v>0</v>
      </c>
      <c r="E97" s="50">
        <v>0</v>
      </c>
      <c r="F97" s="50">
        <v>0</v>
      </c>
      <c r="G97" s="50">
        <v>0</v>
      </c>
      <c r="H97" s="4"/>
      <c r="I97" s="4"/>
      <c r="J97" s="4"/>
      <c r="K97" s="4"/>
    </row>
    <row r="98" spans="1:11" ht="14.1" customHeight="1">
      <c r="A98" s="4"/>
      <c r="B98" s="4"/>
      <c r="C98" s="11" t="s">
        <v>469</v>
      </c>
      <c r="D98" s="50">
        <v>0</v>
      </c>
      <c r="E98" s="50">
        <v>0</v>
      </c>
      <c r="F98" s="50">
        <v>0</v>
      </c>
      <c r="G98" s="50">
        <v>0</v>
      </c>
      <c r="H98" s="4"/>
      <c r="I98" s="4"/>
      <c r="J98" s="4"/>
      <c r="K98" s="4"/>
    </row>
    <row r="99" spans="1:11" ht="14.1" customHeight="1">
      <c r="A99" s="4"/>
      <c r="B99" s="4"/>
      <c r="C99" s="11" t="s">
        <v>459</v>
      </c>
      <c r="D99" s="50">
        <v>0</v>
      </c>
      <c r="E99" s="50">
        <v>0</v>
      </c>
      <c r="F99" s="50">
        <v>0</v>
      </c>
      <c r="G99" s="50">
        <v>0</v>
      </c>
      <c r="H99" s="4"/>
      <c r="I99" s="4"/>
      <c r="J99" s="4"/>
      <c r="K99" s="4"/>
    </row>
    <row r="100" spans="1:11" ht="14.1" customHeight="1">
      <c r="A100" s="4"/>
      <c r="B100" s="4"/>
      <c r="C100" s="11" t="s">
        <v>463</v>
      </c>
      <c r="D100" s="50">
        <v>0</v>
      </c>
      <c r="E100" s="50">
        <v>0</v>
      </c>
      <c r="F100" s="50">
        <v>0</v>
      </c>
      <c r="G100" s="50">
        <v>0</v>
      </c>
      <c r="H100" s="4"/>
      <c r="I100" s="4"/>
      <c r="J100" s="4"/>
      <c r="K100" s="4"/>
    </row>
    <row r="101" spans="1:11" ht="14.1" customHeight="1">
      <c r="A101" s="4"/>
      <c r="B101" s="4"/>
      <c r="C101" s="11" t="s">
        <v>468</v>
      </c>
      <c r="D101" s="50">
        <v>0</v>
      </c>
      <c r="E101" s="50">
        <v>0</v>
      </c>
      <c r="F101" s="50">
        <v>0</v>
      </c>
      <c r="G101" s="50">
        <v>0</v>
      </c>
      <c r="H101" s="4"/>
      <c r="I101" s="4"/>
      <c r="J101" s="4"/>
      <c r="K101" s="4"/>
    </row>
    <row r="102" spans="1:11" ht="14.1" customHeight="1">
      <c r="A102" s="4"/>
      <c r="B102" s="4"/>
      <c r="C102" s="11" t="s">
        <v>459</v>
      </c>
      <c r="D102" s="50">
        <v>0</v>
      </c>
      <c r="E102" s="50">
        <v>0</v>
      </c>
      <c r="F102" s="50">
        <v>0</v>
      </c>
      <c r="G102" s="50">
        <v>0</v>
      </c>
      <c r="H102" s="4"/>
      <c r="I102" s="4"/>
      <c r="J102" s="4"/>
      <c r="K102" s="4"/>
    </row>
    <row r="103" spans="1:11" ht="14.1" customHeight="1">
      <c r="A103" s="4"/>
      <c r="B103" s="4"/>
      <c r="C103" s="11" t="s">
        <v>463</v>
      </c>
      <c r="D103" s="50">
        <v>0</v>
      </c>
      <c r="E103" s="50">
        <v>0</v>
      </c>
      <c r="F103" s="50">
        <v>0</v>
      </c>
      <c r="G103" s="50">
        <v>0</v>
      </c>
      <c r="H103" s="4"/>
      <c r="I103" s="4"/>
      <c r="J103" s="4"/>
      <c r="K103" s="4"/>
    </row>
    <row r="104" spans="1:11" ht="14.1" customHeight="1">
      <c r="A104" s="4"/>
      <c r="B104" s="4"/>
      <c r="C104" s="11" t="s">
        <v>467</v>
      </c>
      <c r="D104" s="50">
        <v>0</v>
      </c>
      <c r="E104" s="50">
        <v>0</v>
      </c>
      <c r="F104" s="50">
        <v>0</v>
      </c>
      <c r="G104" s="50">
        <v>0</v>
      </c>
      <c r="H104" s="4"/>
      <c r="I104" s="4"/>
      <c r="J104" s="4"/>
      <c r="K104" s="4"/>
    </row>
    <row r="105" spans="1:11" ht="14.1" customHeight="1">
      <c r="A105" s="4"/>
      <c r="B105" s="4"/>
      <c r="C105" s="11" t="s">
        <v>459</v>
      </c>
      <c r="D105" s="50">
        <v>0</v>
      </c>
      <c r="E105" s="50">
        <v>0</v>
      </c>
      <c r="F105" s="50">
        <v>0</v>
      </c>
      <c r="G105" s="50">
        <v>0</v>
      </c>
      <c r="H105" s="4"/>
      <c r="I105" s="4"/>
      <c r="J105" s="4"/>
      <c r="K105" s="4"/>
    </row>
    <row r="106" spans="1:11" ht="14.1" customHeight="1">
      <c r="A106" s="4"/>
      <c r="B106" s="4"/>
      <c r="C106" s="11" t="s">
        <v>463</v>
      </c>
      <c r="D106" s="50">
        <v>0</v>
      </c>
      <c r="E106" s="50">
        <v>0</v>
      </c>
      <c r="F106" s="50">
        <v>0</v>
      </c>
      <c r="G106" s="50">
        <v>0</v>
      </c>
      <c r="H106" s="4"/>
      <c r="I106" s="4"/>
      <c r="J106" s="4"/>
      <c r="K106" s="4"/>
    </row>
    <row r="107" spans="1:11" ht="14.1" customHeight="1">
      <c r="A107" s="4"/>
      <c r="B107" s="4"/>
      <c r="C107" s="11" t="s">
        <v>472</v>
      </c>
      <c r="D107" s="50">
        <v>0</v>
      </c>
      <c r="E107" s="50">
        <v>0</v>
      </c>
      <c r="F107" s="50">
        <v>0</v>
      </c>
      <c r="G107" s="50">
        <v>0</v>
      </c>
      <c r="H107" s="4"/>
      <c r="I107" s="4"/>
      <c r="J107" s="4"/>
      <c r="K107" s="4"/>
    </row>
    <row r="108" spans="1:11" ht="14.1" customHeight="1">
      <c r="A108" s="4"/>
      <c r="B108" s="4"/>
      <c r="C108" s="11" t="s">
        <v>459</v>
      </c>
      <c r="D108" s="50">
        <v>0</v>
      </c>
      <c r="E108" s="50">
        <v>0</v>
      </c>
      <c r="F108" s="50">
        <v>0</v>
      </c>
      <c r="G108" s="50">
        <v>0</v>
      </c>
      <c r="H108" s="4"/>
      <c r="I108" s="4"/>
      <c r="J108" s="4"/>
      <c r="K108" s="4"/>
    </row>
    <row r="109" spans="1:11" ht="14.1" customHeight="1">
      <c r="A109" s="4"/>
      <c r="B109" s="4"/>
      <c r="C109" s="11" t="s">
        <v>463</v>
      </c>
      <c r="D109" s="50">
        <v>0</v>
      </c>
      <c r="E109" s="50">
        <v>0</v>
      </c>
      <c r="F109" s="50">
        <v>0</v>
      </c>
      <c r="G109" s="50">
        <v>0</v>
      </c>
      <c r="H109" s="4"/>
      <c r="I109" s="4"/>
      <c r="J109" s="4"/>
      <c r="K109" s="4"/>
    </row>
    <row r="110" spans="1:11" ht="14.1" customHeight="1">
      <c r="A110" s="4"/>
      <c r="B110" s="4"/>
      <c r="C110" s="11" t="s">
        <v>465</v>
      </c>
      <c r="D110" s="50">
        <v>0</v>
      </c>
      <c r="E110" s="50">
        <v>0</v>
      </c>
      <c r="F110" s="50">
        <v>0</v>
      </c>
      <c r="G110" s="50">
        <v>0</v>
      </c>
      <c r="H110" s="4"/>
      <c r="I110" s="4"/>
      <c r="J110" s="4"/>
      <c r="K110" s="4"/>
    </row>
    <row r="111" spans="1:11" ht="14.1" customHeight="1">
      <c r="A111" s="4"/>
      <c r="B111" s="4"/>
      <c r="C111" s="11" t="s">
        <v>459</v>
      </c>
      <c r="D111" s="50">
        <v>0</v>
      </c>
      <c r="E111" s="50">
        <v>0</v>
      </c>
      <c r="F111" s="50">
        <v>0</v>
      </c>
      <c r="G111" s="50">
        <v>0</v>
      </c>
      <c r="H111" s="4"/>
      <c r="I111" s="4"/>
      <c r="J111" s="4"/>
      <c r="K111" s="4"/>
    </row>
    <row r="112" spans="1:11" ht="14.1" customHeight="1">
      <c r="A112" s="4"/>
      <c r="B112" s="4"/>
      <c r="C112" s="11" t="s">
        <v>463</v>
      </c>
      <c r="D112" s="50">
        <v>0</v>
      </c>
      <c r="E112" s="50">
        <v>0</v>
      </c>
      <c r="F112" s="50">
        <v>0</v>
      </c>
      <c r="G112" s="50">
        <v>0</v>
      </c>
      <c r="H112" s="4"/>
      <c r="I112" s="4"/>
      <c r="J112" s="4"/>
      <c r="K112" s="4"/>
    </row>
    <row r="113" spans="1:11" ht="14.1" customHeight="1">
      <c r="A113" s="4"/>
      <c r="B113" s="4"/>
      <c r="C113" s="11" t="s">
        <v>464</v>
      </c>
      <c r="D113" s="50">
        <v>0</v>
      </c>
      <c r="E113" s="50">
        <v>0</v>
      </c>
      <c r="F113" s="50">
        <v>0</v>
      </c>
      <c r="G113" s="50">
        <v>0</v>
      </c>
      <c r="H113" s="4"/>
      <c r="I113" s="4"/>
      <c r="J113" s="4"/>
      <c r="K113" s="4"/>
    </row>
    <row r="114" spans="1:11" ht="14.1" customHeight="1">
      <c r="A114" s="4"/>
      <c r="B114" s="4"/>
      <c r="C114" s="11" t="s">
        <v>459</v>
      </c>
      <c r="D114" s="50">
        <v>0</v>
      </c>
      <c r="E114" s="50">
        <v>0</v>
      </c>
      <c r="F114" s="50">
        <v>0</v>
      </c>
      <c r="G114" s="50">
        <v>0</v>
      </c>
      <c r="H114" s="4"/>
      <c r="I114" s="4"/>
      <c r="J114" s="4"/>
      <c r="K114" s="4"/>
    </row>
    <row r="115" spans="1:11" ht="14.1" customHeight="1">
      <c r="A115" s="4"/>
      <c r="B115" s="4"/>
      <c r="C115" s="11" t="s">
        <v>463</v>
      </c>
      <c r="D115" s="50">
        <v>0</v>
      </c>
      <c r="E115" s="50">
        <v>0</v>
      </c>
      <c r="F115" s="50">
        <v>0</v>
      </c>
      <c r="G115" s="50">
        <v>0</v>
      </c>
      <c r="H115" s="4"/>
      <c r="I115" s="4"/>
      <c r="J115" s="4"/>
      <c r="K115" s="4"/>
    </row>
    <row r="116" spans="1:11" ht="14.1" customHeight="1">
      <c r="A116" s="4"/>
      <c r="B116" s="4"/>
      <c r="C116" s="11" t="s">
        <v>462</v>
      </c>
      <c r="D116" s="50">
        <v>0</v>
      </c>
      <c r="E116" s="50">
        <v>0</v>
      </c>
      <c r="F116" s="50">
        <v>0</v>
      </c>
      <c r="G116" s="50">
        <v>0</v>
      </c>
      <c r="H116" s="4"/>
      <c r="I116" s="4"/>
      <c r="J116" s="4"/>
      <c r="K116" s="4"/>
    </row>
    <row r="117" spans="1:11" ht="14.1" customHeight="1">
      <c r="A117" s="4"/>
      <c r="B117" s="4"/>
      <c r="C117" s="11" t="s">
        <v>459</v>
      </c>
      <c r="D117" s="50">
        <v>0</v>
      </c>
      <c r="E117" s="50">
        <v>0</v>
      </c>
      <c r="F117" s="50">
        <v>0</v>
      </c>
      <c r="G117" s="50">
        <v>0</v>
      </c>
      <c r="H117" s="4"/>
      <c r="I117" s="4"/>
      <c r="J117" s="4"/>
      <c r="K117" s="4"/>
    </row>
    <row r="118" spans="1:11" ht="14.1" customHeight="1">
      <c r="A118" s="4"/>
      <c r="B118" s="4"/>
      <c r="C118" s="11" t="s">
        <v>458</v>
      </c>
      <c r="D118" s="50">
        <v>0</v>
      </c>
      <c r="E118" s="50">
        <v>0</v>
      </c>
      <c r="F118" s="50">
        <v>0</v>
      </c>
      <c r="G118" s="50">
        <v>0</v>
      </c>
      <c r="H118" s="4"/>
      <c r="I118" s="4"/>
      <c r="J118" s="4"/>
      <c r="K118" s="4"/>
    </row>
    <row r="119" spans="1:11" ht="14.1" customHeight="1">
      <c r="A119" s="4"/>
      <c r="B119" s="4"/>
      <c r="C119" s="11" t="s">
        <v>457</v>
      </c>
      <c r="D119" s="50">
        <v>0</v>
      </c>
      <c r="E119" s="50">
        <v>0</v>
      </c>
      <c r="F119" s="50">
        <v>0</v>
      </c>
      <c r="G119" s="50">
        <v>0</v>
      </c>
      <c r="H119" s="4"/>
      <c r="I119" s="4"/>
      <c r="J119" s="4"/>
      <c r="K119" s="4"/>
    </row>
    <row r="120" spans="1:11" ht="14.1" customHeight="1">
      <c r="A120" s="4"/>
      <c r="B120" s="4"/>
      <c r="C120" s="11" t="s">
        <v>456</v>
      </c>
      <c r="D120" s="50">
        <v>0</v>
      </c>
      <c r="E120" s="50">
        <v>0</v>
      </c>
      <c r="F120" s="50">
        <v>0</v>
      </c>
      <c r="G120" s="50">
        <v>0</v>
      </c>
      <c r="H120" s="4"/>
      <c r="I120" s="4"/>
      <c r="J120" s="4"/>
      <c r="K120" s="4"/>
    </row>
    <row r="121" spans="1:11" ht="14.1" customHeight="1">
      <c r="A121" s="4"/>
      <c r="B121" s="4"/>
      <c r="C121" s="11" t="s">
        <v>455</v>
      </c>
      <c r="D121" s="50">
        <v>0</v>
      </c>
      <c r="E121" s="50">
        <v>0</v>
      </c>
      <c r="F121" s="50">
        <v>0</v>
      </c>
      <c r="G121" s="50">
        <v>0</v>
      </c>
      <c r="H121" s="4"/>
      <c r="I121" s="4"/>
      <c r="J121" s="4"/>
      <c r="K121" s="4"/>
    </row>
    <row r="122" spans="1:11" ht="14.1" customHeight="1">
      <c r="A122" s="4"/>
      <c r="B122" s="4"/>
      <c r="C122" s="11" t="s">
        <v>461</v>
      </c>
      <c r="D122" s="50">
        <v>3000000</v>
      </c>
      <c r="E122" s="50">
        <v>2000000</v>
      </c>
      <c r="F122" s="50">
        <v>2000000</v>
      </c>
      <c r="G122" s="50">
        <v>2000000</v>
      </c>
      <c r="H122" s="4"/>
      <c r="I122" s="4"/>
      <c r="J122" s="4"/>
      <c r="K122" s="4"/>
    </row>
    <row r="123" spans="1:11" ht="14.1" customHeight="1">
      <c r="A123" s="4"/>
      <c r="B123" s="4"/>
      <c r="C123" s="11" t="s">
        <v>459</v>
      </c>
      <c r="D123" s="50">
        <v>3000000</v>
      </c>
      <c r="E123" s="50">
        <v>2000000</v>
      </c>
      <c r="F123" s="50">
        <v>2000000</v>
      </c>
      <c r="G123" s="50">
        <v>2000000</v>
      </c>
      <c r="H123" s="4"/>
      <c r="I123" s="4"/>
      <c r="J123" s="4"/>
      <c r="K123" s="4"/>
    </row>
    <row r="124" spans="1:11" ht="14.1" customHeight="1">
      <c r="A124" s="4"/>
      <c r="B124" s="4"/>
      <c r="C124" s="11" t="s">
        <v>458</v>
      </c>
      <c r="D124" s="50">
        <v>0</v>
      </c>
      <c r="E124" s="50">
        <v>0</v>
      </c>
      <c r="F124" s="50">
        <v>0</v>
      </c>
      <c r="G124" s="50">
        <v>0</v>
      </c>
      <c r="H124" s="4"/>
      <c r="I124" s="4"/>
      <c r="J124" s="4"/>
      <c r="K124" s="4"/>
    </row>
    <row r="125" spans="1:11" ht="14.1" customHeight="1">
      <c r="A125" s="4"/>
      <c r="B125" s="4"/>
      <c r="C125" s="11" t="s">
        <v>457</v>
      </c>
      <c r="D125" s="50">
        <v>0</v>
      </c>
      <c r="E125" s="50">
        <v>0</v>
      </c>
      <c r="F125" s="50">
        <v>0</v>
      </c>
      <c r="G125" s="50">
        <v>0</v>
      </c>
      <c r="H125" s="4"/>
      <c r="I125" s="4"/>
      <c r="J125" s="4"/>
      <c r="K125" s="4"/>
    </row>
    <row r="126" spans="1:11" ht="14.1" customHeight="1">
      <c r="A126" s="4"/>
      <c r="B126" s="4"/>
      <c r="C126" s="11" t="s">
        <v>456</v>
      </c>
      <c r="D126" s="50">
        <v>0</v>
      </c>
      <c r="E126" s="50">
        <v>0</v>
      </c>
      <c r="F126" s="50">
        <v>0</v>
      </c>
      <c r="G126" s="50">
        <v>0</v>
      </c>
      <c r="H126" s="4"/>
      <c r="I126" s="4"/>
      <c r="J126" s="4"/>
      <c r="K126" s="4"/>
    </row>
    <row r="127" spans="1:11" ht="14.1" customHeight="1">
      <c r="A127" s="4"/>
      <c r="B127" s="4"/>
      <c r="C127" s="11" t="s">
        <v>455</v>
      </c>
      <c r="D127" s="50">
        <v>0</v>
      </c>
      <c r="E127" s="50">
        <v>0</v>
      </c>
      <c r="F127" s="50">
        <v>0</v>
      </c>
      <c r="G127" s="50">
        <v>0</v>
      </c>
      <c r="H127" s="4"/>
      <c r="I127" s="4"/>
      <c r="J127" s="4"/>
      <c r="K127" s="4"/>
    </row>
    <row r="128" spans="1:11" ht="14.1" customHeight="1">
      <c r="A128" s="4"/>
      <c r="B128" s="4"/>
      <c r="C128" s="11" t="s">
        <v>460</v>
      </c>
      <c r="D128" s="50">
        <v>0</v>
      </c>
      <c r="E128" s="50">
        <v>0</v>
      </c>
      <c r="F128" s="50">
        <v>0</v>
      </c>
      <c r="G128" s="50">
        <v>0</v>
      </c>
      <c r="H128" s="4"/>
      <c r="I128" s="4"/>
      <c r="J128" s="4"/>
      <c r="K128" s="4"/>
    </row>
    <row r="129" spans="1:11" ht="14.1" customHeight="1">
      <c r="A129" s="4"/>
      <c r="B129" s="4"/>
      <c r="C129" s="11" t="s">
        <v>459</v>
      </c>
      <c r="D129" s="50">
        <v>0</v>
      </c>
      <c r="E129" s="50">
        <v>0</v>
      </c>
      <c r="F129" s="50">
        <v>0</v>
      </c>
      <c r="G129" s="50">
        <v>0</v>
      </c>
      <c r="H129" s="4"/>
      <c r="I129" s="4"/>
      <c r="J129" s="4"/>
      <c r="K129" s="4"/>
    </row>
    <row r="130" spans="1:11" ht="14.1" customHeight="1">
      <c r="A130" s="4"/>
      <c r="B130" s="4"/>
      <c r="C130" s="11" t="s">
        <v>458</v>
      </c>
      <c r="D130" s="50">
        <v>0</v>
      </c>
      <c r="E130" s="50">
        <v>0</v>
      </c>
      <c r="F130" s="50">
        <v>0</v>
      </c>
      <c r="G130" s="50">
        <v>0</v>
      </c>
      <c r="H130" s="4"/>
      <c r="I130" s="4"/>
      <c r="J130" s="4"/>
      <c r="K130" s="4"/>
    </row>
    <row r="131" spans="1:11" ht="14.1" customHeight="1">
      <c r="A131" s="4"/>
      <c r="B131" s="4"/>
      <c r="C131" s="11" t="s">
        <v>457</v>
      </c>
      <c r="D131" s="50">
        <v>0</v>
      </c>
      <c r="E131" s="50">
        <v>0</v>
      </c>
      <c r="F131" s="50">
        <v>0</v>
      </c>
      <c r="G131" s="50">
        <v>0</v>
      </c>
      <c r="H131" s="4"/>
      <c r="I131" s="4"/>
      <c r="J131" s="4"/>
      <c r="K131" s="4"/>
    </row>
    <row r="132" spans="1:11" ht="14.1" customHeight="1">
      <c r="A132" s="4"/>
      <c r="B132" s="4"/>
      <c r="C132" s="11" t="s">
        <v>456</v>
      </c>
      <c r="D132" s="50">
        <v>0</v>
      </c>
      <c r="E132" s="50">
        <v>0</v>
      </c>
      <c r="F132" s="50">
        <v>0</v>
      </c>
      <c r="G132" s="50">
        <v>0</v>
      </c>
      <c r="H132" s="4"/>
      <c r="I132" s="4"/>
      <c r="J132" s="4"/>
      <c r="K132" s="4"/>
    </row>
    <row r="133" spans="1:11" ht="14.1" customHeight="1">
      <c r="A133" s="4"/>
      <c r="B133" s="4"/>
      <c r="C133" s="11" t="s">
        <v>455</v>
      </c>
      <c r="D133" s="50">
        <v>0</v>
      </c>
      <c r="E133" s="50">
        <v>0</v>
      </c>
      <c r="F133" s="50">
        <v>0</v>
      </c>
      <c r="G133" s="50">
        <v>0</v>
      </c>
      <c r="H133" s="4"/>
      <c r="I133" s="4"/>
      <c r="J133" s="4"/>
      <c r="K133" s="4"/>
    </row>
    <row r="134" spans="1:11" ht="14.1" customHeight="1">
      <c r="A134" s="4"/>
      <c r="B134" s="4"/>
      <c r="C134" s="11" t="s">
        <v>454</v>
      </c>
      <c r="D134" s="50">
        <v>0</v>
      </c>
      <c r="E134" s="50">
        <v>0</v>
      </c>
      <c r="F134" s="50">
        <v>0</v>
      </c>
      <c r="G134" s="50">
        <v>0</v>
      </c>
      <c r="H134" s="4"/>
      <c r="I134" s="4"/>
      <c r="J134" s="4"/>
      <c r="K134" s="4"/>
    </row>
    <row r="135" spans="1:11" ht="14.1" customHeight="1">
      <c r="A135" s="4"/>
      <c r="B135" s="4"/>
      <c r="C135" s="11" t="s">
        <v>453</v>
      </c>
      <c r="D135" s="50">
        <v>0</v>
      </c>
      <c r="E135" s="50">
        <v>0</v>
      </c>
      <c r="F135" s="50">
        <v>0</v>
      </c>
      <c r="G135" s="50">
        <v>0</v>
      </c>
      <c r="H135" s="4"/>
      <c r="I135" s="4"/>
      <c r="J135" s="4"/>
      <c r="K135" s="4"/>
    </row>
    <row r="136" spans="1:11" ht="14.1" customHeight="1">
      <c r="A136" s="4"/>
      <c r="B136" s="4"/>
      <c r="C136" s="10" t="s">
        <v>165</v>
      </c>
      <c r="D136" s="50">
        <v>3000000</v>
      </c>
      <c r="E136" s="50">
        <v>2000000</v>
      </c>
      <c r="F136" s="50">
        <v>2000000</v>
      </c>
      <c r="G136" s="50">
        <v>2000000</v>
      </c>
      <c r="H136" s="4"/>
      <c r="I136" s="4"/>
      <c r="J136" s="4"/>
      <c r="K136" s="4"/>
    </row>
    <row r="137" spans="1:11" ht="15" customHeight="1">
      <c r="A137" s="4"/>
      <c r="B137" s="4"/>
      <c r="C137" s="9" t="s">
        <v>450</v>
      </c>
      <c r="D137" s="51" t="s">
        <v>450</v>
      </c>
      <c r="E137" s="51" t="s">
        <v>450</v>
      </c>
      <c r="F137" s="51" t="s">
        <v>450</v>
      </c>
      <c r="G137" s="51" t="s">
        <v>450</v>
      </c>
      <c r="H137" s="4"/>
      <c r="I137" s="4"/>
      <c r="J137" s="4"/>
      <c r="K137" s="4"/>
    </row>
    <row r="138" spans="1:11" ht="15" customHeight="1">
      <c r="A138" s="4"/>
      <c r="B138" s="4"/>
      <c r="C138" s="8" t="s">
        <v>471</v>
      </c>
      <c r="D138" s="52">
        <v>119150000</v>
      </c>
      <c r="E138" s="52">
        <v>124200000</v>
      </c>
      <c r="F138" s="52">
        <v>125240000</v>
      </c>
      <c r="G138" s="52">
        <v>129388000</v>
      </c>
      <c r="H138" s="4"/>
      <c r="I138" s="4"/>
      <c r="J138" s="4"/>
      <c r="K138" s="4"/>
    </row>
    <row r="139" spans="1:11" ht="15" customHeight="1">
      <c r="A139" s="4"/>
      <c r="B139" s="4"/>
      <c r="C139" s="7" t="s">
        <v>470</v>
      </c>
      <c r="D139" s="48">
        <v>86000000</v>
      </c>
      <c r="E139" s="48">
        <v>86000000</v>
      </c>
      <c r="F139" s="48">
        <v>86000000</v>
      </c>
      <c r="G139" s="48">
        <v>86000000</v>
      </c>
      <c r="H139" s="4"/>
      <c r="I139" s="4"/>
      <c r="J139" s="4"/>
      <c r="K139" s="4"/>
    </row>
    <row r="140" spans="1:11" ht="15" customHeight="1">
      <c r="A140" s="4"/>
      <c r="B140" s="4"/>
      <c r="C140" s="7" t="s">
        <v>459</v>
      </c>
      <c r="D140" s="48">
        <v>86000000</v>
      </c>
      <c r="E140" s="48">
        <v>86000000</v>
      </c>
      <c r="F140" s="48">
        <v>86000000</v>
      </c>
      <c r="G140" s="48">
        <v>86000000</v>
      </c>
      <c r="H140" s="4"/>
      <c r="I140" s="4"/>
      <c r="J140" s="4"/>
      <c r="K140" s="4"/>
    </row>
    <row r="141" spans="1:11" ht="15" customHeight="1">
      <c r="A141" s="4"/>
      <c r="B141" s="4"/>
      <c r="C141" s="7" t="s">
        <v>463</v>
      </c>
      <c r="D141" s="48">
        <v>0</v>
      </c>
      <c r="E141" s="48">
        <v>0</v>
      </c>
      <c r="F141" s="48">
        <v>0</v>
      </c>
      <c r="G141" s="48">
        <v>0</v>
      </c>
      <c r="H141" s="4"/>
      <c r="I141" s="4"/>
      <c r="J141" s="4"/>
      <c r="K141" s="4"/>
    </row>
    <row r="142" spans="1:11" ht="15" customHeight="1">
      <c r="A142" s="4"/>
      <c r="B142" s="4"/>
      <c r="C142" s="7" t="s">
        <v>469</v>
      </c>
      <c r="D142" s="48">
        <v>12500000</v>
      </c>
      <c r="E142" s="48">
        <v>12500000</v>
      </c>
      <c r="F142" s="48">
        <v>12500000</v>
      </c>
      <c r="G142" s="48">
        <v>12500000</v>
      </c>
      <c r="H142" s="4"/>
      <c r="I142" s="4"/>
      <c r="J142" s="4"/>
      <c r="K142" s="4"/>
    </row>
    <row r="143" spans="1:11" ht="15" customHeight="1">
      <c r="A143" s="4"/>
      <c r="B143" s="4"/>
      <c r="C143" s="7" t="s">
        <v>459</v>
      </c>
      <c r="D143" s="48">
        <v>12500000</v>
      </c>
      <c r="E143" s="48">
        <v>12500000</v>
      </c>
      <c r="F143" s="48">
        <v>12500000</v>
      </c>
      <c r="G143" s="48">
        <v>12500000</v>
      </c>
      <c r="H143" s="4"/>
      <c r="I143" s="4"/>
      <c r="J143" s="4"/>
      <c r="K143" s="4"/>
    </row>
    <row r="144" spans="1:11" ht="15" customHeight="1">
      <c r="A144" s="4"/>
      <c r="B144" s="4"/>
      <c r="C144" s="7" t="s">
        <v>463</v>
      </c>
      <c r="D144" s="48">
        <v>0</v>
      </c>
      <c r="E144" s="48">
        <v>0</v>
      </c>
      <c r="F144" s="48">
        <v>0</v>
      </c>
      <c r="G144" s="48">
        <v>0</v>
      </c>
      <c r="H144" s="4"/>
      <c r="I144" s="4"/>
      <c r="J144" s="4"/>
      <c r="K144" s="4"/>
    </row>
    <row r="145" spans="1:11" ht="15" customHeight="1">
      <c r="A145" s="4"/>
      <c r="B145" s="4"/>
      <c r="C145" s="7" t="s">
        <v>468</v>
      </c>
      <c r="D145" s="48">
        <v>15400000</v>
      </c>
      <c r="E145" s="48">
        <v>19000000</v>
      </c>
      <c r="F145" s="48">
        <v>21040000</v>
      </c>
      <c r="G145" s="48">
        <v>26188000</v>
      </c>
      <c r="H145" s="4"/>
      <c r="I145" s="4"/>
      <c r="J145" s="4"/>
      <c r="K145" s="4"/>
    </row>
    <row r="146" spans="1:11" ht="15" customHeight="1">
      <c r="A146" s="4"/>
      <c r="B146" s="4"/>
      <c r="C146" s="7" t="s">
        <v>459</v>
      </c>
      <c r="D146" s="48">
        <v>15400000</v>
      </c>
      <c r="E146" s="48">
        <v>19000000</v>
      </c>
      <c r="F146" s="48">
        <v>21040000</v>
      </c>
      <c r="G146" s="48">
        <v>26188000</v>
      </c>
      <c r="H146" s="4"/>
      <c r="I146" s="4"/>
      <c r="J146" s="4"/>
      <c r="K146" s="4"/>
    </row>
    <row r="147" spans="1:11" ht="15" customHeight="1">
      <c r="A147" s="4"/>
      <c r="B147" s="4"/>
      <c r="C147" s="7" t="s">
        <v>463</v>
      </c>
      <c r="D147" s="48">
        <v>0</v>
      </c>
      <c r="E147" s="48">
        <v>0</v>
      </c>
      <c r="F147" s="48">
        <v>0</v>
      </c>
      <c r="G147" s="48">
        <v>0</v>
      </c>
      <c r="H147" s="4"/>
      <c r="I147" s="4"/>
      <c r="J147" s="4"/>
      <c r="K147" s="4"/>
    </row>
    <row r="148" spans="1:11" ht="15" customHeight="1">
      <c r="A148" s="4"/>
      <c r="B148" s="4"/>
      <c r="C148" s="7" t="s">
        <v>467</v>
      </c>
      <c r="D148" s="48">
        <v>0</v>
      </c>
      <c r="E148" s="48">
        <v>0</v>
      </c>
      <c r="F148" s="48">
        <v>0</v>
      </c>
      <c r="G148" s="48">
        <v>0</v>
      </c>
      <c r="H148" s="4"/>
      <c r="I148" s="4"/>
      <c r="J148" s="4"/>
      <c r="K148" s="4"/>
    </row>
    <row r="149" spans="1:11" ht="15" customHeight="1">
      <c r="A149" s="4"/>
      <c r="B149" s="4"/>
      <c r="C149" s="7" t="s">
        <v>459</v>
      </c>
      <c r="D149" s="48">
        <v>0</v>
      </c>
      <c r="E149" s="48">
        <v>0</v>
      </c>
      <c r="F149" s="48">
        <v>0</v>
      </c>
      <c r="G149" s="48">
        <v>0</v>
      </c>
      <c r="H149" s="4"/>
      <c r="I149" s="4"/>
      <c r="J149" s="4"/>
      <c r="K149" s="4"/>
    </row>
    <row r="150" spans="1:11" ht="15" customHeight="1">
      <c r="A150" s="4"/>
      <c r="B150" s="4"/>
      <c r="C150" s="7" t="s">
        <v>463</v>
      </c>
      <c r="D150" s="48">
        <v>0</v>
      </c>
      <c r="E150" s="48">
        <v>0</v>
      </c>
      <c r="F150" s="48">
        <v>0</v>
      </c>
      <c r="G150" s="48">
        <v>0</v>
      </c>
      <c r="H150" s="4"/>
      <c r="I150" s="4"/>
      <c r="J150" s="4"/>
      <c r="K150" s="4"/>
    </row>
    <row r="151" spans="1:11" ht="20.100000000000001" customHeight="1">
      <c r="A151" s="4"/>
      <c r="B151" s="4"/>
      <c r="C151" s="7" t="s">
        <v>466</v>
      </c>
      <c r="D151" s="49">
        <v>0</v>
      </c>
      <c r="E151" s="49">
        <v>0</v>
      </c>
      <c r="F151" s="49">
        <v>0</v>
      </c>
      <c r="G151" s="49">
        <v>0</v>
      </c>
      <c r="H151" s="4"/>
      <c r="I151" s="4"/>
      <c r="J151" s="4"/>
      <c r="K151" s="4"/>
    </row>
    <row r="152" spans="1:11" ht="15" customHeight="1">
      <c r="A152" s="4"/>
      <c r="B152" s="4"/>
      <c r="C152" s="7" t="s">
        <v>459</v>
      </c>
      <c r="D152" s="48">
        <v>0</v>
      </c>
      <c r="E152" s="48">
        <v>0</v>
      </c>
      <c r="F152" s="48">
        <v>0</v>
      </c>
      <c r="G152" s="48">
        <v>0</v>
      </c>
      <c r="H152" s="4"/>
      <c r="I152" s="4"/>
      <c r="J152" s="4"/>
      <c r="K152" s="4"/>
    </row>
    <row r="153" spans="1:11" ht="15" customHeight="1">
      <c r="A153" s="4"/>
      <c r="B153" s="4"/>
      <c r="C153" s="7" t="s">
        <v>463</v>
      </c>
      <c r="D153" s="48">
        <v>0</v>
      </c>
      <c r="E153" s="48">
        <v>0</v>
      </c>
      <c r="F153" s="48">
        <v>0</v>
      </c>
      <c r="G153" s="48">
        <v>0</v>
      </c>
      <c r="H153" s="4"/>
      <c r="I153" s="4"/>
      <c r="J153" s="4"/>
      <c r="K153" s="4"/>
    </row>
    <row r="154" spans="1:11" ht="15" customHeight="1">
      <c r="A154" s="4"/>
      <c r="B154" s="4"/>
      <c r="C154" s="7" t="s">
        <v>465</v>
      </c>
      <c r="D154" s="48">
        <v>1610000</v>
      </c>
      <c r="E154" s="48">
        <v>1700000</v>
      </c>
      <c r="F154" s="48">
        <v>1700000</v>
      </c>
      <c r="G154" s="48">
        <v>1700000</v>
      </c>
      <c r="H154" s="4"/>
      <c r="I154" s="4"/>
      <c r="J154" s="4"/>
      <c r="K154" s="4"/>
    </row>
    <row r="155" spans="1:11" ht="15" customHeight="1">
      <c r="A155" s="4"/>
      <c r="B155" s="4"/>
      <c r="C155" s="7" t="s">
        <v>459</v>
      </c>
      <c r="D155" s="48">
        <v>1610000</v>
      </c>
      <c r="E155" s="48">
        <v>1700000</v>
      </c>
      <c r="F155" s="48">
        <v>1700000</v>
      </c>
      <c r="G155" s="48">
        <v>1700000</v>
      </c>
      <c r="H155" s="4"/>
      <c r="I155" s="4"/>
      <c r="J155" s="4"/>
      <c r="K155" s="4"/>
    </row>
    <row r="156" spans="1:11" ht="15" customHeight="1">
      <c r="A156" s="4"/>
      <c r="B156" s="4"/>
      <c r="C156" s="7" t="s">
        <v>463</v>
      </c>
      <c r="D156" s="48">
        <v>0</v>
      </c>
      <c r="E156" s="48">
        <v>0</v>
      </c>
      <c r="F156" s="48">
        <v>0</v>
      </c>
      <c r="G156" s="48">
        <v>0</v>
      </c>
      <c r="H156" s="4"/>
      <c r="I156" s="4"/>
      <c r="J156" s="4"/>
      <c r="K156" s="4"/>
    </row>
    <row r="157" spans="1:11" ht="15" customHeight="1">
      <c r="A157" s="4"/>
      <c r="B157" s="4"/>
      <c r="C157" s="7" t="s">
        <v>464</v>
      </c>
      <c r="D157" s="48">
        <v>640000</v>
      </c>
      <c r="E157" s="48">
        <v>3000000</v>
      </c>
      <c r="F157" s="48">
        <v>2000000</v>
      </c>
      <c r="G157" s="48">
        <v>1000000</v>
      </c>
      <c r="H157" s="4"/>
      <c r="I157" s="4"/>
      <c r="J157" s="4"/>
      <c r="K157" s="4"/>
    </row>
    <row r="158" spans="1:11" ht="15" customHeight="1">
      <c r="A158" s="4"/>
      <c r="B158" s="4"/>
      <c r="C158" s="7" t="s">
        <v>459</v>
      </c>
      <c r="D158" s="48">
        <v>640000</v>
      </c>
      <c r="E158" s="48">
        <v>3000000</v>
      </c>
      <c r="F158" s="48">
        <v>2000000</v>
      </c>
      <c r="G158" s="48">
        <v>1000000</v>
      </c>
      <c r="H158" s="4"/>
      <c r="I158" s="4"/>
      <c r="J158" s="4"/>
      <c r="K158" s="4"/>
    </row>
    <row r="159" spans="1:11" ht="15" customHeight="1">
      <c r="A159" s="4"/>
      <c r="B159" s="4"/>
      <c r="C159" s="7" t="s">
        <v>463</v>
      </c>
      <c r="D159" s="48">
        <v>0</v>
      </c>
      <c r="E159" s="48">
        <v>0</v>
      </c>
      <c r="F159" s="48">
        <v>0</v>
      </c>
      <c r="G159" s="48">
        <v>0</v>
      </c>
      <c r="H159" s="4"/>
      <c r="I159" s="4"/>
      <c r="J159" s="4"/>
      <c r="K159" s="4"/>
    </row>
    <row r="160" spans="1:11" ht="15" customHeight="1">
      <c r="A160" s="4"/>
      <c r="B160" s="4"/>
      <c r="C160" s="7" t="s">
        <v>462</v>
      </c>
      <c r="D160" s="48">
        <v>0</v>
      </c>
      <c r="E160" s="48">
        <v>0</v>
      </c>
      <c r="F160" s="48">
        <v>0</v>
      </c>
      <c r="G160" s="48">
        <v>0</v>
      </c>
      <c r="H160" s="4"/>
      <c r="I160" s="4"/>
      <c r="J160" s="4"/>
      <c r="K160" s="4"/>
    </row>
    <row r="161" spans="1:11" ht="15" customHeight="1">
      <c r="A161" s="4"/>
      <c r="B161" s="4"/>
      <c r="C161" s="7" t="s">
        <v>459</v>
      </c>
      <c r="D161" s="48">
        <v>0</v>
      </c>
      <c r="E161" s="48">
        <v>0</v>
      </c>
      <c r="F161" s="48">
        <v>0</v>
      </c>
      <c r="G161" s="48">
        <v>0</v>
      </c>
      <c r="H161" s="4"/>
      <c r="I161" s="4"/>
      <c r="J161" s="4"/>
      <c r="K161" s="4"/>
    </row>
    <row r="162" spans="1:11" ht="15" customHeight="1">
      <c r="A162" s="4"/>
      <c r="B162" s="4"/>
      <c r="C162" s="7" t="s">
        <v>458</v>
      </c>
      <c r="D162" s="48">
        <v>0</v>
      </c>
      <c r="E162" s="48">
        <v>0</v>
      </c>
      <c r="F162" s="48">
        <v>0</v>
      </c>
      <c r="G162" s="48">
        <v>0</v>
      </c>
      <c r="H162" s="4"/>
      <c r="I162" s="4"/>
      <c r="J162" s="4"/>
      <c r="K162" s="4"/>
    </row>
    <row r="163" spans="1:11" ht="15" customHeight="1">
      <c r="A163" s="4"/>
      <c r="B163" s="4"/>
      <c r="C163" s="7" t="s">
        <v>457</v>
      </c>
      <c r="D163" s="48">
        <v>0</v>
      </c>
      <c r="E163" s="48">
        <v>0</v>
      </c>
      <c r="F163" s="48">
        <v>0</v>
      </c>
      <c r="G163" s="48">
        <v>0</v>
      </c>
      <c r="H163" s="4"/>
      <c r="I163" s="4"/>
      <c r="J163" s="4"/>
      <c r="K163" s="4"/>
    </row>
    <row r="164" spans="1:11" ht="15" customHeight="1">
      <c r="A164" s="4"/>
      <c r="B164" s="4"/>
      <c r="C164" s="7" t="s">
        <v>456</v>
      </c>
      <c r="D164" s="48">
        <v>0</v>
      </c>
      <c r="E164" s="48">
        <v>0</v>
      </c>
      <c r="F164" s="48">
        <v>0</v>
      </c>
      <c r="G164" s="48">
        <v>0</v>
      </c>
      <c r="H164" s="4"/>
      <c r="I164" s="4"/>
      <c r="J164" s="4"/>
      <c r="K164" s="4"/>
    </row>
    <row r="165" spans="1:11" ht="15" customHeight="1">
      <c r="A165" s="4"/>
      <c r="B165" s="4"/>
      <c r="C165" s="7" t="s">
        <v>455</v>
      </c>
      <c r="D165" s="48">
        <v>0</v>
      </c>
      <c r="E165" s="48">
        <v>0</v>
      </c>
      <c r="F165" s="48">
        <v>0</v>
      </c>
      <c r="G165" s="48">
        <v>0</v>
      </c>
      <c r="H165" s="4"/>
      <c r="I165" s="4"/>
      <c r="J165" s="4"/>
      <c r="K165" s="4"/>
    </row>
    <row r="166" spans="1:11" ht="15" customHeight="1">
      <c r="A166" s="4"/>
      <c r="B166" s="4"/>
      <c r="C166" s="7" t="s">
        <v>461</v>
      </c>
      <c r="D166" s="48">
        <v>3000000</v>
      </c>
      <c r="E166" s="48">
        <v>2000000</v>
      </c>
      <c r="F166" s="48">
        <v>2000000</v>
      </c>
      <c r="G166" s="48">
        <v>2000000</v>
      </c>
      <c r="H166" s="4"/>
      <c r="I166" s="4"/>
      <c r="J166" s="4"/>
      <c r="K166" s="4"/>
    </row>
    <row r="167" spans="1:11" ht="15" customHeight="1">
      <c r="A167" s="4"/>
      <c r="B167" s="4"/>
      <c r="C167" s="7" t="s">
        <v>459</v>
      </c>
      <c r="D167" s="48">
        <v>3000000</v>
      </c>
      <c r="E167" s="48">
        <v>2000000</v>
      </c>
      <c r="F167" s="48">
        <v>2000000</v>
      </c>
      <c r="G167" s="48">
        <v>2000000</v>
      </c>
      <c r="H167" s="4"/>
      <c r="I167" s="4"/>
      <c r="J167" s="4"/>
      <c r="K167" s="4"/>
    </row>
    <row r="168" spans="1:11" ht="15" customHeight="1">
      <c r="A168" s="4"/>
      <c r="B168" s="4"/>
      <c r="C168" s="7" t="s">
        <v>458</v>
      </c>
      <c r="D168" s="48">
        <v>0</v>
      </c>
      <c r="E168" s="48">
        <v>0</v>
      </c>
      <c r="F168" s="48">
        <v>0</v>
      </c>
      <c r="G168" s="48">
        <v>0</v>
      </c>
      <c r="H168" s="4"/>
      <c r="I168" s="4"/>
      <c r="J168" s="4"/>
      <c r="K168" s="4"/>
    </row>
    <row r="169" spans="1:11" ht="15" customHeight="1">
      <c r="A169" s="4"/>
      <c r="B169" s="4"/>
      <c r="C169" s="7" t="s">
        <v>457</v>
      </c>
      <c r="D169" s="48">
        <v>0</v>
      </c>
      <c r="E169" s="48">
        <v>0</v>
      </c>
      <c r="F169" s="48">
        <v>0</v>
      </c>
      <c r="G169" s="48">
        <v>0</v>
      </c>
      <c r="H169" s="4"/>
      <c r="I169" s="4"/>
      <c r="J169" s="4"/>
      <c r="K169" s="4"/>
    </row>
    <row r="170" spans="1:11" ht="15" customHeight="1">
      <c r="A170" s="4"/>
      <c r="B170" s="4"/>
      <c r="C170" s="7" t="s">
        <v>456</v>
      </c>
      <c r="D170" s="48">
        <v>0</v>
      </c>
      <c r="E170" s="48">
        <v>0</v>
      </c>
      <c r="F170" s="48">
        <v>0</v>
      </c>
      <c r="G170" s="48">
        <v>0</v>
      </c>
      <c r="H170" s="4"/>
      <c r="I170" s="4"/>
      <c r="J170" s="4"/>
      <c r="K170" s="4"/>
    </row>
    <row r="171" spans="1:11" ht="15" customHeight="1">
      <c r="A171" s="4"/>
      <c r="B171" s="4"/>
      <c r="C171" s="7" t="s">
        <v>455</v>
      </c>
      <c r="D171" s="48">
        <v>0</v>
      </c>
      <c r="E171" s="48">
        <v>0</v>
      </c>
      <c r="F171" s="48">
        <v>0</v>
      </c>
      <c r="G171" s="48">
        <v>0</v>
      </c>
      <c r="H171" s="4"/>
      <c r="I171" s="4"/>
      <c r="J171" s="4"/>
      <c r="K171" s="4"/>
    </row>
    <row r="172" spans="1:11" ht="15" customHeight="1">
      <c r="A172" s="4"/>
      <c r="B172" s="4"/>
      <c r="C172" s="7" t="s">
        <v>460</v>
      </c>
      <c r="D172" s="48">
        <v>0</v>
      </c>
      <c r="E172" s="48">
        <v>0</v>
      </c>
      <c r="F172" s="48">
        <v>0</v>
      </c>
      <c r="G172" s="48">
        <v>0</v>
      </c>
      <c r="H172" s="4"/>
      <c r="I172" s="4"/>
      <c r="J172" s="4"/>
      <c r="K172" s="4"/>
    </row>
    <row r="173" spans="1:11" ht="15" customHeight="1">
      <c r="A173" s="4"/>
      <c r="B173" s="4"/>
      <c r="C173" s="7" t="s">
        <v>459</v>
      </c>
      <c r="D173" s="48">
        <v>0</v>
      </c>
      <c r="E173" s="48">
        <v>0</v>
      </c>
      <c r="F173" s="48">
        <v>0</v>
      </c>
      <c r="G173" s="48">
        <v>0</v>
      </c>
      <c r="H173" s="4"/>
      <c r="I173" s="4"/>
      <c r="J173" s="4"/>
      <c r="K173" s="4"/>
    </row>
    <row r="174" spans="1:11" ht="15" customHeight="1">
      <c r="A174" s="4"/>
      <c r="B174" s="4"/>
      <c r="C174" s="7" t="s">
        <v>458</v>
      </c>
      <c r="D174" s="48">
        <v>0</v>
      </c>
      <c r="E174" s="48">
        <v>0</v>
      </c>
      <c r="F174" s="48">
        <v>0</v>
      </c>
      <c r="G174" s="48">
        <v>0</v>
      </c>
      <c r="H174" s="4"/>
      <c r="I174" s="4"/>
      <c r="J174" s="4"/>
      <c r="K174" s="4"/>
    </row>
    <row r="175" spans="1:11" ht="15" customHeight="1">
      <c r="A175" s="4"/>
      <c r="B175" s="4"/>
      <c r="C175" s="7" t="s">
        <v>457</v>
      </c>
      <c r="D175" s="48">
        <v>0</v>
      </c>
      <c r="E175" s="48">
        <v>0</v>
      </c>
      <c r="F175" s="48">
        <v>0</v>
      </c>
      <c r="G175" s="48">
        <v>0</v>
      </c>
      <c r="H175" s="4"/>
      <c r="I175" s="4"/>
      <c r="J175" s="4"/>
      <c r="K175" s="4"/>
    </row>
    <row r="176" spans="1:11" ht="15" customHeight="1">
      <c r="A176" s="4"/>
      <c r="B176" s="4"/>
      <c r="C176" s="7" t="s">
        <v>456</v>
      </c>
      <c r="D176" s="48">
        <v>0</v>
      </c>
      <c r="E176" s="48">
        <v>0</v>
      </c>
      <c r="F176" s="48">
        <v>0</v>
      </c>
      <c r="G176" s="48">
        <v>0</v>
      </c>
      <c r="H176" s="4"/>
      <c r="I176" s="4"/>
      <c r="J176" s="4"/>
      <c r="K176" s="4"/>
    </row>
    <row r="177" spans="1:11" ht="15" customHeight="1">
      <c r="A177" s="4"/>
      <c r="B177" s="4"/>
      <c r="C177" s="7" t="s">
        <v>455</v>
      </c>
      <c r="D177" s="48">
        <v>0</v>
      </c>
      <c r="E177" s="48">
        <v>0</v>
      </c>
      <c r="F177" s="48">
        <v>0</v>
      </c>
      <c r="G177" s="48">
        <v>0</v>
      </c>
      <c r="H177" s="4"/>
      <c r="I177" s="4"/>
      <c r="J177" s="4"/>
      <c r="K177" s="4"/>
    </row>
    <row r="178" spans="1:11" ht="15" customHeight="1">
      <c r="A178" s="4"/>
      <c r="B178" s="4"/>
      <c r="C178" s="7" t="s">
        <v>454</v>
      </c>
      <c r="D178" s="48">
        <v>0</v>
      </c>
      <c r="E178" s="48">
        <v>0</v>
      </c>
      <c r="F178" s="48">
        <v>0</v>
      </c>
      <c r="G178" s="48">
        <v>0</v>
      </c>
      <c r="H178" s="4"/>
      <c r="I178" s="4"/>
      <c r="J178" s="4"/>
      <c r="K178" s="4"/>
    </row>
    <row r="179" spans="1:11" ht="15" customHeight="1">
      <c r="A179" s="4"/>
      <c r="B179" s="4"/>
      <c r="C179" s="7" t="s">
        <v>453</v>
      </c>
      <c r="D179" s="48">
        <v>0</v>
      </c>
      <c r="E179" s="48">
        <v>0</v>
      </c>
      <c r="F179" s="48">
        <v>0</v>
      </c>
      <c r="G179" s="48">
        <v>0</v>
      </c>
      <c r="H179" s="4"/>
      <c r="I179" s="4"/>
      <c r="J179" s="4"/>
      <c r="K179" s="4"/>
    </row>
  </sheetData>
  <mergeCells count="23">
    <mergeCell ref="D6:G6"/>
    <mergeCell ref="C1:G1"/>
    <mergeCell ref="C2:G2"/>
    <mergeCell ref="D3:G3"/>
    <mergeCell ref="D4:G4"/>
    <mergeCell ref="D5:G5"/>
    <mergeCell ref="C79:G79"/>
    <mergeCell ref="D7:G7"/>
    <mergeCell ref="C8:G8"/>
    <mergeCell ref="C9:G9"/>
    <mergeCell ref="D10:G10"/>
    <mergeCell ref="D14:G14"/>
    <mergeCell ref="C21:G21"/>
    <mergeCell ref="D22:G22"/>
    <mergeCell ref="D23:G23"/>
    <mergeCell ref="D24:G24"/>
    <mergeCell ref="D25:G25"/>
    <mergeCell ref="C34:G34"/>
    <mergeCell ref="D80:G80"/>
    <mergeCell ref="D81:G81"/>
    <mergeCell ref="D82:G82"/>
    <mergeCell ref="D83:G83"/>
    <mergeCell ref="C92:G92"/>
  </mergeCells>
  <pageMargins left="0" right="0" top="0" bottom="0"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888"/>
  <sheetViews>
    <sheetView topLeftCell="A874" workbookViewId="0">
      <selection activeCell="K890" sqref="K890"/>
    </sheetView>
  </sheetViews>
  <sheetFormatPr defaultRowHeight="15"/>
  <cols>
    <col min="1" max="1" width="10.140625" customWidth="1"/>
    <col min="2" max="2" width="10" customWidth="1"/>
    <col min="3" max="3" width="31.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31.5" customHeight="1">
      <c r="A1" s="4"/>
      <c r="B1" s="4"/>
      <c r="C1" s="787" t="s">
        <v>576</v>
      </c>
      <c r="D1" s="788"/>
      <c r="E1" s="788"/>
      <c r="F1" s="788"/>
      <c r="G1" s="788"/>
      <c r="H1" s="4"/>
      <c r="I1" s="4"/>
      <c r="J1" s="4"/>
      <c r="K1" s="4"/>
    </row>
    <row r="2" spans="1:11" s="59" customFormat="1" ht="24.95" customHeight="1">
      <c r="A2" s="58"/>
      <c r="B2" s="58"/>
      <c r="C2" s="789" t="s">
        <v>345</v>
      </c>
      <c r="D2" s="790"/>
      <c r="E2" s="790"/>
      <c r="F2" s="790"/>
      <c r="G2" s="790"/>
      <c r="H2" s="58"/>
      <c r="I2" s="58"/>
      <c r="J2" s="58"/>
      <c r="K2" s="58"/>
    </row>
    <row r="3" spans="1:11" s="59" customFormat="1" ht="14.1" customHeight="1">
      <c r="A3" s="58"/>
      <c r="B3" s="58"/>
      <c r="C3" s="60" t="s">
        <v>575</v>
      </c>
      <c r="D3" s="791" t="s">
        <v>1613</v>
      </c>
      <c r="E3" s="792"/>
      <c r="F3" s="792"/>
      <c r="G3" s="792"/>
      <c r="H3" s="58"/>
      <c r="I3" s="58"/>
      <c r="J3" s="58"/>
      <c r="K3" s="58"/>
    </row>
    <row r="4" spans="1:11" s="59" customFormat="1" ht="14.1" customHeight="1">
      <c r="A4" s="58"/>
      <c r="B4" s="58"/>
      <c r="C4" s="60" t="s">
        <v>573</v>
      </c>
      <c r="D4" s="791" t="s">
        <v>1612</v>
      </c>
      <c r="E4" s="792"/>
      <c r="F4" s="792"/>
      <c r="G4" s="792"/>
      <c r="H4" s="58"/>
      <c r="I4" s="58"/>
      <c r="J4" s="58"/>
      <c r="K4" s="58"/>
    </row>
    <row r="5" spans="1:11" s="59" customFormat="1" ht="14.1" customHeight="1">
      <c r="A5" s="58"/>
      <c r="B5" s="58"/>
      <c r="C5" s="60" t="s">
        <v>0</v>
      </c>
      <c r="D5" s="791" t="s">
        <v>101</v>
      </c>
      <c r="E5" s="792"/>
      <c r="F5" s="792"/>
      <c r="G5" s="792"/>
      <c r="H5" s="58"/>
      <c r="I5" s="58"/>
      <c r="J5" s="58"/>
      <c r="K5" s="58"/>
    </row>
    <row r="6" spans="1:11" s="59" customFormat="1" ht="14.1" customHeight="1">
      <c r="A6" s="58"/>
      <c r="B6" s="58"/>
      <c r="C6" s="60" t="s">
        <v>1</v>
      </c>
      <c r="D6" s="791" t="s">
        <v>2</v>
      </c>
      <c r="E6" s="792"/>
      <c r="F6" s="792"/>
      <c r="G6" s="792"/>
      <c r="H6" s="58"/>
      <c r="I6" s="58"/>
      <c r="J6" s="58"/>
      <c r="K6" s="58"/>
    </row>
    <row r="7" spans="1:11" s="59" customFormat="1" ht="14.1" customHeight="1">
      <c r="A7" s="58"/>
      <c r="B7" s="58"/>
      <c r="C7" s="60" t="s">
        <v>3</v>
      </c>
      <c r="D7" s="793" t="s">
        <v>572</v>
      </c>
      <c r="E7" s="794"/>
      <c r="F7" s="794"/>
      <c r="G7" s="794"/>
      <c r="H7" s="58"/>
      <c r="I7" s="58"/>
      <c r="J7" s="58"/>
      <c r="K7" s="58"/>
    </row>
    <row r="8" spans="1:11" s="59" customFormat="1" ht="17.25" customHeight="1">
      <c r="A8" s="58"/>
      <c r="B8" s="58"/>
      <c r="C8" s="795" t="s">
        <v>4</v>
      </c>
      <c r="D8" s="796"/>
      <c r="E8" s="796"/>
      <c r="F8" s="796"/>
      <c r="G8" s="796"/>
      <c r="H8" s="58"/>
      <c r="I8" s="58"/>
      <c r="J8" s="58"/>
      <c r="K8" s="58"/>
    </row>
    <row r="9" spans="1:11" s="59" customFormat="1" ht="170.25" customHeight="1">
      <c r="A9" s="58"/>
      <c r="B9" s="58"/>
      <c r="C9" s="797" t="s">
        <v>1686</v>
      </c>
      <c r="D9" s="798"/>
      <c r="E9" s="798"/>
      <c r="F9" s="798"/>
      <c r="G9" s="798"/>
      <c r="H9" s="58"/>
      <c r="I9" s="58"/>
      <c r="J9" s="58"/>
      <c r="K9" s="58"/>
    </row>
    <row r="10" spans="1:11" s="59" customFormat="1" ht="126" customHeight="1">
      <c r="A10" s="58"/>
      <c r="B10" s="58"/>
      <c r="C10" s="61" t="s">
        <v>5</v>
      </c>
      <c r="D10" s="799" t="s">
        <v>1685</v>
      </c>
      <c r="E10" s="800"/>
      <c r="F10" s="800"/>
      <c r="G10" s="800"/>
      <c r="H10" s="58"/>
      <c r="I10" s="58"/>
      <c r="J10" s="58"/>
      <c r="K10" s="58"/>
    </row>
    <row r="11" spans="1:11" s="59" customFormat="1" ht="27.95" customHeight="1">
      <c r="A11" s="58"/>
      <c r="B11" s="58"/>
      <c r="C11" s="62" t="s">
        <v>6</v>
      </c>
      <c r="D11" s="63">
        <v>2021</v>
      </c>
      <c r="E11" s="63">
        <v>2022</v>
      </c>
      <c r="F11" s="63">
        <v>2023</v>
      </c>
      <c r="G11" s="63">
        <v>2024</v>
      </c>
      <c r="H11" s="58"/>
      <c r="I11" s="58"/>
      <c r="J11" s="58"/>
      <c r="K11" s="58"/>
    </row>
    <row r="12" spans="1:11" s="59" customFormat="1" ht="14.1" customHeight="1">
      <c r="A12" s="58"/>
      <c r="B12" s="58"/>
      <c r="C12" s="64"/>
      <c r="D12" s="65" t="s">
        <v>7</v>
      </c>
      <c r="E12" s="65" t="s">
        <v>8</v>
      </c>
      <c r="F12" s="65" t="s">
        <v>8</v>
      </c>
      <c r="G12" s="65" t="s">
        <v>8</v>
      </c>
      <c r="H12" s="58"/>
      <c r="I12" s="58"/>
      <c r="J12" s="58"/>
      <c r="K12" s="58"/>
    </row>
    <row r="13" spans="1:11" s="59" customFormat="1" ht="31.5" customHeight="1">
      <c r="A13" s="58"/>
      <c r="B13" s="58"/>
      <c r="C13" s="66" t="s">
        <v>1684</v>
      </c>
      <c r="D13" s="67" t="s">
        <v>450</v>
      </c>
      <c r="E13" s="67" t="s">
        <v>491</v>
      </c>
      <c r="F13" s="67" t="s">
        <v>491</v>
      </c>
      <c r="G13" s="67" t="s">
        <v>491</v>
      </c>
      <c r="H13" s="58"/>
      <c r="I13" s="58"/>
      <c r="J13" s="58"/>
      <c r="K13" s="58"/>
    </row>
    <row r="14" spans="1:11" s="59" customFormat="1" ht="44.25" customHeight="1">
      <c r="A14" s="58"/>
      <c r="B14" s="58"/>
      <c r="C14" s="66" t="s">
        <v>1683</v>
      </c>
      <c r="D14" s="67" t="s">
        <v>450</v>
      </c>
      <c r="E14" s="67" t="s">
        <v>491</v>
      </c>
      <c r="F14" s="67" t="s">
        <v>492</v>
      </c>
      <c r="G14" s="67" t="s">
        <v>492</v>
      </c>
      <c r="H14" s="58"/>
      <c r="I14" s="58"/>
      <c r="J14" s="58"/>
      <c r="K14" s="58"/>
    </row>
    <row r="15" spans="1:11" s="59" customFormat="1" ht="32.25" customHeight="1">
      <c r="A15" s="58"/>
      <c r="B15" s="58"/>
      <c r="C15" s="66" t="s">
        <v>1682</v>
      </c>
      <c r="D15" s="67" t="s">
        <v>450</v>
      </c>
      <c r="E15" s="67" t="s">
        <v>491</v>
      </c>
      <c r="F15" s="67" t="s">
        <v>492</v>
      </c>
      <c r="G15" s="67" t="s">
        <v>492</v>
      </c>
      <c r="H15" s="58"/>
      <c r="I15" s="58"/>
      <c r="J15" s="58"/>
      <c r="K15" s="58"/>
    </row>
    <row r="16" spans="1:11" s="59" customFormat="1" ht="33" customHeight="1">
      <c r="A16" s="58"/>
      <c r="B16" s="58"/>
      <c r="C16" s="66" t="s">
        <v>1681</v>
      </c>
      <c r="D16" s="67" t="s">
        <v>450</v>
      </c>
      <c r="E16" s="67" t="s">
        <v>491</v>
      </c>
      <c r="F16" s="67" t="s">
        <v>491</v>
      </c>
      <c r="G16" s="67" t="s">
        <v>491</v>
      </c>
      <c r="H16" s="58"/>
      <c r="I16" s="58"/>
      <c r="J16" s="58"/>
      <c r="K16" s="58"/>
    </row>
    <row r="17" spans="1:11" s="59" customFormat="1" ht="69.75" customHeight="1">
      <c r="A17" s="58"/>
      <c r="B17" s="58"/>
      <c r="C17" s="61" t="s">
        <v>303</v>
      </c>
      <c r="D17" s="799" t="s">
        <v>1680</v>
      </c>
      <c r="E17" s="800"/>
      <c r="F17" s="800"/>
      <c r="G17" s="800"/>
      <c r="H17" s="58"/>
      <c r="I17" s="58"/>
      <c r="J17" s="58"/>
      <c r="K17" s="58"/>
    </row>
    <row r="18" spans="1:11" s="59" customFormat="1" ht="27.95" customHeight="1">
      <c r="A18" s="58"/>
      <c r="B18" s="58"/>
      <c r="C18" s="62" t="s">
        <v>511</v>
      </c>
      <c r="D18" s="63">
        <v>2021</v>
      </c>
      <c r="E18" s="63">
        <v>2022</v>
      </c>
      <c r="F18" s="63">
        <v>2023</v>
      </c>
      <c r="G18" s="63">
        <v>2024</v>
      </c>
      <c r="H18" s="58"/>
      <c r="I18" s="58"/>
      <c r="J18" s="58"/>
      <c r="K18" s="58"/>
    </row>
    <row r="19" spans="1:11" s="59" customFormat="1" ht="14.25" customHeight="1">
      <c r="A19" s="58"/>
      <c r="B19" s="58"/>
      <c r="C19" s="64"/>
      <c r="D19" s="65" t="s">
        <v>7</v>
      </c>
      <c r="E19" s="65" t="s">
        <v>8</v>
      </c>
      <c r="F19" s="65" t="s">
        <v>8</v>
      </c>
      <c r="G19" s="65" t="s">
        <v>8</v>
      </c>
      <c r="H19" s="58"/>
      <c r="I19" s="58"/>
      <c r="J19" s="58"/>
      <c r="K19" s="58"/>
    </row>
    <row r="20" spans="1:11" s="59" customFormat="1" ht="48" customHeight="1">
      <c r="A20" s="58"/>
      <c r="B20" s="58"/>
      <c r="C20" s="66" t="s">
        <v>1679</v>
      </c>
      <c r="D20" s="67" t="s">
        <v>450</v>
      </c>
      <c r="E20" s="67" t="s">
        <v>491</v>
      </c>
      <c r="F20" s="67" t="s">
        <v>491</v>
      </c>
      <c r="G20" s="67" t="s">
        <v>491</v>
      </c>
      <c r="H20" s="58"/>
      <c r="I20" s="58"/>
      <c r="J20" s="58"/>
      <c r="K20" s="58"/>
    </row>
    <row r="21" spans="1:11" s="59" customFormat="1" ht="47.25" customHeight="1">
      <c r="A21" s="58"/>
      <c r="B21" s="58"/>
      <c r="C21" s="66" t="s">
        <v>1678</v>
      </c>
      <c r="D21" s="67" t="s">
        <v>450</v>
      </c>
      <c r="E21" s="67" t="s">
        <v>492</v>
      </c>
      <c r="F21" s="67" t="s">
        <v>1626</v>
      </c>
      <c r="G21" s="67" t="s">
        <v>1626</v>
      </c>
      <c r="H21" s="58"/>
      <c r="I21" s="58"/>
      <c r="J21" s="58"/>
      <c r="K21" s="58"/>
    </row>
    <row r="22" spans="1:11" s="59" customFormat="1" ht="45" customHeight="1">
      <c r="A22" s="58"/>
      <c r="B22" s="58"/>
      <c r="C22" s="66" t="s">
        <v>1677</v>
      </c>
      <c r="D22" s="67" t="s">
        <v>450</v>
      </c>
      <c r="E22" s="67" t="s">
        <v>492</v>
      </c>
      <c r="F22" s="67" t="s">
        <v>1626</v>
      </c>
      <c r="G22" s="67" t="s">
        <v>1626</v>
      </c>
      <c r="H22" s="58"/>
      <c r="I22" s="58"/>
      <c r="J22" s="58"/>
      <c r="K22" s="58"/>
    </row>
    <row r="23" spans="1:11" s="59" customFormat="1" ht="14.1" customHeight="1">
      <c r="A23" s="58"/>
      <c r="B23" s="58"/>
      <c r="C23" s="785" t="s">
        <v>347</v>
      </c>
      <c r="D23" s="786"/>
      <c r="E23" s="786"/>
      <c r="F23" s="786"/>
      <c r="G23" s="786"/>
      <c r="H23" s="58"/>
      <c r="I23" s="58"/>
      <c r="J23" s="58"/>
      <c r="K23" s="58"/>
    </row>
    <row r="24" spans="1:11" s="59" customFormat="1" ht="14.1" customHeight="1">
      <c r="A24" s="58"/>
      <c r="B24" s="58"/>
      <c r="C24" s="68" t="s">
        <v>1649</v>
      </c>
      <c r="D24" s="785" t="s">
        <v>1648</v>
      </c>
      <c r="E24" s="786"/>
      <c r="F24" s="786"/>
      <c r="G24" s="786"/>
      <c r="H24" s="58"/>
      <c r="I24" s="58"/>
      <c r="J24" s="58"/>
      <c r="K24" s="58"/>
    </row>
    <row r="25" spans="1:11" s="59" customFormat="1" ht="18" customHeight="1">
      <c r="A25" s="58"/>
      <c r="B25" s="58"/>
      <c r="C25" s="69" t="s">
        <v>484</v>
      </c>
      <c r="D25" s="799" t="s">
        <v>1676</v>
      </c>
      <c r="E25" s="800"/>
      <c r="F25" s="800"/>
      <c r="G25" s="800"/>
      <c r="H25" s="58"/>
      <c r="I25" s="58"/>
      <c r="J25" s="58"/>
      <c r="K25" s="58"/>
    </row>
    <row r="26" spans="1:11" s="59" customFormat="1" ht="18" customHeight="1">
      <c r="A26" s="58"/>
      <c r="B26" s="58"/>
      <c r="C26" s="62" t="s">
        <v>482</v>
      </c>
      <c r="D26" s="797" t="s">
        <v>1675</v>
      </c>
      <c r="E26" s="798"/>
      <c r="F26" s="798"/>
      <c r="G26" s="798"/>
      <c r="H26" s="58"/>
      <c r="I26" s="58"/>
      <c r="J26" s="58"/>
      <c r="K26" s="58"/>
    </row>
    <row r="27" spans="1:11" s="59" customFormat="1" ht="18" customHeight="1">
      <c r="A27" s="58"/>
      <c r="B27" s="58"/>
      <c r="C27" s="62" t="s">
        <v>15</v>
      </c>
      <c r="D27" s="797" t="s">
        <v>1674</v>
      </c>
      <c r="E27" s="798"/>
      <c r="F27" s="798"/>
      <c r="G27" s="798"/>
      <c r="H27" s="58"/>
      <c r="I27" s="58"/>
      <c r="J27" s="58"/>
      <c r="K27" s="58"/>
    </row>
    <row r="28" spans="1:11" s="59" customFormat="1" ht="15" customHeight="1">
      <c r="A28" s="58"/>
      <c r="B28" s="58"/>
      <c r="C28" s="70"/>
      <c r="D28" s="71">
        <v>2021</v>
      </c>
      <c r="E28" s="71">
        <v>2022</v>
      </c>
      <c r="F28" s="71">
        <v>2023</v>
      </c>
      <c r="G28" s="71">
        <v>2024</v>
      </c>
      <c r="H28" s="58"/>
      <c r="I28" s="58"/>
      <c r="J28" s="58"/>
      <c r="K28" s="58"/>
    </row>
    <row r="29" spans="1:11" s="59" customFormat="1" ht="15" customHeight="1">
      <c r="A29" s="58"/>
      <c r="B29" s="58"/>
      <c r="C29" s="72"/>
      <c r="D29" s="73" t="s">
        <v>7</v>
      </c>
      <c r="E29" s="73" t="s">
        <v>8</v>
      </c>
      <c r="F29" s="73" t="s">
        <v>8</v>
      </c>
      <c r="G29" s="73" t="s">
        <v>8</v>
      </c>
      <c r="H29" s="58"/>
      <c r="I29" s="58"/>
      <c r="J29" s="58"/>
      <c r="K29" s="58"/>
    </row>
    <row r="30" spans="1:11" s="59" customFormat="1" ht="14.1" customHeight="1">
      <c r="A30" s="58"/>
      <c r="B30" s="58"/>
      <c r="C30" s="62" t="s">
        <v>16</v>
      </c>
      <c r="D30" s="67" t="s">
        <v>593</v>
      </c>
      <c r="E30" s="67" t="s">
        <v>2301</v>
      </c>
      <c r="F30" s="67" t="s">
        <v>944</v>
      </c>
      <c r="G30" s="67" t="s">
        <v>428</v>
      </c>
      <c r="H30" s="58"/>
      <c r="I30" s="58"/>
      <c r="J30" s="58"/>
      <c r="K30" s="58"/>
    </row>
    <row r="31" spans="1:11" s="59" customFormat="1" ht="14.1" customHeight="1">
      <c r="A31" s="58"/>
      <c r="B31" s="58"/>
      <c r="C31" s="62" t="s">
        <v>680</v>
      </c>
      <c r="D31" s="67" t="s">
        <v>2302</v>
      </c>
      <c r="E31" s="67" t="s">
        <v>1673</v>
      </c>
      <c r="F31" s="67" t="s">
        <v>1672</v>
      </c>
      <c r="G31" s="67" t="s">
        <v>1672</v>
      </c>
      <c r="H31" s="58"/>
      <c r="I31" s="58"/>
      <c r="J31" s="58"/>
      <c r="K31" s="58"/>
    </row>
    <row r="32" spans="1:11" s="59" customFormat="1" ht="14.1" customHeight="1">
      <c r="A32" s="58"/>
      <c r="B32" s="58"/>
      <c r="C32" s="62" t="s">
        <v>676</v>
      </c>
      <c r="D32" s="67" t="s">
        <v>2303</v>
      </c>
      <c r="E32" s="67" t="s">
        <v>2304</v>
      </c>
      <c r="F32" s="67" t="s">
        <v>1671</v>
      </c>
      <c r="G32" s="67" t="s">
        <v>1670</v>
      </c>
      <c r="H32" s="58"/>
      <c r="I32" s="58"/>
      <c r="J32" s="58"/>
      <c r="K32" s="58"/>
    </row>
    <row r="33" spans="1:11" s="59" customFormat="1" ht="14.1" customHeight="1">
      <c r="A33" s="58"/>
      <c r="B33" s="58"/>
      <c r="C33" s="62" t="s">
        <v>477</v>
      </c>
      <c r="D33" s="67" t="s">
        <v>450</v>
      </c>
      <c r="E33" s="67" t="s">
        <v>2305</v>
      </c>
      <c r="F33" s="67" t="s">
        <v>2306</v>
      </c>
      <c r="G33" s="67" t="s">
        <v>604</v>
      </c>
      <c r="H33" s="58"/>
      <c r="I33" s="58"/>
      <c r="J33" s="58"/>
      <c r="K33" s="58"/>
    </row>
    <row r="34" spans="1:11" s="59" customFormat="1" ht="14.1" customHeight="1">
      <c r="A34" s="58"/>
      <c r="B34" s="58"/>
      <c r="C34" s="62" t="s">
        <v>476</v>
      </c>
      <c r="D34" s="67" t="s">
        <v>450</v>
      </c>
      <c r="E34" s="67" t="s">
        <v>2307</v>
      </c>
      <c r="F34" s="67" t="s">
        <v>1669</v>
      </c>
      <c r="G34" s="67" t="s">
        <v>474</v>
      </c>
      <c r="H34" s="58"/>
      <c r="I34" s="58"/>
      <c r="J34" s="58"/>
      <c r="K34" s="58"/>
    </row>
    <row r="35" spans="1:11" s="59" customFormat="1" ht="14.1" customHeight="1">
      <c r="A35" s="58"/>
      <c r="B35" s="58"/>
      <c r="C35" s="62" t="s">
        <v>22</v>
      </c>
      <c r="D35" s="67" t="s">
        <v>450</v>
      </c>
      <c r="E35" s="67" t="s">
        <v>2308</v>
      </c>
      <c r="F35" s="67" t="s">
        <v>2309</v>
      </c>
      <c r="G35" s="67" t="s">
        <v>608</v>
      </c>
      <c r="H35" s="58"/>
      <c r="I35" s="58"/>
      <c r="J35" s="58"/>
      <c r="K35" s="58"/>
    </row>
    <row r="36" spans="1:11" s="59" customFormat="1" ht="14.1" customHeight="1">
      <c r="A36" s="58"/>
      <c r="B36" s="58"/>
      <c r="C36" s="801" t="s">
        <v>473</v>
      </c>
      <c r="D36" s="802"/>
      <c r="E36" s="802"/>
      <c r="F36" s="802"/>
      <c r="G36" s="802"/>
      <c r="H36" s="58"/>
      <c r="I36" s="58"/>
      <c r="J36" s="58"/>
      <c r="K36" s="58"/>
    </row>
    <row r="37" spans="1:11" s="59" customFormat="1" ht="14.1" customHeight="1">
      <c r="A37" s="58"/>
      <c r="B37" s="58"/>
      <c r="C37" s="70"/>
      <c r="D37" s="71">
        <v>2021</v>
      </c>
      <c r="E37" s="71">
        <v>2022</v>
      </c>
      <c r="F37" s="71">
        <v>2023</v>
      </c>
      <c r="G37" s="71">
        <v>2024</v>
      </c>
      <c r="H37" s="58"/>
      <c r="I37" s="58"/>
      <c r="J37" s="58"/>
      <c r="K37" s="58"/>
    </row>
    <row r="38" spans="1:11" s="59" customFormat="1" ht="14.1" customHeight="1">
      <c r="A38" s="58"/>
      <c r="B38" s="58"/>
      <c r="C38" s="72"/>
      <c r="D38" s="73" t="s">
        <v>7</v>
      </c>
      <c r="E38" s="73" t="s">
        <v>8</v>
      </c>
      <c r="F38" s="73" t="s">
        <v>8</v>
      </c>
      <c r="G38" s="73" t="s">
        <v>8</v>
      </c>
      <c r="H38" s="58"/>
      <c r="I38" s="58"/>
      <c r="J38" s="58"/>
      <c r="K38" s="58"/>
    </row>
    <row r="39" spans="1:11" s="59" customFormat="1" ht="14.1" customHeight="1">
      <c r="A39" s="58"/>
      <c r="B39" s="58"/>
      <c r="C39" s="74" t="s">
        <v>470</v>
      </c>
      <c r="D39" s="75">
        <v>219320000</v>
      </c>
      <c r="E39" s="75">
        <v>224320000</v>
      </c>
      <c r="F39" s="75">
        <v>224320000</v>
      </c>
      <c r="G39" s="75">
        <v>224320000</v>
      </c>
      <c r="H39" s="58"/>
      <c r="I39" s="58"/>
      <c r="J39" s="58"/>
      <c r="K39" s="58"/>
    </row>
    <row r="40" spans="1:11" s="59" customFormat="1" ht="14.1" customHeight="1">
      <c r="A40" s="58"/>
      <c r="B40" s="58"/>
      <c r="C40" s="74" t="s">
        <v>459</v>
      </c>
      <c r="D40" s="75">
        <v>219320000</v>
      </c>
      <c r="E40" s="75">
        <v>224320000</v>
      </c>
      <c r="F40" s="75">
        <v>224320000</v>
      </c>
      <c r="G40" s="75">
        <v>224320000</v>
      </c>
      <c r="H40" s="58"/>
      <c r="I40" s="58"/>
      <c r="J40" s="58"/>
      <c r="K40" s="58"/>
    </row>
    <row r="41" spans="1:11" s="59" customFormat="1" ht="14.1" customHeight="1">
      <c r="A41" s="58"/>
      <c r="B41" s="58"/>
      <c r="C41" s="74" t="s">
        <v>463</v>
      </c>
      <c r="D41" s="75">
        <v>0</v>
      </c>
      <c r="E41" s="75">
        <v>0</v>
      </c>
      <c r="F41" s="75">
        <v>0</v>
      </c>
      <c r="G41" s="75">
        <v>0</v>
      </c>
      <c r="H41" s="58"/>
      <c r="I41" s="58"/>
      <c r="J41" s="58"/>
      <c r="K41" s="58"/>
    </row>
    <row r="42" spans="1:11" s="59" customFormat="1" ht="14.1" customHeight="1">
      <c r="A42" s="58"/>
      <c r="B42" s="58"/>
      <c r="C42" s="74" t="s">
        <v>469</v>
      </c>
      <c r="D42" s="75">
        <v>37000000</v>
      </c>
      <c r="E42" s="75">
        <v>37000000</v>
      </c>
      <c r="F42" s="75">
        <v>37000000</v>
      </c>
      <c r="G42" s="75">
        <v>37000000</v>
      </c>
      <c r="H42" s="58"/>
      <c r="I42" s="58"/>
      <c r="J42" s="58"/>
      <c r="K42" s="58"/>
    </row>
    <row r="43" spans="1:11" s="59" customFormat="1" ht="14.1" customHeight="1">
      <c r="A43" s="58"/>
      <c r="B43" s="58"/>
      <c r="C43" s="74" t="s">
        <v>459</v>
      </c>
      <c r="D43" s="75">
        <v>37000000</v>
      </c>
      <c r="E43" s="75">
        <v>37000000</v>
      </c>
      <c r="F43" s="75">
        <v>37000000</v>
      </c>
      <c r="G43" s="75">
        <v>37000000</v>
      </c>
      <c r="H43" s="58"/>
      <c r="I43" s="58"/>
      <c r="J43" s="58"/>
      <c r="K43" s="58"/>
    </row>
    <row r="44" spans="1:11" s="59" customFormat="1" ht="14.1" customHeight="1">
      <c r="A44" s="58"/>
      <c r="B44" s="58"/>
      <c r="C44" s="74" t="s">
        <v>463</v>
      </c>
      <c r="D44" s="75">
        <v>0</v>
      </c>
      <c r="E44" s="75">
        <v>0</v>
      </c>
      <c r="F44" s="75">
        <v>0</v>
      </c>
      <c r="G44" s="75">
        <v>0</v>
      </c>
      <c r="H44" s="58"/>
      <c r="I44" s="58"/>
      <c r="J44" s="58"/>
      <c r="K44" s="58"/>
    </row>
    <row r="45" spans="1:11" s="59" customFormat="1" ht="14.1" customHeight="1">
      <c r="A45" s="58"/>
      <c r="B45" s="58"/>
      <c r="C45" s="74" t="s">
        <v>468</v>
      </c>
      <c r="D45" s="75">
        <v>16900000</v>
      </c>
      <c r="E45" s="75">
        <v>29860000</v>
      </c>
      <c r="F45" s="75">
        <v>19860000</v>
      </c>
      <c r="G45" s="75">
        <v>19860000</v>
      </c>
      <c r="H45" s="58"/>
      <c r="I45" s="58"/>
      <c r="J45" s="58"/>
      <c r="K45" s="58"/>
    </row>
    <row r="46" spans="1:11" s="59" customFormat="1" ht="14.1" customHeight="1">
      <c r="A46" s="58"/>
      <c r="B46" s="58"/>
      <c r="C46" s="74" t="s">
        <v>459</v>
      </c>
      <c r="D46" s="75">
        <v>16900000</v>
      </c>
      <c r="E46" s="75">
        <v>29860000</v>
      </c>
      <c r="F46" s="75">
        <v>19860000</v>
      </c>
      <c r="G46" s="75">
        <v>19860000</v>
      </c>
      <c r="H46" s="58"/>
      <c r="I46" s="58"/>
      <c r="J46" s="58"/>
      <c r="K46" s="58"/>
    </row>
    <row r="47" spans="1:11" s="59" customFormat="1" ht="14.1" customHeight="1">
      <c r="A47" s="58"/>
      <c r="B47" s="58"/>
      <c r="C47" s="74" t="s">
        <v>463</v>
      </c>
      <c r="D47" s="75">
        <v>0</v>
      </c>
      <c r="E47" s="75">
        <v>0</v>
      </c>
      <c r="F47" s="75">
        <v>0</v>
      </c>
      <c r="G47" s="75">
        <v>0</v>
      </c>
      <c r="H47" s="58"/>
      <c r="I47" s="58"/>
      <c r="J47" s="58"/>
      <c r="K47" s="58"/>
    </row>
    <row r="48" spans="1:11" s="59" customFormat="1" ht="14.1" customHeight="1">
      <c r="A48" s="58"/>
      <c r="B48" s="58"/>
      <c r="C48" s="74" t="s">
        <v>467</v>
      </c>
      <c r="D48" s="75">
        <v>0</v>
      </c>
      <c r="E48" s="75">
        <v>0</v>
      </c>
      <c r="F48" s="75">
        <v>0</v>
      </c>
      <c r="G48" s="75">
        <v>0</v>
      </c>
      <c r="H48" s="58"/>
      <c r="I48" s="58"/>
      <c r="J48" s="58"/>
      <c r="K48" s="58"/>
    </row>
    <row r="49" spans="1:11" s="59" customFormat="1" ht="14.1" customHeight="1">
      <c r="A49" s="58"/>
      <c r="B49" s="58"/>
      <c r="C49" s="74" t="s">
        <v>459</v>
      </c>
      <c r="D49" s="75">
        <v>0</v>
      </c>
      <c r="E49" s="75">
        <v>0</v>
      </c>
      <c r="F49" s="75">
        <v>0</v>
      </c>
      <c r="G49" s="75">
        <v>0</v>
      </c>
      <c r="H49" s="58"/>
      <c r="I49" s="58"/>
      <c r="J49" s="58"/>
      <c r="K49" s="58"/>
    </row>
    <row r="50" spans="1:11" s="59" customFormat="1" ht="14.1" customHeight="1">
      <c r="A50" s="58"/>
      <c r="B50" s="58"/>
      <c r="C50" s="74" t="s">
        <v>463</v>
      </c>
      <c r="D50" s="75">
        <v>0</v>
      </c>
      <c r="E50" s="75">
        <v>0</v>
      </c>
      <c r="F50" s="75">
        <v>0</v>
      </c>
      <c r="G50" s="75">
        <v>0</v>
      </c>
      <c r="H50" s="58"/>
      <c r="I50" s="58"/>
      <c r="J50" s="58"/>
      <c r="K50" s="58"/>
    </row>
    <row r="51" spans="1:11" s="59" customFormat="1" ht="14.1" customHeight="1">
      <c r="A51" s="58"/>
      <c r="B51" s="58"/>
      <c r="C51" s="74" t="s">
        <v>472</v>
      </c>
      <c r="D51" s="75">
        <v>0</v>
      </c>
      <c r="E51" s="75">
        <v>0</v>
      </c>
      <c r="F51" s="75">
        <v>0</v>
      </c>
      <c r="G51" s="75">
        <v>0</v>
      </c>
      <c r="H51" s="58"/>
      <c r="I51" s="58"/>
      <c r="J51" s="58"/>
      <c r="K51" s="58"/>
    </row>
    <row r="52" spans="1:11" s="59" customFormat="1" ht="14.1" customHeight="1">
      <c r="A52" s="58"/>
      <c r="B52" s="58"/>
      <c r="C52" s="74" t="s">
        <v>459</v>
      </c>
      <c r="D52" s="75">
        <v>0</v>
      </c>
      <c r="E52" s="75">
        <v>0</v>
      </c>
      <c r="F52" s="75">
        <v>0</v>
      </c>
      <c r="G52" s="75">
        <v>0</v>
      </c>
      <c r="H52" s="58"/>
      <c r="I52" s="58"/>
      <c r="J52" s="58"/>
      <c r="K52" s="58"/>
    </row>
    <row r="53" spans="1:11" s="59" customFormat="1" ht="14.1" customHeight="1">
      <c r="A53" s="58"/>
      <c r="B53" s="58"/>
      <c r="C53" s="74" t="s">
        <v>463</v>
      </c>
      <c r="D53" s="75">
        <v>0</v>
      </c>
      <c r="E53" s="75">
        <v>0</v>
      </c>
      <c r="F53" s="75">
        <v>0</v>
      </c>
      <c r="G53" s="75">
        <v>0</v>
      </c>
      <c r="H53" s="58"/>
      <c r="I53" s="58"/>
      <c r="J53" s="58"/>
      <c r="K53" s="58"/>
    </row>
    <row r="54" spans="1:11" s="59" customFormat="1" ht="14.1" customHeight="1">
      <c r="A54" s="58"/>
      <c r="B54" s="58"/>
      <c r="C54" s="74" t="s">
        <v>465</v>
      </c>
      <c r="D54" s="75">
        <v>0</v>
      </c>
      <c r="E54" s="75">
        <v>0</v>
      </c>
      <c r="F54" s="75">
        <v>0</v>
      </c>
      <c r="G54" s="75">
        <v>0</v>
      </c>
      <c r="H54" s="58"/>
      <c r="I54" s="58"/>
      <c r="J54" s="58"/>
      <c r="K54" s="58"/>
    </row>
    <row r="55" spans="1:11" s="59" customFormat="1" ht="14.1" customHeight="1">
      <c r="A55" s="58"/>
      <c r="B55" s="58"/>
      <c r="C55" s="74" t="s">
        <v>459</v>
      </c>
      <c r="D55" s="75">
        <v>0</v>
      </c>
      <c r="E55" s="75">
        <v>0</v>
      </c>
      <c r="F55" s="75">
        <v>0</v>
      </c>
      <c r="G55" s="75">
        <v>0</v>
      </c>
      <c r="H55" s="58"/>
      <c r="I55" s="58"/>
      <c r="J55" s="58"/>
      <c r="K55" s="58"/>
    </row>
    <row r="56" spans="1:11" s="59" customFormat="1" ht="14.1" customHeight="1">
      <c r="A56" s="58"/>
      <c r="B56" s="58"/>
      <c r="C56" s="74" t="s">
        <v>463</v>
      </c>
      <c r="D56" s="75">
        <v>0</v>
      </c>
      <c r="E56" s="75">
        <v>0</v>
      </c>
      <c r="F56" s="75">
        <v>0</v>
      </c>
      <c r="G56" s="75">
        <v>0</v>
      </c>
      <c r="H56" s="58"/>
      <c r="I56" s="58"/>
      <c r="J56" s="58"/>
      <c r="K56" s="58"/>
    </row>
    <row r="57" spans="1:11" s="59" customFormat="1" ht="14.1" customHeight="1">
      <c r="A57" s="58"/>
      <c r="B57" s="58"/>
      <c r="C57" s="74" t="s">
        <v>464</v>
      </c>
      <c r="D57" s="75">
        <v>1900000</v>
      </c>
      <c r="E57" s="75">
        <v>0</v>
      </c>
      <c r="F57" s="75">
        <v>0</v>
      </c>
      <c r="G57" s="75">
        <v>0</v>
      </c>
      <c r="H57" s="58"/>
      <c r="I57" s="58"/>
      <c r="J57" s="58"/>
      <c r="K57" s="58"/>
    </row>
    <row r="58" spans="1:11" s="59" customFormat="1" ht="14.1" customHeight="1">
      <c r="A58" s="58"/>
      <c r="B58" s="58"/>
      <c r="C58" s="74" t="s">
        <v>459</v>
      </c>
      <c r="D58" s="75">
        <v>1900000</v>
      </c>
      <c r="E58" s="75">
        <v>0</v>
      </c>
      <c r="F58" s="75">
        <v>0</v>
      </c>
      <c r="G58" s="75">
        <v>0</v>
      </c>
      <c r="H58" s="58"/>
      <c r="I58" s="58"/>
      <c r="J58" s="58"/>
      <c r="K58" s="58"/>
    </row>
    <row r="59" spans="1:11" s="59" customFormat="1" ht="14.1" customHeight="1">
      <c r="A59" s="58"/>
      <c r="B59" s="58"/>
      <c r="C59" s="74" t="s">
        <v>463</v>
      </c>
      <c r="D59" s="75">
        <v>0</v>
      </c>
      <c r="E59" s="75">
        <v>0</v>
      </c>
      <c r="F59" s="75">
        <v>0</v>
      </c>
      <c r="G59" s="75">
        <v>0</v>
      </c>
      <c r="H59" s="58"/>
      <c r="I59" s="58"/>
      <c r="J59" s="58"/>
      <c r="K59" s="58"/>
    </row>
    <row r="60" spans="1:11" s="59" customFormat="1" ht="14.1" customHeight="1">
      <c r="A60" s="58"/>
      <c r="B60" s="58"/>
      <c r="C60" s="74" t="s">
        <v>462</v>
      </c>
      <c r="D60" s="75">
        <v>0</v>
      </c>
      <c r="E60" s="75">
        <v>0</v>
      </c>
      <c r="F60" s="75">
        <v>0</v>
      </c>
      <c r="G60" s="75">
        <v>0</v>
      </c>
      <c r="H60" s="58"/>
      <c r="I60" s="58"/>
      <c r="J60" s="58"/>
      <c r="K60" s="58"/>
    </row>
    <row r="61" spans="1:11" s="59" customFormat="1" ht="14.1" customHeight="1">
      <c r="A61" s="58"/>
      <c r="B61" s="58"/>
      <c r="C61" s="74" t="s">
        <v>459</v>
      </c>
      <c r="D61" s="75">
        <v>0</v>
      </c>
      <c r="E61" s="75">
        <v>0</v>
      </c>
      <c r="F61" s="75">
        <v>0</v>
      </c>
      <c r="G61" s="75">
        <v>0</v>
      </c>
      <c r="H61" s="58"/>
      <c r="I61" s="58"/>
      <c r="J61" s="58"/>
      <c r="K61" s="58"/>
    </row>
    <row r="62" spans="1:11" s="59" customFormat="1" ht="14.1" customHeight="1">
      <c r="A62" s="58"/>
      <c r="B62" s="58"/>
      <c r="C62" s="74" t="s">
        <v>458</v>
      </c>
      <c r="D62" s="75">
        <v>0</v>
      </c>
      <c r="E62" s="75">
        <v>0</v>
      </c>
      <c r="F62" s="75">
        <v>0</v>
      </c>
      <c r="G62" s="75">
        <v>0</v>
      </c>
      <c r="H62" s="58"/>
      <c r="I62" s="58"/>
      <c r="J62" s="58"/>
      <c r="K62" s="58"/>
    </row>
    <row r="63" spans="1:11" s="59" customFormat="1" ht="14.1" customHeight="1">
      <c r="A63" s="58"/>
      <c r="B63" s="58"/>
      <c r="C63" s="74" t="s">
        <v>457</v>
      </c>
      <c r="D63" s="75">
        <v>0</v>
      </c>
      <c r="E63" s="75">
        <v>0</v>
      </c>
      <c r="F63" s="75">
        <v>0</v>
      </c>
      <c r="G63" s="75">
        <v>0</v>
      </c>
      <c r="H63" s="58"/>
      <c r="I63" s="58"/>
      <c r="J63" s="58"/>
      <c r="K63" s="58"/>
    </row>
    <row r="64" spans="1:11" s="59" customFormat="1" ht="14.1" customHeight="1">
      <c r="A64" s="58"/>
      <c r="B64" s="58"/>
      <c r="C64" s="74" t="s">
        <v>456</v>
      </c>
      <c r="D64" s="75">
        <v>0</v>
      </c>
      <c r="E64" s="75">
        <v>0</v>
      </c>
      <c r="F64" s="75">
        <v>0</v>
      </c>
      <c r="G64" s="75">
        <v>0</v>
      </c>
      <c r="H64" s="58"/>
      <c r="I64" s="58"/>
      <c r="J64" s="58"/>
      <c r="K64" s="58"/>
    </row>
    <row r="65" spans="1:11" s="59" customFormat="1" ht="14.1" customHeight="1">
      <c r="A65" s="58"/>
      <c r="B65" s="58"/>
      <c r="C65" s="74" t="s">
        <v>455</v>
      </c>
      <c r="D65" s="75">
        <v>0</v>
      </c>
      <c r="E65" s="75">
        <v>0</v>
      </c>
      <c r="F65" s="75">
        <v>0</v>
      </c>
      <c r="G65" s="75">
        <v>0</v>
      </c>
      <c r="H65" s="58"/>
      <c r="I65" s="58"/>
      <c r="J65" s="58"/>
      <c r="K65" s="58"/>
    </row>
    <row r="66" spans="1:11" s="59" customFormat="1" ht="14.1" customHeight="1">
      <c r="A66" s="58"/>
      <c r="B66" s="58"/>
      <c r="C66" s="74" t="s">
        <v>461</v>
      </c>
      <c r="D66" s="75">
        <v>0</v>
      </c>
      <c r="E66" s="75">
        <v>0</v>
      </c>
      <c r="F66" s="75">
        <v>0</v>
      </c>
      <c r="G66" s="75">
        <v>0</v>
      </c>
      <c r="H66" s="58"/>
      <c r="I66" s="58"/>
      <c r="J66" s="58"/>
      <c r="K66" s="58"/>
    </row>
    <row r="67" spans="1:11" s="59" customFormat="1" ht="14.1" customHeight="1">
      <c r="A67" s="58"/>
      <c r="B67" s="58"/>
      <c r="C67" s="74" t="s">
        <v>459</v>
      </c>
      <c r="D67" s="75">
        <v>0</v>
      </c>
      <c r="E67" s="75">
        <v>0</v>
      </c>
      <c r="F67" s="75">
        <v>0</v>
      </c>
      <c r="G67" s="75">
        <v>0</v>
      </c>
      <c r="H67" s="58"/>
      <c r="I67" s="58"/>
      <c r="J67" s="58"/>
      <c r="K67" s="58"/>
    </row>
    <row r="68" spans="1:11" s="59" customFormat="1" ht="14.1" customHeight="1">
      <c r="A68" s="58"/>
      <c r="B68" s="58"/>
      <c r="C68" s="74" t="s">
        <v>458</v>
      </c>
      <c r="D68" s="75">
        <v>0</v>
      </c>
      <c r="E68" s="75">
        <v>0</v>
      </c>
      <c r="F68" s="75">
        <v>0</v>
      </c>
      <c r="G68" s="75">
        <v>0</v>
      </c>
      <c r="H68" s="58"/>
      <c r="I68" s="58"/>
      <c r="J68" s="58"/>
      <c r="K68" s="58"/>
    </row>
    <row r="69" spans="1:11" s="59" customFormat="1" ht="14.1" customHeight="1">
      <c r="A69" s="58"/>
      <c r="B69" s="58"/>
      <c r="C69" s="74" t="s">
        <v>457</v>
      </c>
      <c r="D69" s="75">
        <v>0</v>
      </c>
      <c r="E69" s="75">
        <v>0</v>
      </c>
      <c r="F69" s="75">
        <v>0</v>
      </c>
      <c r="G69" s="75">
        <v>0</v>
      </c>
      <c r="H69" s="58"/>
      <c r="I69" s="58"/>
      <c r="J69" s="58"/>
      <c r="K69" s="58"/>
    </row>
    <row r="70" spans="1:11" s="59" customFormat="1" ht="14.1" customHeight="1">
      <c r="A70" s="58"/>
      <c r="B70" s="58"/>
      <c r="C70" s="74" t="s">
        <v>456</v>
      </c>
      <c r="D70" s="75">
        <v>0</v>
      </c>
      <c r="E70" s="75">
        <v>0</v>
      </c>
      <c r="F70" s="75">
        <v>0</v>
      </c>
      <c r="G70" s="75">
        <v>0</v>
      </c>
      <c r="H70" s="58"/>
      <c r="I70" s="58"/>
      <c r="J70" s="58"/>
      <c r="K70" s="58"/>
    </row>
    <row r="71" spans="1:11" s="59" customFormat="1" ht="14.1" customHeight="1">
      <c r="A71" s="58"/>
      <c r="B71" s="58"/>
      <c r="C71" s="74" t="s">
        <v>455</v>
      </c>
      <c r="D71" s="75">
        <v>0</v>
      </c>
      <c r="E71" s="75">
        <v>0</v>
      </c>
      <c r="F71" s="75">
        <v>0</v>
      </c>
      <c r="G71" s="75">
        <v>0</v>
      </c>
      <c r="H71" s="58"/>
      <c r="I71" s="58"/>
      <c r="J71" s="58"/>
      <c r="K71" s="58"/>
    </row>
    <row r="72" spans="1:11" s="59" customFormat="1" ht="14.1" customHeight="1">
      <c r="A72" s="58"/>
      <c r="B72" s="58"/>
      <c r="C72" s="74" t="s">
        <v>460</v>
      </c>
      <c r="D72" s="75">
        <v>0</v>
      </c>
      <c r="E72" s="75">
        <v>0</v>
      </c>
      <c r="F72" s="75">
        <v>0</v>
      </c>
      <c r="G72" s="75">
        <v>0</v>
      </c>
      <c r="H72" s="58"/>
      <c r="I72" s="58"/>
      <c r="J72" s="58"/>
      <c r="K72" s="58"/>
    </row>
    <row r="73" spans="1:11" s="59" customFormat="1" ht="14.1" customHeight="1">
      <c r="A73" s="58"/>
      <c r="B73" s="58"/>
      <c r="C73" s="74" t="s">
        <v>459</v>
      </c>
      <c r="D73" s="75">
        <v>0</v>
      </c>
      <c r="E73" s="75">
        <v>0</v>
      </c>
      <c r="F73" s="75">
        <v>0</v>
      </c>
      <c r="G73" s="75">
        <v>0</v>
      </c>
      <c r="H73" s="58"/>
      <c r="I73" s="58"/>
      <c r="J73" s="58"/>
      <c r="K73" s="58"/>
    </row>
    <row r="74" spans="1:11" s="59" customFormat="1" ht="14.1" customHeight="1">
      <c r="A74" s="58"/>
      <c r="B74" s="58"/>
      <c r="C74" s="74" t="s">
        <v>458</v>
      </c>
      <c r="D74" s="75">
        <v>0</v>
      </c>
      <c r="E74" s="75">
        <v>0</v>
      </c>
      <c r="F74" s="75">
        <v>0</v>
      </c>
      <c r="G74" s="75">
        <v>0</v>
      </c>
      <c r="H74" s="58"/>
      <c r="I74" s="58"/>
      <c r="J74" s="58"/>
      <c r="K74" s="58"/>
    </row>
    <row r="75" spans="1:11" s="59" customFormat="1" ht="14.1" customHeight="1">
      <c r="A75" s="58"/>
      <c r="B75" s="58"/>
      <c r="C75" s="74" t="s">
        <v>457</v>
      </c>
      <c r="D75" s="75">
        <v>0</v>
      </c>
      <c r="E75" s="75">
        <v>0</v>
      </c>
      <c r="F75" s="75">
        <v>0</v>
      </c>
      <c r="G75" s="75">
        <v>0</v>
      </c>
      <c r="H75" s="58"/>
      <c r="I75" s="58"/>
      <c r="J75" s="58"/>
      <c r="K75" s="58"/>
    </row>
    <row r="76" spans="1:11" s="59" customFormat="1" ht="14.1" customHeight="1">
      <c r="A76" s="58"/>
      <c r="B76" s="58"/>
      <c r="C76" s="74" t="s">
        <v>456</v>
      </c>
      <c r="D76" s="75">
        <v>0</v>
      </c>
      <c r="E76" s="75">
        <v>0</v>
      </c>
      <c r="F76" s="75">
        <v>0</v>
      </c>
      <c r="G76" s="75">
        <v>0</v>
      </c>
      <c r="H76" s="58"/>
      <c r="I76" s="58"/>
      <c r="J76" s="58"/>
      <c r="K76" s="58"/>
    </row>
    <row r="77" spans="1:11" s="59" customFormat="1" ht="14.1" customHeight="1">
      <c r="A77" s="58"/>
      <c r="B77" s="58"/>
      <c r="C77" s="74" t="s">
        <v>455</v>
      </c>
      <c r="D77" s="75">
        <v>0</v>
      </c>
      <c r="E77" s="75">
        <v>0</v>
      </c>
      <c r="F77" s="75">
        <v>0</v>
      </c>
      <c r="G77" s="75">
        <v>0</v>
      </c>
      <c r="H77" s="58"/>
      <c r="I77" s="58"/>
      <c r="J77" s="58"/>
      <c r="K77" s="58"/>
    </row>
    <row r="78" spans="1:11" s="59" customFormat="1" ht="14.1" customHeight="1">
      <c r="A78" s="58"/>
      <c r="B78" s="58"/>
      <c r="C78" s="74" t="s">
        <v>454</v>
      </c>
      <c r="D78" s="75">
        <v>0</v>
      </c>
      <c r="E78" s="75">
        <v>0</v>
      </c>
      <c r="F78" s="75">
        <v>0</v>
      </c>
      <c r="G78" s="75">
        <v>0</v>
      </c>
      <c r="H78" s="58"/>
      <c r="I78" s="58"/>
      <c r="J78" s="58"/>
      <c r="K78" s="58"/>
    </row>
    <row r="79" spans="1:11" s="59" customFormat="1" ht="14.1" customHeight="1">
      <c r="A79" s="58"/>
      <c r="B79" s="58"/>
      <c r="C79" s="74" t="s">
        <v>453</v>
      </c>
      <c r="D79" s="75">
        <v>0</v>
      </c>
      <c r="E79" s="75">
        <v>0</v>
      </c>
      <c r="F79" s="75">
        <v>0</v>
      </c>
      <c r="G79" s="75">
        <v>0</v>
      </c>
      <c r="H79" s="58"/>
      <c r="I79" s="58"/>
      <c r="J79" s="58"/>
      <c r="K79" s="58"/>
    </row>
    <row r="80" spans="1:11" s="59" customFormat="1" ht="14.1" customHeight="1">
      <c r="A80" s="58"/>
      <c r="B80" s="58"/>
      <c r="C80" s="76" t="s">
        <v>165</v>
      </c>
      <c r="D80" s="75">
        <v>275120000</v>
      </c>
      <c r="E80" s="75">
        <v>291180000</v>
      </c>
      <c r="F80" s="75">
        <v>281180000</v>
      </c>
      <c r="G80" s="75">
        <v>281180000</v>
      </c>
      <c r="H80" s="58"/>
      <c r="I80" s="58"/>
      <c r="J80" s="58"/>
      <c r="K80" s="58"/>
    </row>
    <row r="81" spans="1:11" s="59" customFormat="1" ht="55.5" customHeight="1">
      <c r="A81" s="58"/>
      <c r="B81" s="58"/>
      <c r="C81" s="69" t="s">
        <v>484</v>
      </c>
      <c r="D81" s="799" t="s">
        <v>1668</v>
      </c>
      <c r="E81" s="800"/>
      <c r="F81" s="800"/>
      <c r="G81" s="800"/>
      <c r="H81" s="58"/>
      <c r="I81" s="58"/>
      <c r="J81" s="58"/>
      <c r="K81" s="58"/>
    </row>
    <row r="82" spans="1:11" s="59" customFormat="1" ht="143.25" customHeight="1">
      <c r="A82" s="58"/>
      <c r="B82" s="58"/>
      <c r="C82" s="62" t="s">
        <v>482</v>
      </c>
      <c r="D82" s="797" t="s">
        <v>1667</v>
      </c>
      <c r="E82" s="798"/>
      <c r="F82" s="798"/>
      <c r="G82" s="798"/>
      <c r="H82" s="58"/>
      <c r="I82" s="58"/>
      <c r="J82" s="58"/>
      <c r="K82" s="58"/>
    </row>
    <row r="83" spans="1:11" s="59" customFormat="1" ht="23.25" customHeight="1">
      <c r="A83" s="58"/>
      <c r="B83" s="58"/>
      <c r="C83" s="62" t="s">
        <v>15</v>
      </c>
      <c r="D83" s="797" t="s">
        <v>1666</v>
      </c>
      <c r="E83" s="798"/>
      <c r="F83" s="798"/>
      <c r="G83" s="798"/>
      <c r="H83" s="58"/>
      <c r="I83" s="58"/>
      <c r="J83" s="58"/>
      <c r="K83" s="58"/>
    </row>
    <row r="84" spans="1:11" s="59" customFormat="1" ht="15" customHeight="1">
      <c r="A84" s="58"/>
      <c r="B84" s="58"/>
      <c r="C84" s="70"/>
      <c r="D84" s="71">
        <v>2021</v>
      </c>
      <c r="E84" s="71">
        <v>2022</v>
      </c>
      <c r="F84" s="71">
        <v>2023</v>
      </c>
      <c r="G84" s="71">
        <v>2024</v>
      </c>
      <c r="H84" s="58"/>
      <c r="I84" s="58"/>
      <c r="J84" s="58"/>
      <c r="K84" s="58"/>
    </row>
    <row r="85" spans="1:11" s="59" customFormat="1" ht="15" customHeight="1">
      <c r="A85" s="58"/>
      <c r="B85" s="58"/>
      <c r="C85" s="72"/>
      <c r="D85" s="73" t="s">
        <v>7</v>
      </c>
      <c r="E85" s="73" t="s">
        <v>8</v>
      </c>
      <c r="F85" s="73" t="s">
        <v>8</v>
      </c>
      <c r="G85" s="73" t="s">
        <v>8</v>
      </c>
      <c r="H85" s="58"/>
      <c r="I85" s="58"/>
      <c r="J85" s="58"/>
      <c r="K85" s="58"/>
    </row>
    <row r="86" spans="1:11" s="59" customFormat="1" ht="14.1" customHeight="1">
      <c r="A86" s="58"/>
      <c r="B86" s="58"/>
      <c r="C86" s="62" t="s">
        <v>16</v>
      </c>
      <c r="D86" s="67" t="s">
        <v>500</v>
      </c>
      <c r="E86" s="67" t="s">
        <v>569</v>
      </c>
      <c r="F86" s="67" t="s">
        <v>569</v>
      </c>
      <c r="G86" s="67" t="s">
        <v>544</v>
      </c>
      <c r="H86" s="58"/>
      <c r="I86" s="58"/>
      <c r="J86" s="58"/>
      <c r="K86" s="58"/>
    </row>
    <row r="87" spans="1:11" s="59" customFormat="1" ht="14.1" customHeight="1">
      <c r="A87" s="58"/>
      <c r="B87" s="58"/>
      <c r="C87" s="62" t="s">
        <v>680</v>
      </c>
      <c r="D87" s="67" t="s">
        <v>1665</v>
      </c>
      <c r="E87" s="67" t="s">
        <v>1664</v>
      </c>
      <c r="F87" s="67" t="s">
        <v>1664</v>
      </c>
      <c r="G87" s="67" t="s">
        <v>1663</v>
      </c>
      <c r="H87" s="58"/>
      <c r="I87" s="58"/>
      <c r="J87" s="58"/>
      <c r="K87" s="58"/>
    </row>
    <row r="88" spans="1:11" s="59" customFormat="1" ht="14.1" customHeight="1">
      <c r="A88" s="58"/>
      <c r="B88" s="58"/>
      <c r="C88" s="62" t="s">
        <v>676</v>
      </c>
      <c r="D88" s="67" t="s">
        <v>1662</v>
      </c>
      <c r="E88" s="67" t="s">
        <v>1661</v>
      </c>
      <c r="F88" s="67" t="s">
        <v>1661</v>
      </c>
      <c r="G88" s="67" t="s">
        <v>1660</v>
      </c>
      <c r="H88" s="58"/>
      <c r="I88" s="58"/>
      <c r="J88" s="58"/>
      <c r="K88" s="58"/>
    </row>
    <row r="89" spans="1:11" s="59" customFormat="1" ht="14.1" customHeight="1">
      <c r="A89" s="58"/>
      <c r="B89" s="58"/>
      <c r="C89" s="62" t="s">
        <v>477</v>
      </c>
      <c r="D89" s="67" t="s">
        <v>450</v>
      </c>
      <c r="E89" s="67" t="s">
        <v>492</v>
      </c>
      <c r="F89" s="67" t="s">
        <v>474</v>
      </c>
      <c r="G89" s="67" t="s">
        <v>1659</v>
      </c>
      <c r="H89" s="58"/>
      <c r="I89" s="58"/>
      <c r="J89" s="58"/>
      <c r="K89" s="58"/>
    </row>
    <row r="90" spans="1:11" s="59" customFormat="1" ht="14.1" customHeight="1">
      <c r="A90" s="58"/>
      <c r="B90" s="58"/>
      <c r="C90" s="62" t="s">
        <v>476</v>
      </c>
      <c r="D90" s="67" t="s">
        <v>450</v>
      </c>
      <c r="E90" s="67" t="s">
        <v>1658</v>
      </c>
      <c r="F90" s="67" t="s">
        <v>474</v>
      </c>
      <c r="G90" s="67" t="s">
        <v>1657</v>
      </c>
      <c r="H90" s="58"/>
      <c r="I90" s="58"/>
      <c r="J90" s="58"/>
      <c r="K90" s="58"/>
    </row>
    <row r="91" spans="1:11" s="59" customFormat="1" ht="14.1" customHeight="1">
      <c r="A91" s="58"/>
      <c r="B91" s="58"/>
      <c r="C91" s="62" t="s">
        <v>22</v>
      </c>
      <c r="D91" s="67" t="s">
        <v>450</v>
      </c>
      <c r="E91" s="67" t="s">
        <v>1656</v>
      </c>
      <c r="F91" s="67" t="s">
        <v>474</v>
      </c>
      <c r="G91" s="67" t="s">
        <v>1655</v>
      </c>
      <c r="H91" s="58"/>
      <c r="I91" s="58"/>
      <c r="J91" s="58"/>
      <c r="K91" s="58"/>
    </row>
    <row r="92" spans="1:11" s="59" customFormat="1" ht="14.1" customHeight="1">
      <c r="A92" s="58"/>
      <c r="B92" s="58"/>
      <c r="C92" s="801" t="s">
        <v>473</v>
      </c>
      <c r="D92" s="802"/>
      <c r="E92" s="802"/>
      <c r="F92" s="802"/>
      <c r="G92" s="802"/>
      <c r="H92" s="58"/>
      <c r="I92" s="58"/>
      <c r="J92" s="58"/>
      <c r="K92" s="58"/>
    </row>
    <row r="93" spans="1:11" s="59" customFormat="1" ht="14.1" customHeight="1">
      <c r="A93" s="58"/>
      <c r="B93" s="58"/>
      <c r="C93" s="70"/>
      <c r="D93" s="71">
        <v>2021</v>
      </c>
      <c r="E93" s="71">
        <v>2022</v>
      </c>
      <c r="F93" s="71">
        <v>2023</v>
      </c>
      <c r="G93" s="71">
        <v>2024</v>
      </c>
      <c r="H93" s="58"/>
      <c r="I93" s="58"/>
      <c r="J93" s="58"/>
      <c r="K93" s="58"/>
    </row>
    <row r="94" spans="1:11" s="59" customFormat="1" ht="14.1" customHeight="1">
      <c r="A94" s="58"/>
      <c r="B94" s="58"/>
      <c r="C94" s="72"/>
      <c r="D94" s="73" t="s">
        <v>7</v>
      </c>
      <c r="E94" s="73" t="s">
        <v>8</v>
      </c>
      <c r="F94" s="73" t="s">
        <v>8</v>
      </c>
      <c r="G94" s="73" t="s">
        <v>8</v>
      </c>
      <c r="H94" s="58"/>
      <c r="I94" s="58"/>
      <c r="J94" s="58"/>
      <c r="K94" s="58"/>
    </row>
    <row r="95" spans="1:11" s="59" customFormat="1" ht="14.1" customHeight="1">
      <c r="A95" s="58"/>
      <c r="B95" s="58"/>
      <c r="C95" s="74" t="s">
        <v>470</v>
      </c>
      <c r="D95" s="75">
        <v>0</v>
      </c>
      <c r="E95" s="75">
        <v>0</v>
      </c>
      <c r="F95" s="75">
        <v>0</v>
      </c>
      <c r="G95" s="75">
        <v>0</v>
      </c>
      <c r="H95" s="58"/>
      <c r="I95" s="58"/>
      <c r="J95" s="58"/>
      <c r="K95" s="58"/>
    </row>
    <row r="96" spans="1:11" s="59" customFormat="1" ht="14.1" customHeight="1">
      <c r="A96" s="58"/>
      <c r="B96" s="58"/>
      <c r="C96" s="74" t="s">
        <v>459</v>
      </c>
      <c r="D96" s="75">
        <v>0</v>
      </c>
      <c r="E96" s="75">
        <v>0</v>
      </c>
      <c r="F96" s="75">
        <v>0</v>
      </c>
      <c r="G96" s="75">
        <v>0</v>
      </c>
      <c r="H96" s="58"/>
      <c r="I96" s="58"/>
      <c r="J96" s="58"/>
      <c r="K96" s="58"/>
    </row>
    <row r="97" spans="1:11" s="59" customFormat="1" ht="14.1" customHeight="1">
      <c r="A97" s="58"/>
      <c r="B97" s="58"/>
      <c r="C97" s="74" t="s">
        <v>463</v>
      </c>
      <c r="D97" s="75">
        <v>0</v>
      </c>
      <c r="E97" s="75">
        <v>0</v>
      </c>
      <c r="F97" s="75">
        <v>0</v>
      </c>
      <c r="G97" s="75">
        <v>0</v>
      </c>
      <c r="H97" s="58"/>
      <c r="I97" s="58"/>
      <c r="J97" s="58"/>
      <c r="K97" s="58"/>
    </row>
    <row r="98" spans="1:11" s="59" customFormat="1" ht="14.1" customHeight="1">
      <c r="A98" s="58"/>
      <c r="B98" s="58"/>
      <c r="C98" s="74" t="s">
        <v>469</v>
      </c>
      <c r="D98" s="75">
        <v>0</v>
      </c>
      <c r="E98" s="75">
        <v>0</v>
      </c>
      <c r="F98" s="75">
        <v>0</v>
      </c>
      <c r="G98" s="75">
        <v>0</v>
      </c>
      <c r="H98" s="58"/>
      <c r="I98" s="58"/>
      <c r="J98" s="58"/>
      <c r="K98" s="58"/>
    </row>
    <row r="99" spans="1:11" s="59" customFormat="1" ht="14.1" customHeight="1">
      <c r="A99" s="58"/>
      <c r="B99" s="58"/>
      <c r="C99" s="74" t="s">
        <v>459</v>
      </c>
      <c r="D99" s="75">
        <v>0</v>
      </c>
      <c r="E99" s="75">
        <v>0</v>
      </c>
      <c r="F99" s="75">
        <v>0</v>
      </c>
      <c r="G99" s="75">
        <v>0</v>
      </c>
      <c r="H99" s="58"/>
      <c r="I99" s="58"/>
      <c r="J99" s="58"/>
      <c r="K99" s="58"/>
    </row>
    <row r="100" spans="1:11" s="59" customFormat="1" ht="14.1" customHeight="1">
      <c r="A100" s="58"/>
      <c r="B100" s="58"/>
      <c r="C100" s="74" t="s">
        <v>463</v>
      </c>
      <c r="D100" s="75">
        <v>0</v>
      </c>
      <c r="E100" s="75">
        <v>0</v>
      </c>
      <c r="F100" s="75">
        <v>0</v>
      </c>
      <c r="G100" s="75">
        <v>0</v>
      </c>
      <c r="H100" s="58"/>
      <c r="I100" s="58"/>
      <c r="J100" s="58"/>
      <c r="K100" s="58"/>
    </row>
    <row r="101" spans="1:11" s="59" customFormat="1" ht="14.1" customHeight="1">
      <c r="A101" s="58"/>
      <c r="B101" s="58"/>
      <c r="C101" s="74" t="s">
        <v>468</v>
      </c>
      <c r="D101" s="75">
        <v>9760000</v>
      </c>
      <c r="E101" s="75">
        <v>7720000</v>
      </c>
      <c r="F101" s="75">
        <v>7720000</v>
      </c>
      <c r="G101" s="75">
        <v>8000000</v>
      </c>
      <c r="H101" s="58"/>
      <c r="I101" s="58"/>
      <c r="J101" s="58"/>
      <c r="K101" s="58"/>
    </row>
    <row r="102" spans="1:11" s="59" customFormat="1" ht="14.1" customHeight="1">
      <c r="A102" s="58"/>
      <c r="B102" s="58"/>
      <c r="C102" s="74" t="s">
        <v>459</v>
      </c>
      <c r="D102" s="75">
        <v>9760000</v>
      </c>
      <c r="E102" s="75">
        <v>7720000</v>
      </c>
      <c r="F102" s="75">
        <v>7720000</v>
      </c>
      <c r="G102" s="75">
        <v>8000000</v>
      </c>
      <c r="H102" s="58"/>
      <c r="I102" s="58"/>
      <c r="J102" s="58"/>
      <c r="K102" s="58"/>
    </row>
    <row r="103" spans="1:11" s="59" customFormat="1" ht="14.1" customHeight="1">
      <c r="A103" s="58"/>
      <c r="B103" s="58"/>
      <c r="C103" s="74" t="s">
        <v>463</v>
      </c>
      <c r="D103" s="75">
        <v>0</v>
      </c>
      <c r="E103" s="75">
        <v>0</v>
      </c>
      <c r="F103" s="75">
        <v>0</v>
      </c>
      <c r="G103" s="75">
        <v>0</v>
      </c>
      <c r="H103" s="58"/>
      <c r="I103" s="58"/>
      <c r="J103" s="58"/>
      <c r="K103" s="58"/>
    </row>
    <row r="104" spans="1:11" s="59" customFormat="1" ht="14.1" customHeight="1">
      <c r="A104" s="58"/>
      <c r="B104" s="58"/>
      <c r="C104" s="74" t="s">
        <v>467</v>
      </c>
      <c r="D104" s="75">
        <v>0</v>
      </c>
      <c r="E104" s="75">
        <v>0</v>
      </c>
      <c r="F104" s="75">
        <v>0</v>
      </c>
      <c r="G104" s="75">
        <v>0</v>
      </c>
      <c r="H104" s="58"/>
      <c r="I104" s="58"/>
      <c r="J104" s="58"/>
      <c r="K104" s="58"/>
    </row>
    <row r="105" spans="1:11" s="59" customFormat="1" ht="14.1" customHeight="1">
      <c r="A105" s="58"/>
      <c r="B105" s="58"/>
      <c r="C105" s="74" t="s">
        <v>459</v>
      </c>
      <c r="D105" s="75">
        <v>0</v>
      </c>
      <c r="E105" s="75">
        <v>0</v>
      </c>
      <c r="F105" s="75">
        <v>0</v>
      </c>
      <c r="G105" s="75">
        <v>0</v>
      </c>
      <c r="H105" s="58"/>
      <c r="I105" s="58"/>
      <c r="J105" s="58"/>
      <c r="K105" s="58"/>
    </row>
    <row r="106" spans="1:11" s="59" customFormat="1" ht="14.1" customHeight="1">
      <c r="A106" s="58"/>
      <c r="B106" s="58"/>
      <c r="C106" s="74" t="s">
        <v>463</v>
      </c>
      <c r="D106" s="75">
        <v>0</v>
      </c>
      <c r="E106" s="75">
        <v>0</v>
      </c>
      <c r="F106" s="75">
        <v>0</v>
      </c>
      <c r="G106" s="75">
        <v>0</v>
      </c>
      <c r="H106" s="58"/>
      <c r="I106" s="58"/>
      <c r="J106" s="58"/>
      <c r="K106" s="58"/>
    </row>
    <row r="107" spans="1:11" s="59" customFormat="1" ht="14.1" customHeight="1">
      <c r="A107" s="58"/>
      <c r="B107" s="58"/>
      <c r="C107" s="74" t="s">
        <v>472</v>
      </c>
      <c r="D107" s="75">
        <v>0</v>
      </c>
      <c r="E107" s="75">
        <v>0</v>
      </c>
      <c r="F107" s="75">
        <v>0</v>
      </c>
      <c r="G107" s="75">
        <v>0</v>
      </c>
      <c r="H107" s="58"/>
      <c r="I107" s="58"/>
      <c r="J107" s="58"/>
      <c r="K107" s="58"/>
    </row>
    <row r="108" spans="1:11" s="59" customFormat="1" ht="14.1" customHeight="1">
      <c r="A108" s="58"/>
      <c r="B108" s="58"/>
      <c r="C108" s="74" t="s">
        <v>459</v>
      </c>
      <c r="D108" s="75">
        <v>0</v>
      </c>
      <c r="E108" s="75">
        <v>0</v>
      </c>
      <c r="F108" s="75">
        <v>0</v>
      </c>
      <c r="G108" s="75">
        <v>0</v>
      </c>
      <c r="H108" s="58"/>
      <c r="I108" s="58"/>
      <c r="J108" s="58"/>
      <c r="K108" s="58"/>
    </row>
    <row r="109" spans="1:11" s="59" customFormat="1" ht="14.1" customHeight="1">
      <c r="A109" s="58"/>
      <c r="B109" s="58"/>
      <c r="C109" s="74" t="s">
        <v>463</v>
      </c>
      <c r="D109" s="75">
        <v>0</v>
      </c>
      <c r="E109" s="75">
        <v>0</v>
      </c>
      <c r="F109" s="75">
        <v>0</v>
      </c>
      <c r="G109" s="75">
        <v>0</v>
      </c>
      <c r="H109" s="58"/>
      <c r="I109" s="58"/>
      <c r="J109" s="58"/>
      <c r="K109" s="58"/>
    </row>
    <row r="110" spans="1:11" s="59" customFormat="1" ht="14.1" customHeight="1">
      <c r="A110" s="58"/>
      <c r="B110" s="58"/>
      <c r="C110" s="74" t="s">
        <v>465</v>
      </c>
      <c r="D110" s="75">
        <v>90000</v>
      </c>
      <c r="E110" s="75">
        <v>90000</v>
      </c>
      <c r="F110" s="75">
        <v>90000</v>
      </c>
      <c r="G110" s="75">
        <v>90000</v>
      </c>
      <c r="H110" s="58"/>
      <c r="I110" s="58"/>
      <c r="J110" s="58"/>
      <c r="K110" s="58"/>
    </row>
    <row r="111" spans="1:11" s="59" customFormat="1" ht="14.1" customHeight="1">
      <c r="A111" s="58"/>
      <c r="B111" s="58"/>
      <c r="C111" s="74" t="s">
        <v>459</v>
      </c>
      <c r="D111" s="75">
        <v>90000</v>
      </c>
      <c r="E111" s="75">
        <v>90000</v>
      </c>
      <c r="F111" s="75">
        <v>90000</v>
      </c>
      <c r="G111" s="75">
        <v>90000</v>
      </c>
      <c r="H111" s="58"/>
      <c r="I111" s="58"/>
      <c r="J111" s="58"/>
      <c r="K111" s="58"/>
    </row>
    <row r="112" spans="1:11" s="59" customFormat="1" ht="14.1" customHeight="1">
      <c r="A112" s="58"/>
      <c r="B112" s="58"/>
      <c r="C112" s="74" t="s">
        <v>463</v>
      </c>
      <c r="D112" s="75">
        <v>0</v>
      </c>
      <c r="E112" s="75">
        <v>0</v>
      </c>
      <c r="F112" s="75">
        <v>0</v>
      </c>
      <c r="G112" s="75">
        <v>0</v>
      </c>
      <c r="H112" s="58"/>
      <c r="I112" s="58"/>
      <c r="J112" s="58"/>
      <c r="K112" s="58"/>
    </row>
    <row r="113" spans="1:11" s="59" customFormat="1" ht="14.1" customHeight="1">
      <c r="A113" s="58"/>
      <c r="B113" s="58"/>
      <c r="C113" s="74" t="s">
        <v>464</v>
      </c>
      <c r="D113" s="75">
        <v>0</v>
      </c>
      <c r="E113" s="75">
        <v>0</v>
      </c>
      <c r="F113" s="75">
        <v>0</v>
      </c>
      <c r="G113" s="75">
        <v>0</v>
      </c>
      <c r="H113" s="58"/>
      <c r="I113" s="58"/>
      <c r="J113" s="58"/>
      <c r="K113" s="58"/>
    </row>
    <row r="114" spans="1:11" s="59" customFormat="1" ht="14.1" customHeight="1">
      <c r="A114" s="58"/>
      <c r="B114" s="58"/>
      <c r="C114" s="74" t="s">
        <v>459</v>
      </c>
      <c r="D114" s="75">
        <v>0</v>
      </c>
      <c r="E114" s="75">
        <v>0</v>
      </c>
      <c r="F114" s="75">
        <v>0</v>
      </c>
      <c r="G114" s="75">
        <v>0</v>
      </c>
      <c r="H114" s="58"/>
      <c r="I114" s="58"/>
      <c r="J114" s="58"/>
      <c r="K114" s="58"/>
    </row>
    <row r="115" spans="1:11" s="59" customFormat="1" ht="14.1" customHeight="1">
      <c r="A115" s="58"/>
      <c r="B115" s="58"/>
      <c r="C115" s="74" t="s">
        <v>463</v>
      </c>
      <c r="D115" s="75">
        <v>0</v>
      </c>
      <c r="E115" s="75">
        <v>0</v>
      </c>
      <c r="F115" s="75">
        <v>0</v>
      </c>
      <c r="G115" s="75">
        <v>0</v>
      </c>
      <c r="H115" s="58"/>
      <c r="I115" s="58"/>
      <c r="J115" s="58"/>
      <c r="K115" s="58"/>
    </row>
    <row r="116" spans="1:11" s="59" customFormat="1" ht="14.1" customHeight="1">
      <c r="A116" s="58"/>
      <c r="B116" s="58"/>
      <c r="C116" s="74" t="s">
        <v>462</v>
      </c>
      <c r="D116" s="75">
        <v>0</v>
      </c>
      <c r="E116" s="75">
        <v>0</v>
      </c>
      <c r="F116" s="75">
        <v>0</v>
      </c>
      <c r="G116" s="75">
        <v>0</v>
      </c>
      <c r="H116" s="58"/>
      <c r="I116" s="58"/>
      <c r="J116" s="58"/>
      <c r="K116" s="58"/>
    </row>
    <row r="117" spans="1:11" s="59" customFormat="1" ht="14.1" customHeight="1">
      <c r="A117" s="58"/>
      <c r="B117" s="58"/>
      <c r="C117" s="74" t="s">
        <v>459</v>
      </c>
      <c r="D117" s="75">
        <v>0</v>
      </c>
      <c r="E117" s="75">
        <v>0</v>
      </c>
      <c r="F117" s="75">
        <v>0</v>
      </c>
      <c r="G117" s="75">
        <v>0</v>
      </c>
      <c r="H117" s="58"/>
      <c r="I117" s="58"/>
      <c r="J117" s="58"/>
      <c r="K117" s="58"/>
    </row>
    <row r="118" spans="1:11" s="59" customFormat="1" ht="14.1" customHeight="1">
      <c r="A118" s="58"/>
      <c r="B118" s="58"/>
      <c r="C118" s="74" t="s">
        <v>458</v>
      </c>
      <c r="D118" s="75">
        <v>0</v>
      </c>
      <c r="E118" s="75">
        <v>0</v>
      </c>
      <c r="F118" s="75">
        <v>0</v>
      </c>
      <c r="G118" s="75">
        <v>0</v>
      </c>
      <c r="H118" s="58"/>
      <c r="I118" s="58"/>
      <c r="J118" s="58"/>
      <c r="K118" s="58"/>
    </row>
    <row r="119" spans="1:11" s="59" customFormat="1" ht="14.1" customHeight="1">
      <c r="A119" s="58"/>
      <c r="B119" s="58"/>
      <c r="C119" s="74" t="s">
        <v>457</v>
      </c>
      <c r="D119" s="75">
        <v>0</v>
      </c>
      <c r="E119" s="75">
        <v>0</v>
      </c>
      <c r="F119" s="75">
        <v>0</v>
      </c>
      <c r="G119" s="75">
        <v>0</v>
      </c>
      <c r="H119" s="58"/>
      <c r="I119" s="58"/>
      <c r="J119" s="58"/>
      <c r="K119" s="58"/>
    </row>
    <row r="120" spans="1:11" s="59" customFormat="1" ht="14.1" customHeight="1">
      <c r="A120" s="58"/>
      <c r="B120" s="58"/>
      <c r="C120" s="74" t="s">
        <v>456</v>
      </c>
      <c r="D120" s="75">
        <v>0</v>
      </c>
      <c r="E120" s="75">
        <v>0</v>
      </c>
      <c r="F120" s="75">
        <v>0</v>
      </c>
      <c r="G120" s="75">
        <v>0</v>
      </c>
      <c r="H120" s="58"/>
      <c r="I120" s="58"/>
      <c r="J120" s="58"/>
      <c r="K120" s="58"/>
    </row>
    <row r="121" spans="1:11" s="59" customFormat="1" ht="14.1" customHeight="1">
      <c r="A121" s="58"/>
      <c r="B121" s="58"/>
      <c r="C121" s="74" t="s">
        <v>455</v>
      </c>
      <c r="D121" s="75">
        <v>0</v>
      </c>
      <c r="E121" s="75">
        <v>0</v>
      </c>
      <c r="F121" s="75">
        <v>0</v>
      </c>
      <c r="G121" s="75">
        <v>0</v>
      </c>
      <c r="H121" s="58"/>
      <c r="I121" s="58"/>
      <c r="J121" s="58"/>
      <c r="K121" s="58"/>
    </row>
    <row r="122" spans="1:11" s="59" customFormat="1" ht="14.1" customHeight="1">
      <c r="A122" s="58"/>
      <c r="B122" s="58"/>
      <c r="C122" s="74" t="s">
        <v>461</v>
      </c>
      <c r="D122" s="75">
        <v>0</v>
      </c>
      <c r="E122" s="75">
        <v>0</v>
      </c>
      <c r="F122" s="75">
        <v>0</v>
      </c>
      <c r="G122" s="75">
        <v>0</v>
      </c>
      <c r="H122" s="58"/>
      <c r="I122" s="58"/>
      <c r="J122" s="58"/>
      <c r="K122" s="58"/>
    </row>
    <row r="123" spans="1:11" s="59" customFormat="1" ht="14.1" customHeight="1">
      <c r="A123" s="58"/>
      <c r="B123" s="58"/>
      <c r="C123" s="74" t="s">
        <v>459</v>
      </c>
      <c r="D123" s="75">
        <v>0</v>
      </c>
      <c r="E123" s="75">
        <v>0</v>
      </c>
      <c r="F123" s="75">
        <v>0</v>
      </c>
      <c r="G123" s="75">
        <v>0</v>
      </c>
      <c r="H123" s="58"/>
      <c r="I123" s="58"/>
      <c r="J123" s="58"/>
      <c r="K123" s="58"/>
    </row>
    <row r="124" spans="1:11" s="59" customFormat="1" ht="14.1" customHeight="1">
      <c r="A124" s="58"/>
      <c r="B124" s="58"/>
      <c r="C124" s="74" t="s">
        <v>458</v>
      </c>
      <c r="D124" s="75">
        <v>0</v>
      </c>
      <c r="E124" s="75">
        <v>0</v>
      </c>
      <c r="F124" s="75">
        <v>0</v>
      </c>
      <c r="G124" s="75">
        <v>0</v>
      </c>
      <c r="H124" s="58"/>
      <c r="I124" s="58"/>
      <c r="J124" s="58"/>
      <c r="K124" s="58"/>
    </row>
    <row r="125" spans="1:11" s="59" customFormat="1" ht="14.1" customHeight="1">
      <c r="A125" s="58"/>
      <c r="B125" s="58"/>
      <c r="C125" s="74" t="s">
        <v>457</v>
      </c>
      <c r="D125" s="75">
        <v>0</v>
      </c>
      <c r="E125" s="75">
        <v>0</v>
      </c>
      <c r="F125" s="75">
        <v>0</v>
      </c>
      <c r="G125" s="75">
        <v>0</v>
      </c>
      <c r="H125" s="58"/>
      <c r="I125" s="58"/>
      <c r="J125" s="58"/>
      <c r="K125" s="58"/>
    </row>
    <row r="126" spans="1:11" s="59" customFormat="1" ht="14.1" customHeight="1">
      <c r="A126" s="58"/>
      <c r="B126" s="58"/>
      <c r="C126" s="74" t="s">
        <v>456</v>
      </c>
      <c r="D126" s="75">
        <v>0</v>
      </c>
      <c r="E126" s="75">
        <v>0</v>
      </c>
      <c r="F126" s="75">
        <v>0</v>
      </c>
      <c r="G126" s="75">
        <v>0</v>
      </c>
      <c r="H126" s="58"/>
      <c r="I126" s="58"/>
      <c r="J126" s="58"/>
      <c r="K126" s="58"/>
    </row>
    <row r="127" spans="1:11" s="59" customFormat="1" ht="14.1" customHeight="1">
      <c r="A127" s="58"/>
      <c r="B127" s="58"/>
      <c r="C127" s="74" t="s">
        <v>455</v>
      </c>
      <c r="D127" s="75">
        <v>0</v>
      </c>
      <c r="E127" s="75">
        <v>0</v>
      </c>
      <c r="F127" s="75">
        <v>0</v>
      </c>
      <c r="G127" s="75">
        <v>0</v>
      </c>
      <c r="H127" s="58"/>
      <c r="I127" s="58"/>
      <c r="J127" s="58"/>
      <c r="K127" s="58"/>
    </row>
    <row r="128" spans="1:11" s="59" customFormat="1" ht="14.1" customHeight="1">
      <c r="A128" s="58"/>
      <c r="B128" s="58"/>
      <c r="C128" s="74" t="s">
        <v>460</v>
      </c>
      <c r="D128" s="75">
        <v>0</v>
      </c>
      <c r="E128" s="75">
        <v>0</v>
      </c>
      <c r="F128" s="75">
        <v>0</v>
      </c>
      <c r="G128" s="75">
        <v>0</v>
      </c>
      <c r="H128" s="58"/>
      <c r="I128" s="58"/>
      <c r="J128" s="58"/>
      <c r="K128" s="58"/>
    </row>
    <row r="129" spans="1:11" s="59" customFormat="1" ht="14.1" customHeight="1">
      <c r="A129" s="58"/>
      <c r="B129" s="58"/>
      <c r="C129" s="74" t="s">
        <v>459</v>
      </c>
      <c r="D129" s="75">
        <v>0</v>
      </c>
      <c r="E129" s="75">
        <v>0</v>
      </c>
      <c r="F129" s="75">
        <v>0</v>
      </c>
      <c r="G129" s="75">
        <v>0</v>
      </c>
      <c r="H129" s="58"/>
      <c r="I129" s="58"/>
      <c r="J129" s="58"/>
      <c r="K129" s="58"/>
    </row>
    <row r="130" spans="1:11" s="59" customFormat="1" ht="14.1" customHeight="1">
      <c r="A130" s="58"/>
      <c r="B130" s="58"/>
      <c r="C130" s="74" t="s">
        <v>458</v>
      </c>
      <c r="D130" s="75">
        <v>0</v>
      </c>
      <c r="E130" s="75">
        <v>0</v>
      </c>
      <c r="F130" s="75">
        <v>0</v>
      </c>
      <c r="G130" s="75">
        <v>0</v>
      </c>
      <c r="H130" s="58"/>
      <c r="I130" s="58"/>
      <c r="J130" s="58"/>
      <c r="K130" s="58"/>
    </row>
    <row r="131" spans="1:11" s="59" customFormat="1" ht="14.1" customHeight="1">
      <c r="A131" s="58"/>
      <c r="B131" s="58"/>
      <c r="C131" s="74" t="s">
        <v>457</v>
      </c>
      <c r="D131" s="75">
        <v>0</v>
      </c>
      <c r="E131" s="75">
        <v>0</v>
      </c>
      <c r="F131" s="75">
        <v>0</v>
      </c>
      <c r="G131" s="75">
        <v>0</v>
      </c>
      <c r="H131" s="58"/>
      <c r="I131" s="58"/>
      <c r="J131" s="58"/>
      <c r="K131" s="58"/>
    </row>
    <row r="132" spans="1:11" s="59" customFormat="1" ht="14.1" customHeight="1">
      <c r="A132" s="58"/>
      <c r="B132" s="58"/>
      <c r="C132" s="74" t="s">
        <v>456</v>
      </c>
      <c r="D132" s="75">
        <v>0</v>
      </c>
      <c r="E132" s="75">
        <v>0</v>
      </c>
      <c r="F132" s="75">
        <v>0</v>
      </c>
      <c r="G132" s="75">
        <v>0</v>
      </c>
      <c r="H132" s="58"/>
      <c r="I132" s="58"/>
      <c r="J132" s="58"/>
      <c r="K132" s="58"/>
    </row>
    <row r="133" spans="1:11" s="59" customFormat="1" ht="14.1" customHeight="1">
      <c r="A133" s="58"/>
      <c r="B133" s="58"/>
      <c r="C133" s="74" t="s">
        <v>455</v>
      </c>
      <c r="D133" s="75">
        <v>0</v>
      </c>
      <c r="E133" s="75">
        <v>0</v>
      </c>
      <c r="F133" s="75">
        <v>0</v>
      </c>
      <c r="G133" s="75">
        <v>0</v>
      </c>
      <c r="H133" s="58"/>
      <c r="I133" s="58"/>
      <c r="J133" s="58"/>
      <c r="K133" s="58"/>
    </row>
    <row r="134" spans="1:11" s="59" customFormat="1" ht="14.1" customHeight="1">
      <c r="A134" s="58"/>
      <c r="B134" s="58"/>
      <c r="C134" s="74" t="s">
        <v>454</v>
      </c>
      <c r="D134" s="75">
        <v>0</v>
      </c>
      <c r="E134" s="75">
        <v>0</v>
      </c>
      <c r="F134" s="75">
        <v>0</v>
      </c>
      <c r="G134" s="75">
        <v>0</v>
      </c>
      <c r="H134" s="58"/>
      <c r="I134" s="58"/>
      <c r="J134" s="58"/>
      <c r="K134" s="58"/>
    </row>
    <row r="135" spans="1:11" s="59" customFormat="1" ht="14.1" customHeight="1">
      <c r="A135" s="58"/>
      <c r="B135" s="58"/>
      <c r="C135" s="74" t="s">
        <v>453</v>
      </c>
      <c r="D135" s="75">
        <v>0</v>
      </c>
      <c r="E135" s="75">
        <v>0</v>
      </c>
      <c r="F135" s="75">
        <v>0</v>
      </c>
      <c r="G135" s="75">
        <v>0</v>
      </c>
      <c r="H135" s="58"/>
      <c r="I135" s="58"/>
      <c r="J135" s="58"/>
      <c r="K135" s="58"/>
    </row>
    <row r="136" spans="1:11" s="59" customFormat="1" ht="14.1" customHeight="1">
      <c r="A136" s="58"/>
      <c r="B136" s="58"/>
      <c r="C136" s="76" t="s">
        <v>165</v>
      </c>
      <c r="D136" s="75">
        <v>9850000</v>
      </c>
      <c r="E136" s="75">
        <v>7810000</v>
      </c>
      <c r="F136" s="75">
        <v>7810000</v>
      </c>
      <c r="G136" s="75">
        <v>8090000</v>
      </c>
      <c r="H136" s="58"/>
      <c r="I136" s="58"/>
      <c r="J136" s="58"/>
      <c r="K136" s="58"/>
    </row>
    <row r="137" spans="1:11" s="59" customFormat="1" ht="14.1" customHeight="1">
      <c r="A137" s="58"/>
      <c r="B137" s="58"/>
      <c r="C137" s="785" t="s">
        <v>44</v>
      </c>
      <c r="D137" s="786"/>
      <c r="E137" s="786"/>
      <c r="F137" s="786"/>
      <c r="G137" s="786"/>
      <c r="H137" s="58"/>
      <c r="I137" s="58"/>
      <c r="J137" s="58"/>
      <c r="K137" s="58"/>
    </row>
    <row r="138" spans="1:11" s="59" customFormat="1" ht="14.1" customHeight="1">
      <c r="A138" s="58"/>
      <c r="B138" s="58"/>
      <c r="C138" s="68" t="s">
        <v>1630</v>
      </c>
      <c r="D138" s="785" t="s">
        <v>1629</v>
      </c>
      <c r="E138" s="786"/>
      <c r="F138" s="786"/>
      <c r="G138" s="786"/>
      <c r="H138" s="58"/>
      <c r="I138" s="58"/>
      <c r="J138" s="58"/>
      <c r="K138" s="58"/>
    </row>
    <row r="139" spans="1:11" s="59" customFormat="1" ht="14.1" customHeight="1">
      <c r="A139" s="58"/>
      <c r="B139" s="58"/>
      <c r="C139" s="69" t="s">
        <v>484</v>
      </c>
      <c r="D139" s="799" t="s">
        <v>2310</v>
      </c>
      <c r="E139" s="800"/>
      <c r="F139" s="800"/>
      <c r="G139" s="800"/>
      <c r="H139" s="58"/>
      <c r="I139" s="58"/>
      <c r="J139" s="58"/>
      <c r="K139" s="58"/>
    </row>
    <row r="140" spans="1:11" s="59" customFormat="1" ht="14.1" customHeight="1">
      <c r="A140" s="58"/>
      <c r="B140" s="58"/>
      <c r="C140" s="62" t="s">
        <v>482</v>
      </c>
      <c r="D140" s="797" t="s">
        <v>2311</v>
      </c>
      <c r="E140" s="798"/>
      <c r="F140" s="798"/>
      <c r="G140" s="798"/>
      <c r="H140" s="58"/>
      <c r="I140" s="58"/>
      <c r="J140" s="58"/>
      <c r="K140" s="58"/>
    </row>
    <row r="141" spans="1:11" s="59" customFormat="1" ht="14.1" customHeight="1">
      <c r="A141" s="58"/>
      <c r="B141" s="58"/>
      <c r="C141" s="62" t="s">
        <v>15</v>
      </c>
      <c r="D141" s="797" t="s">
        <v>1654</v>
      </c>
      <c r="E141" s="798"/>
      <c r="F141" s="798"/>
      <c r="G141" s="798"/>
      <c r="H141" s="58"/>
      <c r="I141" s="58"/>
      <c r="J141" s="58"/>
      <c r="K141" s="58"/>
    </row>
    <row r="142" spans="1:11" s="59" customFormat="1" ht="15" customHeight="1">
      <c r="A142" s="58"/>
      <c r="B142" s="58"/>
      <c r="C142" s="70"/>
      <c r="D142" s="71">
        <v>2021</v>
      </c>
      <c r="E142" s="71">
        <v>2022</v>
      </c>
      <c r="F142" s="71">
        <v>2023</v>
      </c>
      <c r="G142" s="71">
        <v>2024</v>
      </c>
      <c r="H142" s="58"/>
      <c r="I142" s="58"/>
      <c r="J142" s="58"/>
      <c r="K142" s="58"/>
    </row>
    <row r="143" spans="1:11" s="59" customFormat="1" ht="15" customHeight="1">
      <c r="A143" s="58"/>
      <c r="B143" s="58"/>
      <c r="C143" s="72"/>
      <c r="D143" s="73" t="s">
        <v>7</v>
      </c>
      <c r="E143" s="73" t="s">
        <v>8</v>
      </c>
      <c r="F143" s="73" t="s">
        <v>8</v>
      </c>
      <c r="G143" s="73" t="s">
        <v>8</v>
      </c>
      <c r="H143" s="58"/>
      <c r="I143" s="58"/>
      <c r="J143" s="58"/>
      <c r="K143" s="58"/>
    </row>
    <row r="144" spans="1:11" s="59" customFormat="1" ht="14.1" customHeight="1">
      <c r="A144" s="58"/>
      <c r="B144" s="58"/>
      <c r="C144" s="62" t="s">
        <v>16</v>
      </c>
      <c r="D144" s="67" t="s">
        <v>507</v>
      </c>
      <c r="E144" s="67" t="s">
        <v>1034</v>
      </c>
      <c r="F144" s="67" t="s">
        <v>570</v>
      </c>
      <c r="G144" s="67" t="s">
        <v>570</v>
      </c>
      <c r="H144" s="58"/>
      <c r="I144" s="58"/>
      <c r="J144" s="58"/>
      <c r="K144" s="58"/>
    </row>
    <row r="145" spans="1:11" s="59" customFormat="1" ht="14.1" customHeight="1">
      <c r="A145" s="58"/>
      <c r="B145" s="58"/>
      <c r="C145" s="62" t="s">
        <v>680</v>
      </c>
      <c r="D145" s="67" t="s">
        <v>479</v>
      </c>
      <c r="E145" s="67" t="s">
        <v>857</v>
      </c>
      <c r="F145" s="67" t="s">
        <v>585</v>
      </c>
      <c r="G145" s="67" t="s">
        <v>585</v>
      </c>
      <c r="H145" s="58"/>
      <c r="I145" s="58"/>
      <c r="J145" s="58"/>
      <c r="K145" s="58"/>
    </row>
    <row r="146" spans="1:11" s="59" customFormat="1" ht="14.1" customHeight="1">
      <c r="A146" s="58"/>
      <c r="B146" s="58"/>
      <c r="C146" s="62" t="s">
        <v>676</v>
      </c>
      <c r="D146" s="67" t="s">
        <v>1523</v>
      </c>
      <c r="E146" s="67" t="s">
        <v>1569</v>
      </c>
      <c r="F146" s="67" t="s">
        <v>1569</v>
      </c>
      <c r="G146" s="67" t="s">
        <v>1569</v>
      </c>
      <c r="H146" s="58"/>
      <c r="I146" s="58"/>
      <c r="J146" s="58"/>
      <c r="K146" s="58"/>
    </row>
    <row r="147" spans="1:11" s="59" customFormat="1" ht="14.1" customHeight="1">
      <c r="A147" s="58"/>
      <c r="B147" s="58"/>
      <c r="C147" s="62" t="s">
        <v>477</v>
      </c>
      <c r="D147" s="67" t="s">
        <v>450</v>
      </c>
      <c r="E147" s="67" t="s">
        <v>2312</v>
      </c>
      <c r="F147" s="67" t="s">
        <v>2313</v>
      </c>
      <c r="G147" s="67" t="s">
        <v>474</v>
      </c>
      <c r="H147" s="58"/>
      <c r="I147" s="58"/>
      <c r="J147" s="58"/>
      <c r="K147" s="58"/>
    </row>
    <row r="148" spans="1:11" s="59" customFormat="1" ht="14.1" customHeight="1">
      <c r="A148" s="58"/>
      <c r="B148" s="58"/>
      <c r="C148" s="62" t="s">
        <v>476</v>
      </c>
      <c r="D148" s="67" t="s">
        <v>450</v>
      </c>
      <c r="E148" s="67" t="s">
        <v>1537</v>
      </c>
      <c r="F148" s="67" t="s">
        <v>2313</v>
      </c>
      <c r="G148" s="67" t="s">
        <v>474</v>
      </c>
      <c r="H148" s="58"/>
      <c r="I148" s="58"/>
      <c r="J148" s="58"/>
      <c r="K148" s="58"/>
    </row>
    <row r="149" spans="1:11" s="59" customFormat="1" ht="14.1" customHeight="1">
      <c r="A149" s="58"/>
      <c r="B149" s="58"/>
      <c r="C149" s="62" t="s">
        <v>22</v>
      </c>
      <c r="D149" s="67" t="s">
        <v>450</v>
      </c>
      <c r="E149" s="67" t="s">
        <v>475</v>
      </c>
      <c r="F149" s="67" t="s">
        <v>474</v>
      </c>
      <c r="G149" s="67" t="s">
        <v>474</v>
      </c>
      <c r="H149" s="58"/>
      <c r="I149" s="58"/>
      <c r="J149" s="58"/>
      <c r="K149" s="58"/>
    </row>
    <row r="150" spans="1:11" s="59" customFormat="1" ht="14.1" customHeight="1">
      <c r="A150" s="58"/>
      <c r="B150" s="58"/>
      <c r="C150" s="801" t="s">
        <v>473</v>
      </c>
      <c r="D150" s="802"/>
      <c r="E150" s="802"/>
      <c r="F150" s="802"/>
      <c r="G150" s="802"/>
      <c r="H150" s="58"/>
      <c r="I150" s="58"/>
      <c r="J150" s="58"/>
      <c r="K150" s="58"/>
    </row>
    <row r="151" spans="1:11" s="59" customFormat="1" ht="14.1" customHeight="1">
      <c r="A151" s="58"/>
      <c r="B151" s="58"/>
      <c r="C151" s="70"/>
      <c r="D151" s="71">
        <v>2021</v>
      </c>
      <c r="E151" s="71">
        <v>2022</v>
      </c>
      <c r="F151" s="71">
        <v>2023</v>
      </c>
      <c r="G151" s="71">
        <v>2024</v>
      </c>
      <c r="H151" s="58"/>
      <c r="I151" s="58"/>
      <c r="J151" s="58"/>
      <c r="K151" s="58"/>
    </row>
    <row r="152" spans="1:11" s="59" customFormat="1" ht="14.1" customHeight="1">
      <c r="A152" s="58"/>
      <c r="B152" s="58"/>
      <c r="C152" s="72"/>
      <c r="D152" s="73" t="s">
        <v>7</v>
      </c>
      <c r="E152" s="73" t="s">
        <v>8</v>
      </c>
      <c r="F152" s="73" t="s">
        <v>8</v>
      </c>
      <c r="G152" s="73" t="s">
        <v>8</v>
      </c>
      <c r="H152" s="58"/>
      <c r="I152" s="58"/>
      <c r="J152" s="58"/>
      <c r="K152" s="58"/>
    </row>
    <row r="153" spans="1:11" s="59" customFormat="1" ht="14.1" customHeight="1">
      <c r="A153" s="58"/>
      <c r="B153" s="58"/>
      <c r="C153" s="74" t="s">
        <v>470</v>
      </c>
      <c r="D153" s="75">
        <v>0</v>
      </c>
      <c r="E153" s="75">
        <v>0</v>
      </c>
      <c r="F153" s="75">
        <v>0</v>
      </c>
      <c r="G153" s="75">
        <v>0</v>
      </c>
      <c r="H153" s="58"/>
      <c r="I153" s="58"/>
      <c r="J153" s="58"/>
      <c r="K153" s="58"/>
    </row>
    <row r="154" spans="1:11" s="59" customFormat="1" ht="14.1" customHeight="1">
      <c r="A154" s="58"/>
      <c r="B154" s="58"/>
      <c r="C154" s="74" t="s">
        <v>459</v>
      </c>
      <c r="D154" s="75">
        <v>0</v>
      </c>
      <c r="E154" s="75">
        <v>0</v>
      </c>
      <c r="F154" s="75">
        <v>0</v>
      </c>
      <c r="G154" s="75">
        <v>0</v>
      </c>
      <c r="H154" s="58"/>
      <c r="I154" s="58"/>
      <c r="J154" s="58"/>
      <c r="K154" s="58"/>
    </row>
    <row r="155" spans="1:11" s="59" customFormat="1" ht="14.1" customHeight="1">
      <c r="A155" s="58"/>
      <c r="B155" s="58"/>
      <c r="C155" s="74" t="s">
        <v>463</v>
      </c>
      <c r="D155" s="75">
        <v>0</v>
      </c>
      <c r="E155" s="75">
        <v>0</v>
      </c>
      <c r="F155" s="75">
        <v>0</v>
      </c>
      <c r="G155" s="75">
        <v>0</v>
      </c>
      <c r="H155" s="58"/>
      <c r="I155" s="58"/>
      <c r="J155" s="58"/>
      <c r="K155" s="58"/>
    </row>
    <row r="156" spans="1:11" s="59" customFormat="1" ht="14.1" customHeight="1">
      <c r="A156" s="58"/>
      <c r="B156" s="58"/>
      <c r="C156" s="74" t="s">
        <v>469</v>
      </c>
      <c r="D156" s="75">
        <v>0</v>
      </c>
      <c r="E156" s="75">
        <v>0</v>
      </c>
      <c r="F156" s="75">
        <v>0</v>
      </c>
      <c r="G156" s="75">
        <v>0</v>
      </c>
      <c r="H156" s="58"/>
      <c r="I156" s="58"/>
      <c r="J156" s="58"/>
      <c r="K156" s="58"/>
    </row>
    <row r="157" spans="1:11" s="59" customFormat="1" ht="14.1" customHeight="1">
      <c r="A157" s="58"/>
      <c r="B157" s="58"/>
      <c r="C157" s="74" t="s">
        <v>459</v>
      </c>
      <c r="D157" s="75">
        <v>0</v>
      </c>
      <c r="E157" s="75">
        <v>0</v>
      </c>
      <c r="F157" s="75">
        <v>0</v>
      </c>
      <c r="G157" s="75">
        <v>0</v>
      </c>
      <c r="H157" s="58"/>
      <c r="I157" s="58"/>
      <c r="J157" s="58"/>
      <c r="K157" s="58"/>
    </row>
    <row r="158" spans="1:11" s="59" customFormat="1" ht="14.1" customHeight="1">
      <c r="A158" s="58"/>
      <c r="B158" s="58"/>
      <c r="C158" s="74" t="s">
        <v>463</v>
      </c>
      <c r="D158" s="75">
        <v>0</v>
      </c>
      <c r="E158" s="75">
        <v>0</v>
      </c>
      <c r="F158" s="75">
        <v>0</v>
      </c>
      <c r="G158" s="75">
        <v>0</v>
      </c>
      <c r="H158" s="58"/>
      <c r="I158" s="58"/>
      <c r="J158" s="58"/>
      <c r="K158" s="58"/>
    </row>
    <row r="159" spans="1:11" s="59" customFormat="1" ht="14.1" customHeight="1">
      <c r="A159" s="58"/>
      <c r="B159" s="58"/>
      <c r="C159" s="74" t="s">
        <v>468</v>
      </c>
      <c r="D159" s="75">
        <v>0</v>
      </c>
      <c r="E159" s="75">
        <v>0</v>
      </c>
      <c r="F159" s="75">
        <v>0</v>
      </c>
      <c r="G159" s="75">
        <v>0</v>
      </c>
      <c r="H159" s="58"/>
      <c r="I159" s="58"/>
      <c r="J159" s="58"/>
      <c r="K159" s="58"/>
    </row>
    <row r="160" spans="1:11" s="59" customFormat="1" ht="14.1" customHeight="1">
      <c r="A160" s="58"/>
      <c r="B160" s="58"/>
      <c r="C160" s="74" t="s">
        <v>459</v>
      </c>
      <c r="D160" s="75">
        <v>0</v>
      </c>
      <c r="E160" s="75">
        <v>0</v>
      </c>
      <c r="F160" s="75">
        <v>0</v>
      </c>
      <c r="G160" s="75">
        <v>0</v>
      </c>
      <c r="H160" s="58"/>
      <c r="I160" s="58"/>
      <c r="J160" s="58"/>
      <c r="K160" s="58"/>
    </row>
    <row r="161" spans="1:11" s="59" customFormat="1" ht="14.1" customHeight="1">
      <c r="A161" s="58"/>
      <c r="B161" s="58"/>
      <c r="C161" s="74" t="s">
        <v>463</v>
      </c>
      <c r="D161" s="75">
        <v>0</v>
      </c>
      <c r="E161" s="75">
        <v>0</v>
      </c>
      <c r="F161" s="75">
        <v>0</v>
      </c>
      <c r="G161" s="75">
        <v>0</v>
      </c>
      <c r="H161" s="58"/>
      <c r="I161" s="58"/>
      <c r="J161" s="58"/>
      <c r="K161" s="58"/>
    </row>
    <row r="162" spans="1:11" s="59" customFormat="1" ht="14.1" customHeight="1">
      <c r="A162" s="58"/>
      <c r="B162" s="58"/>
      <c r="C162" s="74" t="s">
        <v>467</v>
      </c>
      <c r="D162" s="75">
        <v>0</v>
      </c>
      <c r="E162" s="75">
        <v>0</v>
      </c>
      <c r="F162" s="75">
        <v>0</v>
      </c>
      <c r="G162" s="75">
        <v>0</v>
      </c>
      <c r="H162" s="58"/>
      <c r="I162" s="58"/>
      <c r="J162" s="58"/>
      <c r="K162" s="58"/>
    </row>
    <row r="163" spans="1:11" s="59" customFormat="1" ht="14.1" customHeight="1">
      <c r="A163" s="58"/>
      <c r="B163" s="58"/>
      <c r="C163" s="74" t="s">
        <v>459</v>
      </c>
      <c r="D163" s="75">
        <v>0</v>
      </c>
      <c r="E163" s="75">
        <v>0</v>
      </c>
      <c r="F163" s="75">
        <v>0</v>
      </c>
      <c r="G163" s="75">
        <v>0</v>
      </c>
      <c r="H163" s="58"/>
      <c r="I163" s="58"/>
      <c r="J163" s="58"/>
      <c r="K163" s="58"/>
    </row>
    <row r="164" spans="1:11" s="59" customFormat="1" ht="14.1" customHeight="1">
      <c r="A164" s="58"/>
      <c r="B164" s="58"/>
      <c r="C164" s="74" t="s">
        <v>463</v>
      </c>
      <c r="D164" s="75">
        <v>0</v>
      </c>
      <c r="E164" s="75">
        <v>0</v>
      </c>
      <c r="F164" s="75">
        <v>0</v>
      </c>
      <c r="G164" s="75">
        <v>0</v>
      </c>
      <c r="H164" s="58"/>
      <c r="I164" s="58"/>
      <c r="J164" s="58"/>
      <c r="K164" s="58"/>
    </row>
    <row r="165" spans="1:11" s="59" customFormat="1" ht="14.1" customHeight="1">
      <c r="A165" s="58"/>
      <c r="B165" s="58"/>
      <c r="C165" s="74" t="s">
        <v>472</v>
      </c>
      <c r="D165" s="75">
        <v>0</v>
      </c>
      <c r="E165" s="75">
        <v>0</v>
      </c>
      <c r="F165" s="75">
        <v>0</v>
      </c>
      <c r="G165" s="75">
        <v>0</v>
      </c>
      <c r="H165" s="58"/>
      <c r="I165" s="58"/>
      <c r="J165" s="58"/>
      <c r="K165" s="58"/>
    </row>
    <row r="166" spans="1:11" s="59" customFormat="1" ht="14.1" customHeight="1">
      <c r="A166" s="58"/>
      <c r="B166" s="58"/>
      <c r="C166" s="74" t="s">
        <v>459</v>
      </c>
      <c r="D166" s="75">
        <v>0</v>
      </c>
      <c r="E166" s="75">
        <v>0</v>
      </c>
      <c r="F166" s="75">
        <v>0</v>
      </c>
      <c r="G166" s="75">
        <v>0</v>
      </c>
      <c r="H166" s="58"/>
      <c r="I166" s="58"/>
      <c r="J166" s="58"/>
      <c r="K166" s="58"/>
    </row>
    <row r="167" spans="1:11" s="59" customFormat="1" ht="14.1" customHeight="1">
      <c r="A167" s="58"/>
      <c r="B167" s="58"/>
      <c r="C167" s="74" t="s">
        <v>463</v>
      </c>
      <c r="D167" s="75">
        <v>0</v>
      </c>
      <c r="E167" s="75">
        <v>0</v>
      </c>
      <c r="F167" s="75">
        <v>0</v>
      </c>
      <c r="G167" s="75">
        <v>0</v>
      </c>
      <c r="H167" s="58"/>
      <c r="I167" s="58"/>
      <c r="J167" s="58"/>
      <c r="K167" s="58"/>
    </row>
    <row r="168" spans="1:11" s="59" customFormat="1" ht="14.1" customHeight="1">
      <c r="A168" s="58"/>
      <c r="B168" s="58"/>
      <c r="C168" s="74" t="s">
        <v>465</v>
      </c>
      <c r="D168" s="75">
        <v>0</v>
      </c>
      <c r="E168" s="75">
        <v>0</v>
      </c>
      <c r="F168" s="75">
        <v>0</v>
      </c>
      <c r="G168" s="75">
        <v>0</v>
      </c>
      <c r="H168" s="58"/>
      <c r="I168" s="58"/>
      <c r="J168" s="58"/>
      <c r="K168" s="58"/>
    </row>
    <row r="169" spans="1:11" s="59" customFormat="1" ht="14.1" customHeight="1">
      <c r="A169" s="58"/>
      <c r="B169" s="58"/>
      <c r="C169" s="74" t="s">
        <v>459</v>
      </c>
      <c r="D169" s="75">
        <v>0</v>
      </c>
      <c r="E169" s="75">
        <v>0</v>
      </c>
      <c r="F169" s="75">
        <v>0</v>
      </c>
      <c r="G169" s="75">
        <v>0</v>
      </c>
      <c r="H169" s="58"/>
      <c r="I169" s="58"/>
      <c r="J169" s="58"/>
      <c r="K169" s="58"/>
    </row>
    <row r="170" spans="1:11" s="59" customFormat="1" ht="14.1" customHeight="1">
      <c r="A170" s="58"/>
      <c r="B170" s="58"/>
      <c r="C170" s="74" t="s">
        <v>463</v>
      </c>
      <c r="D170" s="75">
        <v>0</v>
      </c>
      <c r="E170" s="75">
        <v>0</v>
      </c>
      <c r="F170" s="75">
        <v>0</v>
      </c>
      <c r="G170" s="75">
        <v>0</v>
      </c>
      <c r="H170" s="58"/>
      <c r="I170" s="58"/>
      <c r="J170" s="58"/>
      <c r="K170" s="58"/>
    </row>
    <row r="171" spans="1:11" s="59" customFormat="1" ht="14.1" customHeight="1">
      <c r="A171" s="58"/>
      <c r="B171" s="58"/>
      <c r="C171" s="74" t="s">
        <v>464</v>
      </c>
      <c r="D171" s="75">
        <v>0</v>
      </c>
      <c r="E171" s="75">
        <v>0</v>
      </c>
      <c r="F171" s="75">
        <v>0</v>
      </c>
      <c r="G171" s="75">
        <v>0</v>
      </c>
      <c r="H171" s="58"/>
      <c r="I171" s="58"/>
      <c r="J171" s="58"/>
      <c r="K171" s="58"/>
    </row>
    <row r="172" spans="1:11" s="59" customFormat="1" ht="14.1" customHeight="1">
      <c r="A172" s="58"/>
      <c r="B172" s="58"/>
      <c r="C172" s="74" t="s">
        <v>459</v>
      </c>
      <c r="D172" s="75">
        <v>0</v>
      </c>
      <c r="E172" s="75">
        <v>0</v>
      </c>
      <c r="F172" s="75">
        <v>0</v>
      </c>
      <c r="G172" s="75">
        <v>0</v>
      </c>
      <c r="H172" s="58"/>
      <c r="I172" s="58"/>
      <c r="J172" s="58"/>
      <c r="K172" s="58"/>
    </row>
    <row r="173" spans="1:11" s="59" customFormat="1" ht="14.1" customHeight="1">
      <c r="A173" s="58"/>
      <c r="B173" s="58"/>
      <c r="C173" s="74" t="s">
        <v>463</v>
      </c>
      <c r="D173" s="75">
        <v>0</v>
      </c>
      <c r="E173" s="75">
        <v>0</v>
      </c>
      <c r="F173" s="75">
        <v>0</v>
      </c>
      <c r="G173" s="75">
        <v>0</v>
      </c>
      <c r="H173" s="58"/>
      <c r="I173" s="58"/>
      <c r="J173" s="58"/>
      <c r="K173" s="58"/>
    </row>
    <row r="174" spans="1:11" s="59" customFormat="1" ht="14.1" customHeight="1">
      <c r="A174" s="58"/>
      <c r="B174" s="58"/>
      <c r="C174" s="74" t="s">
        <v>462</v>
      </c>
      <c r="D174" s="75">
        <v>0</v>
      </c>
      <c r="E174" s="75">
        <v>0</v>
      </c>
      <c r="F174" s="75">
        <v>0</v>
      </c>
      <c r="G174" s="75">
        <v>0</v>
      </c>
      <c r="H174" s="58"/>
      <c r="I174" s="58"/>
      <c r="J174" s="58"/>
      <c r="K174" s="58"/>
    </row>
    <row r="175" spans="1:11" s="59" customFormat="1" ht="14.1" customHeight="1">
      <c r="A175" s="58"/>
      <c r="B175" s="58"/>
      <c r="C175" s="74" t="s">
        <v>459</v>
      </c>
      <c r="D175" s="75">
        <v>0</v>
      </c>
      <c r="E175" s="75">
        <v>0</v>
      </c>
      <c r="F175" s="75">
        <v>0</v>
      </c>
      <c r="G175" s="75">
        <v>0</v>
      </c>
      <c r="H175" s="58"/>
      <c r="I175" s="58"/>
      <c r="J175" s="58"/>
      <c r="K175" s="58"/>
    </row>
    <row r="176" spans="1:11" s="59" customFormat="1" ht="14.1" customHeight="1">
      <c r="A176" s="58"/>
      <c r="B176" s="58"/>
      <c r="C176" s="74" t="s">
        <v>458</v>
      </c>
      <c r="D176" s="75">
        <v>0</v>
      </c>
      <c r="E176" s="75">
        <v>0</v>
      </c>
      <c r="F176" s="75">
        <v>0</v>
      </c>
      <c r="G176" s="75">
        <v>0</v>
      </c>
      <c r="H176" s="58"/>
      <c r="I176" s="58"/>
      <c r="J176" s="58"/>
      <c r="K176" s="58"/>
    </row>
    <row r="177" spans="1:11" s="59" customFormat="1" ht="14.1" customHeight="1">
      <c r="A177" s="58"/>
      <c r="B177" s="58"/>
      <c r="C177" s="74" t="s">
        <v>457</v>
      </c>
      <c r="D177" s="75">
        <v>0</v>
      </c>
      <c r="E177" s="75">
        <v>0</v>
      </c>
      <c r="F177" s="75">
        <v>0</v>
      </c>
      <c r="G177" s="75">
        <v>0</v>
      </c>
      <c r="H177" s="58"/>
      <c r="I177" s="58"/>
      <c r="J177" s="58"/>
      <c r="K177" s="58"/>
    </row>
    <row r="178" spans="1:11" s="59" customFormat="1" ht="14.1" customHeight="1">
      <c r="A178" s="58"/>
      <c r="B178" s="58"/>
      <c r="C178" s="74" t="s">
        <v>456</v>
      </c>
      <c r="D178" s="75">
        <v>0</v>
      </c>
      <c r="E178" s="75">
        <v>0</v>
      </c>
      <c r="F178" s="75">
        <v>0</v>
      </c>
      <c r="G178" s="75">
        <v>0</v>
      </c>
      <c r="H178" s="58"/>
      <c r="I178" s="58"/>
      <c r="J178" s="58"/>
      <c r="K178" s="58"/>
    </row>
    <row r="179" spans="1:11" s="59" customFormat="1" ht="14.1" customHeight="1">
      <c r="A179" s="58"/>
      <c r="B179" s="58"/>
      <c r="C179" s="74" t="s">
        <v>455</v>
      </c>
      <c r="D179" s="75">
        <v>0</v>
      </c>
      <c r="E179" s="75">
        <v>0</v>
      </c>
      <c r="F179" s="75">
        <v>0</v>
      </c>
      <c r="G179" s="75">
        <v>0</v>
      </c>
      <c r="H179" s="58"/>
      <c r="I179" s="58"/>
      <c r="J179" s="58"/>
      <c r="K179" s="58"/>
    </row>
    <row r="180" spans="1:11" s="59" customFormat="1" ht="14.1" customHeight="1">
      <c r="A180" s="58"/>
      <c r="B180" s="58"/>
      <c r="C180" s="74" t="s">
        <v>461</v>
      </c>
      <c r="D180" s="75">
        <v>200000</v>
      </c>
      <c r="E180" s="75">
        <v>500000</v>
      </c>
      <c r="F180" s="75">
        <v>1800000</v>
      </c>
      <c r="G180" s="75">
        <v>1800000</v>
      </c>
      <c r="H180" s="58"/>
      <c r="I180" s="58"/>
      <c r="J180" s="58"/>
      <c r="K180" s="58"/>
    </row>
    <row r="181" spans="1:11" s="59" customFormat="1" ht="14.1" customHeight="1">
      <c r="A181" s="58"/>
      <c r="B181" s="58"/>
      <c r="C181" s="74" t="s">
        <v>459</v>
      </c>
      <c r="D181" s="75">
        <v>200000</v>
      </c>
      <c r="E181" s="75">
        <v>500000</v>
      </c>
      <c r="F181" s="75">
        <v>1800000</v>
      </c>
      <c r="G181" s="75">
        <v>1800000</v>
      </c>
      <c r="H181" s="58"/>
      <c r="I181" s="58"/>
      <c r="J181" s="58"/>
      <c r="K181" s="58"/>
    </row>
    <row r="182" spans="1:11" s="59" customFormat="1" ht="14.1" customHeight="1">
      <c r="A182" s="58"/>
      <c r="B182" s="58"/>
      <c r="C182" s="74" t="s">
        <v>458</v>
      </c>
      <c r="D182" s="75">
        <v>0</v>
      </c>
      <c r="E182" s="75">
        <v>0</v>
      </c>
      <c r="F182" s="75">
        <v>0</v>
      </c>
      <c r="G182" s="75">
        <v>0</v>
      </c>
      <c r="H182" s="58"/>
      <c r="I182" s="58"/>
      <c r="J182" s="58"/>
      <c r="K182" s="58"/>
    </row>
    <row r="183" spans="1:11" s="59" customFormat="1" ht="14.1" customHeight="1">
      <c r="A183" s="58"/>
      <c r="B183" s="58"/>
      <c r="C183" s="74" t="s">
        <v>457</v>
      </c>
      <c r="D183" s="75">
        <v>0</v>
      </c>
      <c r="E183" s="75">
        <v>0</v>
      </c>
      <c r="F183" s="75">
        <v>0</v>
      </c>
      <c r="G183" s="75">
        <v>0</v>
      </c>
      <c r="H183" s="58"/>
      <c r="I183" s="58"/>
      <c r="J183" s="58"/>
      <c r="K183" s="58"/>
    </row>
    <row r="184" spans="1:11" s="59" customFormat="1" ht="14.1" customHeight="1">
      <c r="A184" s="58"/>
      <c r="B184" s="58"/>
      <c r="C184" s="74" t="s">
        <v>456</v>
      </c>
      <c r="D184" s="75">
        <v>0</v>
      </c>
      <c r="E184" s="75">
        <v>0</v>
      </c>
      <c r="F184" s="75">
        <v>0</v>
      </c>
      <c r="G184" s="75">
        <v>0</v>
      </c>
      <c r="H184" s="58"/>
      <c r="I184" s="58"/>
      <c r="J184" s="58"/>
      <c r="K184" s="58"/>
    </row>
    <row r="185" spans="1:11" s="59" customFormat="1" ht="14.1" customHeight="1">
      <c r="A185" s="58"/>
      <c r="B185" s="58"/>
      <c r="C185" s="74" t="s">
        <v>455</v>
      </c>
      <c r="D185" s="75">
        <v>0</v>
      </c>
      <c r="E185" s="75">
        <v>0</v>
      </c>
      <c r="F185" s="75">
        <v>0</v>
      </c>
      <c r="G185" s="75">
        <v>0</v>
      </c>
      <c r="H185" s="58"/>
      <c r="I185" s="58"/>
      <c r="J185" s="58"/>
      <c r="K185" s="58"/>
    </row>
    <row r="186" spans="1:11" s="59" customFormat="1" ht="14.1" customHeight="1">
      <c r="A186" s="58"/>
      <c r="B186" s="58"/>
      <c r="C186" s="74" t="s">
        <v>460</v>
      </c>
      <c r="D186" s="75">
        <v>0</v>
      </c>
      <c r="E186" s="75">
        <v>0</v>
      </c>
      <c r="F186" s="75">
        <v>0</v>
      </c>
      <c r="G186" s="75">
        <v>0</v>
      </c>
      <c r="H186" s="58"/>
      <c r="I186" s="58"/>
      <c r="J186" s="58"/>
      <c r="K186" s="58"/>
    </row>
    <row r="187" spans="1:11" s="59" customFormat="1" ht="14.1" customHeight="1">
      <c r="A187" s="58"/>
      <c r="B187" s="58"/>
      <c r="C187" s="74" t="s">
        <v>459</v>
      </c>
      <c r="D187" s="75">
        <v>0</v>
      </c>
      <c r="E187" s="75">
        <v>0</v>
      </c>
      <c r="F187" s="75">
        <v>0</v>
      </c>
      <c r="G187" s="75">
        <v>0</v>
      </c>
      <c r="H187" s="58"/>
      <c r="I187" s="58"/>
      <c r="J187" s="58"/>
      <c r="K187" s="58"/>
    </row>
    <row r="188" spans="1:11" s="59" customFormat="1" ht="14.1" customHeight="1">
      <c r="A188" s="58"/>
      <c r="B188" s="58"/>
      <c r="C188" s="74" t="s">
        <v>458</v>
      </c>
      <c r="D188" s="75">
        <v>0</v>
      </c>
      <c r="E188" s="75">
        <v>0</v>
      </c>
      <c r="F188" s="75">
        <v>0</v>
      </c>
      <c r="G188" s="75">
        <v>0</v>
      </c>
      <c r="H188" s="58"/>
      <c r="I188" s="58"/>
      <c r="J188" s="58"/>
      <c r="K188" s="58"/>
    </row>
    <row r="189" spans="1:11" s="59" customFormat="1" ht="14.1" customHeight="1">
      <c r="A189" s="58"/>
      <c r="B189" s="58"/>
      <c r="C189" s="74" t="s">
        <v>457</v>
      </c>
      <c r="D189" s="75">
        <v>0</v>
      </c>
      <c r="E189" s="75">
        <v>0</v>
      </c>
      <c r="F189" s="75">
        <v>0</v>
      </c>
      <c r="G189" s="75">
        <v>0</v>
      </c>
      <c r="H189" s="58"/>
      <c r="I189" s="58"/>
      <c r="J189" s="58"/>
      <c r="K189" s="58"/>
    </row>
    <row r="190" spans="1:11" s="59" customFormat="1" ht="14.1" customHeight="1">
      <c r="A190" s="58"/>
      <c r="B190" s="58"/>
      <c r="C190" s="74" t="s">
        <v>456</v>
      </c>
      <c r="D190" s="75">
        <v>0</v>
      </c>
      <c r="E190" s="75">
        <v>0</v>
      </c>
      <c r="F190" s="75">
        <v>0</v>
      </c>
      <c r="G190" s="75">
        <v>0</v>
      </c>
      <c r="H190" s="58"/>
      <c r="I190" s="58"/>
      <c r="J190" s="58"/>
      <c r="K190" s="58"/>
    </row>
    <row r="191" spans="1:11" s="59" customFormat="1" ht="14.1" customHeight="1">
      <c r="A191" s="58"/>
      <c r="B191" s="58"/>
      <c r="C191" s="74" t="s">
        <v>455</v>
      </c>
      <c r="D191" s="75">
        <v>0</v>
      </c>
      <c r="E191" s="75">
        <v>0</v>
      </c>
      <c r="F191" s="75">
        <v>0</v>
      </c>
      <c r="G191" s="75">
        <v>0</v>
      </c>
      <c r="H191" s="58"/>
      <c r="I191" s="58"/>
      <c r="J191" s="58"/>
      <c r="K191" s="58"/>
    </row>
    <row r="192" spans="1:11" s="59" customFormat="1" ht="14.1" customHeight="1">
      <c r="A192" s="58"/>
      <c r="B192" s="58"/>
      <c r="C192" s="74" t="s">
        <v>454</v>
      </c>
      <c r="D192" s="75">
        <v>0</v>
      </c>
      <c r="E192" s="75">
        <v>0</v>
      </c>
      <c r="F192" s="75">
        <v>0</v>
      </c>
      <c r="G192" s="75">
        <v>0</v>
      </c>
      <c r="H192" s="58"/>
      <c r="I192" s="58"/>
      <c r="J192" s="58"/>
      <c r="K192" s="58"/>
    </row>
    <row r="193" spans="1:11" s="59" customFormat="1" ht="14.1" customHeight="1">
      <c r="A193" s="58"/>
      <c r="B193" s="58"/>
      <c r="C193" s="74" t="s">
        <v>453</v>
      </c>
      <c r="D193" s="75">
        <v>0</v>
      </c>
      <c r="E193" s="75">
        <v>0</v>
      </c>
      <c r="F193" s="75">
        <v>0</v>
      </c>
      <c r="G193" s="75">
        <v>0</v>
      </c>
      <c r="H193" s="58"/>
      <c r="I193" s="58"/>
      <c r="J193" s="58"/>
      <c r="K193" s="58"/>
    </row>
    <row r="194" spans="1:11" s="59" customFormat="1" ht="14.1" customHeight="1">
      <c r="A194" s="58"/>
      <c r="B194" s="58"/>
      <c r="C194" s="76" t="s">
        <v>165</v>
      </c>
      <c r="D194" s="75">
        <v>200000</v>
      </c>
      <c r="E194" s="75">
        <v>500000</v>
      </c>
      <c r="F194" s="75">
        <v>1800000</v>
      </c>
      <c r="G194" s="75">
        <v>1800000</v>
      </c>
      <c r="H194" s="58"/>
      <c r="I194" s="58"/>
      <c r="J194" s="58"/>
      <c r="K194" s="58"/>
    </row>
    <row r="195" spans="1:11" s="59" customFormat="1" ht="59.25" customHeight="1">
      <c r="A195" s="58"/>
      <c r="B195" s="58"/>
      <c r="C195" s="61" t="s">
        <v>303</v>
      </c>
      <c r="D195" s="799" t="s">
        <v>1653</v>
      </c>
      <c r="E195" s="800"/>
      <c r="F195" s="800"/>
      <c r="G195" s="800"/>
      <c r="H195" s="58"/>
      <c r="I195" s="58"/>
      <c r="J195" s="58"/>
      <c r="K195" s="58"/>
    </row>
    <row r="196" spans="1:11" s="59" customFormat="1" ht="27.95" customHeight="1">
      <c r="A196" s="58"/>
      <c r="B196" s="58"/>
      <c r="C196" s="62" t="s">
        <v>511</v>
      </c>
      <c r="D196" s="63">
        <v>2021</v>
      </c>
      <c r="E196" s="63">
        <v>2022</v>
      </c>
      <c r="F196" s="63">
        <v>2023</v>
      </c>
      <c r="G196" s="63">
        <v>2024</v>
      </c>
      <c r="H196" s="58"/>
      <c r="I196" s="58"/>
      <c r="J196" s="58"/>
      <c r="K196" s="58"/>
    </row>
    <row r="197" spans="1:11" s="59" customFormat="1" ht="14.1" customHeight="1">
      <c r="A197" s="58"/>
      <c r="B197" s="58"/>
      <c r="C197" s="64"/>
      <c r="D197" s="65" t="s">
        <v>7</v>
      </c>
      <c r="E197" s="65" t="s">
        <v>8</v>
      </c>
      <c r="F197" s="65" t="s">
        <v>8</v>
      </c>
      <c r="G197" s="65" t="s">
        <v>8</v>
      </c>
      <c r="H197" s="58"/>
      <c r="I197" s="58"/>
      <c r="J197" s="58"/>
      <c r="K197" s="58"/>
    </row>
    <row r="198" spans="1:11" s="59" customFormat="1" ht="75.75" customHeight="1">
      <c r="A198" s="58"/>
      <c r="B198" s="58"/>
      <c r="C198" s="66" t="s">
        <v>1652</v>
      </c>
      <c r="D198" s="67" t="s">
        <v>450</v>
      </c>
      <c r="E198" s="67" t="s">
        <v>500</v>
      </c>
      <c r="F198" s="67" t="s">
        <v>500</v>
      </c>
      <c r="G198" s="67" t="s">
        <v>500</v>
      </c>
      <c r="H198" s="58"/>
      <c r="I198" s="58"/>
      <c r="J198" s="58"/>
      <c r="K198" s="58"/>
    </row>
    <row r="199" spans="1:11" s="59" customFormat="1" ht="45.75" customHeight="1">
      <c r="A199" s="58"/>
      <c r="B199" s="58"/>
      <c r="C199" s="66" t="s">
        <v>1651</v>
      </c>
      <c r="D199" s="67" t="s">
        <v>450</v>
      </c>
      <c r="E199" s="67" t="s">
        <v>491</v>
      </c>
      <c r="F199" s="67" t="s">
        <v>1626</v>
      </c>
      <c r="G199" s="67" t="s">
        <v>1626</v>
      </c>
      <c r="H199" s="58"/>
      <c r="I199" s="58"/>
      <c r="J199" s="58"/>
      <c r="K199" s="58"/>
    </row>
    <row r="200" spans="1:11" s="59" customFormat="1" ht="46.5" customHeight="1">
      <c r="A200" s="58"/>
      <c r="B200" s="58"/>
      <c r="C200" s="66" t="s">
        <v>1650</v>
      </c>
      <c r="D200" s="67" t="s">
        <v>450</v>
      </c>
      <c r="E200" s="67" t="s">
        <v>491</v>
      </c>
      <c r="F200" s="67" t="s">
        <v>491</v>
      </c>
      <c r="G200" s="67" t="s">
        <v>491</v>
      </c>
      <c r="H200" s="58"/>
      <c r="I200" s="58"/>
      <c r="J200" s="58"/>
      <c r="K200" s="58"/>
    </row>
    <row r="201" spans="1:11" s="59" customFormat="1" ht="14.1" customHeight="1">
      <c r="A201" s="58"/>
      <c r="B201" s="58"/>
      <c r="C201" s="785" t="s">
        <v>347</v>
      </c>
      <c r="D201" s="786"/>
      <c r="E201" s="786"/>
      <c r="F201" s="786"/>
      <c r="G201" s="786"/>
      <c r="H201" s="58"/>
      <c r="I201" s="58"/>
      <c r="J201" s="58"/>
      <c r="K201" s="58"/>
    </row>
    <row r="202" spans="1:11" s="59" customFormat="1" ht="14.1" customHeight="1">
      <c r="A202" s="58"/>
      <c r="B202" s="58"/>
      <c r="C202" s="68" t="s">
        <v>1649</v>
      </c>
      <c r="D202" s="785" t="s">
        <v>1648</v>
      </c>
      <c r="E202" s="786"/>
      <c r="F202" s="786"/>
      <c r="G202" s="786"/>
      <c r="H202" s="58"/>
      <c r="I202" s="58"/>
      <c r="J202" s="58"/>
      <c r="K202" s="58"/>
    </row>
    <row r="203" spans="1:11" s="59" customFormat="1" ht="14.1" customHeight="1">
      <c r="A203" s="58"/>
      <c r="B203" s="58"/>
      <c r="C203" s="69" t="s">
        <v>484</v>
      </c>
      <c r="D203" s="799" t="s">
        <v>1647</v>
      </c>
      <c r="E203" s="800"/>
      <c r="F203" s="800"/>
      <c r="G203" s="800"/>
      <c r="H203" s="58"/>
      <c r="I203" s="58"/>
      <c r="J203" s="58"/>
      <c r="K203" s="58"/>
    </row>
    <row r="204" spans="1:11" s="59" customFormat="1" ht="14.1" customHeight="1">
      <c r="A204" s="58"/>
      <c r="B204" s="58"/>
      <c r="C204" s="62" t="s">
        <v>482</v>
      </c>
      <c r="D204" s="797" t="s">
        <v>1646</v>
      </c>
      <c r="E204" s="798"/>
      <c r="F204" s="798"/>
      <c r="G204" s="798"/>
      <c r="H204" s="58"/>
      <c r="I204" s="58"/>
      <c r="J204" s="58"/>
      <c r="K204" s="58"/>
    </row>
    <row r="205" spans="1:11" s="59" customFormat="1" ht="14.1" customHeight="1">
      <c r="A205" s="58"/>
      <c r="B205" s="58"/>
      <c r="C205" s="62" t="s">
        <v>15</v>
      </c>
      <c r="D205" s="797" t="s">
        <v>1645</v>
      </c>
      <c r="E205" s="798"/>
      <c r="F205" s="798"/>
      <c r="G205" s="798"/>
      <c r="H205" s="58"/>
      <c r="I205" s="58"/>
      <c r="J205" s="58"/>
      <c r="K205" s="58"/>
    </row>
    <row r="206" spans="1:11" s="59" customFormat="1" ht="15" customHeight="1">
      <c r="A206" s="58"/>
      <c r="B206" s="58"/>
      <c r="C206" s="70"/>
      <c r="D206" s="71">
        <v>2021</v>
      </c>
      <c r="E206" s="71">
        <v>2022</v>
      </c>
      <c r="F206" s="71">
        <v>2023</v>
      </c>
      <c r="G206" s="71">
        <v>2024</v>
      </c>
      <c r="H206" s="58"/>
      <c r="I206" s="58"/>
      <c r="J206" s="58"/>
      <c r="K206" s="58"/>
    </row>
    <row r="207" spans="1:11" s="59" customFormat="1" ht="15" customHeight="1">
      <c r="A207" s="58"/>
      <c r="B207" s="58"/>
      <c r="C207" s="72"/>
      <c r="D207" s="73" t="s">
        <v>7</v>
      </c>
      <c r="E207" s="73" t="s">
        <v>8</v>
      </c>
      <c r="F207" s="73" t="s">
        <v>8</v>
      </c>
      <c r="G207" s="73" t="s">
        <v>8</v>
      </c>
      <c r="H207" s="58"/>
      <c r="I207" s="58"/>
      <c r="J207" s="58"/>
      <c r="K207" s="58"/>
    </row>
    <row r="208" spans="1:11" s="59" customFormat="1" ht="14.1" customHeight="1">
      <c r="A208" s="58"/>
      <c r="B208" s="58"/>
      <c r="C208" s="62" t="s">
        <v>16</v>
      </c>
      <c r="D208" s="67" t="s">
        <v>891</v>
      </c>
      <c r="E208" s="67" t="s">
        <v>509</v>
      </c>
      <c r="F208" s="67" t="s">
        <v>909</v>
      </c>
      <c r="G208" s="67" t="s">
        <v>1644</v>
      </c>
      <c r="H208" s="58"/>
      <c r="I208" s="58"/>
      <c r="J208" s="58"/>
      <c r="K208" s="58"/>
    </row>
    <row r="209" spans="1:11" s="59" customFormat="1" ht="14.1" customHeight="1">
      <c r="A209" s="58"/>
      <c r="B209" s="58"/>
      <c r="C209" s="62" t="s">
        <v>680</v>
      </c>
      <c r="D209" s="67" t="s">
        <v>1643</v>
      </c>
      <c r="E209" s="67" t="s">
        <v>1642</v>
      </c>
      <c r="F209" s="67" t="s">
        <v>1641</v>
      </c>
      <c r="G209" s="67" t="s">
        <v>2314</v>
      </c>
      <c r="H209" s="58"/>
      <c r="I209" s="58"/>
      <c r="J209" s="58"/>
      <c r="K209" s="58"/>
    </row>
    <row r="210" spans="1:11" s="59" customFormat="1" ht="14.1" customHeight="1">
      <c r="A210" s="58"/>
      <c r="B210" s="58"/>
      <c r="C210" s="62" t="s">
        <v>676</v>
      </c>
      <c r="D210" s="67" t="s">
        <v>1640</v>
      </c>
      <c r="E210" s="67" t="s">
        <v>1639</v>
      </c>
      <c r="F210" s="67" t="s">
        <v>1638</v>
      </c>
      <c r="G210" s="67" t="s">
        <v>2315</v>
      </c>
      <c r="H210" s="58"/>
      <c r="I210" s="58"/>
      <c r="J210" s="58"/>
      <c r="K210" s="58"/>
    </row>
    <row r="211" spans="1:11" s="59" customFormat="1" ht="14.1" customHeight="1">
      <c r="A211" s="58"/>
      <c r="B211" s="58"/>
      <c r="C211" s="62" t="s">
        <v>477</v>
      </c>
      <c r="D211" s="67" t="s">
        <v>450</v>
      </c>
      <c r="E211" s="67" t="s">
        <v>1637</v>
      </c>
      <c r="F211" s="67" t="s">
        <v>1636</v>
      </c>
      <c r="G211" s="67" t="s">
        <v>1635</v>
      </c>
      <c r="H211" s="58"/>
      <c r="I211" s="58"/>
      <c r="J211" s="58"/>
      <c r="K211" s="58"/>
    </row>
    <row r="212" spans="1:11" s="59" customFormat="1" ht="14.1" customHeight="1">
      <c r="A212" s="58"/>
      <c r="B212" s="58"/>
      <c r="C212" s="62" t="s">
        <v>476</v>
      </c>
      <c r="D212" s="67" t="s">
        <v>450</v>
      </c>
      <c r="E212" s="67" t="s">
        <v>1634</v>
      </c>
      <c r="F212" s="67" t="s">
        <v>1633</v>
      </c>
      <c r="G212" s="67" t="s">
        <v>2316</v>
      </c>
      <c r="H212" s="58"/>
      <c r="I212" s="58"/>
      <c r="J212" s="58"/>
      <c r="K212" s="58"/>
    </row>
    <row r="213" spans="1:11" s="59" customFormat="1" ht="14.1" customHeight="1">
      <c r="A213" s="58"/>
      <c r="B213" s="58"/>
      <c r="C213" s="62" t="s">
        <v>22</v>
      </c>
      <c r="D213" s="67" t="s">
        <v>450</v>
      </c>
      <c r="E213" s="67" t="s">
        <v>1632</v>
      </c>
      <c r="F213" s="67" t="s">
        <v>1631</v>
      </c>
      <c r="G213" s="67" t="s">
        <v>2317</v>
      </c>
      <c r="H213" s="58"/>
      <c r="I213" s="58"/>
      <c r="J213" s="58"/>
      <c r="K213" s="58"/>
    </row>
    <row r="214" spans="1:11" s="59" customFormat="1" ht="14.1" customHeight="1">
      <c r="A214" s="58"/>
      <c r="B214" s="58"/>
      <c r="C214" s="801" t="s">
        <v>473</v>
      </c>
      <c r="D214" s="802"/>
      <c r="E214" s="802"/>
      <c r="F214" s="802"/>
      <c r="G214" s="802"/>
      <c r="H214" s="58"/>
      <c r="I214" s="58"/>
      <c r="J214" s="58"/>
      <c r="K214" s="58"/>
    </row>
    <row r="215" spans="1:11" s="59" customFormat="1" ht="14.1" customHeight="1">
      <c r="A215" s="58"/>
      <c r="B215" s="58"/>
      <c r="C215" s="70"/>
      <c r="D215" s="71">
        <v>2021</v>
      </c>
      <c r="E215" s="71">
        <v>2022</v>
      </c>
      <c r="F215" s="71">
        <v>2023</v>
      </c>
      <c r="G215" s="71">
        <v>2024</v>
      </c>
      <c r="H215" s="58"/>
      <c r="I215" s="58"/>
      <c r="J215" s="58"/>
      <c r="K215" s="58"/>
    </row>
    <row r="216" spans="1:11" s="59" customFormat="1" ht="14.1" customHeight="1">
      <c r="A216" s="58"/>
      <c r="B216" s="58"/>
      <c r="C216" s="72"/>
      <c r="D216" s="73" t="s">
        <v>7</v>
      </c>
      <c r="E216" s="73" t="s">
        <v>8</v>
      </c>
      <c r="F216" s="73" t="s">
        <v>8</v>
      </c>
      <c r="G216" s="73" t="s">
        <v>8</v>
      </c>
      <c r="H216" s="58"/>
      <c r="I216" s="58"/>
      <c r="J216" s="58"/>
      <c r="K216" s="58"/>
    </row>
    <row r="217" spans="1:11" s="59" customFormat="1" ht="14.1" customHeight="1">
      <c r="A217" s="58"/>
      <c r="B217" s="58"/>
      <c r="C217" s="74" t="s">
        <v>470</v>
      </c>
      <c r="D217" s="75">
        <v>0</v>
      </c>
      <c r="E217" s="75">
        <v>0</v>
      </c>
      <c r="F217" s="75">
        <v>0</v>
      </c>
      <c r="G217" s="75">
        <v>0</v>
      </c>
      <c r="H217" s="58"/>
      <c r="I217" s="58"/>
      <c r="J217" s="58"/>
      <c r="K217" s="58"/>
    </row>
    <row r="218" spans="1:11" s="59" customFormat="1" ht="14.1" customHeight="1">
      <c r="A218" s="58"/>
      <c r="B218" s="58"/>
      <c r="C218" s="74" t="s">
        <v>459</v>
      </c>
      <c r="D218" s="75">
        <v>0</v>
      </c>
      <c r="E218" s="75">
        <v>0</v>
      </c>
      <c r="F218" s="75">
        <v>0</v>
      </c>
      <c r="G218" s="75">
        <v>0</v>
      </c>
      <c r="H218" s="58"/>
      <c r="I218" s="58"/>
      <c r="J218" s="58"/>
      <c r="K218" s="58"/>
    </row>
    <row r="219" spans="1:11" s="59" customFormat="1" ht="14.1" customHeight="1">
      <c r="A219" s="58"/>
      <c r="B219" s="58"/>
      <c r="C219" s="74" t="s">
        <v>463</v>
      </c>
      <c r="D219" s="75">
        <v>0</v>
      </c>
      <c r="E219" s="75">
        <v>0</v>
      </c>
      <c r="F219" s="75">
        <v>0</v>
      </c>
      <c r="G219" s="75">
        <v>0</v>
      </c>
      <c r="H219" s="58"/>
      <c r="I219" s="58"/>
      <c r="J219" s="58"/>
      <c r="K219" s="58"/>
    </row>
    <row r="220" spans="1:11" s="59" customFormat="1" ht="14.1" customHeight="1">
      <c r="A220" s="58"/>
      <c r="B220" s="58"/>
      <c r="C220" s="74" t="s">
        <v>469</v>
      </c>
      <c r="D220" s="75">
        <v>0</v>
      </c>
      <c r="E220" s="75">
        <v>0</v>
      </c>
      <c r="F220" s="75">
        <v>0</v>
      </c>
      <c r="G220" s="75">
        <v>0</v>
      </c>
      <c r="H220" s="58"/>
      <c r="I220" s="58"/>
      <c r="J220" s="58"/>
      <c r="K220" s="58"/>
    </row>
    <row r="221" spans="1:11" s="59" customFormat="1" ht="14.1" customHeight="1">
      <c r="A221" s="58"/>
      <c r="B221" s="58"/>
      <c r="C221" s="74" t="s">
        <v>459</v>
      </c>
      <c r="D221" s="75">
        <v>0</v>
      </c>
      <c r="E221" s="75">
        <v>0</v>
      </c>
      <c r="F221" s="75">
        <v>0</v>
      </c>
      <c r="G221" s="75">
        <v>0</v>
      </c>
      <c r="H221" s="58"/>
      <c r="I221" s="58"/>
      <c r="J221" s="58"/>
      <c r="K221" s="58"/>
    </row>
    <row r="222" spans="1:11" s="59" customFormat="1" ht="14.1" customHeight="1">
      <c r="A222" s="58"/>
      <c r="B222" s="58"/>
      <c r="C222" s="74" t="s">
        <v>463</v>
      </c>
      <c r="D222" s="75">
        <v>0</v>
      </c>
      <c r="E222" s="75">
        <v>0</v>
      </c>
      <c r="F222" s="75">
        <v>0</v>
      </c>
      <c r="G222" s="75">
        <v>0</v>
      </c>
      <c r="H222" s="58"/>
      <c r="I222" s="58"/>
      <c r="J222" s="58"/>
      <c r="K222" s="58"/>
    </row>
    <row r="223" spans="1:11" s="59" customFormat="1" ht="14.1" customHeight="1">
      <c r="A223" s="58"/>
      <c r="B223" s="58"/>
      <c r="C223" s="74" t="s">
        <v>468</v>
      </c>
      <c r="D223" s="75">
        <v>124830000</v>
      </c>
      <c r="E223" s="75">
        <v>133650000</v>
      </c>
      <c r="F223" s="75">
        <v>144690000</v>
      </c>
      <c r="G223" s="75">
        <v>149005000</v>
      </c>
      <c r="H223" s="58"/>
      <c r="I223" s="58"/>
      <c r="J223" s="58"/>
      <c r="K223" s="58"/>
    </row>
    <row r="224" spans="1:11" s="59" customFormat="1" ht="14.1" customHeight="1">
      <c r="A224" s="58"/>
      <c r="B224" s="58"/>
      <c r="C224" s="74" t="s">
        <v>459</v>
      </c>
      <c r="D224" s="75">
        <v>124830000</v>
      </c>
      <c r="E224" s="75">
        <v>133650000</v>
      </c>
      <c r="F224" s="75">
        <v>144690000</v>
      </c>
      <c r="G224" s="75">
        <v>149005000</v>
      </c>
      <c r="H224" s="58"/>
      <c r="I224" s="58"/>
      <c r="J224" s="58"/>
      <c r="K224" s="58"/>
    </row>
    <row r="225" spans="1:11" s="59" customFormat="1" ht="14.1" customHeight="1">
      <c r="A225" s="58"/>
      <c r="B225" s="58"/>
      <c r="C225" s="74" t="s">
        <v>463</v>
      </c>
      <c r="D225" s="75">
        <v>0</v>
      </c>
      <c r="E225" s="75">
        <v>0</v>
      </c>
      <c r="F225" s="75">
        <v>0</v>
      </c>
      <c r="G225" s="75">
        <v>0</v>
      </c>
      <c r="H225" s="58"/>
      <c r="I225" s="58"/>
      <c r="J225" s="58"/>
      <c r="K225" s="58"/>
    </row>
    <row r="226" spans="1:11" s="59" customFormat="1" ht="14.1" customHeight="1">
      <c r="A226" s="58"/>
      <c r="B226" s="58"/>
      <c r="C226" s="74" t="s">
        <v>467</v>
      </c>
      <c r="D226" s="75">
        <v>0</v>
      </c>
      <c r="E226" s="75">
        <v>0</v>
      </c>
      <c r="F226" s="75">
        <v>0</v>
      </c>
      <c r="G226" s="75">
        <v>0</v>
      </c>
      <c r="H226" s="58"/>
      <c r="I226" s="58"/>
      <c r="J226" s="58"/>
      <c r="K226" s="58"/>
    </row>
    <row r="227" spans="1:11" s="59" customFormat="1" ht="14.1" customHeight="1">
      <c r="A227" s="58"/>
      <c r="B227" s="58"/>
      <c r="C227" s="74" t="s">
        <v>459</v>
      </c>
      <c r="D227" s="75">
        <v>0</v>
      </c>
      <c r="E227" s="75">
        <v>0</v>
      </c>
      <c r="F227" s="75">
        <v>0</v>
      </c>
      <c r="G227" s="75">
        <v>0</v>
      </c>
      <c r="H227" s="58"/>
      <c r="I227" s="58"/>
      <c r="J227" s="58"/>
      <c r="K227" s="58"/>
    </row>
    <row r="228" spans="1:11" s="59" customFormat="1" ht="14.1" customHeight="1">
      <c r="A228" s="58"/>
      <c r="B228" s="58"/>
      <c r="C228" s="74" t="s">
        <v>463</v>
      </c>
      <c r="D228" s="75">
        <v>0</v>
      </c>
      <c r="E228" s="75">
        <v>0</v>
      </c>
      <c r="F228" s="75">
        <v>0</v>
      </c>
      <c r="G228" s="75">
        <v>0</v>
      </c>
      <c r="H228" s="58"/>
      <c r="I228" s="58"/>
      <c r="J228" s="58"/>
      <c r="K228" s="58"/>
    </row>
    <row r="229" spans="1:11" s="59" customFormat="1" ht="14.1" customHeight="1">
      <c r="A229" s="58"/>
      <c r="B229" s="58"/>
      <c r="C229" s="74" t="s">
        <v>472</v>
      </c>
      <c r="D229" s="75">
        <v>0</v>
      </c>
      <c r="E229" s="75">
        <v>0</v>
      </c>
      <c r="F229" s="75">
        <v>0</v>
      </c>
      <c r="G229" s="75">
        <v>0</v>
      </c>
      <c r="H229" s="58"/>
      <c r="I229" s="58"/>
      <c r="J229" s="58"/>
      <c r="K229" s="58"/>
    </row>
    <row r="230" spans="1:11" s="59" customFormat="1" ht="14.1" customHeight="1">
      <c r="A230" s="58"/>
      <c r="B230" s="58"/>
      <c r="C230" s="74" t="s">
        <v>459</v>
      </c>
      <c r="D230" s="75">
        <v>0</v>
      </c>
      <c r="E230" s="75">
        <v>0</v>
      </c>
      <c r="F230" s="75">
        <v>0</v>
      </c>
      <c r="G230" s="75">
        <v>0</v>
      </c>
      <c r="H230" s="58"/>
      <c r="I230" s="58"/>
      <c r="J230" s="58"/>
      <c r="K230" s="58"/>
    </row>
    <row r="231" spans="1:11" s="59" customFormat="1" ht="14.1" customHeight="1">
      <c r="A231" s="58"/>
      <c r="B231" s="58"/>
      <c r="C231" s="74" t="s">
        <v>463</v>
      </c>
      <c r="D231" s="75">
        <v>0</v>
      </c>
      <c r="E231" s="75">
        <v>0</v>
      </c>
      <c r="F231" s="75">
        <v>0</v>
      </c>
      <c r="G231" s="75">
        <v>0</v>
      </c>
      <c r="H231" s="58"/>
      <c r="I231" s="58"/>
      <c r="J231" s="58"/>
      <c r="K231" s="58"/>
    </row>
    <row r="232" spans="1:11" s="59" customFormat="1" ht="14.1" customHeight="1">
      <c r="A232" s="58"/>
      <c r="B232" s="58"/>
      <c r="C232" s="74" t="s">
        <v>465</v>
      </c>
      <c r="D232" s="75">
        <v>0</v>
      </c>
      <c r="E232" s="75">
        <v>0</v>
      </c>
      <c r="F232" s="75">
        <v>0</v>
      </c>
      <c r="G232" s="75">
        <v>0</v>
      </c>
      <c r="H232" s="58"/>
      <c r="I232" s="58"/>
      <c r="J232" s="58"/>
      <c r="K232" s="58"/>
    </row>
    <row r="233" spans="1:11" s="59" customFormat="1" ht="14.1" customHeight="1">
      <c r="A233" s="58"/>
      <c r="B233" s="58"/>
      <c r="C233" s="74" t="s">
        <v>459</v>
      </c>
      <c r="D233" s="75">
        <v>0</v>
      </c>
      <c r="E233" s="75">
        <v>0</v>
      </c>
      <c r="F233" s="75">
        <v>0</v>
      </c>
      <c r="G233" s="75">
        <v>0</v>
      </c>
      <c r="H233" s="58"/>
      <c r="I233" s="58"/>
      <c r="J233" s="58"/>
      <c r="K233" s="58"/>
    </row>
    <row r="234" spans="1:11" s="59" customFormat="1" ht="14.1" customHeight="1">
      <c r="A234" s="58"/>
      <c r="B234" s="58"/>
      <c r="C234" s="74" t="s">
        <v>463</v>
      </c>
      <c r="D234" s="75">
        <v>0</v>
      </c>
      <c r="E234" s="75">
        <v>0</v>
      </c>
      <c r="F234" s="75">
        <v>0</v>
      </c>
      <c r="G234" s="75">
        <v>0</v>
      </c>
      <c r="H234" s="58"/>
      <c r="I234" s="58"/>
      <c r="J234" s="58"/>
      <c r="K234" s="58"/>
    </row>
    <row r="235" spans="1:11" s="59" customFormat="1" ht="14.1" customHeight="1">
      <c r="A235" s="58"/>
      <c r="B235" s="58"/>
      <c r="C235" s="74" t="s">
        <v>464</v>
      </c>
      <c r="D235" s="75">
        <v>0</v>
      </c>
      <c r="E235" s="75">
        <v>0</v>
      </c>
      <c r="F235" s="75">
        <v>0</v>
      </c>
      <c r="G235" s="75">
        <v>0</v>
      </c>
      <c r="H235" s="58"/>
      <c r="I235" s="58"/>
      <c r="J235" s="58"/>
      <c r="K235" s="58"/>
    </row>
    <row r="236" spans="1:11" s="59" customFormat="1" ht="14.1" customHeight="1">
      <c r="A236" s="58"/>
      <c r="B236" s="58"/>
      <c r="C236" s="74" t="s">
        <v>459</v>
      </c>
      <c r="D236" s="75">
        <v>0</v>
      </c>
      <c r="E236" s="75">
        <v>0</v>
      </c>
      <c r="F236" s="75">
        <v>0</v>
      </c>
      <c r="G236" s="75">
        <v>0</v>
      </c>
      <c r="H236" s="58"/>
      <c r="I236" s="58"/>
      <c r="J236" s="58"/>
      <c r="K236" s="58"/>
    </row>
    <row r="237" spans="1:11" s="59" customFormat="1" ht="14.1" customHeight="1">
      <c r="A237" s="58"/>
      <c r="B237" s="58"/>
      <c r="C237" s="74" t="s">
        <v>463</v>
      </c>
      <c r="D237" s="75">
        <v>0</v>
      </c>
      <c r="E237" s="75">
        <v>0</v>
      </c>
      <c r="F237" s="75">
        <v>0</v>
      </c>
      <c r="G237" s="75">
        <v>0</v>
      </c>
      <c r="H237" s="58"/>
      <c r="I237" s="58"/>
      <c r="J237" s="58"/>
      <c r="K237" s="58"/>
    </row>
    <row r="238" spans="1:11" s="59" customFormat="1" ht="14.1" customHeight="1">
      <c r="A238" s="58"/>
      <c r="B238" s="58"/>
      <c r="C238" s="74" t="s">
        <v>462</v>
      </c>
      <c r="D238" s="75">
        <v>0</v>
      </c>
      <c r="E238" s="75">
        <v>0</v>
      </c>
      <c r="F238" s="75">
        <v>0</v>
      </c>
      <c r="G238" s="75">
        <v>0</v>
      </c>
      <c r="H238" s="58"/>
      <c r="I238" s="58"/>
      <c r="J238" s="58"/>
      <c r="K238" s="58"/>
    </row>
    <row r="239" spans="1:11" s="59" customFormat="1" ht="14.1" customHeight="1">
      <c r="A239" s="58"/>
      <c r="B239" s="58"/>
      <c r="C239" s="74" t="s">
        <v>459</v>
      </c>
      <c r="D239" s="75">
        <v>0</v>
      </c>
      <c r="E239" s="75">
        <v>0</v>
      </c>
      <c r="F239" s="75">
        <v>0</v>
      </c>
      <c r="G239" s="75">
        <v>0</v>
      </c>
      <c r="H239" s="58"/>
      <c r="I239" s="58"/>
      <c r="J239" s="58"/>
      <c r="K239" s="58"/>
    </row>
    <row r="240" spans="1:11" s="59" customFormat="1" ht="14.1" customHeight="1">
      <c r="A240" s="58"/>
      <c r="B240" s="58"/>
      <c r="C240" s="74" t="s">
        <v>458</v>
      </c>
      <c r="D240" s="75">
        <v>0</v>
      </c>
      <c r="E240" s="75">
        <v>0</v>
      </c>
      <c r="F240" s="75">
        <v>0</v>
      </c>
      <c r="G240" s="75">
        <v>0</v>
      </c>
      <c r="H240" s="58"/>
      <c r="I240" s="58"/>
      <c r="J240" s="58"/>
      <c r="K240" s="58"/>
    </row>
    <row r="241" spans="1:11" s="59" customFormat="1" ht="14.1" customHeight="1">
      <c r="A241" s="58"/>
      <c r="B241" s="58"/>
      <c r="C241" s="74" t="s">
        <v>457</v>
      </c>
      <c r="D241" s="75">
        <v>0</v>
      </c>
      <c r="E241" s="75">
        <v>0</v>
      </c>
      <c r="F241" s="75">
        <v>0</v>
      </c>
      <c r="G241" s="75">
        <v>0</v>
      </c>
      <c r="H241" s="58"/>
      <c r="I241" s="58"/>
      <c r="J241" s="58"/>
      <c r="K241" s="58"/>
    </row>
    <row r="242" spans="1:11" s="59" customFormat="1" ht="14.1" customHeight="1">
      <c r="A242" s="58"/>
      <c r="B242" s="58"/>
      <c r="C242" s="74" t="s">
        <v>456</v>
      </c>
      <c r="D242" s="75">
        <v>0</v>
      </c>
      <c r="E242" s="75">
        <v>0</v>
      </c>
      <c r="F242" s="75">
        <v>0</v>
      </c>
      <c r="G242" s="75">
        <v>0</v>
      </c>
      <c r="H242" s="58"/>
      <c r="I242" s="58"/>
      <c r="J242" s="58"/>
      <c r="K242" s="58"/>
    </row>
    <row r="243" spans="1:11" s="59" customFormat="1" ht="14.1" customHeight="1">
      <c r="A243" s="58"/>
      <c r="B243" s="58"/>
      <c r="C243" s="74" t="s">
        <v>455</v>
      </c>
      <c r="D243" s="75">
        <v>0</v>
      </c>
      <c r="E243" s="75">
        <v>0</v>
      </c>
      <c r="F243" s="75">
        <v>0</v>
      </c>
      <c r="G243" s="75">
        <v>0</v>
      </c>
      <c r="H243" s="58"/>
      <c r="I243" s="58"/>
      <c r="J243" s="58"/>
      <c r="K243" s="58"/>
    </row>
    <row r="244" spans="1:11" s="59" customFormat="1" ht="14.1" customHeight="1">
      <c r="A244" s="58"/>
      <c r="B244" s="58"/>
      <c r="C244" s="74" t="s">
        <v>461</v>
      </c>
      <c r="D244" s="75">
        <v>0</v>
      </c>
      <c r="E244" s="75">
        <v>0</v>
      </c>
      <c r="F244" s="75">
        <v>0</v>
      </c>
      <c r="G244" s="75">
        <v>0</v>
      </c>
      <c r="H244" s="58"/>
      <c r="I244" s="58"/>
      <c r="J244" s="58"/>
      <c r="K244" s="58"/>
    </row>
    <row r="245" spans="1:11" s="59" customFormat="1" ht="14.1" customHeight="1">
      <c r="A245" s="58"/>
      <c r="B245" s="58"/>
      <c r="C245" s="74" t="s">
        <v>459</v>
      </c>
      <c r="D245" s="75">
        <v>0</v>
      </c>
      <c r="E245" s="75">
        <v>0</v>
      </c>
      <c r="F245" s="75">
        <v>0</v>
      </c>
      <c r="G245" s="75">
        <v>0</v>
      </c>
      <c r="H245" s="58"/>
      <c r="I245" s="58"/>
      <c r="J245" s="58"/>
      <c r="K245" s="58"/>
    </row>
    <row r="246" spans="1:11" s="59" customFormat="1" ht="14.1" customHeight="1">
      <c r="A246" s="58"/>
      <c r="B246" s="58"/>
      <c r="C246" s="74" t="s">
        <v>458</v>
      </c>
      <c r="D246" s="75">
        <v>0</v>
      </c>
      <c r="E246" s="75">
        <v>0</v>
      </c>
      <c r="F246" s="75">
        <v>0</v>
      </c>
      <c r="G246" s="75">
        <v>0</v>
      </c>
      <c r="H246" s="58"/>
      <c r="I246" s="58"/>
      <c r="J246" s="58"/>
      <c r="K246" s="58"/>
    </row>
    <row r="247" spans="1:11" s="59" customFormat="1" ht="14.1" customHeight="1">
      <c r="A247" s="58"/>
      <c r="B247" s="58"/>
      <c r="C247" s="74" t="s">
        <v>457</v>
      </c>
      <c r="D247" s="75">
        <v>0</v>
      </c>
      <c r="E247" s="75">
        <v>0</v>
      </c>
      <c r="F247" s="75">
        <v>0</v>
      </c>
      <c r="G247" s="75">
        <v>0</v>
      </c>
      <c r="H247" s="58"/>
      <c r="I247" s="58"/>
      <c r="J247" s="58"/>
      <c r="K247" s="58"/>
    </row>
    <row r="248" spans="1:11" s="59" customFormat="1" ht="14.1" customHeight="1">
      <c r="A248" s="58"/>
      <c r="B248" s="58"/>
      <c r="C248" s="74" t="s">
        <v>456</v>
      </c>
      <c r="D248" s="75">
        <v>0</v>
      </c>
      <c r="E248" s="75">
        <v>0</v>
      </c>
      <c r="F248" s="75">
        <v>0</v>
      </c>
      <c r="G248" s="75">
        <v>0</v>
      </c>
      <c r="H248" s="58"/>
      <c r="I248" s="58"/>
      <c r="J248" s="58"/>
      <c r="K248" s="58"/>
    </row>
    <row r="249" spans="1:11" s="59" customFormat="1" ht="14.1" customHeight="1">
      <c r="A249" s="58"/>
      <c r="B249" s="58"/>
      <c r="C249" s="74" t="s">
        <v>455</v>
      </c>
      <c r="D249" s="75">
        <v>0</v>
      </c>
      <c r="E249" s="75">
        <v>0</v>
      </c>
      <c r="F249" s="75">
        <v>0</v>
      </c>
      <c r="G249" s="75">
        <v>0</v>
      </c>
      <c r="H249" s="58"/>
      <c r="I249" s="58"/>
      <c r="J249" s="58"/>
      <c r="K249" s="58"/>
    </row>
    <row r="250" spans="1:11" s="59" customFormat="1" ht="14.1" customHeight="1">
      <c r="A250" s="58"/>
      <c r="B250" s="58"/>
      <c r="C250" s="74" t="s">
        <v>460</v>
      </c>
      <c r="D250" s="75">
        <v>0</v>
      </c>
      <c r="E250" s="75">
        <v>0</v>
      </c>
      <c r="F250" s="75">
        <v>0</v>
      </c>
      <c r="G250" s="75">
        <v>0</v>
      </c>
      <c r="H250" s="58"/>
      <c r="I250" s="58"/>
      <c r="J250" s="58"/>
      <c r="K250" s="58"/>
    </row>
    <row r="251" spans="1:11" s="59" customFormat="1" ht="14.1" customHeight="1">
      <c r="A251" s="58"/>
      <c r="B251" s="58"/>
      <c r="C251" s="74" t="s">
        <v>459</v>
      </c>
      <c r="D251" s="75">
        <v>0</v>
      </c>
      <c r="E251" s="75">
        <v>0</v>
      </c>
      <c r="F251" s="75">
        <v>0</v>
      </c>
      <c r="G251" s="75">
        <v>0</v>
      </c>
      <c r="H251" s="58"/>
      <c r="I251" s="58"/>
      <c r="J251" s="58"/>
      <c r="K251" s="58"/>
    </row>
    <row r="252" spans="1:11" s="59" customFormat="1" ht="14.1" customHeight="1">
      <c r="A252" s="58"/>
      <c r="B252" s="58"/>
      <c r="C252" s="74" t="s">
        <v>458</v>
      </c>
      <c r="D252" s="75">
        <v>0</v>
      </c>
      <c r="E252" s="75">
        <v>0</v>
      </c>
      <c r="F252" s="75">
        <v>0</v>
      </c>
      <c r="G252" s="75">
        <v>0</v>
      </c>
      <c r="H252" s="58"/>
      <c r="I252" s="58"/>
      <c r="J252" s="58"/>
      <c r="K252" s="58"/>
    </row>
    <row r="253" spans="1:11" s="59" customFormat="1" ht="14.1" customHeight="1">
      <c r="A253" s="58"/>
      <c r="B253" s="58"/>
      <c r="C253" s="74" t="s">
        <v>457</v>
      </c>
      <c r="D253" s="75">
        <v>0</v>
      </c>
      <c r="E253" s="75">
        <v>0</v>
      </c>
      <c r="F253" s="75">
        <v>0</v>
      </c>
      <c r="G253" s="75">
        <v>0</v>
      </c>
      <c r="H253" s="58"/>
      <c r="I253" s="58"/>
      <c r="J253" s="58"/>
      <c r="K253" s="58"/>
    </row>
    <row r="254" spans="1:11" s="59" customFormat="1" ht="14.1" customHeight="1">
      <c r="A254" s="58"/>
      <c r="B254" s="58"/>
      <c r="C254" s="74" t="s">
        <v>456</v>
      </c>
      <c r="D254" s="75">
        <v>0</v>
      </c>
      <c r="E254" s="75">
        <v>0</v>
      </c>
      <c r="F254" s="75">
        <v>0</v>
      </c>
      <c r="G254" s="75">
        <v>0</v>
      </c>
      <c r="H254" s="58"/>
      <c r="I254" s="58"/>
      <c r="J254" s="58"/>
      <c r="K254" s="58"/>
    </row>
    <row r="255" spans="1:11" s="59" customFormat="1" ht="14.1" customHeight="1">
      <c r="A255" s="58"/>
      <c r="B255" s="58"/>
      <c r="C255" s="74" t="s">
        <v>455</v>
      </c>
      <c r="D255" s="75">
        <v>0</v>
      </c>
      <c r="E255" s="75">
        <v>0</v>
      </c>
      <c r="F255" s="75">
        <v>0</v>
      </c>
      <c r="G255" s="75">
        <v>0</v>
      </c>
      <c r="H255" s="58"/>
      <c r="I255" s="58"/>
      <c r="J255" s="58"/>
      <c r="K255" s="58"/>
    </row>
    <row r="256" spans="1:11" s="59" customFormat="1" ht="14.1" customHeight="1">
      <c r="A256" s="58"/>
      <c r="B256" s="58"/>
      <c r="C256" s="74" t="s">
        <v>454</v>
      </c>
      <c r="D256" s="75">
        <v>0</v>
      </c>
      <c r="E256" s="75">
        <v>0</v>
      </c>
      <c r="F256" s="75">
        <v>0</v>
      </c>
      <c r="G256" s="75">
        <v>0</v>
      </c>
      <c r="H256" s="58"/>
      <c r="I256" s="58"/>
      <c r="J256" s="58"/>
      <c r="K256" s="58"/>
    </row>
    <row r="257" spans="1:11" s="59" customFormat="1" ht="14.1" customHeight="1">
      <c r="A257" s="58"/>
      <c r="B257" s="58"/>
      <c r="C257" s="74" t="s">
        <v>453</v>
      </c>
      <c r="D257" s="75">
        <v>0</v>
      </c>
      <c r="E257" s="75">
        <v>0</v>
      </c>
      <c r="F257" s="75">
        <v>0</v>
      </c>
      <c r="G257" s="75">
        <v>0</v>
      </c>
      <c r="H257" s="58"/>
      <c r="I257" s="58"/>
      <c r="J257" s="58"/>
      <c r="K257" s="58"/>
    </row>
    <row r="258" spans="1:11" s="59" customFormat="1" ht="14.1" customHeight="1">
      <c r="A258" s="58"/>
      <c r="B258" s="58"/>
      <c r="C258" s="76" t="s">
        <v>165</v>
      </c>
      <c r="D258" s="75">
        <v>124830000</v>
      </c>
      <c r="E258" s="75">
        <v>133650000</v>
      </c>
      <c r="F258" s="75">
        <v>144690000</v>
      </c>
      <c r="G258" s="75">
        <v>149005000</v>
      </c>
      <c r="H258" s="58"/>
      <c r="I258" s="58"/>
      <c r="J258" s="58"/>
      <c r="K258" s="58"/>
    </row>
    <row r="259" spans="1:11" s="59" customFormat="1" ht="14.1" customHeight="1">
      <c r="A259" s="58"/>
      <c r="B259" s="58"/>
      <c r="C259" s="785" t="s">
        <v>44</v>
      </c>
      <c r="D259" s="786"/>
      <c r="E259" s="786"/>
      <c r="F259" s="786"/>
      <c r="G259" s="786"/>
      <c r="H259" s="58"/>
      <c r="I259" s="58"/>
      <c r="J259" s="58"/>
      <c r="K259" s="58"/>
    </row>
    <row r="260" spans="1:11" s="59" customFormat="1" ht="14.1" customHeight="1">
      <c r="A260" s="58"/>
      <c r="B260" s="58"/>
      <c r="C260" s="68" t="s">
        <v>1630</v>
      </c>
      <c r="D260" s="785" t="s">
        <v>1629</v>
      </c>
      <c r="E260" s="786"/>
      <c r="F260" s="786"/>
      <c r="G260" s="786"/>
      <c r="H260" s="58"/>
      <c r="I260" s="58"/>
      <c r="J260" s="58"/>
      <c r="K260" s="58"/>
    </row>
    <row r="261" spans="1:11" s="59" customFormat="1" ht="18" customHeight="1">
      <c r="A261" s="58"/>
      <c r="B261" s="58"/>
      <c r="C261" s="69" t="s">
        <v>484</v>
      </c>
      <c r="D261" s="799" t="s">
        <v>1628</v>
      </c>
      <c r="E261" s="800"/>
      <c r="F261" s="800"/>
      <c r="G261" s="800"/>
      <c r="H261" s="58"/>
      <c r="I261" s="58"/>
      <c r="J261" s="58"/>
      <c r="K261" s="58"/>
    </row>
    <row r="262" spans="1:11" s="59" customFormat="1" ht="35.25" customHeight="1">
      <c r="A262" s="58"/>
      <c r="B262" s="58"/>
      <c r="C262" s="62" t="s">
        <v>482</v>
      </c>
      <c r="D262" s="797" t="s">
        <v>2318</v>
      </c>
      <c r="E262" s="798"/>
      <c r="F262" s="798"/>
      <c r="G262" s="798"/>
      <c r="H262" s="58"/>
      <c r="I262" s="58"/>
      <c r="J262" s="58"/>
      <c r="K262" s="58"/>
    </row>
    <row r="263" spans="1:11" s="59" customFormat="1" ht="18" customHeight="1">
      <c r="A263" s="58"/>
      <c r="B263" s="58"/>
      <c r="C263" s="62" t="s">
        <v>15</v>
      </c>
      <c r="D263" s="797" t="s">
        <v>1627</v>
      </c>
      <c r="E263" s="798"/>
      <c r="F263" s="798"/>
      <c r="G263" s="798"/>
      <c r="H263" s="58"/>
      <c r="I263" s="58"/>
      <c r="J263" s="58"/>
      <c r="K263" s="58"/>
    </row>
    <row r="264" spans="1:11" s="59" customFormat="1" ht="15" customHeight="1">
      <c r="A264" s="58"/>
      <c r="B264" s="58"/>
      <c r="C264" s="70"/>
      <c r="D264" s="71">
        <v>2021</v>
      </c>
      <c r="E264" s="71">
        <v>2022</v>
      </c>
      <c r="F264" s="71">
        <v>2023</v>
      </c>
      <c r="G264" s="71">
        <v>2024</v>
      </c>
      <c r="H264" s="58"/>
      <c r="I264" s="58"/>
      <c r="J264" s="58"/>
      <c r="K264" s="58"/>
    </row>
    <row r="265" spans="1:11" s="59" customFormat="1" ht="15" customHeight="1">
      <c r="A265" s="58"/>
      <c r="B265" s="58"/>
      <c r="C265" s="72"/>
      <c r="D265" s="73" t="s">
        <v>7</v>
      </c>
      <c r="E265" s="73" t="s">
        <v>8</v>
      </c>
      <c r="F265" s="73" t="s">
        <v>8</v>
      </c>
      <c r="G265" s="73" t="s">
        <v>8</v>
      </c>
      <c r="H265" s="58"/>
      <c r="I265" s="58"/>
      <c r="J265" s="58"/>
      <c r="K265" s="58"/>
    </row>
    <row r="266" spans="1:11" s="59" customFormat="1" ht="14.1" customHeight="1">
      <c r="A266" s="58"/>
      <c r="B266" s="58"/>
      <c r="C266" s="62" t="s">
        <v>16</v>
      </c>
      <c r="D266" s="67" t="s">
        <v>949</v>
      </c>
      <c r="E266" s="67" t="s">
        <v>569</v>
      </c>
      <c r="F266" s="67" t="s">
        <v>474</v>
      </c>
      <c r="G266" s="67" t="s">
        <v>428</v>
      </c>
      <c r="H266" s="58"/>
      <c r="I266" s="58"/>
      <c r="J266" s="58"/>
      <c r="K266" s="58"/>
    </row>
    <row r="267" spans="1:11" s="59" customFormat="1" ht="14.1" customHeight="1">
      <c r="A267" s="58"/>
      <c r="B267" s="58"/>
      <c r="C267" s="62" t="s">
        <v>680</v>
      </c>
      <c r="D267" s="67" t="s">
        <v>2319</v>
      </c>
      <c r="E267" s="67" t="s">
        <v>2320</v>
      </c>
      <c r="F267" s="67" t="s">
        <v>474</v>
      </c>
      <c r="G267" s="67" t="s">
        <v>1439</v>
      </c>
      <c r="H267" s="58"/>
      <c r="I267" s="58"/>
      <c r="J267" s="58"/>
      <c r="K267" s="58"/>
    </row>
    <row r="268" spans="1:11" s="59" customFormat="1" ht="14.1" customHeight="1">
      <c r="A268" s="58"/>
      <c r="B268" s="58"/>
      <c r="C268" s="62" t="s">
        <v>676</v>
      </c>
      <c r="D268" s="67" t="s">
        <v>2321</v>
      </c>
      <c r="E268" s="67" t="s">
        <v>2322</v>
      </c>
      <c r="F268" s="67" t="s">
        <v>474</v>
      </c>
      <c r="G268" s="67" t="s">
        <v>2323</v>
      </c>
      <c r="H268" s="58"/>
      <c r="I268" s="58"/>
      <c r="J268" s="58"/>
      <c r="K268" s="58"/>
    </row>
    <row r="269" spans="1:11" s="59" customFormat="1" ht="14.1" customHeight="1">
      <c r="A269" s="58"/>
      <c r="B269" s="58"/>
      <c r="C269" s="62" t="s">
        <v>477</v>
      </c>
      <c r="D269" s="67" t="s">
        <v>450</v>
      </c>
      <c r="E269" s="67" t="s">
        <v>2324</v>
      </c>
      <c r="F269" s="67" t="s">
        <v>583</v>
      </c>
      <c r="G269" s="67" t="s">
        <v>450</v>
      </c>
      <c r="H269" s="58"/>
      <c r="I269" s="58"/>
      <c r="J269" s="58"/>
      <c r="K269" s="58"/>
    </row>
    <row r="270" spans="1:11" s="59" customFormat="1" ht="14.1" customHeight="1">
      <c r="A270" s="58"/>
      <c r="B270" s="58"/>
      <c r="C270" s="62" t="s">
        <v>476</v>
      </c>
      <c r="D270" s="67" t="s">
        <v>450</v>
      </c>
      <c r="E270" s="67" t="s">
        <v>2325</v>
      </c>
      <c r="F270" s="67" t="s">
        <v>583</v>
      </c>
      <c r="G270" s="67" t="s">
        <v>450</v>
      </c>
      <c r="H270" s="58"/>
      <c r="I270" s="58"/>
      <c r="J270" s="58"/>
      <c r="K270" s="58"/>
    </row>
    <row r="271" spans="1:11" s="59" customFormat="1" ht="14.1" customHeight="1">
      <c r="A271" s="58"/>
      <c r="B271" s="58"/>
      <c r="C271" s="62" t="s">
        <v>22</v>
      </c>
      <c r="D271" s="67" t="s">
        <v>450</v>
      </c>
      <c r="E271" s="67" t="s">
        <v>2326</v>
      </c>
      <c r="F271" s="67" t="s">
        <v>583</v>
      </c>
      <c r="G271" s="67" t="s">
        <v>450</v>
      </c>
      <c r="H271" s="58"/>
      <c r="I271" s="58"/>
      <c r="J271" s="58"/>
      <c r="K271" s="58"/>
    </row>
    <row r="272" spans="1:11" s="59" customFormat="1" ht="14.1" customHeight="1">
      <c r="A272" s="58"/>
      <c r="B272" s="58"/>
      <c r="C272" s="801" t="s">
        <v>473</v>
      </c>
      <c r="D272" s="802"/>
      <c r="E272" s="802"/>
      <c r="F272" s="802"/>
      <c r="G272" s="802"/>
      <c r="H272" s="58"/>
      <c r="I272" s="58"/>
      <c r="J272" s="58"/>
      <c r="K272" s="58"/>
    </row>
    <row r="273" spans="1:11" s="59" customFormat="1" ht="14.1" customHeight="1">
      <c r="A273" s="58"/>
      <c r="B273" s="58"/>
      <c r="C273" s="70"/>
      <c r="D273" s="71">
        <v>2021</v>
      </c>
      <c r="E273" s="71">
        <v>2022</v>
      </c>
      <c r="F273" s="71">
        <v>2023</v>
      </c>
      <c r="G273" s="71">
        <v>2024</v>
      </c>
      <c r="H273" s="58"/>
      <c r="I273" s="58"/>
      <c r="J273" s="58"/>
      <c r="K273" s="58"/>
    </row>
    <row r="274" spans="1:11" s="59" customFormat="1" ht="14.1" customHeight="1">
      <c r="A274" s="58"/>
      <c r="B274" s="58"/>
      <c r="C274" s="72"/>
      <c r="D274" s="73" t="s">
        <v>7</v>
      </c>
      <c r="E274" s="73" t="s">
        <v>8</v>
      </c>
      <c r="F274" s="73" t="s">
        <v>8</v>
      </c>
      <c r="G274" s="73" t="s">
        <v>8</v>
      </c>
      <c r="H274" s="58"/>
      <c r="I274" s="58"/>
      <c r="J274" s="58"/>
      <c r="K274" s="58"/>
    </row>
    <row r="275" spans="1:11" s="59" customFormat="1" ht="14.1" customHeight="1">
      <c r="A275" s="58"/>
      <c r="B275" s="58"/>
      <c r="C275" s="74" t="s">
        <v>470</v>
      </c>
      <c r="D275" s="75">
        <v>0</v>
      </c>
      <c r="E275" s="75">
        <v>0</v>
      </c>
      <c r="F275" s="75">
        <v>0</v>
      </c>
      <c r="G275" s="75">
        <v>0</v>
      </c>
      <c r="H275" s="58"/>
      <c r="I275" s="58"/>
      <c r="J275" s="58"/>
      <c r="K275" s="58"/>
    </row>
    <row r="276" spans="1:11" s="59" customFormat="1" ht="14.1" customHeight="1">
      <c r="A276" s="58"/>
      <c r="B276" s="58"/>
      <c r="C276" s="74" t="s">
        <v>459</v>
      </c>
      <c r="D276" s="75">
        <v>0</v>
      </c>
      <c r="E276" s="75">
        <v>0</v>
      </c>
      <c r="F276" s="75">
        <v>0</v>
      </c>
      <c r="G276" s="75">
        <v>0</v>
      </c>
      <c r="H276" s="58"/>
      <c r="I276" s="58"/>
      <c r="J276" s="58"/>
      <c r="K276" s="58"/>
    </row>
    <row r="277" spans="1:11" s="59" customFormat="1" ht="14.1" customHeight="1">
      <c r="A277" s="58"/>
      <c r="B277" s="58"/>
      <c r="C277" s="74" t="s">
        <v>463</v>
      </c>
      <c r="D277" s="75">
        <v>0</v>
      </c>
      <c r="E277" s="75">
        <v>0</v>
      </c>
      <c r="F277" s="75">
        <v>0</v>
      </c>
      <c r="G277" s="75">
        <v>0</v>
      </c>
      <c r="H277" s="58"/>
      <c r="I277" s="58"/>
      <c r="J277" s="58"/>
      <c r="K277" s="58"/>
    </row>
    <row r="278" spans="1:11" s="59" customFormat="1" ht="14.1" customHeight="1">
      <c r="A278" s="58"/>
      <c r="B278" s="58"/>
      <c r="C278" s="74" t="s">
        <v>469</v>
      </c>
      <c r="D278" s="75">
        <v>0</v>
      </c>
      <c r="E278" s="75">
        <v>0</v>
      </c>
      <c r="F278" s="75">
        <v>0</v>
      </c>
      <c r="G278" s="75">
        <v>0</v>
      </c>
      <c r="H278" s="58"/>
      <c r="I278" s="58"/>
      <c r="J278" s="58"/>
      <c r="K278" s="58"/>
    </row>
    <row r="279" spans="1:11" s="59" customFormat="1" ht="14.1" customHeight="1">
      <c r="A279" s="58"/>
      <c r="B279" s="58"/>
      <c r="C279" s="74" t="s">
        <v>459</v>
      </c>
      <c r="D279" s="75">
        <v>0</v>
      </c>
      <c r="E279" s="75">
        <v>0</v>
      </c>
      <c r="F279" s="75">
        <v>0</v>
      </c>
      <c r="G279" s="75">
        <v>0</v>
      </c>
      <c r="H279" s="58"/>
      <c r="I279" s="58"/>
      <c r="J279" s="58"/>
      <c r="K279" s="58"/>
    </row>
    <row r="280" spans="1:11" s="59" customFormat="1" ht="14.1" customHeight="1">
      <c r="A280" s="58"/>
      <c r="B280" s="58"/>
      <c r="C280" s="74" t="s">
        <v>463</v>
      </c>
      <c r="D280" s="75">
        <v>0</v>
      </c>
      <c r="E280" s="75">
        <v>0</v>
      </c>
      <c r="F280" s="75">
        <v>0</v>
      </c>
      <c r="G280" s="75">
        <v>0</v>
      </c>
      <c r="H280" s="58"/>
      <c r="I280" s="58"/>
      <c r="J280" s="58"/>
      <c r="K280" s="58"/>
    </row>
    <row r="281" spans="1:11" s="59" customFormat="1" ht="14.1" customHeight="1">
      <c r="A281" s="58"/>
      <c r="B281" s="58"/>
      <c r="C281" s="74" t="s">
        <v>468</v>
      </c>
      <c r="D281" s="75">
        <v>0</v>
      </c>
      <c r="E281" s="75">
        <v>0</v>
      </c>
      <c r="F281" s="75">
        <v>0</v>
      </c>
      <c r="G281" s="75">
        <v>0</v>
      </c>
      <c r="H281" s="58"/>
      <c r="I281" s="58"/>
      <c r="J281" s="58"/>
      <c r="K281" s="58"/>
    </row>
    <row r="282" spans="1:11" s="59" customFormat="1" ht="14.1" customHeight="1">
      <c r="A282" s="58"/>
      <c r="B282" s="58"/>
      <c r="C282" s="74" t="s">
        <v>459</v>
      </c>
      <c r="D282" s="75">
        <v>0</v>
      </c>
      <c r="E282" s="75">
        <v>0</v>
      </c>
      <c r="F282" s="75">
        <v>0</v>
      </c>
      <c r="G282" s="75">
        <v>0</v>
      </c>
      <c r="H282" s="58"/>
      <c r="I282" s="58"/>
      <c r="J282" s="58"/>
      <c r="K282" s="58"/>
    </row>
    <row r="283" spans="1:11" s="59" customFormat="1" ht="14.1" customHeight="1">
      <c r="A283" s="58"/>
      <c r="B283" s="58"/>
      <c r="C283" s="74" t="s">
        <v>463</v>
      </c>
      <c r="D283" s="75">
        <v>0</v>
      </c>
      <c r="E283" s="75">
        <v>0</v>
      </c>
      <c r="F283" s="75">
        <v>0</v>
      </c>
      <c r="G283" s="75">
        <v>0</v>
      </c>
      <c r="H283" s="58"/>
      <c r="I283" s="58"/>
      <c r="J283" s="58"/>
      <c r="K283" s="58"/>
    </row>
    <row r="284" spans="1:11" s="59" customFormat="1" ht="14.1" customHeight="1">
      <c r="A284" s="58"/>
      <c r="B284" s="58"/>
      <c r="C284" s="74" t="s">
        <v>467</v>
      </c>
      <c r="D284" s="75">
        <v>0</v>
      </c>
      <c r="E284" s="75">
        <v>0</v>
      </c>
      <c r="F284" s="75">
        <v>0</v>
      </c>
      <c r="G284" s="75">
        <v>0</v>
      </c>
      <c r="H284" s="58"/>
      <c r="I284" s="58"/>
      <c r="J284" s="58"/>
      <c r="K284" s="58"/>
    </row>
    <row r="285" spans="1:11" s="59" customFormat="1" ht="14.1" customHeight="1">
      <c r="A285" s="58"/>
      <c r="B285" s="58"/>
      <c r="C285" s="74" t="s">
        <v>459</v>
      </c>
      <c r="D285" s="75">
        <v>0</v>
      </c>
      <c r="E285" s="75">
        <v>0</v>
      </c>
      <c r="F285" s="75">
        <v>0</v>
      </c>
      <c r="G285" s="75">
        <v>0</v>
      </c>
      <c r="H285" s="58"/>
      <c r="I285" s="58"/>
      <c r="J285" s="58"/>
      <c r="K285" s="58"/>
    </row>
    <row r="286" spans="1:11" s="59" customFormat="1" ht="14.1" customHeight="1">
      <c r="A286" s="58"/>
      <c r="B286" s="58"/>
      <c r="C286" s="74" t="s">
        <v>463</v>
      </c>
      <c r="D286" s="75">
        <v>0</v>
      </c>
      <c r="E286" s="75">
        <v>0</v>
      </c>
      <c r="F286" s="75">
        <v>0</v>
      </c>
      <c r="G286" s="75">
        <v>0</v>
      </c>
      <c r="H286" s="58"/>
      <c r="I286" s="58"/>
      <c r="J286" s="58"/>
      <c r="K286" s="58"/>
    </row>
    <row r="287" spans="1:11" s="59" customFormat="1" ht="14.1" customHeight="1">
      <c r="A287" s="58"/>
      <c r="B287" s="58"/>
      <c r="C287" s="74" t="s">
        <v>472</v>
      </c>
      <c r="D287" s="75">
        <v>0</v>
      </c>
      <c r="E287" s="75">
        <v>0</v>
      </c>
      <c r="F287" s="75">
        <v>0</v>
      </c>
      <c r="G287" s="75">
        <v>0</v>
      </c>
      <c r="H287" s="58"/>
      <c r="I287" s="58"/>
      <c r="J287" s="58"/>
      <c r="K287" s="58"/>
    </row>
    <row r="288" spans="1:11" s="59" customFormat="1" ht="14.1" customHeight="1">
      <c r="A288" s="58"/>
      <c r="B288" s="58"/>
      <c r="C288" s="74" t="s">
        <v>459</v>
      </c>
      <c r="D288" s="75">
        <v>0</v>
      </c>
      <c r="E288" s="75">
        <v>0</v>
      </c>
      <c r="F288" s="75">
        <v>0</v>
      </c>
      <c r="G288" s="75">
        <v>0</v>
      </c>
      <c r="H288" s="58"/>
      <c r="I288" s="58"/>
      <c r="J288" s="58"/>
      <c r="K288" s="58"/>
    </row>
    <row r="289" spans="1:11" s="59" customFormat="1" ht="14.1" customHeight="1">
      <c r="A289" s="58"/>
      <c r="B289" s="58"/>
      <c r="C289" s="74" t="s">
        <v>463</v>
      </c>
      <c r="D289" s="75">
        <v>0</v>
      </c>
      <c r="E289" s="75">
        <v>0</v>
      </c>
      <c r="F289" s="75">
        <v>0</v>
      </c>
      <c r="G289" s="75">
        <v>0</v>
      </c>
      <c r="H289" s="58"/>
      <c r="I289" s="58"/>
      <c r="J289" s="58"/>
      <c r="K289" s="58"/>
    </row>
    <row r="290" spans="1:11" s="59" customFormat="1" ht="14.1" customHeight="1">
      <c r="A290" s="58"/>
      <c r="B290" s="58"/>
      <c r="C290" s="74" t="s">
        <v>465</v>
      </c>
      <c r="D290" s="75">
        <v>0</v>
      </c>
      <c r="E290" s="75">
        <v>0</v>
      </c>
      <c r="F290" s="75">
        <v>0</v>
      </c>
      <c r="G290" s="75">
        <v>0</v>
      </c>
      <c r="H290" s="58"/>
      <c r="I290" s="58"/>
      <c r="J290" s="58"/>
      <c r="K290" s="58"/>
    </row>
    <row r="291" spans="1:11" s="59" customFormat="1" ht="14.1" customHeight="1">
      <c r="A291" s="58"/>
      <c r="B291" s="58"/>
      <c r="C291" s="74" t="s">
        <v>459</v>
      </c>
      <c r="D291" s="75">
        <v>0</v>
      </c>
      <c r="E291" s="75">
        <v>0</v>
      </c>
      <c r="F291" s="75">
        <v>0</v>
      </c>
      <c r="G291" s="75">
        <v>0</v>
      </c>
      <c r="H291" s="58"/>
      <c r="I291" s="58"/>
      <c r="J291" s="58"/>
      <c r="K291" s="58"/>
    </row>
    <row r="292" spans="1:11" s="59" customFormat="1" ht="14.1" customHeight="1">
      <c r="A292" s="58"/>
      <c r="B292" s="58"/>
      <c r="C292" s="74" t="s">
        <v>463</v>
      </c>
      <c r="D292" s="75">
        <v>0</v>
      </c>
      <c r="E292" s="75">
        <v>0</v>
      </c>
      <c r="F292" s="75">
        <v>0</v>
      </c>
      <c r="G292" s="75">
        <v>0</v>
      </c>
      <c r="H292" s="58"/>
      <c r="I292" s="58"/>
      <c r="J292" s="58"/>
      <c r="K292" s="58"/>
    </row>
    <row r="293" spans="1:11" s="59" customFormat="1" ht="14.1" customHeight="1">
      <c r="A293" s="58"/>
      <c r="B293" s="58"/>
      <c r="C293" s="74" t="s">
        <v>464</v>
      </c>
      <c r="D293" s="75">
        <v>0</v>
      </c>
      <c r="E293" s="75">
        <v>0</v>
      </c>
      <c r="F293" s="75">
        <v>0</v>
      </c>
      <c r="G293" s="75">
        <v>0</v>
      </c>
      <c r="H293" s="58"/>
      <c r="I293" s="58"/>
      <c r="J293" s="58"/>
      <c r="K293" s="58"/>
    </row>
    <row r="294" spans="1:11" s="59" customFormat="1" ht="14.1" customHeight="1">
      <c r="A294" s="58"/>
      <c r="B294" s="58"/>
      <c r="C294" s="74" t="s">
        <v>459</v>
      </c>
      <c r="D294" s="75">
        <v>0</v>
      </c>
      <c r="E294" s="75">
        <v>0</v>
      </c>
      <c r="F294" s="75">
        <v>0</v>
      </c>
      <c r="G294" s="75">
        <v>0</v>
      </c>
      <c r="H294" s="58"/>
      <c r="I294" s="58"/>
      <c r="J294" s="58"/>
      <c r="K294" s="58"/>
    </row>
    <row r="295" spans="1:11" s="59" customFormat="1" ht="14.1" customHeight="1">
      <c r="A295" s="58"/>
      <c r="B295" s="58"/>
      <c r="C295" s="74" t="s">
        <v>463</v>
      </c>
      <c r="D295" s="75">
        <v>0</v>
      </c>
      <c r="E295" s="75">
        <v>0</v>
      </c>
      <c r="F295" s="75">
        <v>0</v>
      </c>
      <c r="G295" s="75">
        <v>0</v>
      </c>
      <c r="H295" s="58"/>
      <c r="I295" s="58"/>
      <c r="J295" s="58"/>
      <c r="K295" s="58"/>
    </row>
    <row r="296" spans="1:11" s="59" customFormat="1" ht="14.1" customHeight="1">
      <c r="A296" s="58"/>
      <c r="B296" s="58"/>
      <c r="C296" s="74" t="s">
        <v>462</v>
      </c>
      <c r="D296" s="75">
        <v>0</v>
      </c>
      <c r="E296" s="75">
        <v>0</v>
      </c>
      <c r="F296" s="75">
        <v>0</v>
      </c>
      <c r="G296" s="75">
        <v>0</v>
      </c>
      <c r="H296" s="58"/>
      <c r="I296" s="58"/>
      <c r="J296" s="58"/>
      <c r="K296" s="58"/>
    </row>
    <row r="297" spans="1:11" s="59" customFormat="1" ht="14.1" customHeight="1">
      <c r="A297" s="58"/>
      <c r="B297" s="58"/>
      <c r="C297" s="74" t="s">
        <v>459</v>
      </c>
      <c r="D297" s="75">
        <v>0</v>
      </c>
      <c r="E297" s="75">
        <v>0</v>
      </c>
      <c r="F297" s="75">
        <v>0</v>
      </c>
      <c r="G297" s="75">
        <v>0</v>
      </c>
      <c r="H297" s="58"/>
      <c r="I297" s="58"/>
      <c r="J297" s="58"/>
      <c r="K297" s="58"/>
    </row>
    <row r="298" spans="1:11" s="59" customFormat="1" ht="14.1" customHeight="1">
      <c r="A298" s="58"/>
      <c r="B298" s="58"/>
      <c r="C298" s="74" t="s">
        <v>458</v>
      </c>
      <c r="D298" s="75">
        <v>0</v>
      </c>
      <c r="E298" s="75">
        <v>0</v>
      </c>
      <c r="F298" s="75">
        <v>0</v>
      </c>
      <c r="G298" s="75">
        <v>0</v>
      </c>
      <c r="H298" s="58"/>
      <c r="I298" s="58"/>
      <c r="J298" s="58"/>
      <c r="K298" s="58"/>
    </row>
    <row r="299" spans="1:11" s="59" customFormat="1" ht="14.1" customHeight="1">
      <c r="A299" s="58"/>
      <c r="B299" s="58"/>
      <c r="C299" s="74" t="s">
        <v>457</v>
      </c>
      <c r="D299" s="75">
        <v>0</v>
      </c>
      <c r="E299" s="75">
        <v>0</v>
      </c>
      <c r="F299" s="75">
        <v>0</v>
      </c>
      <c r="G299" s="75">
        <v>0</v>
      </c>
      <c r="H299" s="58"/>
      <c r="I299" s="58"/>
      <c r="J299" s="58"/>
      <c r="K299" s="58"/>
    </row>
    <row r="300" spans="1:11" s="59" customFormat="1" ht="14.1" customHeight="1">
      <c r="A300" s="58"/>
      <c r="B300" s="58"/>
      <c r="C300" s="74" t="s">
        <v>456</v>
      </c>
      <c r="D300" s="75">
        <v>0</v>
      </c>
      <c r="E300" s="75">
        <v>0</v>
      </c>
      <c r="F300" s="75">
        <v>0</v>
      </c>
      <c r="G300" s="75">
        <v>0</v>
      </c>
      <c r="H300" s="58"/>
      <c r="I300" s="58"/>
      <c r="J300" s="58"/>
      <c r="K300" s="58"/>
    </row>
    <row r="301" spans="1:11" s="59" customFormat="1" ht="14.1" customHeight="1">
      <c r="A301" s="58"/>
      <c r="B301" s="58"/>
      <c r="C301" s="74" t="s">
        <v>455</v>
      </c>
      <c r="D301" s="75">
        <v>0</v>
      </c>
      <c r="E301" s="75">
        <v>0</v>
      </c>
      <c r="F301" s="75">
        <v>0</v>
      </c>
      <c r="G301" s="75">
        <v>0</v>
      </c>
      <c r="H301" s="58"/>
      <c r="I301" s="58"/>
      <c r="J301" s="58"/>
      <c r="K301" s="58"/>
    </row>
    <row r="302" spans="1:11" s="59" customFormat="1" ht="14.1" customHeight="1">
      <c r="A302" s="58"/>
      <c r="B302" s="58"/>
      <c r="C302" s="74" t="s">
        <v>461</v>
      </c>
      <c r="D302" s="75">
        <v>25370000</v>
      </c>
      <c r="E302" s="75">
        <v>18158000</v>
      </c>
      <c r="F302" s="75">
        <v>0</v>
      </c>
      <c r="G302" s="75">
        <v>34200000</v>
      </c>
      <c r="H302" s="58"/>
      <c r="I302" s="58"/>
      <c r="J302" s="58"/>
      <c r="K302" s="58"/>
    </row>
    <row r="303" spans="1:11" s="59" customFormat="1" ht="14.1" customHeight="1">
      <c r="A303" s="58"/>
      <c r="B303" s="58"/>
      <c r="C303" s="74" t="s">
        <v>459</v>
      </c>
      <c r="D303" s="75">
        <v>25370000</v>
      </c>
      <c r="E303" s="75">
        <v>18158000</v>
      </c>
      <c r="F303" s="75">
        <v>0</v>
      </c>
      <c r="G303" s="75">
        <v>34200000</v>
      </c>
      <c r="H303" s="58"/>
      <c r="I303" s="58"/>
      <c r="J303" s="58"/>
      <c r="K303" s="58"/>
    </row>
    <row r="304" spans="1:11" s="59" customFormat="1" ht="14.1" customHeight="1">
      <c r="A304" s="58"/>
      <c r="B304" s="58"/>
      <c r="C304" s="74" t="s">
        <v>458</v>
      </c>
      <c r="D304" s="75">
        <v>0</v>
      </c>
      <c r="E304" s="75">
        <v>0</v>
      </c>
      <c r="F304" s="75">
        <v>0</v>
      </c>
      <c r="G304" s="75">
        <v>0</v>
      </c>
      <c r="H304" s="58"/>
      <c r="I304" s="58"/>
      <c r="J304" s="58"/>
      <c r="K304" s="58"/>
    </row>
    <row r="305" spans="1:11" s="59" customFormat="1" ht="14.1" customHeight="1">
      <c r="A305" s="58"/>
      <c r="B305" s="58"/>
      <c r="C305" s="74" t="s">
        <v>457</v>
      </c>
      <c r="D305" s="75">
        <v>0</v>
      </c>
      <c r="E305" s="75">
        <v>0</v>
      </c>
      <c r="F305" s="75">
        <v>0</v>
      </c>
      <c r="G305" s="75">
        <v>0</v>
      </c>
      <c r="H305" s="58"/>
      <c r="I305" s="58"/>
      <c r="J305" s="58"/>
      <c r="K305" s="58"/>
    </row>
    <row r="306" spans="1:11" s="59" customFormat="1" ht="14.1" customHeight="1">
      <c r="A306" s="58"/>
      <c r="B306" s="58"/>
      <c r="C306" s="74" t="s">
        <v>456</v>
      </c>
      <c r="D306" s="75">
        <v>0</v>
      </c>
      <c r="E306" s="75">
        <v>0</v>
      </c>
      <c r="F306" s="75">
        <v>0</v>
      </c>
      <c r="G306" s="75">
        <v>0</v>
      </c>
      <c r="H306" s="58"/>
      <c r="I306" s="58"/>
      <c r="J306" s="58"/>
      <c r="K306" s="58"/>
    </row>
    <row r="307" spans="1:11" s="59" customFormat="1" ht="14.1" customHeight="1">
      <c r="A307" s="58"/>
      <c r="B307" s="58"/>
      <c r="C307" s="74" t="s">
        <v>455</v>
      </c>
      <c r="D307" s="75">
        <v>0</v>
      </c>
      <c r="E307" s="75">
        <v>0</v>
      </c>
      <c r="F307" s="75">
        <v>0</v>
      </c>
      <c r="G307" s="75">
        <v>0</v>
      </c>
      <c r="H307" s="58"/>
      <c r="I307" s="58"/>
      <c r="J307" s="58"/>
      <c r="K307" s="58"/>
    </row>
    <row r="308" spans="1:11" s="59" customFormat="1" ht="14.1" customHeight="1">
      <c r="A308" s="58"/>
      <c r="B308" s="58"/>
      <c r="C308" s="74" t="s">
        <v>460</v>
      </c>
      <c r="D308" s="75">
        <v>0</v>
      </c>
      <c r="E308" s="75">
        <v>0</v>
      </c>
      <c r="F308" s="75">
        <v>0</v>
      </c>
      <c r="G308" s="75">
        <v>0</v>
      </c>
      <c r="H308" s="58"/>
      <c r="I308" s="58"/>
      <c r="J308" s="58"/>
      <c r="K308" s="58"/>
    </row>
    <row r="309" spans="1:11" s="59" customFormat="1" ht="14.1" customHeight="1">
      <c r="A309" s="58"/>
      <c r="B309" s="58"/>
      <c r="C309" s="74" t="s">
        <v>459</v>
      </c>
      <c r="D309" s="75">
        <v>0</v>
      </c>
      <c r="E309" s="75">
        <v>0</v>
      </c>
      <c r="F309" s="75">
        <v>0</v>
      </c>
      <c r="G309" s="75">
        <v>0</v>
      </c>
      <c r="H309" s="58"/>
      <c r="I309" s="58"/>
      <c r="J309" s="58"/>
      <c r="K309" s="58"/>
    </row>
    <row r="310" spans="1:11" s="59" customFormat="1" ht="14.1" customHeight="1">
      <c r="A310" s="58"/>
      <c r="B310" s="58"/>
      <c r="C310" s="74" t="s">
        <v>458</v>
      </c>
      <c r="D310" s="75">
        <v>0</v>
      </c>
      <c r="E310" s="75">
        <v>0</v>
      </c>
      <c r="F310" s="75">
        <v>0</v>
      </c>
      <c r="G310" s="75">
        <v>0</v>
      </c>
      <c r="H310" s="58"/>
      <c r="I310" s="58"/>
      <c r="J310" s="58"/>
      <c r="K310" s="58"/>
    </row>
    <row r="311" spans="1:11" s="59" customFormat="1" ht="14.1" customHeight="1">
      <c r="A311" s="58"/>
      <c r="B311" s="58"/>
      <c r="C311" s="74" t="s">
        <v>457</v>
      </c>
      <c r="D311" s="75">
        <v>0</v>
      </c>
      <c r="E311" s="75">
        <v>0</v>
      </c>
      <c r="F311" s="75">
        <v>0</v>
      </c>
      <c r="G311" s="75">
        <v>0</v>
      </c>
      <c r="H311" s="58"/>
      <c r="I311" s="58"/>
      <c r="J311" s="58"/>
      <c r="K311" s="58"/>
    </row>
    <row r="312" spans="1:11" s="59" customFormat="1" ht="14.1" customHeight="1">
      <c r="A312" s="58"/>
      <c r="B312" s="58"/>
      <c r="C312" s="74" t="s">
        <v>456</v>
      </c>
      <c r="D312" s="75">
        <v>0</v>
      </c>
      <c r="E312" s="75">
        <v>0</v>
      </c>
      <c r="F312" s="75">
        <v>0</v>
      </c>
      <c r="G312" s="75">
        <v>0</v>
      </c>
      <c r="H312" s="58"/>
      <c r="I312" s="58"/>
      <c r="J312" s="58"/>
      <c r="K312" s="58"/>
    </row>
    <row r="313" spans="1:11" s="59" customFormat="1" ht="14.1" customHeight="1">
      <c r="A313" s="58"/>
      <c r="B313" s="58"/>
      <c r="C313" s="74" t="s">
        <v>455</v>
      </c>
      <c r="D313" s="75">
        <v>0</v>
      </c>
      <c r="E313" s="75">
        <v>0</v>
      </c>
      <c r="F313" s="75">
        <v>0</v>
      </c>
      <c r="G313" s="75">
        <v>0</v>
      </c>
      <c r="H313" s="58"/>
      <c r="I313" s="58"/>
      <c r="J313" s="58"/>
      <c r="K313" s="58"/>
    </row>
    <row r="314" spans="1:11" s="59" customFormat="1" ht="14.1" customHeight="1">
      <c r="A314" s="58"/>
      <c r="B314" s="58"/>
      <c r="C314" s="74" t="s">
        <v>454</v>
      </c>
      <c r="D314" s="75">
        <v>0</v>
      </c>
      <c r="E314" s="75">
        <v>0</v>
      </c>
      <c r="F314" s="75">
        <v>0</v>
      </c>
      <c r="G314" s="75">
        <v>0</v>
      </c>
      <c r="H314" s="58"/>
      <c r="I314" s="58"/>
      <c r="J314" s="58"/>
      <c r="K314" s="58"/>
    </row>
    <row r="315" spans="1:11" s="59" customFormat="1" ht="14.1" customHeight="1">
      <c r="A315" s="58"/>
      <c r="B315" s="58"/>
      <c r="C315" s="74" t="s">
        <v>453</v>
      </c>
      <c r="D315" s="75">
        <v>0</v>
      </c>
      <c r="E315" s="75">
        <v>0</v>
      </c>
      <c r="F315" s="75">
        <v>0</v>
      </c>
      <c r="G315" s="75">
        <v>0</v>
      </c>
      <c r="H315" s="58"/>
      <c r="I315" s="58"/>
      <c r="J315" s="58"/>
      <c r="K315" s="58"/>
    </row>
    <row r="316" spans="1:11" s="59" customFormat="1" ht="14.1" customHeight="1">
      <c r="A316" s="58"/>
      <c r="B316" s="58"/>
      <c r="C316" s="76" t="s">
        <v>165</v>
      </c>
      <c r="D316" s="75">
        <v>25370000</v>
      </c>
      <c r="E316" s="75">
        <v>18158000</v>
      </c>
      <c r="F316" s="75">
        <v>0</v>
      </c>
      <c r="G316" s="75">
        <v>34200000</v>
      </c>
      <c r="H316" s="58"/>
      <c r="I316" s="58"/>
      <c r="J316" s="58"/>
      <c r="K316" s="58"/>
    </row>
    <row r="317" spans="1:11" s="59" customFormat="1" ht="14.1" customHeight="1">
      <c r="A317" s="58"/>
      <c r="B317" s="58"/>
      <c r="C317" s="68" t="s">
        <v>1625</v>
      </c>
      <c r="D317" s="785" t="s">
        <v>1624</v>
      </c>
      <c r="E317" s="786"/>
      <c r="F317" s="786"/>
      <c r="G317" s="786"/>
      <c r="H317" s="58"/>
      <c r="I317" s="58"/>
      <c r="J317" s="58"/>
      <c r="K317" s="58"/>
    </row>
    <row r="318" spans="1:11" s="59" customFormat="1" ht="31.5" customHeight="1">
      <c r="A318" s="58"/>
      <c r="B318" s="58"/>
      <c r="C318" s="69" t="s">
        <v>484</v>
      </c>
      <c r="D318" s="799" t="s">
        <v>2327</v>
      </c>
      <c r="E318" s="800"/>
      <c r="F318" s="800"/>
      <c r="G318" s="800"/>
      <c r="H318" s="58"/>
      <c r="I318" s="58"/>
      <c r="J318" s="58"/>
      <c r="K318" s="58"/>
    </row>
    <row r="319" spans="1:11" s="59" customFormat="1" ht="51" customHeight="1">
      <c r="A319" s="58"/>
      <c r="B319" s="58"/>
      <c r="C319" s="62" t="s">
        <v>482</v>
      </c>
      <c r="D319" s="797" t="s">
        <v>2328</v>
      </c>
      <c r="E319" s="798"/>
      <c r="F319" s="798"/>
      <c r="G319" s="798"/>
      <c r="H319" s="58"/>
      <c r="I319" s="58"/>
      <c r="J319" s="58"/>
      <c r="K319" s="58"/>
    </row>
    <row r="320" spans="1:11" s="59" customFormat="1" ht="18" customHeight="1">
      <c r="A320" s="58"/>
      <c r="B320" s="58"/>
      <c r="C320" s="62" t="s">
        <v>15</v>
      </c>
      <c r="D320" s="797" t="s">
        <v>326</v>
      </c>
      <c r="E320" s="798"/>
      <c r="F320" s="798"/>
      <c r="G320" s="798"/>
      <c r="H320" s="58"/>
      <c r="I320" s="58"/>
      <c r="J320" s="58"/>
      <c r="K320" s="58"/>
    </row>
    <row r="321" spans="1:11" s="59" customFormat="1" ht="15" customHeight="1">
      <c r="A321" s="58"/>
      <c r="B321" s="58"/>
      <c r="C321" s="70"/>
      <c r="D321" s="71">
        <v>2021</v>
      </c>
      <c r="E321" s="71">
        <v>2022</v>
      </c>
      <c r="F321" s="71">
        <v>2023</v>
      </c>
      <c r="G321" s="71">
        <v>2024</v>
      </c>
      <c r="H321" s="58"/>
      <c r="I321" s="58"/>
      <c r="J321" s="58"/>
      <c r="K321" s="58"/>
    </row>
    <row r="322" spans="1:11" s="59" customFormat="1" ht="15" customHeight="1">
      <c r="A322" s="58"/>
      <c r="B322" s="58"/>
      <c r="C322" s="72"/>
      <c r="D322" s="73" t="s">
        <v>7</v>
      </c>
      <c r="E322" s="73" t="s">
        <v>8</v>
      </c>
      <c r="F322" s="73" t="s">
        <v>8</v>
      </c>
      <c r="G322" s="73" t="s">
        <v>8</v>
      </c>
      <c r="H322" s="58"/>
      <c r="I322" s="58"/>
      <c r="J322" s="58"/>
      <c r="K322" s="58"/>
    </row>
    <row r="323" spans="1:11" s="59" customFormat="1" ht="14.1" customHeight="1">
      <c r="A323" s="58"/>
      <c r="B323" s="58"/>
      <c r="C323" s="62" t="s">
        <v>16</v>
      </c>
      <c r="D323" s="67" t="s">
        <v>2329</v>
      </c>
      <c r="E323" s="67" t="s">
        <v>2329</v>
      </c>
      <c r="F323" s="67" t="s">
        <v>474</v>
      </c>
      <c r="G323" s="67" t="s">
        <v>474</v>
      </c>
      <c r="H323" s="58"/>
      <c r="I323" s="58"/>
      <c r="J323" s="58"/>
      <c r="K323" s="58"/>
    </row>
    <row r="324" spans="1:11" s="59" customFormat="1" ht="14.1" customHeight="1">
      <c r="A324" s="58"/>
      <c r="B324" s="58"/>
      <c r="C324" s="62" t="s">
        <v>680</v>
      </c>
      <c r="D324" s="67" t="s">
        <v>2330</v>
      </c>
      <c r="E324" s="67" t="s">
        <v>2331</v>
      </c>
      <c r="F324" s="67" t="s">
        <v>474</v>
      </c>
      <c r="G324" s="67" t="s">
        <v>474</v>
      </c>
      <c r="H324" s="58"/>
      <c r="I324" s="58"/>
      <c r="J324" s="58"/>
      <c r="K324" s="58"/>
    </row>
    <row r="325" spans="1:11" s="59" customFormat="1" ht="14.1" customHeight="1">
      <c r="A325" s="58"/>
      <c r="B325" s="58"/>
      <c r="C325" s="62" t="s">
        <v>676</v>
      </c>
      <c r="D325" s="67" t="s">
        <v>2332</v>
      </c>
      <c r="E325" s="67" t="s">
        <v>2333</v>
      </c>
      <c r="F325" s="67" t="s">
        <v>474</v>
      </c>
      <c r="G325" s="67" t="s">
        <v>474</v>
      </c>
      <c r="H325" s="58"/>
      <c r="I325" s="58"/>
      <c r="J325" s="58"/>
      <c r="K325" s="58"/>
    </row>
    <row r="326" spans="1:11" s="59" customFormat="1" ht="14.1" customHeight="1">
      <c r="A326" s="58"/>
      <c r="B326" s="58"/>
      <c r="C326" s="62" t="s">
        <v>477</v>
      </c>
      <c r="D326" s="67" t="s">
        <v>450</v>
      </c>
      <c r="E326" s="67" t="s">
        <v>474</v>
      </c>
      <c r="F326" s="67" t="s">
        <v>583</v>
      </c>
      <c r="G326" s="67" t="s">
        <v>450</v>
      </c>
      <c r="H326" s="58"/>
      <c r="I326" s="58"/>
      <c r="J326" s="58"/>
      <c r="K326" s="58"/>
    </row>
    <row r="327" spans="1:11" s="59" customFormat="1" ht="14.1" customHeight="1">
      <c r="A327" s="58"/>
      <c r="B327" s="58"/>
      <c r="C327" s="62" t="s">
        <v>476</v>
      </c>
      <c r="D327" s="67" t="s">
        <v>450</v>
      </c>
      <c r="E327" s="67" t="s">
        <v>450</v>
      </c>
      <c r="F327" s="67" t="s">
        <v>583</v>
      </c>
      <c r="G327" s="67" t="s">
        <v>450</v>
      </c>
      <c r="H327" s="58"/>
      <c r="I327" s="58"/>
      <c r="J327" s="58"/>
      <c r="K327" s="58"/>
    </row>
    <row r="328" spans="1:11" s="59" customFormat="1" ht="14.1" customHeight="1">
      <c r="A328" s="58"/>
      <c r="B328" s="58"/>
      <c r="C328" s="62" t="s">
        <v>22</v>
      </c>
      <c r="D328" s="67" t="s">
        <v>450</v>
      </c>
      <c r="E328" s="67" t="s">
        <v>450</v>
      </c>
      <c r="F328" s="67" t="s">
        <v>583</v>
      </c>
      <c r="G328" s="67" t="s">
        <v>450</v>
      </c>
      <c r="H328" s="58"/>
      <c r="I328" s="58"/>
      <c r="J328" s="58"/>
      <c r="K328" s="58"/>
    </row>
    <row r="329" spans="1:11" s="59" customFormat="1" ht="14.1" customHeight="1">
      <c r="A329" s="58"/>
      <c r="B329" s="58"/>
      <c r="C329" s="801" t="s">
        <v>473</v>
      </c>
      <c r="D329" s="802"/>
      <c r="E329" s="802"/>
      <c r="F329" s="802"/>
      <c r="G329" s="802"/>
      <c r="H329" s="58"/>
      <c r="I329" s="58"/>
      <c r="J329" s="58"/>
      <c r="K329" s="58"/>
    </row>
    <row r="330" spans="1:11" s="59" customFormat="1" ht="14.1" customHeight="1">
      <c r="A330" s="58"/>
      <c r="B330" s="58"/>
      <c r="C330" s="70"/>
      <c r="D330" s="71">
        <v>2021</v>
      </c>
      <c r="E330" s="71">
        <v>2022</v>
      </c>
      <c r="F330" s="71">
        <v>2023</v>
      </c>
      <c r="G330" s="71">
        <v>2024</v>
      </c>
      <c r="H330" s="58"/>
      <c r="I330" s="58"/>
      <c r="J330" s="58"/>
      <c r="K330" s="58"/>
    </row>
    <row r="331" spans="1:11" s="59" customFormat="1" ht="14.1" customHeight="1">
      <c r="A331" s="58"/>
      <c r="B331" s="58"/>
      <c r="C331" s="72"/>
      <c r="D331" s="73" t="s">
        <v>7</v>
      </c>
      <c r="E331" s="73" t="s">
        <v>8</v>
      </c>
      <c r="F331" s="73" t="s">
        <v>8</v>
      </c>
      <c r="G331" s="73" t="s">
        <v>8</v>
      </c>
      <c r="H331" s="58"/>
      <c r="I331" s="58"/>
      <c r="J331" s="58"/>
      <c r="K331" s="58"/>
    </row>
    <row r="332" spans="1:11" s="59" customFormat="1" ht="14.1" customHeight="1">
      <c r="A332" s="58"/>
      <c r="B332" s="58"/>
      <c r="C332" s="74" t="s">
        <v>470</v>
      </c>
      <c r="D332" s="75">
        <v>0</v>
      </c>
      <c r="E332" s="75">
        <v>0</v>
      </c>
      <c r="F332" s="75">
        <v>0</v>
      </c>
      <c r="G332" s="75">
        <v>0</v>
      </c>
      <c r="H332" s="58"/>
      <c r="I332" s="58"/>
      <c r="J332" s="58"/>
      <c r="K332" s="58"/>
    </row>
    <row r="333" spans="1:11" s="59" customFormat="1" ht="14.1" customHeight="1">
      <c r="A333" s="58"/>
      <c r="B333" s="58"/>
      <c r="C333" s="74" t="s">
        <v>459</v>
      </c>
      <c r="D333" s="75">
        <v>0</v>
      </c>
      <c r="E333" s="75">
        <v>0</v>
      </c>
      <c r="F333" s="75">
        <v>0</v>
      </c>
      <c r="G333" s="75">
        <v>0</v>
      </c>
      <c r="H333" s="58"/>
      <c r="I333" s="58"/>
      <c r="J333" s="58"/>
      <c r="K333" s="58"/>
    </row>
    <row r="334" spans="1:11" s="59" customFormat="1" ht="14.1" customHeight="1">
      <c r="A334" s="58"/>
      <c r="B334" s="58"/>
      <c r="C334" s="74" t="s">
        <v>463</v>
      </c>
      <c r="D334" s="75">
        <v>0</v>
      </c>
      <c r="E334" s="75">
        <v>0</v>
      </c>
      <c r="F334" s="75">
        <v>0</v>
      </c>
      <c r="G334" s="75">
        <v>0</v>
      </c>
      <c r="H334" s="58"/>
      <c r="I334" s="58"/>
      <c r="J334" s="58"/>
      <c r="K334" s="58"/>
    </row>
    <row r="335" spans="1:11" s="59" customFormat="1" ht="14.1" customHeight="1">
      <c r="A335" s="58"/>
      <c r="B335" s="58"/>
      <c r="C335" s="74" t="s">
        <v>469</v>
      </c>
      <c r="D335" s="75">
        <v>0</v>
      </c>
      <c r="E335" s="75">
        <v>0</v>
      </c>
      <c r="F335" s="75">
        <v>0</v>
      </c>
      <c r="G335" s="75">
        <v>0</v>
      </c>
      <c r="H335" s="58"/>
      <c r="I335" s="58"/>
      <c r="J335" s="58"/>
      <c r="K335" s="58"/>
    </row>
    <row r="336" spans="1:11" s="59" customFormat="1" ht="14.1" customHeight="1">
      <c r="A336" s="58"/>
      <c r="B336" s="58"/>
      <c r="C336" s="74" t="s">
        <v>459</v>
      </c>
      <c r="D336" s="75">
        <v>0</v>
      </c>
      <c r="E336" s="75">
        <v>0</v>
      </c>
      <c r="F336" s="75">
        <v>0</v>
      </c>
      <c r="G336" s="75">
        <v>0</v>
      </c>
      <c r="H336" s="58"/>
      <c r="I336" s="58"/>
      <c r="J336" s="58"/>
      <c r="K336" s="58"/>
    </row>
    <row r="337" spans="1:11" s="59" customFormat="1" ht="14.1" customHeight="1">
      <c r="A337" s="58"/>
      <c r="B337" s="58"/>
      <c r="C337" s="74" t="s">
        <v>463</v>
      </c>
      <c r="D337" s="75">
        <v>0</v>
      </c>
      <c r="E337" s="75">
        <v>0</v>
      </c>
      <c r="F337" s="75">
        <v>0</v>
      </c>
      <c r="G337" s="75">
        <v>0</v>
      </c>
      <c r="H337" s="58"/>
      <c r="I337" s="58"/>
      <c r="J337" s="58"/>
      <c r="K337" s="58"/>
    </row>
    <row r="338" spans="1:11" s="59" customFormat="1" ht="14.1" customHeight="1">
      <c r="A338" s="58"/>
      <c r="B338" s="58"/>
      <c r="C338" s="74" t="s">
        <v>468</v>
      </c>
      <c r="D338" s="75">
        <v>0</v>
      </c>
      <c r="E338" s="75">
        <v>0</v>
      </c>
      <c r="F338" s="75">
        <v>0</v>
      </c>
      <c r="G338" s="75">
        <v>0</v>
      </c>
      <c r="H338" s="58"/>
      <c r="I338" s="58"/>
      <c r="J338" s="58"/>
      <c r="K338" s="58"/>
    </row>
    <row r="339" spans="1:11" s="59" customFormat="1" ht="14.1" customHeight="1">
      <c r="A339" s="58"/>
      <c r="B339" s="58"/>
      <c r="C339" s="74" t="s">
        <v>459</v>
      </c>
      <c r="D339" s="75">
        <v>0</v>
      </c>
      <c r="E339" s="75">
        <v>0</v>
      </c>
      <c r="F339" s="75">
        <v>0</v>
      </c>
      <c r="G339" s="75">
        <v>0</v>
      </c>
      <c r="H339" s="58"/>
      <c r="I339" s="58"/>
      <c r="J339" s="58"/>
      <c r="K339" s="58"/>
    </row>
    <row r="340" spans="1:11" s="59" customFormat="1" ht="14.1" customHeight="1">
      <c r="A340" s="58"/>
      <c r="B340" s="58"/>
      <c r="C340" s="74" t="s">
        <v>463</v>
      </c>
      <c r="D340" s="75">
        <v>0</v>
      </c>
      <c r="E340" s="75">
        <v>0</v>
      </c>
      <c r="F340" s="75">
        <v>0</v>
      </c>
      <c r="G340" s="75">
        <v>0</v>
      </c>
      <c r="H340" s="58"/>
      <c r="I340" s="58"/>
      <c r="J340" s="58"/>
      <c r="K340" s="58"/>
    </row>
    <row r="341" spans="1:11" s="59" customFormat="1" ht="14.1" customHeight="1">
      <c r="A341" s="58"/>
      <c r="B341" s="58"/>
      <c r="C341" s="74" t="s">
        <v>467</v>
      </c>
      <c r="D341" s="75">
        <v>0</v>
      </c>
      <c r="E341" s="75">
        <v>0</v>
      </c>
      <c r="F341" s="75">
        <v>0</v>
      </c>
      <c r="G341" s="75">
        <v>0</v>
      </c>
      <c r="H341" s="58"/>
      <c r="I341" s="58"/>
      <c r="J341" s="58"/>
      <c r="K341" s="58"/>
    </row>
    <row r="342" spans="1:11" s="59" customFormat="1" ht="14.1" customHeight="1">
      <c r="A342" s="58"/>
      <c r="B342" s="58"/>
      <c r="C342" s="74" t="s">
        <v>459</v>
      </c>
      <c r="D342" s="75">
        <v>0</v>
      </c>
      <c r="E342" s="75">
        <v>0</v>
      </c>
      <c r="F342" s="75">
        <v>0</v>
      </c>
      <c r="G342" s="75">
        <v>0</v>
      </c>
      <c r="H342" s="58"/>
      <c r="I342" s="58"/>
      <c r="J342" s="58"/>
      <c r="K342" s="58"/>
    </row>
    <row r="343" spans="1:11" s="59" customFormat="1" ht="14.1" customHeight="1">
      <c r="A343" s="58"/>
      <c r="B343" s="58"/>
      <c r="C343" s="74" t="s">
        <v>463</v>
      </c>
      <c r="D343" s="75">
        <v>0</v>
      </c>
      <c r="E343" s="75">
        <v>0</v>
      </c>
      <c r="F343" s="75">
        <v>0</v>
      </c>
      <c r="G343" s="75">
        <v>0</v>
      </c>
      <c r="H343" s="58"/>
      <c r="I343" s="58"/>
      <c r="J343" s="58"/>
      <c r="K343" s="58"/>
    </row>
    <row r="344" spans="1:11" s="59" customFormat="1" ht="14.1" customHeight="1">
      <c r="A344" s="58"/>
      <c r="B344" s="58"/>
      <c r="C344" s="74" t="s">
        <v>472</v>
      </c>
      <c r="D344" s="75">
        <v>0</v>
      </c>
      <c r="E344" s="75">
        <v>0</v>
      </c>
      <c r="F344" s="75">
        <v>0</v>
      </c>
      <c r="G344" s="75">
        <v>0</v>
      </c>
      <c r="H344" s="58"/>
      <c r="I344" s="58"/>
      <c r="J344" s="58"/>
      <c r="K344" s="58"/>
    </row>
    <row r="345" spans="1:11" s="59" customFormat="1" ht="14.1" customHeight="1">
      <c r="A345" s="58"/>
      <c r="B345" s="58"/>
      <c r="C345" s="74" t="s">
        <v>459</v>
      </c>
      <c r="D345" s="75">
        <v>0</v>
      </c>
      <c r="E345" s="75">
        <v>0</v>
      </c>
      <c r="F345" s="75">
        <v>0</v>
      </c>
      <c r="G345" s="75">
        <v>0</v>
      </c>
      <c r="H345" s="58"/>
      <c r="I345" s="58"/>
      <c r="J345" s="58"/>
      <c r="K345" s="58"/>
    </row>
    <row r="346" spans="1:11" s="59" customFormat="1" ht="14.1" customHeight="1">
      <c r="A346" s="58"/>
      <c r="B346" s="58"/>
      <c r="C346" s="74" t="s">
        <v>463</v>
      </c>
      <c r="D346" s="75">
        <v>0</v>
      </c>
      <c r="E346" s="75">
        <v>0</v>
      </c>
      <c r="F346" s="75">
        <v>0</v>
      </c>
      <c r="G346" s="75">
        <v>0</v>
      </c>
      <c r="H346" s="58"/>
      <c r="I346" s="58"/>
      <c r="J346" s="58"/>
      <c r="K346" s="58"/>
    </row>
    <row r="347" spans="1:11" s="59" customFormat="1" ht="14.1" customHeight="1">
      <c r="A347" s="58"/>
      <c r="B347" s="58"/>
      <c r="C347" s="74" t="s">
        <v>465</v>
      </c>
      <c r="D347" s="75">
        <v>0</v>
      </c>
      <c r="E347" s="75">
        <v>0</v>
      </c>
      <c r="F347" s="75">
        <v>0</v>
      </c>
      <c r="G347" s="75">
        <v>0</v>
      </c>
      <c r="H347" s="58"/>
      <c r="I347" s="58"/>
      <c r="J347" s="58"/>
      <c r="K347" s="58"/>
    </row>
    <row r="348" spans="1:11" s="59" customFormat="1" ht="14.1" customHeight="1">
      <c r="A348" s="58"/>
      <c r="B348" s="58"/>
      <c r="C348" s="74" t="s">
        <v>459</v>
      </c>
      <c r="D348" s="75">
        <v>0</v>
      </c>
      <c r="E348" s="75">
        <v>0</v>
      </c>
      <c r="F348" s="75">
        <v>0</v>
      </c>
      <c r="G348" s="75">
        <v>0</v>
      </c>
      <c r="H348" s="58"/>
      <c r="I348" s="58"/>
      <c r="J348" s="58"/>
      <c r="K348" s="58"/>
    </row>
    <row r="349" spans="1:11" s="59" customFormat="1" ht="14.1" customHeight="1">
      <c r="A349" s="58"/>
      <c r="B349" s="58"/>
      <c r="C349" s="74" t="s">
        <v>463</v>
      </c>
      <c r="D349" s="75">
        <v>0</v>
      </c>
      <c r="E349" s="75">
        <v>0</v>
      </c>
      <c r="F349" s="75">
        <v>0</v>
      </c>
      <c r="G349" s="75">
        <v>0</v>
      </c>
      <c r="H349" s="58"/>
      <c r="I349" s="58"/>
      <c r="J349" s="58"/>
      <c r="K349" s="58"/>
    </row>
    <row r="350" spans="1:11" s="59" customFormat="1" ht="14.1" customHeight="1">
      <c r="A350" s="58"/>
      <c r="B350" s="58"/>
      <c r="C350" s="74" t="s">
        <v>464</v>
      </c>
      <c r="D350" s="75">
        <v>0</v>
      </c>
      <c r="E350" s="75">
        <v>0</v>
      </c>
      <c r="F350" s="75">
        <v>0</v>
      </c>
      <c r="G350" s="75">
        <v>0</v>
      </c>
      <c r="H350" s="58"/>
      <c r="I350" s="58"/>
      <c r="J350" s="58"/>
      <c r="K350" s="58"/>
    </row>
    <row r="351" spans="1:11" s="59" customFormat="1" ht="14.1" customHeight="1">
      <c r="A351" s="58"/>
      <c r="B351" s="58"/>
      <c r="C351" s="74" t="s">
        <v>459</v>
      </c>
      <c r="D351" s="75">
        <v>0</v>
      </c>
      <c r="E351" s="75">
        <v>0</v>
      </c>
      <c r="F351" s="75">
        <v>0</v>
      </c>
      <c r="G351" s="75">
        <v>0</v>
      </c>
      <c r="H351" s="58"/>
      <c r="I351" s="58"/>
      <c r="J351" s="58"/>
      <c r="K351" s="58"/>
    </row>
    <row r="352" spans="1:11" s="59" customFormat="1" ht="14.1" customHeight="1">
      <c r="A352" s="58"/>
      <c r="B352" s="58"/>
      <c r="C352" s="74" t="s">
        <v>463</v>
      </c>
      <c r="D352" s="75">
        <v>0</v>
      </c>
      <c r="E352" s="75">
        <v>0</v>
      </c>
      <c r="F352" s="75">
        <v>0</v>
      </c>
      <c r="G352" s="75">
        <v>0</v>
      </c>
      <c r="H352" s="58"/>
      <c r="I352" s="58"/>
      <c r="J352" s="58"/>
      <c r="K352" s="58"/>
    </row>
    <row r="353" spans="1:11" s="59" customFormat="1" ht="14.1" customHeight="1">
      <c r="A353" s="58"/>
      <c r="B353" s="58"/>
      <c r="C353" s="74" t="s">
        <v>462</v>
      </c>
      <c r="D353" s="75">
        <v>0</v>
      </c>
      <c r="E353" s="75">
        <v>0</v>
      </c>
      <c r="F353" s="75">
        <v>0</v>
      </c>
      <c r="G353" s="75">
        <v>0</v>
      </c>
      <c r="H353" s="58"/>
      <c r="I353" s="58"/>
      <c r="J353" s="58"/>
      <c r="K353" s="58"/>
    </row>
    <row r="354" spans="1:11" s="59" customFormat="1" ht="14.1" customHeight="1">
      <c r="A354" s="58"/>
      <c r="B354" s="58"/>
      <c r="C354" s="74" t="s">
        <v>459</v>
      </c>
      <c r="D354" s="75">
        <v>0</v>
      </c>
      <c r="E354" s="75">
        <v>0</v>
      </c>
      <c r="F354" s="75">
        <v>0</v>
      </c>
      <c r="G354" s="75">
        <v>0</v>
      </c>
      <c r="H354" s="58"/>
      <c r="I354" s="58"/>
      <c r="J354" s="58"/>
      <c r="K354" s="58"/>
    </row>
    <row r="355" spans="1:11" s="59" customFormat="1" ht="14.1" customHeight="1">
      <c r="A355" s="58"/>
      <c r="B355" s="58"/>
      <c r="C355" s="74" t="s">
        <v>458</v>
      </c>
      <c r="D355" s="75">
        <v>0</v>
      </c>
      <c r="E355" s="75">
        <v>0</v>
      </c>
      <c r="F355" s="75">
        <v>0</v>
      </c>
      <c r="G355" s="75">
        <v>0</v>
      </c>
      <c r="H355" s="58"/>
      <c r="I355" s="58"/>
      <c r="J355" s="58"/>
      <c r="K355" s="58"/>
    </row>
    <row r="356" spans="1:11" s="59" customFormat="1" ht="14.1" customHeight="1">
      <c r="A356" s="58"/>
      <c r="B356" s="58"/>
      <c r="C356" s="74" t="s">
        <v>457</v>
      </c>
      <c r="D356" s="75">
        <v>0</v>
      </c>
      <c r="E356" s="75">
        <v>0</v>
      </c>
      <c r="F356" s="75">
        <v>0</v>
      </c>
      <c r="G356" s="75">
        <v>0</v>
      </c>
      <c r="H356" s="58"/>
      <c r="I356" s="58"/>
      <c r="J356" s="58"/>
      <c r="K356" s="58"/>
    </row>
    <row r="357" spans="1:11" s="59" customFormat="1" ht="14.1" customHeight="1">
      <c r="A357" s="58"/>
      <c r="B357" s="58"/>
      <c r="C357" s="74" t="s">
        <v>456</v>
      </c>
      <c r="D357" s="75">
        <v>0</v>
      </c>
      <c r="E357" s="75">
        <v>0</v>
      </c>
      <c r="F357" s="75">
        <v>0</v>
      </c>
      <c r="G357" s="75">
        <v>0</v>
      </c>
      <c r="H357" s="58"/>
      <c r="I357" s="58"/>
      <c r="J357" s="58"/>
      <c r="K357" s="58"/>
    </row>
    <row r="358" spans="1:11" s="59" customFormat="1" ht="14.1" customHeight="1">
      <c r="A358" s="58"/>
      <c r="B358" s="58"/>
      <c r="C358" s="74" t="s">
        <v>455</v>
      </c>
      <c r="D358" s="75">
        <v>0</v>
      </c>
      <c r="E358" s="75">
        <v>0</v>
      </c>
      <c r="F358" s="75">
        <v>0</v>
      </c>
      <c r="G358" s="75">
        <v>0</v>
      </c>
      <c r="H358" s="58"/>
      <c r="I358" s="58"/>
      <c r="J358" s="58"/>
      <c r="K358" s="58"/>
    </row>
    <row r="359" spans="1:11" s="59" customFormat="1" ht="14.1" customHeight="1">
      <c r="A359" s="58"/>
      <c r="B359" s="58"/>
      <c r="C359" s="74" t="s">
        <v>461</v>
      </c>
      <c r="D359" s="75">
        <v>40000</v>
      </c>
      <c r="E359" s="75">
        <v>29342000</v>
      </c>
      <c r="F359" s="75">
        <v>0</v>
      </c>
      <c r="G359" s="75">
        <v>0</v>
      </c>
      <c r="H359" s="58"/>
      <c r="I359" s="58"/>
      <c r="J359" s="58"/>
      <c r="K359" s="58"/>
    </row>
    <row r="360" spans="1:11" s="59" customFormat="1" ht="14.1" customHeight="1">
      <c r="A360" s="58"/>
      <c r="B360" s="58"/>
      <c r="C360" s="74" t="s">
        <v>459</v>
      </c>
      <c r="D360" s="75">
        <v>40000</v>
      </c>
      <c r="E360" s="75">
        <v>29342000</v>
      </c>
      <c r="F360" s="75">
        <v>0</v>
      </c>
      <c r="G360" s="75">
        <v>0</v>
      </c>
      <c r="H360" s="58"/>
      <c r="I360" s="58"/>
      <c r="J360" s="58"/>
      <c r="K360" s="58"/>
    </row>
    <row r="361" spans="1:11" s="59" customFormat="1" ht="14.1" customHeight="1">
      <c r="A361" s="58"/>
      <c r="B361" s="58"/>
      <c r="C361" s="74" t="s">
        <v>458</v>
      </c>
      <c r="D361" s="75">
        <v>0</v>
      </c>
      <c r="E361" s="75">
        <v>0</v>
      </c>
      <c r="F361" s="75">
        <v>0</v>
      </c>
      <c r="G361" s="75">
        <v>0</v>
      </c>
      <c r="H361" s="58"/>
      <c r="I361" s="58"/>
      <c r="J361" s="58"/>
      <c r="K361" s="58"/>
    </row>
    <row r="362" spans="1:11" s="59" customFormat="1" ht="14.1" customHeight="1">
      <c r="A362" s="58"/>
      <c r="B362" s="58"/>
      <c r="C362" s="74" t="s">
        <v>457</v>
      </c>
      <c r="D362" s="75">
        <v>0</v>
      </c>
      <c r="E362" s="75">
        <v>0</v>
      </c>
      <c r="F362" s="75">
        <v>0</v>
      </c>
      <c r="G362" s="75">
        <v>0</v>
      </c>
      <c r="H362" s="58"/>
      <c r="I362" s="58"/>
      <c r="J362" s="58"/>
      <c r="K362" s="58"/>
    </row>
    <row r="363" spans="1:11" s="59" customFormat="1" ht="14.1" customHeight="1">
      <c r="A363" s="58"/>
      <c r="B363" s="58"/>
      <c r="C363" s="74" t="s">
        <v>456</v>
      </c>
      <c r="D363" s="75">
        <v>0</v>
      </c>
      <c r="E363" s="75">
        <v>0</v>
      </c>
      <c r="F363" s="75">
        <v>0</v>
      </c>
      <c r="G363" s="75">
        <v>0</v>
      </c>
      <c r="H363" s="58"/>
      <c r="I363" s="58"/>
      <c r="J363" s="58"/>
      <c r="K363" s="58"/>
    </row>
    <row r="364" spans="1:11" s="59" customFormat="1" ht="14.1" customHeight="1">
      <c r="A364" s="58"/>
      <c r="B364" s="58"/>
      <c r="C364" s="74" t="s">
        <v>455</v>
      </c>
      <c r="D364" s="75">
        <v>0</v>
      </c>
      <c r="E364" s="75">
        <v>0</v>
      </c>
      <c r="F364" s="75">
        <v>0</v>
      </c>
      <c r="G364" s="75">
        <v>0</v>
      </c>
      <c r="H364" s="58"/>
      <c r="I364" s="58"/>
      <c r="J364" s="58"/>
      <c r="K364" s="58"/>
    </row>
    <row r="365" spans="1:11" s="59" customFormat="1" ht="14.1" customHeight="1">
      <c r="A365" s="58"/>
      <c r="B365" s="58"/>
      <c r="C365" s="74" t="s">
        <v>460</v>
      </c>
      <c r="D365" s="75">
        <v>0</v>
      </c>
      <c r="E365" s="75">
        <v>0</v>
      </c>
      <c r="F365" s="75">
        <v>0</v>
      </c>
      <c r="G365" s="75">
        <v>0</v>
      </c>
      <c r="H365" s="58"/>
      <c r="I365" s="58"/>
      <c r="J365" s="58"/>
      <c r="K365" s="58"/>
    </row>
    <row r="366" spans="1:11" s="59" customFormat="1" ht="14.1" customHeight="1">
      <c r="A366" s="58"/>
      <c r="B366" s="58"/>
      <c r="C366" s="74" t="s">
        <v>459</v>
      </c>
      <c r="D366" s="75">
        <v>0</v>
      </c>
      <c r="E366" s="75">
        <v>0</v>
      </c>
      <c r="F366" s="75">
        <v>0</v>
      </c>
      <c r="G366" s="75">
        <v>0</v>
      </c>
      <c r="H366" s="58"/>
      <c r="I366" s="58"/>
      <c r="J366" s="58"/>
      <c r="K366" s="58"/>
    </row>
    <row r="367" spans="1:11" s="59" customFormat="1" ht="14.1" customHeight="1">
      <c r="A367" s="58"/>
      <c r="B367" s="58"/>
      <c r="C367" s="74" t="s">
        <v>458</v>
      </c>
      <c r="D367" s="75">
        <v>0</v>
      </c>
      <c r="E367" s="75">
        <v>0</v>
      </c>
      <c r="F367" s="75">
        <v>0</v>
      </c>
      <c r="G367" s="75">
        <v>0</v>
      </c>
      <c r="H367" s="58"/>
      <c r="I367" s="58"/>
      <c r="J367" s="58"/>
      <c r="K367" s="58"/>
    </row>
    <row r="368" spans="1:11" s="59" customFormat="1" ht="14.1" customHeight="1">
      <c r="A368" s="58"/>
      <c r="B368" s="58"/>
      <c r="C368" s="74" t="s">
        <v>457</v>
      </c>
      <c r="D368" s="75">
        <v>0</v>
      </c>
      <c r="E368" s="75">
        <v>0</v>
      </c>
      <c r="F368" s="75">
        <v>0</v>
      </c>
      <c r="G368" s="75">
        <v>0</v>
      </c>
      <c r="H368" s="58"/>
      <c r="I368" s="58"/>
      <c r="J368" s="58"/>
      <c r="K368" s="58"/>
    </row>
    <row r="369" spans="1:11" s="59" customFormat="1" ht="14.1" customHeight="1">
      <c r="A369" s="58"/>
      <c r="B369" s="58"/>
      <c r="C369" s="74" t="s">
        <v>456</v>
      </c>
      <c r="D369" s="75">
        <v>0</v>
      </c>
      <c r="E369" s="75">
        <v>0</v>
      </c>
      <c r="F369" s="75">
        <v>0</v>
      </c>
      <c r="G369" s="75">
        <v>0</v>
      </c>
      <c r="H369" s="58"/>
      <c r="I369" s="58"/>
      <c r="J369" s="58"/>
      <c r="K369" s="58"/>
    </row>
    <row r="370" spans="1:11" s="59" customFormat="1" ht="14.1" customHeight="1">
      <c r="A370" s="58"/>
      <c r="B370" s="58"/>
      <c r="C370" s="74" t="s">
        <v>455</v>
      </c>
      <c r="D370" s="75">
        <v>0</v>
      </c>
      <c r="E370" s="75">
        <v>0</v>
      </c>
      <c r="F370" s="75">
        <v>0</v>
      </c>
      <c r="G370" s="75">
        <v>0</v>
      </c>
      <c r="H370" s="58"/>
      <c r="I370" s="58"/>
      <c r="J370" s="58"/>
      <c r="K370" s="58"/>
    </row>
    <row r="371" spans="1:11" s="59" customFormat="1" ht="14.1" customHeight="1">
      <c r="A371" s="58"/>
      <c r="B371" s="58"/>
      <c r="C371" s="74" t="s">
        <v>454</v>
      </c>
      <c r="D371" s="75">
        <v>0</v>
      </c>
      <c r="E371" s="75">
        <v>0</v>
      </c>
      <c r="F371" s="75">
        <v>0</v>
      </c>
      <c r="G371" s="75">
        <v>0</v>
      </c>
      <c r="H371" s="58"/>
      <c r="I371" s="58"/>
      <c r="J371" s="58"/>
      <c r="K371" s="58"/>
    </row>
    <row r="372" spans="1:11" s="59" customFormat="1" ht="14.1" customHeight="1">
      <c r="A372" s="58"/>
      <c r="B372" s="58"/>
      <c r="C372" s="74" t="s">
        <v>453</v>
      </c>
      <c r="D372" s="75">
        <v>0</v>
      </c>
      <c r="E372" s="75">
        <v>0</v>
      </c>
      <c r="F372" s="75">
        <v>0</v>
      </c>
      <c r="G372" s="75">
        <v>0</v>
      </c>
      <c r="H372" s="58"/>
      <c r="I372" s="58"/>
      <c r="J372" s="58"/>
      <c r="K372" s="58"/>
    </row>
    <row r="373" spans="1:11" s="59" customFormat="1" ht="14.1" customHeight="1">
      <c r="A373" s="58"/>
      <c r="B373" s="58"/>
      <c r="C373" s="76" t="s">
        <v>165</v>
      </c>
      <c r="D373" s="75">
        <v>40000</v>
      </c>
      <c r="E373" s="75">
        <v>29342000</v>
      </c>
      <c r="F373" s="75">
        <v>0</v>
      </c>
      <c r="G373" s="75">
        <v>0</v>
      </c>
      <c r="H373" s="58"/>
      <c r="I373" s="58"/>
      <c r="J373" s="58"/>
      <c r="K373" s="58"/>
    </row>
    <row r="374" spans="1:11" s="59" customFormat="1" ht="21" customHeight="1">
      <c r="A374" s="58"/>
      <c r="B374" s="58"/>
      <c r="C374" s="69" t="s">
        <v>484</v>
      </c>
      <c r="D374" s="799" t="s">
        <v>1623</v>
      </c>
      <c r="E374" s="800"/>
      <c r="F374" s="800"/>
      <c r="G374" s="800"/>
      <c r="H374" s="58"/>
      <c r="I374" s="58"/>
      <c r="J374" s="58"/>
      <c r="K374" s="58"/>
    </row>
    <row r="375" spans="1:11" s="59" customFormat="1" ht="18.75" customHeight="1">
      <c r="A375" s="58"/>
      <c r="B375" s="58"/>
      <c r="C375" s="62" t="s">
        <v>482</v>
      </c>
      <c r="D375" s="797" t="s">
        <v>1622</v>
      </c>
      <c r="E375" s="798"/>
      <c r="F375" s="798"/>
      <c r="G375" s="798"/>
      <c r="H375" s="58"/>
      <c r="I375" s="58"/>
      <c r="J375" s="58"/>
      <c r="K375" s="58"/>
    </row>
    <row r="376" spans="1:11" s="59" customFormat="1" ht="18.75" customHeight="1">
      <c r="A376" s="58"/>
      <c r="B376" s="58"/>
      <c r="C376" s="62" t="s">
        <v>15</v>
      </c>
      <c r="D376" s="797" t="s">
        <v>326</v>
      </c>
      <c r="E376" s="798"/>
      <c r="F376" s="798"/>
      <c r="G376" s="798"/>
      <c r="H376" s="58"/>
      <c r="I376" s="58"/>
      <c r="J376" s="58"/>
      <c r="K376" s="58"/>
    </row>
    <row r="377" spans="1:11" s="59" customFormat="1" ht="15" customHeight="1">
      <c r="A377" s="58"/>
      <c r="B377" s="58"/>
      <c r="C377" s="70"/>
      <c r="D377" s="71">
        <v>2021</v>
      </c>
      <c r="E377" s="71">
        <v>2022</v>
      </c>
      <c r="F377" s="71">
        <v>2023</v>
      </c>
      <c r="G377" s="71">
        <v>2024</v>
      </c>
      <c r="H377" s="58"/>
      <c r="I377" s="58"/>
      <c r="J377" s="58"/>
      <c r="K377" s="58"/>
    </row>
    <row r="378" spans="1:11" s="59" customFormat="1" ht="15" customHeight="1">
      <c r="A378" s="58"/>
      <c r="B378" s="58"/>
      <c r="C378" s="72"/>
      <c r="D378" s="73" t="s">
        <v>7</v>
      </c>
      <c r="E378" s="73" t="s">
        <v>8</v>
      </c>
      <c r="F378" s="73" t="s">
        <v>8</v>
      </c>
      <c r="G378" s="73" t="s">
        <v>8</v>
      </c>
      <c r="H378" s="58"/>
      <c r="I378" s="58"/>
      <c r="J378" s="58"/>
      <c r="K378" s="58"/>
    </row>
    <row r="379" spans="1:11" s="59" customFormat="1" ht="14.1" customHeight="1">
      <c r="A379" s="58"/>
      <c r="B379" s="58"/>
      <c r="C379" s="62" t="s">
        <v>16</v>
      </c>
      <c r="D379" s="67" t="s">
        <v>474</v>
      </c>
      <c r="E379" s="67" t="s">
        <v>474</v>
      </c>
      <c r="F379" s="67" t="s">
        <v>1621</v>
      </c>
      <c r="G379" s="67" t="s">
        <v>474</v>
      </c>
      <c r="H379" s="58"/>
      <c r="I379" s="58"/>
      <c r="J379" s="58"/>
      <c r="K379" s="58"/>
    </row>
    <row r="380" spans="1:11" s="59" customFormat="1" ht="14.1" customHeight="1">
      <c r="A380" s="58"/>
      <c r="B380" s="58"/>
      <c r="C380" s="62" t="s">
        <v>680</v>
      </c>
      <c r="D380" s="67" t="s">
        <v>474</v>
      </c>
      <c r="E380" s="67" t="s">
        <v>474</v>
      </c>
      <c r="F380" s="67" t="s">
        <v>954</v>
      </c>
      <c r="G380" s="67" t="s">
        <v>474</v>
      </c>
      <c r="H380" s="58"/>
      <c r="I380" s="58"/>
      <c r="J380" s="58"/>
      <c r="K380" s="58"/>
    </row>
    <row r="381" spans="1:11" s="59" customFormat="1" ht="14.1" customHeight="1">
      <c r="A381" s="58"/>
      <c r="B381" s="58"/>
      <c r="C381" s="62" t="s">
        <v>676</v>
      </c>
      <c r="D381" s="67" t="s">
        <v>474</v>
      </c>
      <c r="E381" s="67" t="s">
        <v>474</v>
      </c>
      <c r="F381" s="67" t="s">
        <v>1620</v>
      </c>
      <c r="G381" s="67" t="s">
        <v>474</v>
      </c>
      <c r="H381" s="58"/>
      <c r="I381" s="58"/>
      <c r="J381" s="58"/>
      <c r="K381" s="58"/>
    </row>
    <row r="382" spans="1:11" s="59" customFormat="1" ht="14.1" customHeight="1">
      <c r="A382" s="58"/>
      <c r="B382" s="58"/>
      <c r="C382" s="62" t="s">
        <v>477</v>
      </c>
      <c r="D382" s="67" t="s">
        <v>450</v>
      </c>
      <c r="E382" s="67" t="s">
        <v>450</v>
      </c>
      <c r="F382" s="67" t="s">
        <v>450</v>
      </c>
      <c r="G382" s="67" t="s">
        <v>583</v>
      </c>
      <c r="H382" s="58"/>
      <c r="I382" s="58"/>
      <c r="J382" s="58"/>
      <c r="K382" s="58"/>
    </row>
    <row r="383" spans="1:11" s="59" customFormat="1" ht="14.1" customHeight="1">
      <c r="A383" s="58"/>
      <c r="B383" s="58"/>
      <c r="C383" s="62" t="s">
        <v>476</v>
      </c>
      <c r="D383" s="67" t="s">
        <v>450</v>
      </c>
      <c r="E383" s="67" t="s">
        <v>450</v>
      </c>
      <c r="F383" s="67" t="s">
        <v>450</v>
      </c>
      <c r="G383" s="67" t="s">
        <v>583</v>
      </c>
      <c r="H383" s="58"/>
      <c r="I383" s="58"/>
      <c r="J383" s="58"/>
      <c r="K383" s="58"/>
    </row>
    <row r="384" spans="1:11" s="59" customFormat="1" ht="14.1" customHeight="1">
      <c r="A384" s="58"/>
      <c r="B384" s="58"/>
      <c r="C384" s="62" t="s">
        <v>22</v>
      </c>
      <c r="D384" s="67" t="s">
        <v>450</v>
      </c>
      <c r="E384" s="67" t="s">
        <v>450</v>
      </c>
      <c r="F384" s="67" t="s">
        <v>450</v>
      </c>
      <c r="G384" s="67" t="s">
        <v>583</v>
      </c>
      <c r="H384" s="58"/>
      <c r="I384" s="58"/>
      <c r="J384" s="58"/>
      <c r="K384" s="58"/>
    </row>
    <row r="385" spans="1:11" s="59" customFormat="1" ht="14.1" customHeight="1">
      <c r="A385" s="58"/>
      <c r="B385" s="58"/>
      <c r="C385" s="801" t="s">
        <v>473</v>
      </c>
      <c r="D385" s="802"/>
      <c r="E385" s="802"/>
      <c r="F385" s="802"/>
      <c r="G385" s="802"/>
      <c r="H385" s="58"/>
      <c r="I385" s="58"/>
      <c r="J385" s="58"/>
      <c r="K385" s="58"/>
    </row>
    <row r="386" spans="1:11" s="59" customFormat="1" ht="14.1" customHeight="1">
      <c r="A386" s="58"/>
      <c r="B386" s="58"/>
      <c r="C386" s="70"/>
      <c r="D386" s="71">
        <v>2021</v>
      </c>
      <c r="E386" s="71">
        <v>2022</v>
      </c>
      <c r="F386" s="71">
        <v>2023</v>
      </c>
      <c r="G386" s="71">
        <v>2024</v>
      </c>
      <c r="H386" s="58"/>
      <c r="I386" s="58"/>
      <c r="J386" s="58"/>
      <c r="K386" s="58"/>
    </row>
    <row r="387" spans="1:11" s="59" customFormat="1" ht="14.1" customHeight="1">
      <c r="A387" s="58"/>
      <c r="B387" s="58"/>
      <c r="C387" s="72"/>
      <c r="D387" s="73" t="s">
        <v>7</v>
      </c>
      <c r="E387" s="73" t="s">
        <v>8</v>
      </c>
      <c r="F387" s="73" t="s">
        <v>8</v>
      </c>
      <c r="G387" s="73" t="s">
        <v>8</v>
      </c>
      <c r="H387" s="58"/>
      <c r="I387" s="58"/>
      <c r="J387" s="58"/>
      <c r="K387" s="58"/>
    </row>
    <row r="388" spans="1:11" s="59" customFormat="1" ht="14.1" customHeight="1">
      <c r="A388" s="58"/>
      <c r="B388" s="58"/>
      <c r="C388" s="74" t="s">
        <v>470</v>
      </c>
      <c r="D388" s="75">
        <v>0</v>
      </c>
      <c r="E388" s="75">
        <v>0</v>
      </c>
      <c r="F388" s="75">
        <v>0</v>
      </c>
      <c r="G388" s="75">
        <v>0</v>
      </c>
      <c r="H388" s="58"/>
      <c r="I388" s="58"/>
      <c r="J388" s="58"/>
      <c r="K388" s="58"/>
    </row>
    <row r="389" spans="1:11" s="59" customFormat="1" ht="14.1" customHeight="1">
      <c r="A389" s="58"/>
      <c r="B389" s="58"/>
      <c r="C389" s="74" t="s">
        <v>459</v>
      </c>
      <c r="D389" s="75">
        <v>0</v>
      </c>
      <c r="E389" s="75">
        <v>0</v>
      </c>
      <c r="F389" s="75">
        <v>0</v>
      </c>
      <c r="G389" s="75">
        <v>0</v>
      </c>
      <c r="H389" s="58"/>
      <c r="I389" s="58"/>
      <c r="J389" s="58"/>
      <c r="K389" s="58"/>
    </row>
    <row r="390" spans="1:11" s="59" customFormat="1" ht="14.1" customHeight="1">
      <c r="A390" s="58"/>
      <c r="B390" s="58"/>
      <c r="C390" s="74" t="s">
        <v>463</v>
      </c>
      <c r="D390" s="75">
        <v>0</v>
      </c>
      <c r="E390" s="75">
        <v>0</v>
      </c>
      <c r="F390" s="75">
        <v>0</v>
      </c>
      <c r="G390" s="75">
        <v>0</v>
      </c>
      <c r="H390" s="58"/>
      <c r="I390" s="58"/>
      <c r="J390" s="58"/>
      <c r="K390" s="58"/>
    </row>
    <row r="391" spans="1:11" s="59" customFormat="1" ht="14.1" customHeight="1">
      <c r="A391" s="58"/>
      <c r="B391" s="58"/>
      <c r="C391" s="74" t="s">
        <v>469</v>
      </c>
      <c r="D391" s="75">
        <v>0</v>
      </c>
      <c r="E391" s="75">
        <v>0</v>
      </c>
      <c r="F391" s="75">
        <v>0</v>
      </c>
      <c r="G391" s="75">
        <v>0</v>
      </c>
      <c r="H391" s="58"/>
      <c r="I391" s="58"/>
      <c r="J391" s="58"/>
      <c r="K391" s="58"/>
    </row>
    <row r="392" spans="1:11" s="59" customFormat="1" ht="14.1" customHeight="1">
      <c r="A392" s="58"/>
      <c r="B392" s="58"/>
      <c r="C392" s="74" t="s">
        <v>459</v>
      </c>
      <c r="D392" s="75">
        <v>0</v>
      </c>
      <c r="E392" s="75">
        <v>0</v>
      </c>
      <c r="F392" s="75">
        <v>0</v>
      </c>
      <c r="G392" s="75">
        <v>0</v>
      </c>
      <c r="H392" s="58"/>
      <c r="I392" s="58"/>
      <c r="J392" s="58"/>
      <c r="K392" s="58"/>
    </row>
    <row r="393" spans="1:11" s="59" customFormat="1" ht="14.1" customHeight="1">
      <c r="A393" s="58"/>
      <c r="B393" s="58"/>
      <c r="C393" s="74" t="s">
        <v>463</v>
      </c>
      <c r="D393" s="75">
        <v>0</v>
      </c>
      <c r="E393" s="75">
        <v>0</v>
      </c>
      <c r="F393" s="75">
        <v>0</v>
      </c>
      <c r="G393" s="75">
        <v>0</v>
      </c>
      <c r="H393" s="58"/>
      <c r="I393" s="58"/>
      <c r="J393" s="58"/>
      <c r="K393" s="58"/>
    </row>
    <row r="394" spans="1:11" s="59" customFormat="1" ht="14.1" customHeight="1">
      <c r="A394" s="58"/>
      <c r="B394" s="58"/>
      <c r="C394" s="74" t="s">
        <v>468</v>
      </c>
      <c r="D394" s="75">
        <v>0</v>
      </c>
      <c r="E394" s="75">
        <v>0</v>
      </c>
      <c r="F394" s="75">
        <v>0</v>
      </c>
      <c r="G394" s="75">
        <v>0</v>
      </c>
      <c r="H394" s="58"/>
      <c r="I394" s="58"/>
      <c r="J394" s="58"/>
      <c r="K394" s="58"/>
    </row>
    <row r="395" spans="1:11" s="59" customFormat="1" ht="14.1" customHeight="1">
      <c r="A395" s="58"/>
      <c r="B395" s="58"/>
      <c r="C395" s="74" t="s">
        <v>459</v>
      </c>
      <c r="D395" s="75">
        <v>0</v>
      </c>
      <c r="E395" s="75">
        <v>0</v>
      </c>
      <c r="F395" s="75">
        <v>0</v>
      </c>
      <c r="G395" s="75">
        <v>0</v>
      </c>
      <c r="H395" s="58"/>
      <c r="I395" s="58"/>
      <c r="J395" s="58"/>
      <c r="K395" s="58"/>
    </row>
    <row r="396" spans="1:11" s="59" customFormat="1" ht="14.1" customHeight="1">
      <c r="A396" s="58"/>
      <c r="B396" s="58"/>
      <c r="C396" s="74" t="s">
        <v>463</v>
      </c>
      <c r="D396" s="75">
        <v>0</v>
      </c>
      <c r="E396" s="75">
        <v>0</v>
      </c>
      <c r="F396" s="75">
        <v>0</v>
      </c>
      <c r="G396" s="75">
        <v>0</v>
      </c>
      <c r="H396" s="58"/>
      <c r="I396" s="58"/>
      <c r="J396" s="58"/>
      <c r="K396" s="58"/>
    </row>
    <row r="397" spans="1:11" s="59" customFormat="1" ht="14.1" customHeight="1">
      <c r="A397" s="58"/>
      <c r="B397" s="58"/>
      <c r="C397" s="74" t="s">
        <v>467</v>
      </c>
      <c r="D397" s="75">
        <v>0</v>
      </c>
      <c r="E397" s="75">
        <v>0</v>
      </c>
      <c r="F397" s="75">
        <v>0</v>
      </c>
      <c r="G397" s="75">
        <v>0</v>
      </c>
      <c r="H397" s="58"/>
      <c r="I397" s="58"/>
      <c r="J397" s="58"/>
      <c r="K397" s="58"/>
    </row>
    <row r="398" spans="1:11" s="59" customFormat="1" ht="14.1" customHeight="1">
      <c r="A398" s="58"/>
      <c r="B398" s="58"/>
      <c r="C398" s="74" t="s">
        <v>459</v>
      </c>
      <c r="D398" s="75">
        <v>0</v>
      </c>
      <c r="E398" s="75">
        <v>0</v>
      </c>
      <c r="F398" s="75">
        <v>0</v>
      </c>
      <c r="G398" s="75">
        <v>0</v>
      </c>
      <c r="H398" s="58"/>
      <c r="I398" s="58"/>
      <c r="J398" s="58"/>
      <c r="K398" s="58"/>
    </row>
    <row r="399" spans="1:11" s="59" customFormat="1" ht="14.1" customHeight="1">
      <c r="A399" s="58"/>
      <c r="B399" s="58"/>
      <c r="C399" s="74" t="s">
        <v>463</v>
      </c>
      <c r="D399" s="75">
        <v>0</v>
      </c>
      <c r="E399" s="75">
        <v>0</v>
      </c>
      <c r="F399" s="75">
        <v>0</v>
      </c>
      <c r="G399" s="75">
        <v>0</v>
      </c>
      <c r="H399" s="58"/>
      <c r="I399" s="58"/>
      <c r="J399" s="58"/>
      <c r="K399" s="58"/>
    </row>
    <row r="400" spans="1:11" s="59" customFormat="1" ht="14.1" customHeight="1">
      <c r="A400" s="58"/>
      <c r="B400" s="58"/>
      <c r="C400" s="74" t="s">
        <v>472</v>
      </c>
      <c r="D400" s="75">
        <v>0</v>
      </c>
      <c r="E400" s="75">
        <v>0</v>
      </c>
      <c r="F400" s="75">
        <v>0</v>
      </c>
      <c r="G400" s="75">
        <v>0</v>
      </c>
      <c r="H400" s="58"/>
      <c r="I400" s="58"/>
      <c r="J400" s="58"/>
      <c r="K400" s="58"/>
    </row>
    <row r="401" spans="1:11" s="59" customFormat="1" ht="14.1" customHeight="1">
      <c r="A401" s="58"/>
      <c r="B401" s="58"/>
      <c r="C401" s="74" t="s">
        <v>459</v>
      </c>
      <c r="D401" s="75">
        <v>0</v>
      </c>
      <c r="E401" s="75">
        <v>0</v>
      </c>
      <c r="F401" s="75">
        <v>0</v>
      </c>
      <c r="G401" s="75">
        <v>0</v>
      </c>
      <c r="H401" s="58"/>
      <c r="I401" s="58"/>
      <c r="J401" s="58"/>
      <c r="K401" s="58"/>
    </row>
    <row r="402" spans="1:11" s="59" customFormat="1" ht="14.1" customHeight="1">
      <c r="A402" s="58"/>
      <c r="B402" s="58"/>
      <c r="C402" s="74" t="s">
        <v>463</v>
      </c>
      <c r="D402" s="75">
        <v>0</v>
      </c>
      <c r="E402" s="75">
        <v>0</v>
      </c>
      <c r="F402" s="75">
        <v>0</v>
      </c>
      <c r="G402" s="75">
        <v>0</v>
      </c>
      <c r="H402" s="58"/>
      <c r="I402" s="58"/>
      <c r="J402" s="58"/>
      <c r="K402" s="58"/>
    </row>
    <row r="403" spans="1:11" s="59" customFormat="1" ht="14.1" customHeight="1">
      <c r="A403" s="58"/>
      <c r="B403" s="58"/>
      <c r="C403" s="74" t="s">
        <v>465</v>
      </c>
      <c r="D403" s="75">
        <v>0</v>
      </c>
      <c r="E403" s="75">
        <v>0</v>
      </c>
      <c r="F403" s="75">
        <v>0</v>
      </c>
      <c r="G403" s="75">
        <v>0</v>
      </c>
      <c r="H403" s="58"/>
      <c r="I403" s="58"/>
      <c r="J403" s="58"/>
      <c r="K403" s="58"/>
    </row>
    <row r="404" spans="1:11" s="59" customFormat="1" ht="14.1" customHeight="1">
      <c r="A404" s="58"/>
      <c r="B404" s="58"/>
      <c r="C404" s="74" t="s">
        <v>459</v>
      </c>
      <c r="D404" s="75">
        <v>0</v>
      </c>
      <c r="E404" s="75">
        <v>0</v>
      </c>
      <c r="F404" s="75">
        <v>0</v>
      </c>
      <c r="G404" s="75">
        <v>0</v>
      </c>
      <c r="H404" s="58"/>
      <c r="I404" s="58"/>
      <c r="J404" s="58"/>
      <c r="K404" s="58"/>
    </row>
    <row r="405" spans="1:11" s="59" customFormat="1" ht="14.1" customHeight="1">
      <c r="A405" s="58"/>
      <c r="B405" s="58"/>
      <c r="C405" s="74" t="s">
        <v>463</v>
      </c>
      <c r="D405" s="75">
        <v>0</v>
      </c>
      <c r="E405" s="75">
        <v>0</v>
      </c>
      <c r="F405" s="75">
        <v>0</v>
      </c>
      <c r="G405" s="75">
        <v>0</v>
      </c>
      <c r="H405" s="58"/>
      <c r="I405" s="58"/>
      <c r="J405" s="58"/>
      <c r="K405" s="58"/>
    </row>
    <row r="406" spans="1:11" s="59" customFormat="1" ht="14.1" customHeight="1">
      <c r="A406" s="58"/>
      <c r="B406" s="58"/>
      <c r="C406" s="74" t="s">
        <v>464</v>
      </c>
      <c r="D406" s="75">
        <v>0</v>
      </c>
      <c r="E406" s="75">
        <v>0</v>
      </c>
      <c r="F406" s="75">
        <v>0</v>
      </c>
      <c r="G406" s="75">
        <v>0</v>
      </c>
      <c r="H406" s="58"/>
      <c r="I406" s="58"/>
      <c r="J406" s="58"/>
      <c r="K406" s="58"/>
    </row>
    <row r="407" spans="1:11" s="59" customFormat="1" ht="14.1" customHeight="1">
      <c r="A407" s="58"/>
      <c r="B407" s="58"/>
      <c r="C407" s="74" t="s">
        <v>459</v>
      </c>
      <c r="D407" s="75">
        <v>0</v>
      </c>
      <c r="E407" s="75">
        <v>0</v>
      </c>
      <c r="F407" s="75">
        <v>0</v>
      </c>
      <c r="G407" s="75">
        <v>0</v>
      </c>
      <c r="H407" s="58"/>
      <c r="I407" s="58"/>
      <c r="J407" s="58"/>
      <c r="K407" s="58"/>
    </row>
    <row r="408" spans="1:11" s="59" customFormat="1" ht="14.1" customHeight="1">
      <c r="A408" s="58"/>
      <c r="B408" s="58"/>
      <c r="C408" s="74" t="s">
        <v>463</v>
      </c>
      <c r="D408" s="75">
        <v>0</v>
      </c>
      <c r="E408" s="75">
        <v>0</v>
      </c>
      <c r="F408" s="75">
        <v>0</v>
      </c>
      <c r="G408" s="75">
        <v>0</v>
      </c>
      <c r="H408" s="58"/>
      <c r="I408" s="58"/>
      <c r="J408" s="58"/>
      <c r="K408" s="58"/>
    </row>
    <row r="409" spans="1:11" s="59" customFormat="1" ht="14.1" customHeight="1">
      <c r="A409" s="58"/>
      <c r="B409" s="58"/>
      <c r="C409" s="74" t="s">
        <v>462</v>
      </c>
      <c r="D409" s="75">
        <v>0</v>
      </c>
      <c r="E409" s="75">
        <v>0</v>
      </c>
      <c r="F409" s="75">
        <v>0</v>
      </c>
      <c r="G409" s="75">
        <v>0</v>
      </c>
      <c r="H409" s="58"/>
      <c r="I409" s="58"/>
      <c r="J409" s="58"/>
      <c r="K409" s="58"/>
    </row>
    <row r="410" spans="1:11" s="59" customFormat="1" ht="14.1" customHeight="1">
      <c r="A410" s="58"/>
      <c r="B410" s="58"/>
      <c r="C410" s="74" t="s">
        <v>459</v>
      </c>
      <c r="D410" s="75">
        <v>0</v>
      </c>
      <c r="E410" s="75">
        <v>0</v>
      </c>
      <c r="F410" s="75">
        <v>0</v>
      </c>
      <c r="G410" s="75">
        <v>0</v>
      </c>
      <c r="H410" s="58"/>
      <c r="I410" s="58"/>
      <c r="J410" s="58"/>
      <c r="K410" s="58"/>
    </row>
    <row r="411" spans="1:11" s="59" customFormat="1" ht="14.1" customHeight="1">
      <c r="A411" s="58"/>
      <c r="B411" s="58"/>
      <c r="C411" s="74" t="s">
        <v>458</v>
      </c>
      <c r="D411" s="75">
        <v>0</v>
      </c>
      <c r="E411" s="75">
        <v>0</v>
      </c>
      <c r="F411" s="75">
        <v>0</v>
      </c>
      <c r="G411" s="75">
        <v>0</v>
      </c>
      <c r="H411" s="58"/>
      <c r="I411" s="58"/>
      <c r="J411" s="58"/>
      <c r="K411" s="58"/>
    </row>
    <row r="412" spans="1:11" s="59" customFormat="1" ht="14.1" customHeight="1">
      <c r="A412" s="58"/>
      <c r="B412" s="58"/>
      <c r="C412" s="74" t="s">
        <v>457</v>
      </c>
      <c r="D412" s="75">
        <v>0</v>
      </c>
      <c r="E412" s="75">
        <v>0</v>
      </c>
      <c r="F412" s="75">
        <v>0</v>
      </c>
      <c r="G412" s="75">
        <v>0</v>
      </c>
      <c r="H412" s="58"/>
      <c r="I412" s="58"/>
      <c r="J412" s="58"/>
      <c r="K412" s="58"/>
    </row>
    <row r="413" spans="1:11" s="59" customFormat="1" ht="14.1" customHeight="1">
      <c r="A413" s="58"/>
      <c r="B413" s="58"/>
      <c r="C413" s="74" t="s">
        <v>456</v>
      </c>
      <c r="D413" s="75">
        <v>0</v>
      </c>
      <c r="E413" s="75">
        <v>0</v>
      </c>
      <c r="F413" s="75">
        <v>0</v>
      </c>
      <c r="G413" s="75">
        <v>0</v>
      </c>
      <c r="H413" s="58"/>
      <c r="I413" s="58"/>
      <c r="J413" s="58"/>
      <c r="K413" s="58"/>
    </row>
    <row r="414" spans="1:11" s="59" customFormat="1" ht="14.1" customHeight="1">
      <c r="A414" s="58"/>
      <c r="B414" s="58"/>
      <c r="C414" s="74" t="s">
        <v>455</v>
      </c>
      <c r="D414" s="75">
        <v>0</v>
      </c>
      <c r="E414" s="75">
        <v>0</v>
      </c>
      <c r="F414" s="75">
        <v>0</v>
      </c>
      <c r="G414" s="75">
        <v>0</v>
      </c>
      <c r="H414" s="58"/>
      <c r="I414" s="58"/>
      <c r="J414" s="58"/>
      <c r="K414" s="58"/>
    </row>
    <row r="415" spans="1:11" s="59" customFormat="1" ht="14.1" customHeight="1">
      <c r="A415" s="58"/>
      <c r="B415" s="58"/>
      <c r="C415" s="74" t="s">
        <v>461</v>
      </c>
      <c r="D415" s="75">
        <v>0</v>
      </c>
      <c r="E415" s="75">
        <v>0</v>
      </c>
      <c r="F415" s="75">
        <v>8000000</v>
      </c>
      <c r="G415" s="75">
        <v>0</v>
      </c>
      <c r="H415" s="58"/>
      <c r="I415" s="58"/>
      <c r="J415" s="58"/>
      <c r="K415" s="58"/>
    </row>
    <row r="416" spans="1:11" s="59" customFormat="1" ht="14.1" customHeight="1">
      <c r="A416" s="58"/>
      <c r="B416" s="58"/>
      <c r="C416" s="74" t="s">
        <v>459</v>
      </c>
      <c r="D416" s="75">
        <v>0</v>
      </c>
      <c r="E416" s="75">
        <v>0</v>
      </c>
      <c r="F416" s="75">
        <v>8000000</v>
      </c>
      <c r="G416" s="75">
        <v>0</v>
      </c>
      <c r="H416" s="58"/>
      <c r="I416" s="58"/>
      <c r="J416" s="58"/>
      <c r="K416" s="58"/>
    </row>
    <row r="417" spans="1:11" s="59" customFormat="1" ht="14.1" customHeight="1">
      <c r="A417" s="58"/>
      <c r="B417" s="58"/>
      <c r="C417" s="74" t="s">
        <v>458</v>
      </c>
      <c r="D417" s="75">
        <v>0</v>
      </c>
      <c r="E417" s="75">
        <v>0</v>
      </c>
      <c r="F417" s="75">
        <v>0</v>
      </c>
      <c r="G417" s="75">
        <v>0</v>
      </c>
      <c r="H417" s="58"/>
      <c r="I417" s="58"/>
      <c r="J417" s="58"/>
      <c r="K417" s="58"/>
    </row>
    <row r="418" spans="1:11" s="59" customFormat="1" ht="14.1" customHeight="1">
      <c r="A418" s="58"/>
      <c r="B418" s="58"/>
      <c r="C418" s="74" t="s">
        <v>457</v>
      </c>
      <c r="D418" s="75">
        <v>0</v>
      </c>
      <c r="E418" s="75">
        <v>0</v>
      </c>
      <c r="F418" s="75">
        <v>0</v>
      </c>
      <c r="G418" s="75">
        <v>0</v>
      </c>
      <c r="H418" s="58"/>
      <c r="I418" s="58"/>
      <c r="J418" s="58"/>
      <c r="K418" s="58"/>
    </row>
    <row r="419" spans="1:11" s="59" customFormat="1" ht="14.1" customHeight="1">
      <c r="A419" s="58"/>
      <c r="B419" s="58"/>
      <c r="C419" s="74" t="s">
        <v>456</v>
      </c>
      <c r="D419" s="75">
        <v>0</v>
      </c>
      <c r="E419" s="75">
        <v>0</v>
      </c>
      <c r="F419" s="75">
        <v>0</v>
      </c>
      <c r="G419" s="75">
        <v>0</v>
      </c>
      <c r="H419" s="58"/>
      <c r="I419" s="58"/>
      <c r="J419" s="58"/>
      <c r="K419" s="58"/>
    </row>
    <row r="420" spans="1:11" s="59" customFormat="1" ht="14.1" customHeight="1">
      <c r="A420" s="58"/>
      <c r="B420" s="58"/>
      <c r="C420" s="74" t="s">
        <v>455</v>
      </c>
      <c r="D420" s="75">
        <v>0</v>
      </c>
      <c r="E420" s="75">
        <v>0</v>
      </c>
      <c r="F420" s="75">
        <v>0</v>
      </c>
      <c r="G420" s="75">
        <v>0</v>
      </c>
      <c r="H420" s="58"/>
      <c r="I420" s="58"/>
      <c r="J420" s="58"/>
      <c r="K420" s="58"/>
    </row>
    <row r="421" spans="1:11" s="59" customFormat="1" ht="14.1" customHeight="1">
      <c r="A421" s="58"/>
      <c r="B421" s="58"/>
      <c r="C421" s="74" t="s">
        <v>460</v>
      </c>
      <c r="D421" s="75">
        <v>0</v>
      </c>
      <c r="E421" s="75">
        <v>0</v>
      </c>
      <c r="F421" s="75">
        <v>0</v>
      </c>
      <c r="G421" s="75">
        <v>0</v>
      </c>
      <c r="H421" s="58"/>
      <c r="I421" s="58"/>
      <c r="J421" s="58"/>
      <c r="K421" s="58"/>
    </row>
    <row r="422" spans="1:11" s="59" customFormat="1" ht="14.1" customHeight="1">
      <c r="A422" s="58"/>
      <c r="B422" s="58"/>
      <c r="C422" s="74" t="s">
        <v>459</v>
      </c>
      <c r="D422" s="75">
        <v>0</v>
      </c>
      <c r="E422" s="75">
        <v>0</v>
      </c>
      <c r="F422" s="75">
        <v>0</v>
      </c>
      <c r="G422" s="75">
        <v>0</v>
      </c>
      <c r="H422" s="58"/>
      <c r="I422" s="58"/>
      <c r="J422" s="58"/>
      <c r="K422" s="58"/>
    </row>
    <row r="423" spans="1:11" s="59" customFormat="1" ht="14.1" customHeight="1">
      <c r="A423" s="58"/>
      <c r="B423" s="58"/>
      <c r="C423" s="74" t="s">
        <v>458</v>
      </c>
      <c r="D423" s="75">
        <v>0</v>
      </c>
      <c r="E423" s="75">
        <v>0</v>
      </c>
      <c r="F423" s="75">
        <v>0</v>
      </c>
      <c r="G423" s="75">
        <v>0</v>
      </c>
      <c r="H423" s="58"/>
      <c r="I423" s="58"/>
      <c r="J423" s="58"/>
      <c r="K423" s="58"/>
    </row>
    <row r="424" spans="1:11" s="59" customFormat="1" ht="14.1" customHeight="1">
      <c r="A424" s="58"/>
      <c r="B424" s="58"/>
      <c r="C424" s="74" t="s">
        <v>457</v>
      </c>
      <c r="D424" s="75">
        <v>0</v>
      </c>
      <c r="E424" s="75">
        <v>0</v>
      </c>
      <c r="F424" s="75">
        <v>0</v>
      </c>
      <c r="G424" s="75">
        <v>0</v>
      </c>
      <c r="H424" s="58"/>
      <c r="I424" s="58"/>
      <c r="J424" s="58"/>
      <c r="K424" s="58"/>
    </row>
    <row r="425" spans="1:11" s="59" customFormat="1" ht="14.1" customHeight="1">
      <c r="A425" s="58"/>
      <c r="B425" s="58"/>
      <c r="C425" s="74" t="s">
        <v>456</v>
      </c>
      <c r="D425" s="75">
        <v>0</v>
      </c>
      <c r="E425" s="75">
        <v>0</v>
      </c>
      <c r="F425" s="75">
        <v>0</v>
      </c>
      <c r="G425" s="75">
        <v>0</v>
      </c>
      <c r="H425" s="58"/>
      <c r="I425" s="58"/>
      <c r="J425" s="58"/>
      <c r="K425" s="58"/>
    </row>
    <row r="426" spans="1:11" s="59" customFormat="1" ht="14.1" customHeight="1">
      <c r="A426" s="58"/>
      <c r="B426" s="58"/>
      <c r="C426" s="74" t="s">
        <v>455</v>
      </c>
      <c r="D426" s="75">
        <v>0</v>
      </c>
      <c r="E426" s="75">
        <v>0</v>
      </c>
      <c r="F426" s="75">
        <v>0</v>
      </c>
      <c r="G426" s="75">
        <v>0</v>
      </c>
      <c r="H426" s="58"/>
      <c r="I426" s="58"/>
      <c r="J426" s="58"/>
      <c r="K426" s="58"/>
    </row>
    <row r="427" spans="1:11" s="59" customFormat="1" ht="14.1" customHeight="1">
      <c r="A427" s="58"/>
      <c r="B427" s="58"/>
      <c r="C427" s="74" t="s">
        <v>454</v>
      </c>
      <c r="D427" s="75">
        <v>0</v>
      </c>
      <c r="E427" s="75">
        <v>0</v>
      </c>
      <c r="F427" s="75">
        <v>0</v>
      </c>
      <c r="G427" s="75">
        <v>0</v>
      </c>
      <c r="H427" s="58"/>
      <c r="I427" s="58"/>
      <c r="J427" s="58"/>
      <c r="K427" s="58"/>
    </row>
    <row r="428" spans="1:11" s="59" customFormat="1" ht="14.1" customHeight="1">
      <c r="A428" s="58"/>
      <c r="B428" s="58"/>
      <c r="C428" s="74" t="s">
        <v>453</v>
      </c>
      <c r="D428" s="75">
        <v>0</v>
      </c>
      <c r="E428" s="75">
        <v>0</v>
      </c>
      <c r="F428" s="75">
        <v>0</v>
      </c>
      <c r="G428" s="75">
        <v>0</v>
      </c>
      <c r="H428" s="58"/>
      <c r="I428" s="58"/>
      <c r="J428" s="58"/>
      <c r="K428" s="58"/>
    </row>
    <row r="429" spans="1:11" s="59" customFormat="1" ht="14.1" customHeight="1">
      <c r="A429" s="58"/>
      <c r="B429" s="58"/>
      <c r="C429" s="76" t="s">
        <v>165</v>
      </c>
      <c r="D429" s="75">
        <v>0</v>
      </c>
      <c r="E429" s="75">
        <v>0</v>
      </c>
      <c r="F429" s="75">
        <v>8000000</v>
      </c>
      <c r="G429" s="75">
        <v>0</v>
      </c>
      <c r="H429" s="58"/>
      <c r="I429" s="58"/>
      <c r="J429" s="58"/>
      <c r="K429" s="58"/>
    </row>
    <row r="430" spans="1:11" s="59" customFormat="1" ht="18" customHeight="1">
      <c r="A430" s="58"/>
      <c r="B430" s="58"/>
      <c r="C430" s="69" t="s">
        <v>484</v>
      </c>
      <c r="D430" s="799" t="s">
        <v>1619</v>
      </c>
      <c r="E430" s="800"/>
      <c r="F430" s="800"/>
      <c r="G430" s="800"/>
      <c r="H430" s="58"/>
      <c r="I430" s="58"/>
      <c r="J430" s="58"/>
      <c r="K430" s="58"/>
    </row>
    <row r="431" spans="1:11" s="59" customFormat="1" ht="21" customHeight="1">
      <c r="A431" s="58"/>
      <c r="B431" s="58"/>
      <c r="C431" s="62" t="s">
        <v>482</v>
      </c>
      <c r="D431" s="797" t="s">
        <v>1618</v>
      </c>
      <c r="E431" s="798"/>
      <c r="F431" s="798"/>
      <c r="G431" s="798"/>
      <c r="H431" s="58"/>
      <c r="I431" s="58"/>
      <c r="J431" s="58"/>
      <c r="K431" s="58"/>
    </row>
    <row r="432" spans="1:11" s="59" customFormat="1" ht="19.5" customHeight="1">
      <c r="A432" s="58"/>
      <c r="B432" s="58"/>
      <c r="C432" s="62" t="s">
        <v>15</v>
      </c>
      <c r="D432" s="797" t="s">
        <v>326</v>
      </c>
      <c r="E432" s="798"/>
      <c r="F432" s="798"/>
      <c r="G432" s="798"/>
      <c r="H432" s="58"/>
      <c r="I432" s="58"/>
      <c r="J432" s="58"/>
      <c r="K432" s="58"/>
    </row>
    <row r="433" spans="1:11" s="59" customFormat="1" ht="15" customHeight="1">
      <c r="A433" s="58"/>
      <c r="B433" s="58"/>
      <c r="C433" s="70"/>
      <c r="D433" s="71">
        <v>2021</v>
      </c>
      <c r="E433" s="71">
        <v>2022</v>
      </c>
      <c r="F433" s="71">
        <v>2023</v>
      </c>
      <c r="G433" s="71">
        <v>2024</v>
      </c>
      <c r="H433" s="58"/>
      <c r="I433" s="58"/>
      <c r="J433" s="58"/>
      <c r="K433" s="58"/>
    </row>
    <row r="434" spans="1:11" s="59" customFormat="1" ht="15" customHeight="1">
      <c r="A434" s="58"/>
      <c r="B434" s="58"/>
      <c r="C434" s="72"/>
      <c r="D434" s="73" t="s">
        <v>7</v>
      </c>
      <c r="E434" s="73" t="s">
        <v>8</v>
      </c>
      <c r="F434" s="73" t="s">
        <v>8</v>
      </c>
      <c r="G434" s="73" t="s">
        <v>8</v>
      </c>
      <c r="H434" s="58"/>
      <c r="I434" s="58"/>
      <c r="J434" s="58"/>
      <c r="K434" s="58"/>
    </row>
    <row r="435" spans="1:11" s="59" customFormat="1" ht="14.1" customHeight="1">
      <c r="A435" s="58"/>
      <c r="B435" s="58"/>
      <c r="C435" s="62" t="s">
        <v>16</v>
      </c>
      <c r="D435" s="67" t="s">
        <v>450</v>
      </c>
      <c r="E435" s="67" t="s">
        <v>474</v>
      </c>
      <c r="F435" s="67" t="s">
        <v>1617</v>
      </c>
      <c r="G435" s="67" t="s">
        <v>474</v>
      </c>
      <c r="H435" s="58"/>
      <c r="I435" s="58"/>
      <c r="J435" s="58"/>
      <c r="K435" s="58"/>
    </row>
    <row r="436" spans="1:11" s="59" customFormat="1" ht="14.1" customHeight="1">
      <c r="A436" s="58"/>
      <c r="B436" s="58"/>
      <c r="C436" s="62" t="s">
        <v>680</v>
      </c>
      <c r="D436" s="67" t="s">
        <v>450</v>
      </c>
      <c r="E436" s="67" t="s">
        <v>474</v>
      </c>
      <c r="F436" s="67" t="s">
        <v>2334</v>
      </c>
      <c r="G436" s="67" t="s">
        <v>474</v>
      </c>
      <c r="H436" s="58"/>
      <c r="I436" s="58"/>
      <c r="J436" s="58"/>
      <c r="K436" s="58"/>
    </row>
    <row r="437" spans="1:11" s="59" customFormat="1" ht="14.1" customHeight="1">
      <c r="A437" s="58"/>
      <c r="B437" s="58"/>
      <c r="C437" s="62" t="s">
        <v>676</v>
      </c>
      <c r="D437" s="67" t="s">
        <v>474</v>
      </c>
      <c r="E437" s="67" t="s">
        <v>474</v>
      </c>
      <c r="F437" s="67" t="s">
        <v>2335</v>
      </c>
      <c r="G437" s="67" t="s">
        <v>474</v>
      </c>
      <c r="H437" s="58"/>
      <c r="I437" s="58"/>
      <c r="J437" s="58"/>
      <c r="K437" s="58"/>
    </row>
    <row r="438" spans="1:11" s="59" customFormat="1" ht="14.1" customHeight="1">
      <c r="A438" s="58"/>
      <c r="B438" s="58"/>
      <c r="C438" s="62" t="s">
        <v>477</v>
      </c>
      <c r="D438" s="67" t="s">
        <v>450</v>
      </c>
      <c r="E438" s="67" t="s">
        <v>450</v>
      </c>
      <c r="F438" s="67" t="s">
        <v>450</v>
      </c>
      <c r="G438" s="67" t="s">
        <v>583</v>
      </c>
      <c r="H438" s="58"/>
      <c r="I438" s="58"/>
      <c r="J438" s="58"/>
      <c r="K438" s="58"/>
    </row>
    <row r="439" spans="1:11" s="59" customFormat="1" ht="14.1" customHeight="1">
      <c r="A439" s="58"/>
      <c r="B439" s="58"/>
      <c r="C439" s="62" t="s">
        <v>476</v>
      </c>
      <c r="D439" s="67" t="s">
        <v>450</v>
      </c>
      <c r="E439" s="67" t="s">
        <v>450</v>
      </c>
      <c r="F439" s="67" t="s">
        <v>450</v>
      </c>
      <c r="G439" s="67" t="s">
        <v>583</v>
      </c>
      <c r="H439" s="58"/>
      <c r="I439" s="58"/>
      <c r="J439" s="58"/>
      <c r="K439" s="58"/>
    </row>
    <row r="440" spans="1:11" s="59" customFormat="1" ht="14.1" customHeight="1">
      <c r="A440" s="58"/>
      <c r="B440" s="58"/>
      <c r="C440" s="62" t="s">
        <v>22</v>
      </c>
      <c r="D440" s="67" t="s">
        <v>450</v>
      </c>
      <c r="E440" s="67" t="s">
        <v>450</v>
      </c>
      <c r="F440" s="67" t="s">
        <v>450</v>
      </c>
      <c r="G440" s="67" t="s">
        <v>583</v>
      </c>
      <c r="H440" s="58"/>
      <c r="I440" s="58"/>
      <c r="J440" s="58"/>
      <c r="K440" s="58"/>
    </row>
    <row r="441" spans="1:11" s="59" customFormat="1" ht="14.1" customHeight="1">
      <c r="A441" s="58"/>
      <c r="B441" s="58"/>
      <c r="C441" s="801" t="s">
        <v>473</v>
      </c>
      <c r="D441" s="802"/>
      <c r="E441" s="802"/>
      <c r="F441" s="802"/>
      <c r="G441" s="802"/>
      <c r="H441" s="58"/>
      <c r="I441" s="58"/>
      <c r="J441" s="58"/>
      <c r="K441" s="58"/>
    </row>
    <row r="442" spans="1:11" s="59" customFormat="1" ht="14.1" customHeight="1">
      <c r="A442" s="58"/>
      <c r="B442" s="58"/>
      <c r="C442" s="70"/>
      <c r="D442" s="71">
        <v>2021</v>
      </c>
      <c r="E442" s="71">
        <v>2022</v>
      </c>
      <c r="F442" s="71">
        <v>2023</v>
      </c>
      <c r="G442" s="71">
        <v>2024</v>
      </c>
      <c r="H442" s="58"/>
      <c r="I442" s="58"/>
      <c r="J442" s="58"/>
      <c r="K442" s="58"/>
    </row>
    <row r="443" spans="1:11" s="59" customFormat="1" ht="14.1" customHeight="1">
      <c r="A443" s="58"/>
      <c r="B443" s="58"/>
      <c r="C443" s="72"/>
      <c r="D443" s="73" t="s">
        <v>7</v>
      </c>
      <c r="E443" s="73" t="s">
        <v>8</v>
      </c>
      <c r="F443" s="73" t="s">
        <v>8</v>
      </c>
      <c r="G443" s="73" t="s">
        <v>8</v>
      </c>
      <c r="H443" s="58"/>
      <c r="I443" s="58"/>
      <c r="J443" s="58"/>
      <c r="K443" s="58"/>
    </row>
    <row r="444" spans="1:11" s="59" customFormat="1" ht="14.1" customHeight="1">
      <c r="A444" s="58"/>
      <c r="B444" s="58"/>
      <c r="C444" s="74" t="s">
        <v>470</v>
      </c>
      <c r="D444" s="77" t="s">
        <v>450</v>
      </c>
      <c r="E444" s="75">
        <v>0</v>
      </c>
      <c r="F444" s="75">
        <v>0</v>
      </c>
      <c r="G444" s="75">
        <v>0</v>
      </c>
      <c r="H444" s="58"/>
      <c r="I444" s="58"/>
      <c r="J444" s="58"/>
      <c r="K444" s="58"/>
    </row>
    <row r="445" spans="1:11" s="59" customFormat="1" ht="14.1" customHeight="1">
      <c r="A445" s="58"/>
      <c r="B445" s="58"/>
      <c r="C445" s="74" t="s">
        <v>459</v>
      </c>
      <c r="D445" s="77" t="s">
        <v>450</v>
      </c>
      <c r="E445" s="75">
        <v>0</v>
      </c>
      <c r="F445" s="75">
        <v>0</v>
      </c>
      <c r="G445" s="75">
        <v>0</v>
      </c>
      <c r="H445" s="58"/>
      <c r="I445" s="58"/>
      <c r="J445" s="58"/>
      <c r="K445" s="58"/>
    </row>
    <row r="446" spans="1:11" s="59" customFormat="1" ht="14.1" customHeight="1">
      <c r="A446" s="58"/>
      <c r="B446" s="58"/>
      <c r="C446" s="74" t="s">
        <v>463</v>
      </c>
      <c r="D446" s="77" t="s">
        <v>450</v>
      </c>
      <c r="E446" s="75">
        <v>0</v>
      </c>
      <c r="F446" s="75">
        <v>0</v>
      </c>
      <c r="G446" s="75">
        <v>0</v>
      </c>
      <c r="H446" s="58"/>
      <c r="I446" s="58"/>
      <c r="J446" s="58"/>
      <c r="K446" s="58"/>
    </row>
    <row r="447" spans="1:11" s="59" customFormat="1" ht="14.1" customHeight="1">
      <c r="A447" s="58"/>
      <c r="B447" s="58"/>
      <c r="C447" s="74" t="s">
        <v>469</v>
      </c>
      <c r="D447" s="77" t="s">
        <v>450</v>
      </c>
      <c r="E447" s="75">
        <v>0</v>
      </c>
      <c r="F447" s="75">
        <v>0</v>
      </c>
      <c r="G447" s="75">
        <v>0</v>
      </c>
      <c r="H447" s="58"/>
      <c r="I447" s="58"/>
      <c r="J447" s="58"/>
      <c r="K447" s="58"/>
    </row>
    <row r="448" spans="1:11" s="59" customFormat="1" ht="14.1" customHeight="1">
      <c r="A448" s="58"/>
      <c r="B448" s="58"/>
      <c r="C448" s="74" t="s">
        <v>459</v>
      </c>
      <c r="D448" s="77" t="s">
        <v>450</v>
      </c>
      <c r="E448" s="75">
        <v>0</v>
      </c>
      <c r="F448" s="75">
        <v>0</v>
      </c>
      <c r="G448" s="75">
        <v>0</v>
      </c>
      <c r="H448" s="58"/>
      <c r="I448" s="58"/>
      <c r="J448" s="58"/>
      <c r="K448" s="58"/>
    </row>
    <row r="449" spans="1:11" s="59" customFormat="1" ht="14.1" customHeight="1">
      <c r="A449" s="58"/>
      <c r="B449" s="58"/>
      <c r="C449" s="74" t="s">
        <v>463</v>
      </c>
      <c r="D449" s="77" t="s">
        <v>450</v>
      </c>
      <c r="E449" s="75">
        <v>0</v>
      </c>
      <c r="F449" s="75">
        <v>0</v>
      </c>
      <c r="G449" s="75">
        <v>0</v>
      </c>
      <c r="H449" s="58"/>
      <c r="I449" s="58"/>
      <c r="J449" s="58"/>
      <c r="K449" s="58"/>
    </row>
    <row r="450" spans="1:11" s="59" customFormat="1" ht="14.1" customHeight="1">
      <c r="A450" s="58"/>
      <c r="B450" s="58"/>
      <c r="C450" s="74" t="s">
        <v>468</v>
      </c>
      <c r="D450" s="77" t="s">
        <v>450</v>
      </c>
      <c r="E450" s="75">
        <v>0</v>
      </c>
      <c r="F450" s="75">
        <v>0</v>
      </c>
      <c r="G450" s="75">
        <v>0</v>
      </c>
      <c r="H450" s="58"/>
      <c r="I450" s="58"/>
      <c r="J450" s="58"/>
      <c r="K450" s="58"/>
    </row>
    <row r="451" spans="1:11" s="59" customFormat="1" ht="14.1" customHeight="1">
      <c r="A451" s="58"/>
      <c r="B451" s="58"/>
      <c r="C451" s="74" t="s">
        <v>459</v>
      </c>
      <c r="D451" s="77" t="s">
        <v>450</v>
      </c>
      <c r="E451" s="75">
        <v>0</v>
      </c>
      <c r="F451" s="75">
        <v>0</v>
      </c>
      <c r="G451" s="75">
        <v>0</v>
      </c>
      <c r="H451" s="58"/>
      <c r="I451" s="58"/>
      <c r="J451" s="58"/>
      <c r="K451" s="58"/>
    </row>
    <row r="452" spans="1:11" s="59" customFormat="1" ht="14.1" customHeight="1">
      <c r="A452" s="58"/>
      <c r="B452" s="58"/>
      <c r="C452" s="74" t="s">
        <v>463</v>
      </c>
      <c r="D452" s="77" t="s">
        <v>450</v>
      </c>
      <c r="E452" s="75">
        <v>0</v>
      </c>
      <c r="F452" s="75">
        <v>0</v>
      </c>
      <c r="G452" s="75">
        <v>0</v>
      </c>
      <c r="H452" s="58"/>
      <c r="I452" s="58"/>
      <c r="J452" s="58"/>
      <c r="K452" s="58"/>
    </row>
    <row r="453" spans="1:11" s="59" customFormat="1" ht="14.1" customHeight="1">
      <c r="A453" s="58"/>
      <c r="B453" s="58"/>
      <c r="C453" s="74" t="s">
        <v>467</v>
      </c>
      <c r="D453" s="77" t="s">
        <v>450</v>
      </c>
      <c r="E453" s="75">
        <v>0</v>
      </c>
      <c r="F453" s="75">
        <v>0</v>
      </c>
      <c r="G453" s="75">
        <v>0</v>
      </c>
      <c r="H453" s="58"/>
      <c r="I453" s="58"/>
      <c r="J453" s="58"/>
      <c r="K453" s="58"/>
    </row>
    <row r="454" spans="1:11" s="59" customFormat="1" ht="14.1" customHeight="1">
      <c r="A454" s="58"/>
      <c r="B454" s="58"/>
      <c r="C454" s="74" t="s">
        <v>459</v>
      </c>
      <c r="D454" s="77" t="s">
        <v>450</v>
      </c>
      <c r="E454" s="75">
        <v>0</v>
      </c>
      <c r="F454" s="75">
        <v>0</v>
      </c>
      <c r="G454" s="75">
        <v>0</v>
      </c>
      <c r="H454" s="58"/>
      <c r="I454" s="58"/>
      <c r="J454" s="58"/>
      <c r="K454" s="58"/>
    </row>
    <row r="455" spans="1:11" s="59" customFormat="1" ht="14.1" customHeight="1">
      <c r="A455" s="58"/>
      <c r="B455" s="58"/>
      <c r="C455" s="74" t="s">
        <v>463</v>
      </c>
      <c r="D455" s="77" t="s">
        <v>450</v>
      </c>
      <c r="E455" s="75">
        <v>0</v>
      </c>
      <c r="F455" s="75">
        <v>0</v>
      </c>
      <c r="G455" s="75">
        <v>0</v>
      </c>
      <c r="H455" s="58"/>
      <c r="I455" s="58"/>
      <c r="J455" s="58"/>
      <c r="K455" s="58"/>
    </row>
    <row r="456" spans="1:11" s="59" customFormat="1" ht="14.1" customHeight="1">
      <c r="A456" s="58"/>
      <c r="B456" s="58"/>
      <c r="C456" s="74" t="s">
        <v>472</v>
      </c>
      <c r="D456" s="77" t="s">
        <v>450</v>
      </c>
      <c r="E456" s="75">
        <v>0</v>
      </c>
      <c r="F456" s="75">
        <v>0</v>
      </c>
      <c r="G456" s="75">
        <v>0</v>
      </c>
      <c r="H456" s="58"/>
      <c r="I456" s="58"/>
      <c r="J456" s="58"/>
      <c r="K456" s="58"/>
    </row>
    <row r="457" spans="1:11" s="59" customFormat="1" ht="14.1" customHeight="1">
      <c r="A457" s="58"/>
      <c r="B457" s="58"/>
      <c r="C457" s="74" t="s">
        <v>459</v>
      </c>
      <c r="D457" s="77" t="s">
        <v>450</v>
      </c>
      <c r="E457" s="75">
        <v>0</v>
      </c>
      <c r="F457" s="75">
        <v>0</v>
      </c>
      <c r="G457" s="75">
        <v>0</v>
      </c>
      <c r="H457" s="58"/>
      <c r="I457" s="58"/>
      <c r="J457" s="58"/>
      <c r="K457" s="58"/>
    </row>
    <row r="458" spans="1:11" s="59" customFormat="1" ht="14.1" customHeight="1">
      <c r="A458" s="58"/>
      <c r="B458" s="58"/>
      <c r="C458" s="74" t="s">
        <v>463</v>
      </c>
      <c r="D458" s="77" t="s">
        <v>450</v>
      </c>
      <c r="E458" s="75">
        <v>0</v>
      </c>
      <c r="F458" s="75">
        <v>0</v>
      </c>
      <c r="G458" s="75">
        <v>0</v>
      </c>
      <c r="H458" s="58"/>
      <c r="I458" s="58"/>
      <c r="J458" s="58"/>
      <c r="K458" s="58"/>
    </row>
    <row r="459" spans="1:11" s="59" customFormat="1" ht="14.1" customHeight="1">
      <c r="A459" s="58"/>
      <c r="B459" s="58"/>
      <c r="C459" s="74" t="s">
        <v>465</v>
      </c>
      <c r="D459" s="77" t="s">
        <v>450</v>
      </c>
      <c r="E459" s="75">
        <v>0</v>
      </c>
      <c r="F459" s="75">
        <v>0</v>
      </c>
      <c r="G459" s="75">
        <v>0</v>
      </c>
      <c r="H459" s="58"/>
      <c r="I459" s="58"/>
      <c r="J459" s="58"/>
      <c r="K459" s="58"/>
    </row>
    <row r="460" spans="1:11" s="59" customFormat="1" ht="14.1" customHeight="1">
      <c r="A460" s="58"/>
      <c r="B460" s="58"/>
      <c r="C460" s="74" t="s">
        <v>459</v>
      </c>
      <c r="D460" s="77" t="s">
        <v>450</v>
      </c>
      <c r="E460" s="75">
        <v>0</v>
      </c>
      <c r="F460" s="75">
        <v>0</v>
      </c>
      <c r="G460" s="75">
        <v>0</v>
      </c>
      <c r="H460" s="58"/>
      <c r="I460" s="58"/>
      <c r="J460" s="58"/>
      <c r="K460" s="58"/>
    </row>
    <row r="461" spans="1:11" s="59" customFormat="1" ht="14.1" customHeight="1">
      <c r="A461" s="58"/>
      <c r="B461" s="58"/>
      <c r="C461" s="74" t="s">
        <v>463</v>
      </c>
      <c r="D461" s="77" t="s">
        <v>450</v>
      </c>
      <c r="E461" s="75">
        <v>0</v>
      </c>
      <c r="F461" s="75">
        <v>0</v>
      </c>
      <c r="G461" s="75">
        <v>0</v>
      </c>
      <c r="H461" s="58"/>
      <c r="I461" s="58"/>
      <c r="J461" s="58"/>
      <c r="K461" s="58"/>
    </row>
    <row r="462" spans="1:11" s="59" customFormat="1" ht="14.1" customHeight="1">
      <c r="A462" s="58"/>
      <c r="B462" s="58"/>
      <c r="C462" s="74" t="s">
        <v>464</v>
      </c>
      <c r="D462" s="77" t="s">
        <v>450</v>
      </c>
      <c r="E462" s="75">
        <v>0</v>
      </c>
      <c r="F462" s="75">
        <v>0</v>
      </c>
      <c r="G462" s="75">
        <v>0</v>
      </c>
      <c r="H462" s="58"/>
      <c r="I462" s="58"/>
      <c r="J462" s="58"/>
      <c r="K462" s="58"/>
    </row>
    <row r="463" spans="1:11" s="59" customFormat="1" ht="14.1" customHeight="1">
      <c r="A463" s="58"/>
      <c r="B463" s="58"/>
      <c r="C463" s="74" t="s">
        <v>459</v>
      </c>
      <c r="D463" s="77" t="s">
        <v>450</v>
      </c>
      <c r="E463" s="75">
        <v>0</v>
      </c>
      <c r="F463" s="75">
        <v>0</v>
      </c>
      <c r="G463" s="75">
        <v>0</v>
      </c>
      <c r="H463" s="58"/>
      <c r="I463" s="58"/>
      <c r="J463" s="58"/>
      <c r="K463" s="58"/>
    </row>
    <row r="464" spans="1:11" s="59" customFormat="1" ht="14.1" customHeight="1">
      <c r="A464" s="58"/>
      <c r="B464" s="58"/>
      <c r="C464" s="74" t="s">
        <v>463</v>
      </c>
      <c r="D464" s="77" t="s">
        <v>450</v>
      </c>
      <c r="E464" s="75">
        <v>0</v>
      </c>
      <c r="F464" s="75">
        <v>0</v>
      </c>
      <c r="G464" s="75">
        <v>0</v>
      </c>
      <c r="H464" s="58"/>
      <c r="I464" s="58"/>
      <c r="J464" s="58"/>
      <c r="K464" s="58"/>
    </row>
    <row r="465" spans="1:11" s="59" customFormat="1" ht="14.1" customHeight="1">
      <c r="A465" s="58"/>
      <c r="B465" s="58"/>
      <c r="C465" s="74" t="s">
        <v>462</v>
      </c>
      <c r="D465" s="77" t="s">
        <v>450</v>
      </c>
      <c r="E465" s="75">
        <v>0</v>
      </c>
      <c r="F465" s="75">
        <v>0</v>
      </c>
      <c r="G465" s="75">
        <v>0</v>
      </c>
      <c r="H465" s="58"/>
      <c r="I465" s="58"/>
      <c r="J465" s="58"/>
      <c r="K465" s="58"/>
    </row>
    <row r="466" spans="1:11" s="59" customFormat="1" ht="14.1" customHeight="1">
      <c r="A466" s="58"/>
      <c r="B466" s="58"/>
      <c r="C466" s="74" t="s">
        <v>459</v>
      </c>
      <c r="D466" s="77" t="s">
        <v>450</v>
      </c>
      <c r="E466" s="75">
        <v>0</v>
      </c>
      <c r="F466" s="75">
        <v>0</v>
      </c>
      <c r="G466" s="75">
        <v>0</v>
      </c>
      <c r="H466" s="58"/>
      <c r="I466" s="58"/>
      <c r="J466" s="58"/>
      <c r="K466" s="58"/>
    </row>
    <row r="467" spans="1:11" s="59" customFormat="1" ht="14.1" customHeight="1">
      <c r="A467" s="58"/>
      <c r="B467" s="58"/>
      <c r="C467" s="74" t="s">
        <v>458</v>
      </c>
      <c r="D467" s="77" t="s">
        <v>450</v>
      </c>
      <c r="E467" s="75">
        <v>0</v>
      </c>
      <c r="F467" s="75">
        <v>0</v>
      </c>
      <c r="G467" s="75">
        <v>0</v>
      </c>
      <c r="H467" s="58"/>
      <c r="I467" s="58"/>
      <c r="J467" s="58"/>
      <c r="K467" s="58"/>
    </row>
    <row r="468" spans="1:11" s="59" customFormat="1" ht="14.1" customHeight="1">
      <c r="A468" s="58"/>
      <c r="B468" s="58"/>
      <c r="C468" s="74" t="s">
        <v>457</v>
      </c>
      <c r="D468" s="77" t="s">
        <v>450</v>
      </c>
      <c r="E468" s="75">
        <v>0</v>
      </c>
      <c r="F468" s="75">
        <v>0</v>
      </c>
      <c r="G468" s="75">
        <v>0</v>
      </c>
      <c r="H468" s="58"/>
      <c r="I468" s="58"/>
      <c r="J468" s="58"/>
      <c r="K468" s="58"/>
    </row>
    <row r="469" spans="1:11" s="59" customFormat="1" ht="14.1" customHeight="1">
      <c r="A469" s="58"/>
      <c r="B469" s="58"/>
      <c r="C469" s="74" t="s">
        <v>456</v>
      </c>
      <c r="D469" s="77" t="s">
        <v>450</v>
      </c>
      <c r="E469" s="75">
        <v>0</v>
      </c>
      <c r="F469" s="75">
        <v>0</v>
      </c>
      <c r="G469" s="75">
        <v>0</v>
      </c>
      <c r="H469" s="58"/>
      <c r="I469" s="58"/>
      <c r="J469" s="58"/>
      <c r="K469" s="58"/>
    </row>
    <row r="470" spans="1:11" s="59" customFormat="1" ht="14.1" customHeight="1">
      <c r="A470" s="58"/>
      <c r="B470" s="58"/>
      <c r="C470" s="74" t="s">
        <v>455</v>
      </c>
      <c r="D470" s="77" t="s">
        <v>450</v>
      </c>
      <c r="E470" s="75">
        <v>0</v>
      </c>
      <c r="F470" s="75">
        <v>0</v>
      </c>
      <c r="G470" s="75">
        <v>0</v>
      </c>
      <c r="H470" s="58"/>
      <c r="I470" s="58"/>
      <c r="J470" s="58"/>
      <c r="K470" s="58"/>
    </row>
    <row r="471" spans="1:11" s="59" customFormat="1" ht="14.1" customHeight="1">
      <c r="A471" s="58"/>
      <c r="B471" s="58"/>
      <c r="C471" s="74" t="s">
        <v>461</v>
      </c>
      <c r="D471" s="77" t="s">
        <v>450</v>
      </c>
      <c r="E471" s="75">
        <v>0</v>
      </c>
      <c r="F471" s="75">
        <v>38200000</v>
      </c>
      <c r="G471" s="75">
        <v>0</v>
      </c>
      <c r="H471" s="58"/>
      <c r="I471" s="58"/>
      <c r="J471" s="58"/>
      <c r="K471" s="58"/>
    </row>
    <row r="472" spans="1:11" s="59" customFormat="1" ht="14.1" customHeight="1">
      <c r="A472" s="58"/>
      <c r="B472" s="58"/>
      <c r="C472" s="74" t="s">
        <v>459</v>
      </c>
      <c r="D472" s="77" t="s">
        <v>450</v>
      </c>
      <c r="E472" s="75">
        <v>0</v>
      </c>
      <c r="F472" s="75">
        <v>38200000</v>
      </c>
      <c r="G472" s="75">
        <v>0</v>
      </c>
      <c r="H472" s="58"/>
      <c r="I472" s="58"/>
      <c r="J472" s="58"/>
      <c r="K472" s="58"/>
    </row>
    <row r="473" spans="1:11" s="59" customFormat="1" ht="14.1" customHeight="1">
      <c r="A473" s="58"/>
      <c r="B473" s="58"/>
      <c r="C473" s="74" t="s">
        <v>458</v>
      </c>
      <c r="D473" s="77" t="s">
        <v>450</v>
      </c>
      <c r="E473" s="75">
        <v>0</v>
      </c>
      <c r="F473" s="75">
        <v>0</v>
      </c>
      <c r="G473" s="75">
        <v>0</v>
      </c>
      <c r="H473" s="58"/>
      <c r="I473" s="58"/>
      <c r="J473" s="58"/>
      <c r="K473" s="58"/>
    </row>
    <row r="474" spans="1:11" s="59" customFormat="1" ht="14.1" customHeight="1">
      <c r="A474" s="58"/>
      <c r="B474" s="58"/>
      <c r="C474" s="74" t="s">
        <v>457</v>
      </c>
      <c r="D474" s="77" t="s">
        <v>450</v>
      </c>
      <c r="E474" s="75">
        <v>0</v>
      </c>
      <c r="F474" s="75">
        <v>0</v>
      </c>
      <c r="G474" s="75">
        <v>0</v>
      </c>
      <c r="H474" s="58"/>
      <c r="I474" s="58"/>
      <c r="J474" s="58"/>
      <c r="K474" s="58"/>
    </row>
    <row r="475" spans="1:11" s="59" customFormat="1" ht="14.1" customHeight="1">
      <c r="A475" s="58"/>
      <c r="B475" s="58"/>
      <c r="C475" s="74" t="s">
        <v>456</v>
      </c>
      <c r="D475" s="77" t="s">
        <v>450</v>
      </c>
      <c r="E475" s="75">
        <v>0</v>
      </c>
      <c r="F475" s="75">
        <v>0</v>
      </c>
      <c r="G475" s="75">
        <v>0</v>
      </c>
      <c r="H475" s="58"/>
      <c r="I475" s="58"/>
      <c r="J475" s="58"/>
      <c r="K475" s="58"/>
    </row>
    <row r="476" spans="1:11" s="59" customFormat="1" ht="14.1" customHeight="1">
      <c r="A476" s="58"/>
      <c r="B476" s="58"/>
      <c r="C476" s="74" t="s">
        <v>455</v>
      </c>
      <c r="D476" s="77" t="s">
        <v>450</v>
      </c>
      <c r="E476" s="75">
        <v>0</v>
      </c>
      <c r="F476" s="75">
        <v>0</v>
      </c>
      <c r="G476" s="75">
        <v>0</v>
      </c>
      <c r="H476" s="58"/>
      <c r="I476" s="58"/>
      <c r="J476" s="58"/>
      <c r="K476" s="58"/>
    </row>
    <row r="477" spans="1:11" s="59" customFormat="1" ht="14.1" customHeight="1">
      <c r="A477" s="58"/>
      <c r="B477" s="58"/>
      <c r="C477" s="74" t="s">
        <v>460</v>
      </c>
      <c r="D477" s="77" t="s">
        <v>450</v>
      </c>
      <c r="E477" s="75">
        <v>0</v>
      </c>
      <c r="F477" s="75">
        <v>0</v>
      </c>
      <c r="G477" s="75">
        <v>0</v>
      </c>
      <c r="H477" s="58"/>
      <c r="I477" s="58"/>
      <c r="J477" s="58"/>
      <c r="K477" s="58"/>
    </row>
    <row r="478" spans="1:11" s="59" customFormat="1" ht="14.1" customHeight="1">
      <c r="A478" s="58"/>
      <c r="B478" s="58"/>
      <c r="C478" s="74" t="s">
        <v>459</v>
      </c>
      <c r="D478" s="77" t="s">
        <v>450</v>
      </c>
      <c r="E478" s="75">
        <v>0</v>
      </c>
      <c r="F478" s="75">
        <v>0</v>
      </c>
      <c r="G478" s="75">
        <v>0</v>
      </c>
      <c r="H478" s="58"/>
      <c r="I478" s="58"/>
      <c r="J478" s="58"/>
      <c r="K478" s="58"/>
    </row>
    <row r="479" spans="1:11" s="59" customFormat="1" ht="14.1" customHeight="1">
      <c r="A479" s="58"/>
      <c r="B479" s="58"/>
      <c r="C479" s="74" t="s">
        <v>458</v>
      </c>
      <c r="D479" s="77" t="s">
        <v>450</v>
      </c>
      <c r="E479" s="75">
        <v>0</v>
      </c>
      <c r="F479" s="75">
        <v>0</v>
      </c>
      <c r="G479" s="75">
        <v>0</v>
      </c>
      <c r="H479" s="58"/>
      <c r="I479" s="58"/>
      <c r="J479" s="58"/>
      <c r="K479" s="58"/>
    </row>
    <row r="480" spans="1:11" s="59" customFormat="1" ht="14.1" customHeight="1">
      <c r="A480" s="58"/>
      <c r="B480" s="58"/>
      <c r="C480" s="74" t="s">
        <v>457</v>
      </c>
      <c r="D480" s="77" t="s">
        <v>450</v>
      </c>
      <c r="E480" s="75">
        <v>0</v>
      </c>
      <c r="F480" s="75">
        <v>0</v>
      </c>
      <c r="G480" s="75">
        <v>0</v>
      </c>
      <c r="H480" s="58"/>
      <c r="I480" s="58"/>
      <c r="J480" s="58"/>
      <c r="K480" s="58"/>
    </row>
    <row r="481" spans="1:11" s="59" customFormat="1" ht="14.1" customHeight="1">
      <c r="A481" s="58"/>
      <c r="B481" s="58"/>
      <c r="C481" s="74" t="s">
        <v>456</v>
      </c>
      <c r="D481" s="77" t="s">
        <v>450</v>
      </c>
      <c r="E481" s="75">
        <v>0</v>
      </c>
      <c r="F481" s="75">
        <v>0</v>
      </c>
      <c r="G481" s="75">
        <v>0</v>
      </c>
      <c r="H481" s="58"/>
      <c r="I481" s="58"/>
      <c r="J481" s="58"/>
      <c r="K481" s="58"/>
    </row>
    <row r="482" spans="1:11" s="59" customFormat="1" ht="14.1" customHeight="1">
      <c r="A482" s="58"/>
      <c r="B482" s="58"/>
      <c r="C482" s="74" t="s">
        <v>455</v>
      </c>
      <c r="D482" s="77" t="s">
        <v>450</v>
      </c>
      <c r="E482" s="75">
        <v>0</v>
      </c>
      <c r="F482" s="75">
        <v>0</v>
      </c>
      <c r="G482" s="75">
        <v>0</v>
      </c>
      <c r="H482" s="58"/>
      <c r="I482" s="58"/>
      <c r="J482" s="58"/>
      <c r="K482" s="58"/>
    </row>
    <row r="483" spans="1:11" s="59" customFormat="1" ht="14.1" customHeight="1">
      <c r="A483" s="58"/>
      <c r="B483" s="58"/>
      <c r="C483" s="74" t="s">
        <v>454</v>
      </c>
      <c r="D483" s="77" t="s">
        <v>450</v>
      </c>
      <c r="E483" s="75">
        <v>0</v>
      </c>
      <c r="F483" s="75">
        <v>0</v>
      </c>
      <c r="G483" s="75">
        <v>0</v>
      </c>
      <c r="H483" s="58"/>
      <c r="I483" s="58"/>
      <c r="J483" s="58"/>
      <c r="K483" s="58"/>
    </row>
    <row r="484" spans="1:11" s="59" customFormat="1" ht="14.1" customHeight="1">
      <c r="A484" s="58"/>
      <c r="B484" s="58"/>
      <c r="C484" s="74" t="s">
        <v>453</v>
      </c>
      <c r="D484" s="77" t="s">
        <v>450</v>
      </c>
      <c r="E484" s="75">
        <v>0</v>
      </c>
      <c r="F484" s="75">
        <v>0</v>
      </c>
      <c r="G484" s="75">
        <v>0</v>
      </c>
      <c r="H484" s="58"/>
      <c r="I484" s="58"/>
      <c r="J484" s="58"/>
      <c r="K484" s="58"/>
    </row>
    <row r="485" spans="1:11" s="59" customFormat="1" ht="14.1" customHeight="1">
      <c r="A485" s="58"/>
      <c r="B485" s="58"/>
      <c r="C485" s="76" t="s">
        <v>165</v>
      </c>
      <c r="D485" s="75">
        <v>0</v>
      </c>
      <c r="E485" s="75">
        <v>0</v>
      </c>
      <c r="F485" s="75">
        <v>38200000</v>
      </c>
      <c r="G485" s="75">
        <v>0</v>
      </c>
      <c r="H485" s="58"/>
      <c r="I485" s="58"/>
      <c r="J485" s="58"/>
      <c r="K485" s="58"/>
    </row>
    <row r="486" spans="1:11" s="59" customFormat="1" ht="16.5" customHeight="1">
      <c r="A486" s="58"/>
      <c r="B486" s="58"/>
      <c r="C486" s="69" t="s">
        <v>484</v>
      </c>
      <c r="D486" s="799" t="s">
        <v>1616</v>
      </c>
      <c r="E486" s="800"/>
      <c r="F486" s="800"/>
      <c r="G486" s="800"/>
      <c r="H486" s="58"/>
      <c r="I486" s="58"/>
      <c r="J486" s="58"/>
      <c r="K486" s="58"/>
    </row>
    <row r="487" spans="1:11" s="59" customFormat="1" ht="16.5" customHeight="1">
      <c r="A487" s="58"/>
      <c r="B487" s="58"/>
      <c r="C487" s="62" t="s">
        <v>482</v>
      </c>
      <c r="D487" s="797" t="s">
        <v>1615</v>
      </c>
      <c r="E487" s="798"/>
      <c r="F487" s="798"/>
      <c r="G487" s="798"/>
      <c r="H487" s="58"/>
      <c r="I487" s="58"/>
      <c r="J487" s="58"/>
      <c r="K487" s="58"/>
    </row>
    <row r="488" spans="1:11" s="59" customFormat="1" ht="16.5" customHeight="1">
      <c r="A488" s="58"/>
      <c r="B488" s="58"/>
      <c r="C488" s="62" t="s">
        <v>15</v>
      </c>
      <c r="D488" s="797" t="s">
        <v>1614</v>
      </c>
      <c r="E488" s="798"/>
      <c r="F488" s="798"/>
      <c r="G488" s="798"/>
      <c r="H488" s="58"/>
      <c r="I488" s="58"/>
      <c r="J488" s="58"/>
      <c r="K488" s="58"/>
    </row>
    <row r="489" spans="1:11" s="59" customFormat="1" ht="15" customHeight="1">
      <c r="A489" s="58"/>
      <c r="B489" s="58"/>
      <c r="C489" s="70"/>
      <c r="D489" s="71">
        <v>2021</v>
      </c>
      <c r="E489" s="71">
        <v>2022</v>
      </c>
      <c r="F489" s="71">
        <v>2023</v>
      </c>
      <c r="G489" s="71">
        <v>2024</v>
      </c>
      <c r="H489" s="58"/>
      <c r="I489" s="58"/>
      <c r="J489" s="58"/>
      <c r="K489" s="58"/>
    </row>
    <row r="490" spans="1:11" s="59" customFormat="1" ht="15" customHeight="1">
      <c r="A490" s="58"/>
      <c r="B490" s="58"/>
      <c r="C490" s="72"/>
      <c r="D490" s="73" t="s">
        <v>7</v>
      </c>
      <c r="E490" s="73" t="s">
        <v>8</v>
      </c>
      <c r="F490" s="73" t="s">
        <v>8</v>
      </c>
      <c r="G490" s="73" t="s">
        <v>8</v>
      </c>
      <c r="H490" s="58"/>
      <c r="I490" s="58"/>
      <c r="J490" s="58"/>
      <c r="K490" s="58"/>
    </row>
    <row r="491" spans="1:11" s="59" customFormat="1" ht="14.1" customHeight="1">
      <c r="A491" s="58"/>
      <c r="B491" s="58"/>
      <c r="C491" s="62" t="s">
        <v>16</v>
      </c>
      <c r="D491" s="67" t="s">
        <v>450</v>
      </c>
      <c r="E491" s="67" t="s">
        <v>474</v>
      </c>
      <c r="F491" s="67" t="s">
        <v>474</v>
      </c>
      <c r="G491" s="67" t="s">
        <v>531</v>
      </c>
      <c r="H491" s="58"/>
      <c r="I491" s="58"/>
      <c r="J491" s="58"/>
      <c r="K491" s="58"/>
    </row>
    <row r="492" spans="1:11" s="59" customFormat="1" ht="14.1" customHeight="1">
      <c r="A492" s="58"/>
      <c r="B492" s="58"/>
      <c r="C492" s="62" t="s">
        <v>680</v>
      </c>
      <c r="D492" s="67" t="s">
        <v>450</v>
      </c>
      <c r="E492" s="67" t="s">
        <v>474</v>
      </c>
      <c r="F492" s="67" t="s">
        <v>474</v>
      </c>
      <c r="G492" s="67" t="s">
        <v>1089</v>
      </c>
      <c r="H492" s="58"/>
      <c r="I492" s="58"/>
      <c r="J492" s="58"/>
      <c r="K492" s="58"/>
    </row>
    <row r="493" spans="1:11" s="59" customFormat="1" ht="14.1" customHeight="1">
      <c r="A493" s="58"/>
      <c r="B493" s="58"/>
      <c r="C493" s="62" t="s">
        <v>676</v>
      </c>
      <c r="D493" s="67" t="s">
        <v>474</v>
      </c>
      <c r="E493" s="67" t="s">
        <v>474</v>
      </c>
      <c r="F493" s="67" t="s">
        <v>474</v>
      </c>
      <c r="G493" s="67" t="s">
        <v>1089</v>
      </c>
      <c r="H493" s="58"/>
      <c r="I493" s="58"/>
      <c r="J493" s="58"/>
      <c r="K493" s="58"/>
    </row>
    <row r="494" spans="1:11" s="59" customFormat="1" ht="14.1" customHeight="1">
      <c r="A494" s="58"/>
      <c r="B494" s="58"/>
      <c r="C494" s="62" t="s">
        <v>477</v>
      </c>
      <c r="D494" s="67" t="s">
        <v>450</v>
      </c>
      <c r="E494" s="67" t="s">
        <v>450</v>
      </c>
      <c r="F494" s="67" t="s">
        <v>450</v>
      </c>
      <c r="G494" s="67" t="s">
        <v>450</v>
      </c>
      <c r="H494" s="58"/>
      <c r="I494" s="58"/>
      <c r="J494" s="58"/>
      <c r="K494" s="58"/>
    </row>
    <row r="495" spans="1:11" s="59" customFormat="1" ht="14.1" customHeight="1">
      <c r="A495" s="58"/>
      <c r="B495" s="58"/>
      <c r="C495" s="62" t="s">
        <v>476</v>
      </c>
      <c r="D495" s="67" t="s">
        <v>450</v>
      </c>
      <c r="E495" s="67" t="s">
        <v>450</v>
      </c>
      <c r="F495" s="67" t="s">
        <v>450</v>
      </c>
      <c r="G495" s="67" t="s">
        <v>450</v>
      </c>
      <c r="H495" s="58"/>
      <c r="I495" s="58"/>
      <c r="J495" s="58"/>
      <c r="K495" s="58"/>
    </row>
    <row r="496" spans="1:11" s="59" customFormat="1" ht="14.1" customHeight="1">
      <c r="A496" s="58"/>
      <c r="B496" s="58"/>
      <c r="C496" s="62" t="s">
        <v>22</v>
      </c>
      <c r="D496" s="67" t="s">
        <v>450</v>
      </c>
      <c r="E496" s="67" t="s">
        <v>450</v>
      </c>
      <c r="F496" s="67" t="s">
        <v>450</v>
      </c>
      <c r="G496" s="67" t="s">
        <v>450</v>
      </c>
      <c r="H496" s="58"/>
      <c r="I496" s="58"/>
      <c r="J496" s="58"/>
      <c r="K496" s="58"/>
    </row>
    <row r="497" spans="1:11" s="59" customFormat="1" ht="14.1" customHeight="1">
      <c r="A497" s="58"/>
      <c r="B497" s="58"/>
      <c r="C497" s="801" t="s">
        <v>473</v>
      </c>
      <c r="D497" s="802"/>
      <c r="E497" s="802"/>
      <c r="F497" s="802"/>
      <c r="G497" s="802"/>
      <c r="H497" s="58"/>
      <c r="I497" s="58"/>
      <c r="J497" s="58"/>
      <c r="K497" s="58"/>
    </row>
    <row r="498" spans="1:11" s="59" customFormat="1" ht="14.1" customHeight="1">
      <c r="A498" s="58"/>
      <c r="B498" s="58"/>
      <c r="C498" s="70"/>
      <c r="D498" s="71">
        <v>2021</v>
      </c>
      <c r="E498" s="71">
        <v>2022</v>
      </c>
      <c r="F498" s="71">
        <v>2023</v>
      </c>
      <c r="G498" s="71">
        <v>2024</v>
      </c>
      <c r="H498" s="58"/>
      <c r="I498" s="58"/>
      <c r="J498" s="58"/>
      <c r="K498" s="58"/>
    </row>
    <row r="499" spans="1:11" s="59" customFormat="1" ht="14.1" customHeight="1">
      <c r="A499" s="58"/>
      <c r="B499" s="58"/>
      <c r="C499" s="72"/>
      <c r="D499" s="73" t="s">
        <v>7</v>
      </c>
      <c r="E499" s="73" t="s">
        <v>8</v>
      </c>
      <c r="F499" s="73" t="s">
        <v>8</v>
      </c>
      <c r="G499" s="73" t="s">
        <v>8</v>
      </c>
      <c r="H499" s="58"/>
      <c r="I499" s="58"/>
      <c r="J499" s="58"/>
      <c r="K499" s="58"/>
    </row>
    <row r="500" spans="1:11" s="59" customFormat="1" ht="14.1" customHeight="1">
      <c r="A500" s="58"/>
      <c r="B500" s="58"/>
      <c r="C500" s="74" t="s">
        <v>470</v>
      </c>
      <c r="D500" s="77" t="s">
        <v>450</v>
      </c>
      <c r="E500" s="75">
        <v>0</v>
      </c>
      <c r="F500" s="75">
        <v>0</v>
      </c>
      <c r="G500" s="75">
        <v>0</v>
      </c>
      <c r="H500" s="58"/>
      <c r="I500" s="58"/>
      <c r="J500" s="58"/>
      <c r="K500" s="58"/>
    </row>
    <row r="501" spans="1:11" s="59" customFormat="1" ht="14.1" customHeight="1">
      <c r="A501" s="58"/>
      <c r="B501" s="58"/>
      <c r="C501" s="74" t="s">
        <v>459</v>
      </c>
      <c r="D501" s="77" t="s">
        <v>450</v>
      </c>
      <c r="E501" s="75">
        <v>0</v>
      </c>
      <c r="F501" s="75">
        <v>0</v>
      </c>
      <c r="G501" s="75">
        <v>0</v>
      </c>
      <c r="H501" s="58"/>
      <c r="I501" s="58"/>
      <c r="J501" s="58"/>
      <c r="K501" s="58"/>
    </row>
    <row r="502" spans="1:11" s="59" customFormat="1" ht="14.1" customHeight="1">
      <c r="A502" s="58"/>
      <c r="B502" s="58"/>
      <c r="C502" s="74" t="s">
        <v>463</v>
      </c>
      <c r="D502" s="77" t="s">
        <v>450</v>
      </c>
      <c r="E502" s="75">
        <v>0</v>
      </c>
      <c r="F502" s="75">
        <v>0</v>
      </c>
      <c r="G502" s="75">
        <v>0</v>
      </c>
      <c r="H502" s="58"/>
      <c r="I502" s="58"/>
      <c r="J502" s="58"/>
      <c r="K502" s="58"/>
    </row>
    <row r="503" spans="1:11" s="59" customFormat="1" ht="14.1" customHeight="1">
      <c r="A503" s="58"/>
      <c r="B503" s="58"/>
      <c r="C503" s="74" t="s">
        <v>469</v>
      </c>
      <c r="D503" s="77" t="s">
        <v>450</v>
      </c>
      <c r="E503" s="75">
        <v>0</v>
      </c>
      <c r="F503" s="75">
        <v>0</v>
      </c>
      <c r="G503" s="75">
        <v>0</v>
      </c>
      <c r="H503" s="58"/>
      <c r="I503" s="58"/>
      <c r="J503" s="58"/>
      <c r="K503" s="58"/>
    </row>
    <row r="504" spans="1:11" s="59" customFormat="1" ht="14.1" customHeight="1">
      <c r="A504" s="58"/>
      <c r="B504" s="58"/>
      <c r="C504" s="74" t="s">
        <v>459</v>
      </c>
      <c r="D504" s="77" t="s">
        <v>450</v>
      </c>
      <c r="E504" s="75">
        <v>0</v>
      </c>
      <c r="F504" s="75">
        <v>0</v>
      </c>
      <c r="G504" s="75">
        <v>0</v>
      </c>
      <c r="H504" s="58"/>
      <c r="I504" s="58"/>
      <c r="J504" s="58"/>
      <c r="K504" s="58"/>
    </row>
    <row r="505" spans="1:11" s="59" customFormat="1" ht="14.1" customHeight="1">
      <c r="A505" s="58"/>
      <c r="B505" s="58"/>
      <c r="C505" s="74" t="s">
        <v>463</v>
      </c>
      <c r="D505" s="77" t="s">
        <v>450</v>
      </c>
      <c r="E505" s="75">
        <v>0</v>
      </c>
      <c r="F505" s="75">
        <v>0</v>
      </c>
      <c r="G505" s="75">
        <v>0</v>
      </c>
      <c r="H505" s="58"/>
      <c r="I505" s="58"/>
      <c r="J505" s="58"/>
      <c r="K505" s="58"/>
    </row>
    <row r="506" spans="1:11" s="59" customFormat="1" ht="14.1" customHeight="1">
      <c r="A506" s="58"/>
      <c r="B506" s="58"/>
      <c r="C506" s="74" t="s">
        <v>468</v>
      </c>
      <c r="D506" s="77" t="s">
        <v>450</v>
      </c>
      <c r="E506" s="75">
        <v>0</v>
      </c>
      <c r="F506" s="75">
        <v>0</v>
      </c>
      <c r="G506" s="75">
        <v>0</v>
      </c>
      <c r="H506" s="58"/>
      <c r="I506" s="58"/>
      <c r="J506" s="58"/>
      <c r="K506" s="58"/>
    </row>
    <row r="507" spans="1:11" s="59" customFormat="1" ht="14.1" customHeight="1">
      <c r="A507" s="58"/>
      <c r="B507" s="58"/>
      <c r="C507" s="74" t="s">
        <v>459</v>
      </c>
      <c r="D507" s="77" t="s">
        <v>450</v>
      </c>
      <c r="E507" s="75">
        <v>0</v>
      </c>
      <c r="F507" s="75">
        <v>0</v>
      </c>
      <c r="G507" s="75">
        <v>0</v>
      </c>
      <c r="H507" s="58"/>
      <c r="I507" s="58"/>
      <c r="J507" s="58"/>
      <c r="K507" s="58"/>
    </row>
    <row r="508" spans="1:11" s="59" customFormat="1" ht="14.1" customHeight="1">
      <c r="A508" s="58"/>
      <c r="B508" s="58"/>
      <c r="C508" s="74" t="s">
        <v>463</v>
      </c>
      <c r="D508" s="77" t="s">
        <v>450</v>
      </c>
      <c r="E508" s="75">
        <v>0</v>
      </c>
      <c r="F508" s="75">
        <v>0</v>
      </c>
      <c r="G508" s="75">
        <v>0</v>
      </c>
      <c r="H508" s="58"/>
      <c r="I508" s="58"/>
      <c r="J508" s="58"/>
      <c r="K508" s="58"/>
    </row>
    <row r="509" spans="1:11" s="59" customFormat="1" ht="14.1" customHeight="1">
      <c r="A509" s="58"/>
      <c r="B509" s="58"/>
      <c r="C509" s="74" t="s">
        <v>467</v>
      </c>
      <c r="D509" s="77" t="s">
        <v>450</v>
      </c>
      <c r="E509" s="75">
        <v>0</v>
      </c>
      <c r="F509" s="75">
        <v>0</v>
      </c>
      <c r="G509" s="75">
        <v>0</v>
      </c>
      <c r="H509" s="58"/>
      <c r="I509" s="58"/>
      <c r="J509" s="58"/>
      <c r="K509" s="58"/>
    </row>
    <row r="510" spans="1:11" s="59" customFormat="1" ht="14.1" customHeight="1">
      <c r="A510" s="58"/>
      <c r="B510" s="58"/>
      <c r="C510" s="74" t="s">
        <v>459</v>
      </c>
      <c r="D510" s="77" t="s">
        <v>450</v>
      </c>
      <c r="E510" s="75">
        <v>0</v>
      </c>
      <c r="F510" s="75">
        <v>0</v>
      </c>
      <c r="G510" s="75">
        <v>0</v>
      </c>
      <c r="H510" s="58"/>
      <c r="I510" s="58"/>
      <c r="J510" s="58"/>
      <c r="K510" s="58"/>
    </row>
    <row r="511" spans="1:11" s="59" customFormat="1" ht="14.1" customHeight="1">
      <c r="A511" s="58"/>
      <c r="B511" s="58"/>
      <c r="C511" s="74" t="s">
        <v>463</v>
      </c>
      <c r="D511" s="77" t="s">
        <v>450</v>
      </c>
      <c r="E511" s="75">
        <v>0</v>
      </c>
      <c r="F511" s="75">
        <v>0</v>
      </c>
      <c r="G511" s="75">
        <v>0</v>
      </c>
      <c r="H511" s="58"/>
      <c r="I511" s="58"/>
      <c r="J511" s="58"/>
      <c r="K511" s="58"/>
    </row>
    <row r="512" spans="1:11" s="59" customFormat="1" ht="14.1" customHeight="1">
      <c r="A512" s="58"/>
      <c r="B512" s="58"/>
      <c r="C512" s="74" t="s">
        <v>472</v>
      </c>
      <c r="D512" s="77" t="s">
        <v>450</v>
      </c>
      <c r="E512" s="75">
        <v>0</v>
      </c>
      <c r="F512" s="75">
        <v>0</v>
      </c>
      <c r="G512" s="75">
        <v>0</v>
      </c>
      <c r="H512" s="58"/>
      <c r="I512" s="58"/>
      <c r="J512" s="58"/>
      <c r="K512" s="58"/>
    </row>
    <row r="513" spans="1:11" s="59" customFormat="1" ht="14.1" customHeight="1">
      <c r="A513" s="58"/>
      <c r="B513" s="58"/>
      <c r="C513" s="74" t="s">
        <v>459</v>
      </c>
      <c r="D513" s="77" t="s">
        <v>450</v>
      </c>
      <c r="E513" s="75">
        <v>0</v>
      </c>
      <c r="F513" s="75">
        <v>0</v>
      </c>
      <c r="G513" s="75">
        <v>0</v>
      </c>
      <c r="H513" s="58"/>
      <c r="I513" s="58"/>
      <c r="J513" s="58"/>
      <c r="K513" s="58"/>
    </row>
    <row r="514" spans="1:11" s="59" customFormat="1" ht="14.1" customHeight="1">
      <c r="A514" s="58"/>
      <c r="B514" s="58"/>
      <c r="C514" s="74" t="s">
        <v>463</v>
      </c>
      <c r="D514" s="77" t="s">
        <v>450</v>
      </c>
      <c r="E514" s="75">
        <v>0</v>
      </c>
      <c r="F514" s="75">
        <v>0</v>
      </c>
      <c r="G514" s="75">
        <v>0</v>
      </c>
      <c r="H514" s="58"/>
      <c r="I514" s="58"/>
      <c r="J514" s="58"/>
      <c r="K514" s="58"/>
    </row>
    <row r="515" spans="1:11" s="59" customFormat="1" ht="14.1" customHeight="1">
      <c r="A515" s="58"/>
      <c r="B515" s="58"/>
      <c r="C515" s="74" t="s">
        <v>465</v>
      </c>
      <c r="D515" s="77" t="s">
        <v>450</v>
      </c>
      <c r="E515" s="75">
        <v>0</v>
      </c>
      <c r="F515" s="75">
        <v>0</v>
      </c>
      <c r="G515" s="75">
        <v>0</v>
      </c>
      <c r="H515" s="58"/>
      <c r="I515" s="58"/>
      <c r="J515" s="58"/>
      <c r="K515" s="58"/>
    </row>
    <row r="516" spans="1:11" s="59" customFormat="1" ht="14.1" customHeight="1">
      <c r="A516" s="58"/>
      <c r="B516" s="58"/>
      <c r="C516" s="74" t="s">
        <v>459</v>
      </c>
      <c r="D516" s="77" t="s">
        <v>450</v>
      </c>
      <c r="E516" s="75">
        <v>0</v>
      </c>
      <c r="F516" s="75">
        <v>0</v>
      </c>
      <c r="G516" s="75">
        <v>0</v>
      </c>
      <c r="H516" s="58"/>
      <c r="I516" s="58"/>
      <c r="J516" s="58"/>
      <c r="K516" s="58"/>
    </row>
    <row r="517" spans="1:11" s="59" customFormat="1" ht="14.1" customHeight="1">
      <c r="A517" s="58"/>
      <c r="B517" s="58"/>
      <c r="C517" s="74" t="s">
        <v>463</v>
      </c>
      <c r="D517" s="77" t="s">
        <v>450</v>
      </c>
      <c r="E517" s="75">
        <v>0</v>
      </c>
      <c r="F517" s="75">
        <v>0</v>
      </c>
      <c r="G517" s="75">
        <v>0</v>
      </c>
      <c r="H517" s="58"/>
      <c r="I517" s="58"/>
      <c r="J517" s="58"/>
      <c r="K517" s="58"/>
    </row>
    <row r="518" spans="1:11" s="59" customFormat="1" ht="14.1" customHeight="1">
      <c r="A518" s="58"/>
      <c r="B518" s="58"/>
      <c r="C518" s="74" t="s">
        <v>464</v>
      </c>
      <c r="D518" s="77" t="s">
        <v>450</v>
      </c>
      <c r="E518" s="75">
        <v>0</v>
      </c>
      <c r="F518" s="75">
        <v>0</v>
      </c>
      <c r="G518" s="75">
        <v>0</v>
      </c>
      <c r="H518" s="58"/>
      <c r="I518" s="58"/>
      <c r="J518" s="58"/>
      <c r="K518" s="58"/>
    </row>
    <row r="519" spans="1:11" s="59" customFormat="1" ht="14.1" customHeight="1">
      <c r="A519" s="58"/>
      <c r="B519" s="58"/>
      <c r="C519" s="74" t="s">
        <v>459</v>
      </c>
      <c r="D519" s="77" t="s">
        <v>450</v>
      </c>
      <c r="E519" s="75">
        <v>0</v>
      </c>
      <c r="F519" s="75">
        <v>0</v>
      </c>
      <c r="G519" s="75">
        <v>0</v>
      </c>
      <c r="H519" s="58"/>
      <c r="I519" s="58"/>
      <c r="J519" s="58"/>
      <c r="K519" s="58"/>
    </row>
    <row r="520" spans="1:11" s="59" customFormat="1" ht="14.1" customHeight="1">
      <c r="A520" s="58"/>
      <c r="B520" s="58"/>
      <c r="C520" s="74" t="s">
        <v>463</v>
      </c>
      <c r="D520" s="77" t="s">
        <v>450</v>
      </c>
      <c r="E520" s="75">
        <v>0</v>
      </c>
      <c r="F520" s="75">
        <v>0</v>
      </c>
      <c r="G520" s="75">
        <v>0</v>
      </c>
      <c r="H520" s="58"/>
      <c r="I520" s="58"/>
      <c r="J520" s="58"/>
      <c r="K520" s="58"/>
    </row>
    <row r="521" spans="1:11" s="59" customFormat="1" ht="14.1" customHeight="1">
      <c r="A521" s="58"/>
      <c r="B521" s="58"/>
      <c r="C521" s="74" t="s">
        <v>462</v>
      </c>
      <c r="D521" s="77" t="s">
        <v>450</v>
      </c>
      <c r="E521" s="75">
        <v>0</v>
      </c>
      <c r="F521" s="75">
        <v>0</v>
      </c>
      <c r="G521" s="75">
        <v>0</v>
      </c>
      <c r="H521" s="58"/>
      <c r="I521" s="58"/>
      <c r="J521" s="58"/>
      <c r="K521" s="58"/>
    </row>
    <row r="522" spans="1:11" s="59" customFormat="1" ht="14.1" customHeight="1">
      <c r="A522" s="58"/>
      <c r="B522" s="58"/>
      <c r="C522" s="74" t="s">
        <v>459</v>
      </c>
      <c r="D522" s="77" t="s">
        <v>450</v>
      </c>
      <c r="E522" s="75">
        <v>0</v>
      </c>
      <c r="F522" s="75">
        <v>0</v>
      </c>
      <c r="G522" s="75">
        <v>0</v>
      </c>
      <c r="H522" s="58"/>
      <c r="I522" s="58"/>
      <c r="J522" s="58"/>
      <c r="K522" s="58"/>
    </row>
    <row r="523" spans="1:11" s="59" customFormat="1" ht="14.1" customHeight="1">
      <c r="A523" s="58"/>
      <c r="B523" s="58"/>
      <c r="C523" s="74" t="s">
        <v>458</v>
      </c>
      <c r="D523" s="77" t="s">
        <v>450</v>
      </c>
      <c r="E523" s="75">
        <v>0</v>
      </c>
      <c r="F523" s="75">
        <v>0</v>
      </c>
      <c r="G523" s="75">
        <v>0</v>
      </c>
      <c r="H523" s="58"/>
      <c r="I523" s="58"/>
      <c r="J523" s="58"/>
      <c r="K523" s="58"/>
    </row>
    <row r="524" spans="1:11" s="59" customFormat="1" ht="14.1" customHeight="1">
      <c r="A524" s="58"/>
      <c r="B524" s="58"/>
      <c r="C524" s="74" t="s">
        <v>457</v>
      </c>
      <c r="D524" s="77" t="s">
        <v>450</v>
      </c>
      <c r="E524" s="75">
        <v>0</v>
      </c>
      <c r="F524" s="75">
        <v>0</v>
      </c>
      <c r="G524" s="75">
        <v>0</v>
      </c>
      <c r="H524" s="58"/>
      <c r="I524" s="58"/>
      <c r="J524" s="58"/>
      <c r="K524" s="58"/>
    </row>
    <row r="525" spans="1:11" s="59" customFormat="1" ht="14.1" customHeight="1">
      <c r="A525" s="58"/>
      <c r="B525" s="58"/>
      <c r="C525" s="74" t="s">
        <v>456</v>
      </c>
      <c r="D525" s="77" t="s">
        <v>450</v>
      </c>
      <c r="E525" s="75">
        <v>0</v>
      </c>
      <c r="F525" s="75">
        <v>0</v>
      </c>
      <c r="G525" s="75">
        <v>0</v>
      </c>
      <c r="H525" s="58"/>
      <c r="I525" s="58"/>
      <c r="J525" s="58"/>
      <c r="K525" s="58"/>
    </row>
    <row r="526" spans="1:11" s="59" customFormat="1" ht="14.1" customHeight="1">
      <c r="A526" s="58"/>
      <c r="B526" s="58"/>
      <c r="C526" s="74" t="s">
        <v>455</v>
      </c>
      <c r="D526" s="77" t="s">
        <v>450</v>
      </c>
      <c r="E526" s="75">
        <v>0</v>
      </c>
      <c r="F526" s="75">
        <v>0</v>
      </c>
      <c r="G526" s="75">
        <v>0</v>
      </c>
      <c r="H526" s="58"/>
      <c r="I526" s="58"/>
      <c r="J526" s="58"/>
      <c r="K526" s="58"/>
    </row>
    <row r="527" spans="1:11" s="59" customFormat="1" ht="14.1" customHeight="1">
      <c r="A527" s="58"/>
      <c r="B527" s="58"/>
      <c r="C527" s="74" t="s">
        <v>461</v>
      </c>
      <c r="D527" s="77" t="s">
        <v>450</v>
      </c>
      <c r="E527" s="75">
        <v>0</v>
      </c>
      <c r="F527" s="75">
        <v>0</v>
      </c>
      <c r="G527" s="75">
        <v>12000000</v>
      </c>
      <c r="H527" s="58"/>
      <c r="I527" s="58"/>
      <c r="J527" s="58"/>
      <c r="K527" s="58"/>
    </row>
    <row r="528" spans="1:11" s="59" customFormat="1" ht="14.1" customHeight="1">
      <c r="A528" s="58"/>
      <c r="B528" s="58"/>
      <c r="C528" s="74" t="s">
        <v>459</v>
      </c>
      <c r="D528" s="77" t="s">
        <v>450</v>
      </c>
      <c r="E528" s="75">
        <v>0</v>
      </c>
      <c r="F528" s="75">
        <v>0</v>
      </c>
      <c r="G528" s="75">
        <v>12000000</v>
      </c>
      <c r="H528" s="58"/>
      <c r="I528" s="58"/>
      <c r="J528" s="58"/>
      <c r="K528" s="58"/>
    </row>
    <row r="529" spans="1:11" s="59" customFormat="1" ht="14.1" customHeight="1">
      <c r="A529" s="58"/>
      <c r="B529" s="58"/>
      <c r="C529" s="74" t="s">
        <v>458</v>
      </c>
      <c r="D529" s="77" t="s">
        <v>450</v>
      </c>
      <c r="E529" s="75">
        <v>0</v>
      </c>
      <c r="F529" s="75">
        <v>0</v>
      </c>
      <c r="G529" s="75">
        <v>0</v>
      </c>
      <c r="H529" s="58"/>
      <c r="I529" s="58"/>
      <c r="J529" s="58"/>
      <c r="K529" s="58"/>
    </row>
    <row r="530" spans="1:11" s="59" customFormat="1" ht="14.1" customHeight="1">
      <c r="A530" s="58"/>
      <c r="B530" s="58"/>
      <c r="C530" s="74" t="s">
        <v>457</v>
      </c>
      <c r="D530" s="77" t="s">
        <v>450</v>
      </c>
      <c r="E530" s="75">
        <v>0</v>
      </c>
      <c r="F530" s="75">
        <v>0</v>
      </c>
      <c r="G530" s="75">
        <v>0</v>
      </c>
      <c r="H530" s="58"/>
      <c r="I530" s="58"/>
      <c r="J530" s="58"/>
      <c r="K530" s="58"/>
    </row>
    <row r="531" spans="1:11" s="59" customFormat="1" ht="14.1" customHeight="1">
      <c r="A531" s="58"/>
      <c r="B531" s="58"/>
      <c r="C531" s="74" t="s">
        <v>456</v>
      </c>
      <c r="D531" s="77" t="s">
        <v>450</v>
      </c>
      <c r="E531" s="75">
        <v>0</v>
      </c>
      <c r="F531" s="75">
        <v>0</v>
      </c>
      <c r="G531" s="75">
        <v>0</v>
      </c>
      <c r="H531" s="58"/>
      <c r="I531" s="58"/>
      <c r="J531" s="58"/>
      <c r="K531" s="58"/>
    </row>
    <row r="532" spans="1:11" s="59" customFormat="1" ht="14.1" customHeight="1">
      <c r="A532" s="58"/>
      <c r="B532" s="58"/>
      <c r="C532" s="74" t="s">
        <v>455</v>
      </c>
      <c r="D532" s="77" t="s">
        <v>450</v>
      </c>
      <c r="E532" s="75">
        <v>0</v>
      </c>
      <c r="F532" s="75">
        <v>0</v>
      </c>
      <c r="G532" s="75">
        <v>0</v>
      </c>
      <c r="H532" s="58"/>
      <c r="I532" s="58"/>
      <c r="J532" s="58"/>
      <c r="K532" s="58"/>
    </row>
    <row r="533" spans="1:11" s="59" customFormat="1" ht="14.1" customHeight="1">
      <c r="A533" s="58"/>
      <c r="B533" s="58"/>
      <c r="C533" s="74" t="s">
        <v>460</v>
      </c>
      <c r="D533" s="77" t="s">
        <v>450</v>
      </c>
      <c r="E533" s="75">
        <v>0</v>
      </c>
      <c r="F533" s="75">
        <v>0</v>
      </c>
      <c r="G533" s="75">
        <v>0</v>
      </c>
      <c r="H533" s="58"/>
      <c r="I533" s="58"/>
      <c r="J533" s="58"/>
      <c r="K533" s="58"/>
    </row>
    <row r="534" spans="1:11" s="59" customFormat="1" ht="14.1" customHeight="1">
      <c r="A534" s="58"/>
      <c r="B534" s="58"/>
      <c r="C534" s="74" t="s">
        <v>459</v>
      </c>
      <c r="D534" s="77" t="s">
        <v>450</v>
      </c>
      <c r="E534" s="75">
        <v>0</v>
      </c>
      <c r="F534" s="75">
        <v>0</v>
      </c>
      <c r="G534" s="75">
        <v>0</v>
      </c>
      <c r="H534" s="58"/>
      <c r="I534" s="58"/>
      <c r="J534" s="58"/>
      <c r="K534" s="58"/>
    </row>
    <row r="535" spans="1:11" s="59" customFormat="1" ht="14.1" customHeight="1">
      <c r="A535" s="58"/>
      <c r="B535" s="58"/>
      <c r="C535" s="74" t="s">
        <v>458</v>
      </c>
      <c r="D535" s="77" t="s">
        <v>450</v>
      </c>
      <c r="E535" s="75">
        <v>0</v>
      </c>
      <c r="F535" s="75">
        <v>0</v>
      </c>
      <c r="G535" s="75">
        <v>0</v>
      </c>
      <c r="H535" s="58"/>
      <c r="I535" s="58"/>
      <c r="J535" s="58"/>
      <c r="K535" s="58"/>
    </row>
    <row r="536" spans="1:11" s="59" customFormat="1" ht="14.1" customHeight="1">
      <c r="A536" s="58"/>
      <c r="B536" s="58"/>
      <c r="C536" s="74" t="s">
        <v>457</v>
      </c>
      <c r="D536" s="77" t="s">
        <v>450</v>
      </c>
      <c r="E536" s="75">
        <v>0</v>
      </c>
      <c r="F536" s="75">
        <v>0</v>
      </c>
      <c r="G536" s="75">
        <v>0</v>
      </c>
      <c r="H536" s="58"/>
      <c r="I536" s="58"/>
      <c r="J536" s="58"/>
      <c r="K536" s="58"/>
    </row>
    <row r="537" spans="1:11" s="59" customFormat="1" ht="14.1" customHeight="1">
      <c r="A537" s="58"/>
      <c r="B537" s="58"/>
      <c r="C537" s="74" t="s">
        <v>456</v>
      </c>
      <c r="D537" s="77" t="s">
        <v>450</v>
      </c>
      <c r="E537" s="75">
        <v>0</v>
      </c>
      <c r="F537" s="75">
        <v>0</v>
      </c>
      <c r="G537" s="75">
        <v>0</v>
      </c>
      <c r="H537" s="58"/>
      <c r="I537" s="58"/>
      <c r="J537" s="58"/>
      <c r="K537" s="58"/>
    </row>
    <row r="538" spans="1:11" s="59" customFormat="1" ht="14.1" customHeight="1">
      <c r="A538" s="58"/>
      <c r="B538" s="58"/>
      <c r="C538" s="74" t="s">
        <v>455</v>
      </c>
      <c r="D538" s="77" t="s">
        <v>450</v>
      </c>
      <c r="E538" s="75">
        <v>0</v>
      </c>
      <c r="F538" s="75">
        <v>0</v>
      </c>
      <c r="G538" s="75">
        <v>0</v>
      </c>
      <c r="H538" s="58"/>
      <c r="I538" s="58"/>
      <c r="J538" s="58"/>
      <c r="K538" s="58"/>
    </row>
    <row r="539" spans="1:11" s="59" customFormat="1" ht="14.1" customHeight="1">
      <c r="A539" s="58"/>
      <c r="B539" s="58"/>
      <c r="C539" s="74" t="s">
        <v>454</v>
      </c>
      <c r="D539" s="77" t="s">
        <v>450</v>
      </c>
      <c r="E539" s="75">
        <v>0</v>
      </c>
      <c r="F539" s="75">
        <v>0</v>
      </c>
      <c r="G539" s="75">
        <v>0</v>
      </c>
      <c r="H539" s="58"/>
      <c r="I539" s="58"/>
      <c r="J539" s="58"/>
      <c r="K539" s="58"/>
    </row>
    <row r="540" spans="1:11" s="59" customFormat="1" ht="14.1" customHeight="1">
      <c r="A540" s="58"/>
      <c r="B540" s="58"/>
      <c r="C540" s="74" t="s">
        <v>453</v>
      </c>
      <c r="D540" s="77" t="s">
        <v>450</v>
      </c>
      <c r="E540" s="75">
        <v>0</v>
      </c>
      <c r="F540" s="75">
        <v>0</v>
      </c>
      <c r="G540" s="75">
        <v>0</v>
      </c>
      <c r="H540" s="58"/>
      <c r="I540" s="58"/>
      <c r="J540" s="58"/>
      <c r="K540" s="58"/>
    </row>
    <row r="541" spans="1:11" s="59" customFormat="1" ht="14.1" customHeight="1">
      <c r="A541" s="58"/>
      <c r="B541" s="58"/>
      <c r="C541" s="76" t="s">
        <v>165</v>
      </c>
      <c r="D541" s="75">
        <v>0</v>
      </c>
      <c r="E541" s="75">
        <v>0</v>
      </c>
      <c r="F541" s="75">
        <v>0</v>
      </c>
      <c r="G541" s="75">
        <v>12000000</v>
      </c>
      <c r="H541" s="58"/>
      <c r="I541" s="58"/>
      <c r="J541" s="58"/>
      <c r="K541" s="58"/>
    </row>
    <row r="542" spans="1:11" s="59" customFormat="1" ht="15" customHeight="1">
      <c r="A542" s="58"/>
      <c r="B542" s="58"/>
      <c r="C542" s="78" t="s">
        <v>450</v>
      </c>
      <c r="D542" s="79" t="s">
        <v>450</v>
      </c>
      <c r="E542" s="79" t="s">
        <v>450</v>
      </c>
      <c r="F542" s="79" t="s">
        <v>450</v>
      </c>
      <c r="G542" s="79" t="s">
        <v>450</v>
      </c>
      <c r="H542" s="58"/>
      <c r="I542" s="58"/>
      <c r="J542" s="58"/>
      <c r="K542" s="58"/>
    </row>
    <row r="543" spans="1:11" s="59" customFormat="1" ht="15" customHeight="1">
      <c r="A543" s="58"/>
      <c r="B543" s="58"/>
      <c r="C543" s="61" t="s">
        <v>471</v>
      </c>
      <c r="D543" s="80">
        <v>491610000</v>
      </c>
      <c r="E543" s="80">
        <v>480640000</v>
      </c>
      <c r="F543" s="80">
        <v>481680000</v>
      </c>
      <c r="G543" s="80">
        <v>486275000</v>
      </c>
      <c r="H543" s="58"/>
      <c r="I543" s="58"/>
      <c r="J543" s="58"/>
      <c r="K543" s="58"/>
    </row>
    <row r="544" spans="1:11" s="59" customFormat="1" ht="15" customHeight="1">
      <c r="A544" s="58"/>
      <c r="B544" s="58"/>
      <c r="C544" s="62" t="s">
        <v>470</v>
      </c>
      <c r="D544" s="81">
        <v>219320000</v>
      </c>
      <c r="E544" s="81">
        <v>224320000</v>
      </c>
      <c r="F544" s="81">
        <v>224320000</v>
      </c>
      <c r="G544" s="81">
        <v>224320000</v>
      </c>
      <c r="H544" s="58"/>
      <c r="I544" s="58"/>
      <c r="J544" s="58"/>
      <c r="K544" s="58"/>
    </row>
    <row r="545" spans="1:11" s="59" customFormat="1" ht="15" customHeight="1">
      <c r="A545" s="58"/>
      <c r="B545" s="58"/>
      <c r="C545" s="62" t="s">
        <v>459</v>
      </c>
      <c r="D545" s="81">
        <v>219320000</v>
      </c>
      <c r="E545" s="81">
        <v>224320000</v>
      </c>
      <c r="F545" s="81">
        <v>224320000</v>
      </c>
      <c r="G545" s="81">
        <v>224320000</v>
      </c>
      <c r="H545" s="58"/>
      <c r="I545" s="58"/>
      <c r="J545" s="58"/>
      <c r="K545" s="58"/>
    </row>
    <row r="546" spans="1:11" s="59" customFormat="1" ht="15" customHeight="1">
      <c r="A546" s="58"/>
      <c r="B546" s="58"/>
      <c r="C546" s="62" t="s">
        <v>463</v>
      </c>
      <c r="D546" s="81">
        <v>0</v>
      </c>
      <c r="E546" s="81">
        <v>0</v>
      </c>
      <c r="F546" s="81">
        <v>0</v>
      </c>
      <c r="G546" s="81">
        <v>0</v>
      </c>
      <c r="H546" s="58"/>
      <c r="I546" s="58"/>
      <c r="J546" s="58"/>
      <c r="K546" s="58"/>
    </row>
    <row r="547" spans="1:11" s="59" customFormat="1" ht="15" customHeight="1">
      <c r="A547" s="58"/>
      <c r="B547" s="58"/>
      <c r="C547" s="62" t="s">
        <v>469</v>
      </c>
      <c r="D547" s="81">
        <v>37000000</v>
      </c>
      <c r="E547" s="81">
        <v>37000000</v>
      </c>
      <c r="F547" s="81">
        <v>37000000</v>
      </c>
      <c r="G547" s="81">
        <v>37000000</v>
      </c>
      <c r="H547" s="58"/>
      <c r="I547" s="58"/>
      <c r="J547" s="58"/>
      <c r="K547" s="58"/>
    </row>
    <row r="548" spans="1:11" s="59" customFormat="1" ht="15" customHeight="1">
      <c r="A548" s="58"/>
      <c r="B548" s="58"/>
      <c r="C548" s="62" t="s">
        <v>459</v>
      </c>
      <c r="D548" s="81">
        <v>37000000</v>
      </c>
      <c r="E548" s="81">
        <v>37000000</v>
      </c>
      <c r="F548" s="81">
        <v>37000000</v>
      </c>
      <c r="G548" s="81">
        <v>37000000</v>
      </c>
      <c r="H548" s="58"/>
      <c r="I548" s="58"/>
      <c r="J548" s="58"/>
      <c r="K548" s="58"/>
    </row>
    <row r="549" spans="1:11" s="59" customFormat="1" ht="15" customHeight="1">
      <c r="A549" s="58"/>
      <c r="B549" s="58"/>
      <c r="C549" s="62" t="s">
        <v>463</v>
      </c>
      <c r="D549" s="81">
        <v>0</v>
      </c>
      <c r="E549" s="81">
        <v>0</v>
      </c>
      <c r="F549" s="81">
        <v>0</v>
      </c>
      <c r="G549" s="81">
        <v>0</v>
      </c>
      <c r="H549" s="58"/>
      <c r="I549" s="58"/>
      <c r="J549" s="58"/>
      <c r="K549" s="58"/>
    </row>
    <row r="550" spans="1:11" s="59" customFormat="1" ht="15" customHeight="1">
      <c r="A550" s="58"/>
      <c r="B550" s="58"/>
      <c r="C550" s="62" t="s">
        <v>468</v>
      </c>
      <c r="D550" s="81">
        <v>151490000</v>
      </c>
      <c r="E550" s="81">
        <v>171230000</v>
      </c>
      <c r="F550" s="81">
        <v>172270000</v>
      </c>
      <c r="G550" s="81">
        <v>176865000</v>
      </c>
      <c r="H550" s="58"/>
      <c r="I550" s="58"/>
      <c r="J550" s="58"/>
      <c r="K550" s="58"/>
    </row>
    <row r="551" spans="1:11" s="59" customFormat="1" ht="15" customHeight="1">
      <c r="A551" s="58"/>
      <c r="B551" s="58"/>
      <c r="C551" s="62" t="s">
        <v>459</v>
      </c>
      <c r="D551" s="81">
        <v>151490000</v>
      </c>
      <c r="E551" s="81">
        <v>171230000</v>
      </c>
      <c r="F551" s="81">
        <v>172270000</v>
      </c>
      <c r="G551" s="81">
        <v>176865000</v>
      </c>
      <c r="H551" s="58"/>
      <c r="I551" s="58"/>
      <c r="J551" s="58"/>
      <c r="K551" s="58"/>
    </row>
    <row r="552" spans="1:11" s="59" customFormat="1" ht="15" customHeight="1">
      <c r="A552" s="58"/>
      <c r="B552" s="58"/>
      <c r="C552" s="62" t="s">
        <v>463</v>
      </c>
      <c r="D552" s="81">
        <v>0</v>
      </c>
      <c r="E552" s="81">
        <v>0</v>
      </c>
      <c r="F552" s="81">
        <v>0</v>
      </c>
      <c r="G552" s="81">
        <v>0</v>
      </c>
      <c r="H552" s="58"/>
      <c r="I552" s="58"/>
      <c r="J552" s="58"/>
      <c r="K552" s="58"/>
    </row>
    <row r="553" spans="1:11" s="59" customFormat="1" ht="15" customHeight="1">
      <c r="A553" s="58"/>
      <c r="B553" s="58"/>
      <c r="C553" s="62" t="s">
        <v>467</v>
      </c>
      <c r="D553" s="81">
        <v>0</v>
      </c>
      <c r="E553" s="81">
        <v>0</v>
      </c>
      <c r="F553" s="81">
        <v>0</v>
      </c>
      <c r="G553" s="81">
        <v>0</v>
      </c>
      <c r="H553" s="58"/>
      <c r="I553" s="58"/>
      <c r="J553" s="58"/>
      <c r="K553" s="58"/>
    </row>
    <row r="554" spans="1:11" s="59" customFormat="1" ht="15" customHeight="1">
      <c r="A554" s="58"/>
      <c r="B554" s="58"/>
      <c r="C554" s="62" t="s">
        <v>459</v>
      </c>
      <c r="D554" s="81">
        <v>0</v>
      </c>
      <c r="E554" s="81">
        <v>0</v>
      </c>
      <c r="F554" s="81">
        <v>0</v>
      </c>
      <c r="G554" s="81">
        <v>0</v>
      </c>
      <c r="H554" s="58"/>
      <c r="I554" s="58"/>
      <c r="J554" s="58"/>
      <c r="K554" s="58"/>
    </row>
    <row r="555" spans="1:11" s="59" customFormat="1" ht="15" customHeight="1">
      <c r="A555" s="58"/>
      <c r="B555" s="58"/>
      <c r="C555" s="62" t="s">
        <v>463</v>
      </c>
      <c r="D555" s="81">
        <v>0</v>
      </c>
      <c r="E555" s="81">
        <v>0</v>
      </c>
      <c r="F555" s="81">
        <v>0</v>
      </c>
      <c r="G555" s="81">
        <v>0</v>
      </c>
      <c r="H555" s="58"/>
      <c r="I555" s="58"/>
      <c r="J555" s="58"/>
      <c r="K555" s="58"/>
    </row>
    <row r="556" spans="1:11" s="59" customFormat="1" ht="20.100000000000001" customHeight="1">
      <c r="A556" s="58"/>
      <c r="B556" s="58"/>
      <c r="C556" s="62" t="s">
        <v>466</v>
      </c>
      <c r="D556" s="82">
        <v>0</v>
      </c>
      <c r="E556" s="82">
        <v>0</v>
      </c>
      <c r="F556" s="82">
        <v>0</v>
      </c>
      <c r="G556" s="82">
        <v>0</v>
      </c>
      <c r="H556" s="58"/>
      <c r="I556" s="58"/>
      <c r="J556" s="58"/>
      <c r="K556" s="58"/>
    </row>
    <row r="557" spans="1:11" s="59" customFormat="1" ht="15" customHeight="1">
      <c r="A557" s="58"/>
      <c r="B557" s="58"/>
      <c r="C557" s="62" t="s">
        <v>459</v>
      </c>
      <c r="D557" s="81">
        <v>0</v>
      </c>
      <c r="E557" s="81">
        <v>0</v>
      </c>
      <c r="F557" s="81">
        <v>0</v>
      </c>
      <c r="G557" s="81">
        <v>0</v>
      </c>
      <c r="H557" s="58"/>
      <c r="I557" s="58"/>
      <c r="J557" s="58"/>
      <c r="K557" s="58"/>
    </row>
    <row r="558" spans="1:11" s="59" customFormat="1" ht="15" customHeight="1">
      <c r="A558" s="58"/>
      <c r="B558" s="58"/>
      <c r="C558" s="62" t="s">
        <v>463</v>
      </c>
      <c r="D558" s="81">
        <v>0</v>
      </c>
      <c r="E558" s="81">
        <v>0</v>
      </c>
      <c r="F558" s="81">
        <v>0</v>
      </c>
      <c r="G558" s="81">
        <v>0</v>
      </c>
      <c r="H558" s="58"/>
      <c r="I558" s="58"/>
      <c r="J558" s="58"/>
      <c r="K558" s="58"/>
    </row>
    <row r="559" spans="1:11" s="59" customFormat="1" ht="15" customHeight="1">
      <c r="A559" s="58"/>
      <c r="B559" s="58"/>
      <c r="C559" s="62" t="s">
        <v>465</v>
      </c>
      <c r="D559" s="81">
        <v>90000</v>
      </c>
      <c r="E559" s="81">
        <v>90000</v>
      </c>
      <c r="F559" s="81">
        <v>90000</v>
      </c>
      <c r="G559" s="81">
        <v>90000</v>
      </c>
      <c r="H559" s="58"/>
      <c r="I559" s="58"/>
      <c r="J559" s="58"/>
      <c r="K559" s="58"/>
    </row>
    <row r="560" spans="1:11" s="59" customFormat="1" ht="15" customHeight="1">
      <c r="A560" s="58"/>
      <c r="B560" s="58"/>
      <c r="C560" s="62" t="s">
        <v>459</v>
      </c>
      <c r="D560" s="81">
        <v>90000</v>
      </c>
      <c r="E560" s="81">
        <v>90000</v>
      </c>
      <c r="F560" s="81">
        <v>90000</v>
      </c>
      <c r="G560" s="81">
        <v>90000</v>
      </c>
      <c r="H560" s="58"/>
      <c r="I560" s="58"/>
      <c r="J560" s="58"/>
      <c r="K560" s="58"/>
    </row>
    <row r="561" spans="1:11" s="59" customFormat="1" ht="15" customHeight="1">
      <c r="A561" s="58"/>
      <c r="B561" s="58"/>
      <c r="C561" s="62" t="s">
        <v>463</v>
      </c>
      <c r="D561" s="81">
        <v>0</v>
      </c>
      <c r="E561" s="81">
        <v>0</v>
      </c>
      <c r="F561" s="81">
        <v>0</v>
      </c>
      <c r="G561" s="81">
        <v>0</v>
      </c>
      <c r="H561" s="58"/>
      <c r="I561" s="58"/>
      <c r="J561" s="58"/>
      <c r="K561" s="58"/>
    </row>
    <row r="562" spans="1:11" s="59" customFormat="1" ht="15" customHeight="1">
      <c r="A562" s="58"/>
      <c r="B562" s="58"/>
      <c r="C562" s="62" t="s">
        <v>464</v>
      </c>
      <c r="D562" s="81">
        <v>1900000</v>
      </c>
      <c r="E562" s="81">
        <v>0</v>
      </c>
      <c r="F562" s="81">
        <v>0</v>
      </c>
      <c r="G562" s="81">
        <v>0</v>
      </c>
      <c r="H562" s="58"/>
      <c r="I562" s="58"/>
      <c r="J562" s="58"/>
      <c r="K562" s="58"/>
    </row>
    <row r="563" spans="1:11" s="59" customFormat="1" ht="15" customHeight="1">
      <c r="A563" s="58"/>
      <c r="B563" s="58"/>
      <c r="C563" s="62" t="s">
        <v>459</v>
      </c>
      <c r="D563" s="81">
        <v>1900000</v>
      </c>
      <c r="E563" s="81">
        <v>0</v>
      </c>
      <c r="F563" s="81">
        <v>0</v>
      </c>
      <c r="G563" s="81">
        <v>0</v>
      </c>
      <c r="H563" s="58"/>
      <c r="I563" s="58"/>
      <c r="J563" s="58"/>
      <c r="K563" s="58"/>
    </row>
    <row r="564" spans="1:11" s="59" customFormat="1" ht="15" customHeight="1">
      <c r="A564" s="58"/>
      <c r="B564" s="58"/>
      <c r="C564" s="62" t="s">
        <v>463</v>
      </c>
      <c r="D564" s="81">
        <v>0</v>
      </c>
      <c r="E564" s="81">
        <v>0</v>
      </c>
      <c r="F564" s="81">
        <v>0</v>
      </c>
      <c r="G564" s="81">
        <v>0</v>
      </c>
      <c r="H564" s="58"/>
      <c r="I564" s="58"/>
      <c r="J564" s="58"/>
      <c r="K564" s="58"/>
    </row>
    <row r="565" spans="1:11" s="59" customFormat="1" ht="15" customHeight="1">
      <c r="A565" s="58"/>
      <c r="B565" s="58"/>
      <c r="C565" s="62" t="s">
        <v>462</v>
      </c>
      <c r="D565" s="81">
        <v>0</v>
      </c>
      <c r="E565" s="81">
        <v>0</v>
      </c>
      <c r="F565" s="81">
        <v>0</v>
      </c>
      <c r="G565" s="81">
        <v>0</v>
      </c>
      <c r="H565" s="58"/>
      <c r="I565" s="58"/>
      <c r="J565" s="58"/>
      <c r="K565" s="58"/>
    </row>
    <row r="566" spans="1:11" s="59" customFormat="1" ht="15" customHeight="1">
      <c r="A566" s="58"/>
      <c r="B566" s="58"/>
      <c r="C566" s="62" t="s">
        <v>459</v>
      </c>
      <c r="D566" s="81">
        <v>0</v>
      </c>
      <c r="E566" s="81">
        <v>0</v>
      </c>
      <c r="F566" s="81">
        <v>0</v>
      </c>
      <c r="G566" s="81">
        <v>0</v>
      </c>
      <c r="H566" s="58"/>
      <c r="I566" s="58"/>
      <c r="J566" s="58"/>
      <c r="K566" s="58"/>
    </row>
    <row r="567" spans="1:11" s="59" customFormat="1" ht="15" customHeight="1">
      <c r="A567" s="58"/>
      <c r="B567" s="58"/>
      <c r="C567" s="62" t="s">
        <v>458</v>
      </c>
      <c r="D567" s="81">
        <v>0</v>
      </c>
      <c r="E567" s="81">
        <v>0</v>
      </c>
      <c r="F567" s="81">
        <v>0</v>
      </c>
      <c r="G567" s="81">
        <v>0</v>
      </c>
      <c r="H567" s="58"/>
      <c r="I567" s="58"/>
      <c r="J567" s="58"/>
      <c r="K567" s="58"/>
    </row>
    <row r="568" spans="1:11" s="59" customFormat="1" ht="15" customHeight="1">
      <c r="A568" s="58"/>
      <c r="B568" s="58"/>
      <c r="C568" s="62" t="s">
        <v>457</v>
      </c>
      <c r="D568" s="81">
        <v>0</v>
      </c>
      <c r="E568" s="81">
        <v>0</v>
      </c>
      <c r="F568" s="81">
        <v>0</v>
      </c>
      <c r="G568" s="81">
        <v>0</v>
      </c>
      <c r="H568" s="58"/>
      <c r="I568" s="58"/>
      <c r="J568" s="58"/>
      <c r="K568" s="58"/>
    </row>
    <row r="569" spans="1:11" s="59" customFormat="1" ht="15" customHeight="1">
      <c r="A569" s="58"/>
      <c r="B569" s="58"/>
      <c r="C569" s="62" t="s">
        <v>456</v>
      </c>
      <c r="D569" s="81">
        <v>0</v>
      </c>
      <c r="E569" s="81">
        <v>0</v>
      </c>
      <c r="F569" s="81">
        <v>0</v>
      </c>
      <c r="G569" s="81">
        <v>0</v>
      </c>
      <c r="H569" s="58"/>
      <c r="I569" s="58"/>
      <c r="J569" s="58"/>
      <c r="K569" s="58"/>
    </row>
    <row r="570" spans="1:11" s="59" customFormat="1" ht="15" customHeight="1">
      <c r="A570" s="58"/>
      <c r="B570" s="58"/>
      <c r="C570" s="62" t="s">
        <v>455</v>
      </c>
      <c r="D570" s="81">
        <v>0</v>
      </c>
      <c r="E570" s="81">
        <v>0</v>
      </c>
      <c r="F570" s="81">
        <v>0</v>
      </c>
      <c r="G570" s="81">
        <v>0</v>
      </c>
      <c r="H570" s="58"/>
      <c r="I570" s="58"/>
      <c r="J570" s="58"/>
      <c r="K570" s="58"/>
    </row>
    <row r="571" spans="1:11" s="59" customFormat="1" ht="15" customHeight="1">
      <c r="A571" s="58"/>
      <c r="B571" s="58"/>
      <c r="C571" s="62" t="s">
        <v>461</v>
      </c>
      <c r="D571" s="81">
        <v>81810000</v>
      </c>
      <c r="E571" s="81">
        <v>48000000</v>
      </c>
      <c r="F571" s="81">
        <v>48000000</v>
      </c>
      <c r="G571" s="81">
        <v>48000000</v>
      </c>
      <c r="H571" s="58"/>
      <c r="I571" s="58"/>
      <c r="J571" s="58"/>
      <c r="K571" s="58"/>
    </row>
    <row r="572" spans="1:11" s="59" customFormat="1" ht="15" customHeight="1">
      <c r="A572" s="58"/>
      <c r="B572" s="58"/>
      <c r="C572" s="62" t="s">
        <v>459</v>
      </c>
      <c r="D572" s="81">
        <v>72610000</v>
      </c>
      <c r="E572" s="81">
        <v>48000000</v>
      </c>
      <c r="F572" s="81">
        <v>48000000</v>
      </c>
      <c r="G572" s="81">
        <v>48000000</v>
      </c>
      <c r="H572" s="58"/>
      <c r="I572" s="58"/>
      <c r="J572" s="58"/>
      <c r="K572" s="58"/>
    </row>
    <row r="573" spans="1:11" s="59" customFormat="1" ht="15" customHeight="1">
      <c r="A573" s="58"/>
      <c r="B573" s="58"/>
      <c r="C573" s="62" t="s">
        <v>458</v>
      </c>
      <c r="D573" s="81">
        <v>0</v>
      </c>
      <c r="E573" s="81">
        <v>0</v>
      </c>
      <c r="F573" s="81">
        <v>0</v>
      </c>
      <c r="G573" s="81">
        <v>0</v>
      </c>
      <c r="H573" s="58"/>
      <c r="I573" s="58"/>
      <c r="J573" s="58"/>
      <c r="K573" s="58"/>
    </row>
    <row r="574" spans="1:11" s="59" customFormat="1" ht="15" customHeight="1">
      <c r="A574" s="58"/>
      <c r="B574" s="58"/>
      <c r="C574" s="62" t="s">
        <v>457</v>
      </c>
      <c r="D574" s="81">
        <v>0</v>
      </c>
      <c r="E574" s="81">
        <v>0</v>
      </c>
      <c r="F574" s="81">
        <v>0</v>
      </c>
      <c r="G574" s="81">
        <v>0</v>
      </c>
      <c r="H574" s="58"/>
      <c r="I574" s="58"/>
      <c r="J574" s="58"/>
      <c r="K574" s="58"/>
    </row>
    <row r="575" spans="1:11" s="59" customFormat="1" ht="15" customHeight="1">
      <c r="A575" s="58"/>
      <c r="B575" s="58"/>
      <c r="C575" s="62" t="s">
        <v>456</v>
      </c>
      <c r="D575" s="81">
        <v>2200000</v>
      </c>
      <c r="E575" s="81">
        <v>0</v>
      </c>
      <c r="F575" s="81">
        <v>0</v>
      </c>
      <c r="G575" s="81">
        <v>0</v>
      </c>
      <c r="H575" s="58"/>
      <c r="I575" s="58"/>
      <c r="J575" s="58"/>
      <c r="K575" s="58"/>
    </row>
    <row r="576" spans="1:11" s="59" customFormat="1" ht="15" customHeight="1">
      <c r="A576" s="58"/>
      <c r="B576" s="58"/>
      <c r="C576" s="62" t="s">
        <v>455</v>
      </c>
      <c r="D576" s="81">
        <v>7000000</v>
      </c>
      <c r="E576" s="81">
        <v>0</v>
      </c>
      <c r="F576" s="81">
        <v>0</v>
      </c>
      <c r="G576" s="81">
        <v>0</v>
      </c>
      <c r="H576" s="58"/>
      <c r="I576" s="58"/>
      <c r="J576" s="58"/>
      <c r="K576" s="58"/>
    </row>
    <row r="577" spans="1:11" s="59" customFormat="1" ht="15" customHeight="1">
      <c r="A577" s="58"/>
      <c r="B577" s="58"/>
      <c r="C577" s="62" t="s">
        <v>460</v>
      </c>
      <c r="D577" s="81">
        <v>0</v>
      </c>
      <c r="E577" s="81">
        <v>0</v>
      </c>
      <c r="F577" s="81">
        <v>0</v>
      </c>
      <c r="G577" s="81">
        <v>0</v>
      </c>
      <c r="H577" s="58"/>
      <c r="I577" s="58"/>
      <c r="J577" s="58"/>
      <c r="K577" s="58"/>
    </row>
    <row r="578" spans="1:11" s="59" customFormat="1" ht="15" customHeight="1">
      <c r="A578" s="58"/>
      <c r="B578" s="58"/>
      <c r="C578" s="62" t="s">
        <v>459</v>
      </c>
      <c r="D578" s="81">
        <v>0</v>
      </c>
      <c r="E578" s="81">
        <v>0</v>
      </c>
      <c r="F578" s="81">
        <v>0</v>
      </c>
      <c r="G578" s="81">
        <v>0</v>
      </c>
      <c r="H578" s="58"/>
      <c r="I578" s="58"/>
      <c r="J578" s="58"/>
      <c r="K578" s="58"/>
    </row>
    <row r="579" spans="1:11" s="59" customFormat="1" ht="15" customHeight="1">
      <c r="A579" s="58"/>
      <c r="B579" s="58"/>
      <c r="C579" s="62" t="s">
        <v>458</v>
      </c>
      <c r="D579" s="81">
        <v>0</v>
      </c>
      <c r="E579" s="81">
        <v>0</v>
      </c>
      <c r="F579" s="81">
        <v>0</v>
      </c>
      <c r="G579" s="81">
        <v>0</v>
      </c>
      <c r="H579" s="58"/>
      <c r="I579" s="58"/>
      <c r="J579" s="58"/>
      <c r="K579" s="58"/>
    </row>
    <row r="580" spans="1:11" s="59" customFormat="1" ht="15" customHeight="1">
      <c r="A580" s="58"/>
      <c r="B580" s="58"/>
      <c r="C580" s="62" t="s">
        <v>457</v>
      </c>
      <c r="D580" s="81">
        <v>0</v>
      </c>
      <c r="E580" s="81">
        <v>0</v>
      </c>
      <c r="F580" s="81">
        <v>0</v>
      </c>
      <c r="G580" s="81">
        <v>0</v>
      </c>
      <c r="H580" s="58"/>
      <c r="I580" s="58"/>
      <c r="J580" s="58"/>
      <c r="K580" s="58"/>
    </row>
    <row r="581" spans="1:11" s="59" customFormat="1" ht="15" customHeight="1">
      <c r="A581" s="58"/>
      <c r="B581" s="58"/>
      <c r="C581" s="62" t="s">
        <v>456</v>
      </c>
      <c r="D581" s="81">
        <v>0</v>
      </c>
      <c r="E581" s="81">
        <v>0</v>
      </c>
      <c r="F581" s="81">
        <v>0</v>
      </c>
      <c r="G581" s="81">
        <v>0</v>
      </c>
      <c r="H581" s="58"/>
      <c r="I581" s="58"/>
      <c r="J581" s="58"/>
      <c r="K581" s="58"/>
    </row>
    <row r="582" spans="1:11" s="59" customFormat="1" ht="15" customHeight="1">
      <c r="A582" s="58"/>
      <c r="B582" s="58"/>
      <c r="C582" s="62" t="s">
        <v>455</v>
      </c>
      <c r="D582" s="81">
        <v>0</v>
      </c>
      <c r="E582" s="81">
        <v>0</v>
      </c>
      <c r="F582" s="81">
        <v>0</v>
      </c>
      <c r="G582" s="81">
        <v>0</v>
      </c>
      <c r="H582" s="58"/>
      <c r="I582" s="58"/>
      <c r="J582" s="58"/>
      <c r="K582" s="58"/>
    </row>
    <row r="583" spans="1:11" s="59" customFormat="1" ht="15" customHeight="1">
      <c r="A583" s="58"/>
      <c r="B583" s="58"/>
      <c r="C583" s="62" t="s">
        <v>454</v>
      </c>
      <c r="D583" s="81">
        <v>0</v>
      </c>
      <c r="E583" s="81">
        <v>0</v>
      </c>
      <c r="F583" s="81">
        <v>0</v>
      </c>
      <c r="G583" s="81">
        <v>0</v>
      </c>
      <c r="H583" s="58"/>
      <c r="I583" s="58"/>
      <c r="J583" s="58"/>
      <c r="K583" s="58"/>
    </row>
    <row r="584" spans="1:11" s="59" customFormat="1" ht="15" customHeight="1">
      <c r="A584" s="58"/>
      <c r="B584" s="58"/>
      <c r="C584" s="62" t="s">
        <v>453</v>
      </c>
      <c r="D584" s="81">
        <v>0</v>
      </c>
      <c r="E584" s="81">
        <v>0</v>
      </c>
      <c r="F584" s="81">
        <v>0</v>
      </c>
      <c r="G584" s="81">
        <v>0</v>
      </c>
      <c r="H584" s="58"/>
      <c r="I584" s="58"/>
      <c r="J584" s="58"/>
      <c r="K584" s="58"/>
    </row>
    <row r="585" spans="1:11" s="59" customFormat="1" ht="20.100000000000001" customHeight="1">
      <c r="A585" s="58"/>
      <c r="B585" s="58"/>
      <c r="C585" s="83" t="s">
        <v>450</v>
      </c>
      <c r="D585" s="58"/>
      <c r="E585" s="58"/>
      <c r="F585" s="58"/>
      <c r="G585" s="58"/>
      <c r="H585" s="58"/>
      <c r="I585" s="58"/>
      <c r="J585" s="58"/>
      <c r="K585" s="58"/>
    </row>
    <row r="586" spans="1:11" s="59" customFormat="1" ht="20.100000000000001" customHeight="1">
      <c r="A586" s="84" t="s">
        <v>582</v>
      </c>
      <c r="B586" s="85" t="s">
        <v>338</v>
      </c>
      <c r="C586" s="86" t="s">
        <v>2336</v>
      </c>
      <c r="D586" s="58"/>
      <c r="E586" s="87" t="s">
        <v>450</v>
      </c>
      <c r="F586" s="85" t="s">
        <v>338</v>
      </c>
      <c r="G586" s="86" t="s">
        <v>2337</v>
      </c>
      <c r="H586" s="88" t="s">
        <v>450</v>
      </c>
      <c r="I586" s="87" t="s">
        <v>450</v>
      </c>
      <c r="J586" s="62" t="s">
        <v>338</v>
      </c>
      <c r="K586" s="62" t="s">
        <v>450</v>
      </c>
    </row>
    <row r="587" spans="1:11" s="59" customFormat="1" ht="31.5" customHeight="1">
      <c r="A587" s="89" t="s">
        <v>578</v>
      </c>
      <c r="B587" s="85" t="s">
        <v>451</v>
      </c>
      <c r="C587" s="86" t="s">
        <v>450</v>
      </c>
      <c r="D587" s="58"/>
      <c r="E587" s="90" t="s">
        <v>577</v>
      </c>
      <c r="F587" s="85" t="s">
        <v>451</v>
      </c>
      <c r="G587" s="86" t="s">
        <v>450</v>
      </c>
      <c r="H587" s="58"/>
      <c r="I587" s="90" t="s">
        <v>452</v>
      </c>
      <c r="J587" s="62" t="s">
        <v>451</v>
      </c>
      <c r="K587" s="62" t="s">
        <v>450</v>
      </c>
    </row>
    <row r="588" spans="1:11" s="59" customFormat="1" ht="20.100000000000001" customHeight="1">
      <c r="A588" s="91" t="s">
        <v>450</v>
      </c>
      <c r="B588" s="85" t="s">
        <v>336</v>
      </c>
      <c r="C588" s="86" t="s">
        <v>2338</v>
      </c>
      <c r="D588" s="58"/>
      <c r="E588" s="92" t="s">
        <v>450</v>
      </c>
      <c r="F588" s="85" t="s">
        <v>336</v>
      </c>
      <c r="G588" s="86" t="s">
        <v>2338</v>
      </c>
      <c r="H588" s="58"/>
      <c r="I588" s="92" t="s">
        <v>450</v>
      </c>
      <c r="J588" s="62" t="s">
        <v>336</v>
      </c>
      <c r="K588" s="62" t="s">
        <v>450</v>
      </c>
    </row>
    <row r="590" spans="1:11">
      <c r="A590" s="4"/>
      <c r="B590" s="4"/>
      <c r="C590" s="805" t="s">
        <v>2339</v>
      </c>
      <c r="D590" s="806"/>
      <c r="E590" s="806"/>
      <c r="F590" s="806"/>
      <c r="G590" s="806"/>
    </row>
    <row r="591" spans="1:11">
      <c r="A591" s="4"/>
      <c r="B591" s="4"/>
      <c r="C591" s="807" t="s">
        <v>345</v>
      </c>
      <c r="D591" s="808"/>
      <c r="E591" s="808"/>
      <c r="F591" s="808"/>
      <c r="G591" s="808"/>
    </row>
    <row r="592" spans="1:11">
      <c r="A592" s="4"/>
      <c r="B592" s="4"/>
      <c r="C592" s="93" t="s">
        <v>575</v>
      </c>
      <c r="D592" s="803" t="s">
        <v>1613</v>
      </c>
      <c r="E592" s="804"/>
      <c r="F592" s="804"/>
      <c r="G592" s="804"/>
    </row>
    <row r="593" spans="1:7">
      <c r="A593" s="4"/>
      <c r="B593" s="4"/>
      <c r="C593" s="93" t="s">
        <v>573</v>
      </c>
      <c r="D593" s="803" t="s">
        <v>1612</v>
      </c>
      <c r="E593" s="804"/>
      <c r="F593" s="804"/>
      <c r="G593" s="804"/>
    </row>
    <row r="594" spans="1:7">
      <c r="A594" s="4"/>
      <c r="B594" s="4"/>
      <c r="C594" s="93" t="s">
        <v>0</v>
      </c>
      <c r="D594" s="803" t="s">
        <v>1611</v>
      </c>
      <c r="E594" s="804"/>
      <c r="F594" s="804"/>
      <c r="G594" s="804"/>
    </row>
    <row r="595" spans="1:7">
      <c r="A595" s="4"/>
      <c r="B595" s="4"/>
      <c r="C595" s="93" t="s">
        <v>1</v>
      </c>
      <c r="D595" s="803" t="s">
        <v>152</v>
      </c>
      <c r="E595" s="804"/>
      <c r="F595" s="804"/>
      <c r="G595" s="804"/>
    </row>
    <row r="596" spans="1:7">
      <c r="A596" s="4"/>
      <c r="B596" s="4"/>
      <c r="C596" s="93" t="s">
        <v>3</v>
      </c>
      <c r="D596" s="811" t="s">
        <v>572</v>
      </c>
      <c r="E596" s="812"/>
      <c r="F596" s="812"/>
      <c r="G596" s="812"/>
    </row>
    <row r="597" spans="1:7">
      <c r="A597" s="4"/>
      <c r="B597" s="4"/>
      <c r="C597" s="813" t="s">
        <v>4</v>
      </c>
      <c r="D597" s="814"/>
      <c r="E597" s="814"/>
      <c r="F597" s="814"/>
      <c r="G597" s="814"/>
    </row>
    <row r="598" spans="1:7">
      <c r="A598" s="4"/>
      <c r="B598" s="4"/>
      <c r="C598" s="809" t="s">
        <v>1610</v>
      </c>
      <c r="D598" s="810"/>
      <c r="E598" s="810"/>
      <c r="F598" s="810"/>
      <c r="G598" s="810"/>
    </row>
    <row r="599" spans="1:7" ht="30">
      <c r="A599" s="4"/>
      <c r="B599" s="4"/>
      <c r="C599" s="94" t="s">
        <v>5</v>
      </c>
      <c r="D599" s="815" t="s">
        <v>1609</v>
      </c>
      <c r="E599" s="816"/>
      <c r="F599" s="816"/>
      <c r="G599" s="816"/>
    </row>
    <row r="600" spans="1:7" ht="30">
      <c r="A600" s="4"/>
      <c r="B600" s="4"/>
      <c r="C600" s="66" t="s">
        <v>6</v>
      </c>
      <c r="D600" s="95">
        <v>2021</v>
      </c>
      <c r="E600" s="95">
        <v>2022</v>
      </c>
      <c r="F600" s="95">
        <v>2023</v>
      </c>
      <c r="G600" s="95">
        <v>2024</v>
      </c>
    </row>
    <row r="601" spans="1:7">
      <c r="A601" s="4"/>
      <c r="B601" s="4"/>
      <c r="C601" s="96"/>
      <c r="D601" s="97" t="s">
        <v>7</v>
      </c>
      <c r="E601" s="97" t="s">
        <v>8</v>
      </c>
      <c r="F601" s="97" t="s">
        <v>8</v>
      </c>
      <c r="G601" s="97" t="s">
        <v>8</v>
      </c>
    </row>
    <row r="602" spans="1:7" ht="51">
      <c r="A602" s="4"/>
      <c r="B602" s="4"/>
      <c r="C602" s="85" t="s">
        <v>1608</v>
      </c>
      <c r="D602" s="98" t="s">
        <v>450</v>
      </c>
      <c r="E602" s="98" t="s">
        <v>531</v>
      </c>
      <c r="F602" s="98" t="s">
        <v>491</v>
      </c>
      <c r="G602" s="98" t="s">
        <v>491</v>
      </c>
    </row>
    <row r="603" spans="1:7" ht="51">
      <c r="A603" s="4"/>
      <c r="B603" s="4"/>
      <c r="C603" s="85" t="s">
        <v>1607</v>
      </c>
      <c r="D603" s="98" t="s">
        <v>450</v>
      </c>
      <c r="E603" s="98" t="s">
        <v>531</v>
      </c>
      <c r="F603" s="98" t="s">
        <v>531</v>
      </c>
      <c r="G603" s="98" t="s">
        <v>531</v>
      </c>
    </row>
    <row r="604" spans="1:7" ht="25.5">
      <c r="A604" s="4"/>
      <c r="B604" s="4"/>
      <c r="C604" s="85" t="s">
        <v>1606</v>
      </c>
      <c r="D604" s="98" t="s">
        <v>450</v>
      </c>
      <c r="E604" s="98" t="s">
        <v>492</v>
      </c>
      <c r="F604" s="98" t="s">
        <v>492</v>
      </c>
      <c r="G604" s="98" t="s">
        <v>492</v>
      </c>
    </row>
    <row r="605" spans="1:7" ht="38.25">
      <c r="A605" s="4"/>
      <c r="B605" s="4"/>
      <c r="C605" s="85" t="s">
        <v>1605</v>
      </c>
      <c r="D605" s="98" t="s">
        <v>450</v>
      </c>
      <c r="E605" s="98" t="s">
        <v>491</v>
      </c>
      <c r="F605" s="98" t="s">
        <v>492</v>
      </c>
      <c r="G605" s="98" t="s">
        <v>492</v>
      </c>
    </row>
    <row r="606" spans="1:7" ht="30">
      <c r="A606" s="4"/>
      <c r="B606" s="4"/>
      <c r="C606" s="94" t="s">
        <v>303</v>
      </c>
      <c r="D606" s="815" t="s">
        <v>1604</v>
      </c>
      <c r="E606" s="816"/>
      <c r="F606" s="816"/>
      <c r="G606" s="816"/>
    </row>
    <row r="607" spans="1:7" ht="30">
      <c r="A607" s="4"/>
      <c r="B607" s="4"/>
      <c r="C607" s="66" t="s">
        <v>511</v>
      </c>
      <c r="D607" s="95">
        <v>2021</v>
      </c>
      <c r="E607" s="95">
        <v>2022</v>
      </c>
      <c r="F607" s="95">
        <v>2023</v>
      </c>
      <c r="G607" s="95">
        <v>2024</v>
      </c>
    </row>
    <row r="608" spans="1:7">
      <c r="A608" s="4"/>
      <c r="B608" s="4"/>
      <c r="C608" s="96"/>
      <c r="D608" s="97" t="s">
        <v>7</v>
      </c>
      <c r="E608" s="97" t="s">
        <v>8</v>
      </c>
      <c r="F608" s="97" t="s">
        <v>8</v>
      </c>
      <c r="G608" s="97" t="s">
        <v>8</v>
      </c>
    </row>
    <row r="609" spans="1:7" ht="63.75">
      <c r="A609" s="4"/>
      <c r="B609" s="4"/>
      <c r="C609" s="85" t="s">
        <v>1603</v>
      </c>
      <c r="D609" s="98" t="s">
        <v>450</v>
      </c>
      <c r="E609" s="98" t="s">
        <v>491</v>
      </c>
      <c r="F609" s="98" t="s">
        <v>492</v>
      </c>
      <c r="G609" s="98" t="s">
        <v>492</v>
      </c>
    </row>
    <row r="610" spans="1:7" ht="38.25">
      <c r="A610" s="4"/>
      <c r="B610" s="4"/>
      <c r="C610" s="85" t="s">
        <v>1602</v>
      </c>
      <c r="D610" s="98" t="s">
        <v>450</v>
      </c>
      <c r="E610" s="98" t="s">
        <v>531</v>
      </c>
      <c r="F610" s="98" t="s">
        <v>531</v>
      </c>
      <c r="G610" s="98" t="s">
        <v>531</v>
      </c>
    </row>
    <row r="611" spans="1:7" ht="38.25">
      <c r="A611" s="4"/>
      <c r="B611" s="4"/>
      <c r="C611" s="85" t="s">
        <v>1601</v>
      </c>
      <c r="D611" s="98" t="s">
        <v>450</v>
      </c>
      <c r="E611" s="98" t="s">
        <v>492</v>
      </c>
      <c r="F611" s="98" t="s">
        <v>492</v>
      </c>
      <c r="G611" s="98" t="s">
        <v>492</v>
      </c>
    </row>
    <row r="612" spans="1:7" ht="25.5">
      <c r="A612" s="4"/>
      <c r="B612" s="4"/>
      <c r="C612" s="85" t="s">
        <v>1600</v>
      </c>
      <c r="D612" s="98" t="s">
        <v>450</v>
      </c>
      <c r="E612" s="98" t="s">
        <v>531</v>
      </c>
      <c r="F612" s="98" t="s">
        <v>531</v>
      </c>
      <c r="G612" s="98" t="s">
        <v>531</v>
      </c>
    </row>
    <row r="613" spans="1:7">
      <c r="A613" s="4"/>
      <c r="B613" s="4"/>
      <c r="C613" s="817" t="s">
        <v>347</v>
      </c>
      <c r="D613" s="818"/>
      <c r="E613" s="818"/>
      <c r="F613" s="818"/>
      <c r="G613" s="818"/>
    </row>
    <row r="614" spans="1:7">
      <c r="A614" s="4"/>
      <c r="B614" s="4"/>
      <c r="C614" s="99" t="s">
        <v>1585</v>
      </c>
      <c r="D614" s="817" t="s">
        <v>1584</v>
      </c>
      <c r="E614" s="818"/>
      <c r="F614" s="818"/>
      <c r="G614" s="818"/>
    </row>
    <row r="615" spans="1:7">
      <c r="A615" s="4"/>
      <c r="B615" s="4"/>
      <c r="C615" s="100" t="s">
        <v>484</v>
      </c>
      <c r="D615" s="815" t="s">
        <v>1599</v>
      </c>
      <c r="E615" s="816"/>
      <c r="F615" s="816"/>
      <c r="G615" s="816"/>
    </row>
    <row r="616" spans="1:7">
      <c r="A616" s="4"/>
      <c r="B616" s="4"/>
      <c r="C616" s="66" t="s">
        <v>482</v>
      </c>
      <c r="D616" s="809" t="s">
        <v>2340</v>
      </c>
      <c r="E616" s="810"/>
      <c r="F616" s="810"/>
      <c r="G616" s="810"/>
    </row>
    <row r="617" spans="1:7">
      <c r="A617" s="4"/>
      <c r="B617" s="4"/>
      <c r="C617" s="66" t="s">
        <v>15</v>
      </c>
      <c r="D617" s="809" t="s">
        <v>1598</v>
      </c>
      <c r="E617" s="810"/>
      <c r="F617" s="810"/>
      <c r="G617" s="810"/>
    </row>
    <row r="618" spans="1:7">
      <c r="A618" s="4"/>
      <c r="B618" s="4"/>
      <c r="C618" s="13"/>
      <c r="D618" s="101">
        <v>2021</v>
      </c>
      <c r="E618" s="101">
        <v>2022</v>
      </c>
      <c r="F618" s="101">
        <v>2023</v>
      </c>
      <c r="G618" s="101">
        <v>2024</v>
      </c>
    </row>
    <row r="619" spans="1:7">
      <c r="A619" s="4"/>
      <c r="B619" s="4"/>
      <c r="C619" s="12"/>
      <c r="D619" s="102" t="s">
        <v>7</v>
      </c>
      <c r="E619" s="102" t="s">
        <v>8</v>
      </c>
      <c r="F619" s="102" t="s">
        <v>8</v>
      </c>
      <c r="G619" s="102" t="s">
        <v>8</v>
      </c>
    </row>
    <row r="620" spans="1:7">
      <c r="A620" s="4"/>
      <c r="B620" s="4"/>
      <c r="C620" s="66" t="s">
        <v>16</v>
      </c>
      <c r="D620" s="98" t="s">
        <v>1597</v>
      </c>
      <c r="E620" s="98" t="s">
        <v>1596</v>
      </c>
      <c r="F620" s="98" t="s">
        <v>1595</v>
      </c>
      <c r="G620" s="98" t="s">
        <v>1595</v>
      </c>
    </row>
    <row r="621" spans="1:7">
      <c r="A621" s="4"/>
      <c r="B621" s="4"/>
      <c r="C621" s="66" t="s">
        <v>680</v>
      </c>
      <c r="D621" s="98" t="s">
        <v>1594</v>
      </c>
      <c r="E621" s="98" t="s">
        <v>2341</v>
      </c>
      <c r="F621" s="98" t="s">
        <v>1593</v>
      </c>
      <c r="G621" s="98" t="s">
        <v>2342</v>
      </c>
    </row>
    <row r="622" spans="1:7">
      <c r="A622" s="4"/>
      <c r="B622" s="4"/>
      <c r="C622" s="66" t="s">
        <v>676</v>
      </c>
      <c r="D622" s="98" t="s">
        <v>1592</v>
      </c>
      <c r="E622" s="98" t="s">
        <v>2343</v>
      </c>
      <c r="F622" s="98" t="s">
        <v>1591</v>
      </c>
      <c r="G622" s="98" t="s">
        <v>2344</v>
      </c>
    </row>
    <row r="623" spans="1:7">
      <c r="A623" s="4"/>
      <c r="B623" s="4"/>
      <c r="C623" s="66" t="s">
        <v>477</v>
      </c>
      <c r="D623" s="98" t="s">
        <v>450</v>
      </c>
      <c r="E623" s="98" t="s">
        <v>1590</v>
      </c>
      <c r="F623" s="98" t="s">
        <v>1589</v>
      </c>
      <c r="G623" s="98" t="s">
        <v>474</v>
      </c>
    </row>
    <row r="624" spans="1:7">
      <c r="A624" s="4"/>
      <c r="B624" s="4"/>
      <c r="C624" s="66" t="s">
        <v>476</v>
      </c>
      <c r="D624" s="98" t="s">
        <v>450</v>
      </c>
      <c r="E624" s="98" t="s">
        <v>2345</v>
      </c>
      <c r="F624" s="98" t="s">
        <v>2346</v>
      </c>
      <c r="G624" s="98" t="s">
        <v>2347</v>
      </c>
    </row>
    <row r="625" spans="1:7">
      <c r="A625" s="4"/>
      <c r="B625" s="4"/>
      <c r="C625" s="66" t="s">
        <v>22</v>
      </c>
      <c r="D625" s="98" t="s">
        <v>450</v>
      </c>
      <c r="E625" s="98" t="s">
        <v>2348</v>
      </c>
      <c r="F625" s="98" t="s">
        <v>2349</v>
      </c>
      <c r="G625" s="98" t="s">
        <v>2347</v>
      </c>
    </row>
    <row r="626" spans="1:7">
      <c r="A626" s="4"/>
      <c r="B626" s="4"/>
      <c r="C626" s="819" t="s">
        <v>473</v>
      </c>
      <c r="D626" s="820"/>
      <c r="E626" s="820"/>
      <c r="F626" s="820"/>
      <c r="G626" s="820"/>
    </row>
    <row r="627" spans="1:7">
      <c r="A627" s="4"/>
      <c r="B627" s="4"/>
      <c r="C627" s="13"/>
      <c r="D627" s="101">
        <v>2021</v>
      </c>
      <c r="E627" s="101">
        <v>2022</v>
      </c>
      <c r="F627" s="101">
        <v>2023</v>
      </c>
      <c r="G627" s="101">
        <v>2024</v>
      </c>
    </row>
    <row r="628" spans="1:7">
      <c r="A628" s="4"/>
      <c r="B628" s="4"/>
      <c r="C628" s="12"/>
      <c r="D628" s="102" t="s">
        <v>7</v>
      </c>
      <c r="E628" s="102" t="s">
        <v>8</v>
      </c>
      <c r="F628" s="102" t="s">
        <v>8</v>
      </c>
      <c r="G628" s="102" t="s">
        <v>8</v>
      </c>
    </row>
    <row r="629" spans="1:7">
      <c r="A629" s="4"/>
      <c r="B629" s="4"/>
      <c r="C629" s="103" t="s">
        <v>470</v>
      </c>
      <c r="D629" s="104">
        <v>322000000</v>
      </c>
      <c r="E629" s="104">
        <v>322000000</v>
      </c>
      <c r="F629" s="104">
        <v>322000000</v>
      </c>
      <c r="G629" s="104">
        <v>322000000</v>
      </c>
    </row>
    <row r="630" spans="1:7">
      <c r="A630" s="4"/>
      <c r="B630" s="4"/>
      <c r="C630" s="103" t="s">
        <v>459</v>
      </c>
      <c r="D630" s="104">
        <v>322000000</v>
      </c>
      <c r="E630" s="104">
        <v>322000000</v>
      </c>
      <c r="F630" s="104">
        <v>322000000</v>
      </c>
      <c r="G630" s="104">
        <v>322000000</v>
      </c>
    </row>
    <row r="631" spans="1:7">
      <c r="A631" s="4"/>
      <c r="B631" s="4"/>
      <c r="C631" s="103" t="s">
        <v>463</v>
      </c>
      <c r="D631" s="104">
        <v>0</v>
      </c>
      <c r="E631" s="104">
        <v>0</v>
      </c>
      <c r="F631" s="104">
        <v>0</v>
      </c>
      <c r="G631" s="104">
        <v>0</v>
      </c>
    </row>
    <row r="632" spans="1:7">
      <c r="A632" s="4"/>
      <c r="B632" s="4"/>
      <c r="C632" s="103" t="s">
        <v>469</v>
      </c>
      <c r="D632" s="104">
        <v>44000000</v>
      </c>
      <c r="E632" s="104">
        <v>44000000</v>
      </c>
      <c r="F632" s="104">
        <v>44000000</v>
      </c>
      <c r="G632" s="104">
        <v>44000000</v>
      </c>
    </row>
    <row r="633" spans="1:7">
      <c r="A633" s="4"/>
      <c r="B633" s="4"/>
      <c r="C633" s="103" t="s">
        <v>459</v>
      </c>
      <c r="D633" s="104">
        <v>44000000</v>
      </c>
      <c r="E633" s="104">
        <v>44000000</v>
      </c>
      <c r="F633" s="104">
        <v>44000000</v>
      </c>
      <c r="G633" s="104">
        <v>44000000</v>
      </c>
    </row>
    <row r="634" spans="1:7">
      <c r="A634" s="4"/>
      <c r="B634" s="4"/>
      <c r="C634" s="103" t="s">
        <v>463</v>
      </c>
      <c r="D634" s="104">
        <v>0</v>
      </c>
      <c r="E634" s="104">
        <v>0</v>
      </c>
      <c r="F634" s="104">
        <v>0</v>
      </c>
      <c r="G634" s="104">
        <v>0</v>
      </c>
    </row>
    <row r="635" spans="1:7">
      <c r="A635" s="4"/>
      <c r="B635" s="4"/>
      <c r="C635" s="103" t="s">
        <v>468</v>
      </c>
      <c r="D635" s="104">
        <v>182160000</v>
      </c>
      <c r="E635" s="104">
        <v>200926000</v>
      </c>
      <c r="F635" s="104">
        <v>223000000</v>
      </c>
      <c r="G635" s="104">
        <v>233750000</v>
      </c>
    </row>
    <row r="636" spans="1:7">
      <c r="A636" s="4"/>
      <c r="B636" s="4"/>
      <c r="C636" s="103" t="s">
        <v>459</v>
      </c>
      <c r="D636" s="104">
        <v>182160000</v>
      </c>
      <c r="E636" s="104">
        <v>200926000</v>
      </c>
      <c r="F636" s="104">
        <v>223000000</v>
      </c>
      <c r="G636" s="104">
        <v>233750000</v>
      </c>
    </row>
    <row r="637" spans="1:7">
      <c r="A637" s="4"/>
      <c r="B637" s="4"/>
      <c r="C637" s="103" t="s">
        <v>463</v>
      </c>
      <c r="D637" s="104">
        <v>0</v>
      </c>
      <c r="E637" s="104">
        <v>0</v>
      </c>
      <c r="F637" s="104">
        <v>0</v>
      </c>
      <c r="G637" s="104">
        <v>0</v>
      </c>
    </row>
    <row r="638" spans="1:7">
      <c r="A638" s="4"/>
      <c r="B638" s="4"/>
      <c r="C638" s="103" t="s">
        <v>467</v>
      </c>
      <c r="D638" s="104">
        <v>0</v>
      </c>
      <c r="E638" s="104">
        <v>0</v>
      </c>
      <c r="F638" s="104">
        <v>0</v>
      </c>
      <c r="G638" s="104">
        <v>0</v>
      </c>
    </row>
    <row r="639" spans="1:7">
      <c r="A639" s="4"/>
      <c r="B639" s="4"/>
      <c r="C639" s="103" t="s">
        <v>459</v>
      </c>
      <c r="D639" s="104">
        <v>0</v>
      </c>
      <c r="E639" s="104">
        <v>0</v>
      </c>
      <c r="F639" s="104">
        <v>0</v>
      </c>
      <c r="G639" s="104">
        <v>0</v>
      </c>
    </row>
    <row r="640" spans="1:7">
      <c r="A640" s="4"/>
      <c r="B640" s="4"/>
      <c r="C640" s="103" t="s">
        <v>463</v>
      </c>
      <c r="D640" s="104">
        <v>0</v>
      </c>
      <c r="E640" s="104">
        <v>0</v>
      </c>
      <c r="F640" s="104">
        <v>0</v>
      </c>
      <c r="G640" s="104">
        <v>0</v>
      </c>
    </row>
    <row r="641" spans="1:7">
      <c r="A641" s="4"/>
      <c r="B641" s="4"/>
      <c r="C641" s="103" t="s">
        <v>472</v>
      </c>
      <c r="D641" s="104">
        <v>0</v>
      </c>
      <c r="E641" s="104">
        <v>0</v>
      </c>
      <c r="F641" s="104">
        <v>0</v>
      </c>
      <c r="G641" s="104">
        <v>0</v>
      </c>
    </row>
    <row r="642" spans="1:7">
      <c r="A642" s="4"/>
      <c r="B642" s="4"/>
      <c r="C642" s="103" t="s">
        <v>459</v>
      </c>
      <c r="D642" s="104">
        <v>0</v>
      </c>
      <c r="E642" s="104">
        <v>0</v>
      </c>
      <c r="F642" s="104">
        <v>0</v>
      </c>
      <c r="G642" s="104">
        <v>0</v>
      </c>
    </row>
    <row r="643" spans="1:7">
      <c r="A643" s="4"/>
      <c r="B643" s="4"/>
      <c r="C643" s="103" t="s">
        <v>463</v>
      </c>
      <c r="D643" s="104">
        <v>0</v>
      </c>
      <c r="E643" s="104">
        <v>0</v>
      </c>
      <c r="F643" s="104">
        <v>0</v>
      </c>
      <c r="G643" s="104">
        <v>0</v>
      </c>
    </row>
    <row r="644" spans="1:7">
      <c r="A644" s="4"/>
      <c r="B644" s="4"/>
      <c r="C644" s="103" t="s">
        <v>465</v>
      </c>
      <c r="D644" s="104">
        <v>0</v>
      </c>
      <c r="E644" s="104">
        <v>0</v>
      </c>
      <c r="F644" s="104">
        <v>0</v>
      </c>
      <c r="G644" s="104">
        <v>0</v>
      </c>
    </row>
    <row r="645" spans="1:7">
      <c r="A645" s="4"/>
      <c r="B645" s="4"/>
      <c r="C645" s="103" t="s">
        <v>459</v>
      </c>
      <c r="D645" s="104">
        <v>0</v>
      </c>
      <c r="E645" s="104">
        <v>0</v>
      </c>
      <c r="F645" s="104">
        <v>0</v>
      </c>
      <c r="G645" s="104">
        <v>0</v>
      </c>
    </row>
    <row r="646" spans="1:7">
      <c r="A646" s="4"/>
      <c r="B646" s="4"/>
      <c r="C646" s="103" t="s">
        <v>463</v>
      </c>
      <c r="D646" s="104">
        <v>0</v>
      </c>
      <c r="E646" s="104">
        <v>0</v>
      </c>
      <c r="F646" s="104">
        <v>0</v>
      </c>
      <c r="G646" s="104">
        <v>0</v>
      </c>
    </row>
    <row r="647" spans="1:7">
      <c r="A647" s="4"/>
      <c r="B647" s="4"/>
      <c r="C647" s="103" t="s">
        <v>464</v>
      </c>
      <c r="D647" s="104">
        <v>513540</v>
      </c>
      <c r="E647" s="104">
        <v>0</v>
      </c>
      <c r="F647" s="104">
        <v>0</v>
      </c>
      <c r="G647" s="104">
        <v>0</v>
      </c>
    </row>
    <row r="648" spans="1:7">
      <c r="A648" s="4"/>
      <c r="B648" s="4"/>
      <c r="C648" s="103" t="s">
        <v>459</v>
      </c>
      <c r="D648" s="104">
        <v>513540</v>
      </c>
      <c r="E648" s="104">
        <v>0</v>
      </c>
      <c r="F648" s="104">
        <v>0</v>
      </c>
      <c r="G648" s="104">
        <v>0</v>
      </c>
    </row>
    <row r="649" spans="1:7">
      <c r="A649" s="4"/>
      <c r="B649" s="4"/>
      <c r="C649" s="103" t="s">
        <v>463</v>
      </c>
      <c r="D649" s="104">
        <v>0</v>
      </c>
      <c r="E649" s="104">
        <v>0</v>
      </c>
      <c r="F649" s="104">
        <v>0</v>
      </c>
      <c r="G649" s="104">
        <v>0</v>
      </c>
    </row>
    <row r="650" spans="1:7">
      <c r="A650" s="4"/>
      <c r="B650" s="4"/>
      <c r="C650" s="103" t="s">
        <v>462</v>
      </c>
      <c r="D650" s="104">
        <v>0</v>
      </c>
      <c r="E650" s="104">
        <v>0</v>
      </c>
      <c r="F650" s="104">
        <v>0</v>
      </c>
      <c r="G650" s="104">
        <v>0</v>
      </c>
    </row>
    <row r="651" spans="1:7">
      <c r="A651" s="4"/>
      <c r="B651" s="4"/>
      <c r="C651" s="103" t="s">
        <v>459</v>
      </c>
      <c r="D651" s="104">
        <v>0</v>
      </c>
      <c r="E651" s="104">
        <v>0</v>
      </c>
      <c r="F651" s="104">
        <v>0</v>
      </c>
      <c r="G651" s="104">
        <v>0</v>
      </c>
    </row>
    <row r="652" spans="1:7">
      <c r="A652" s="4"/>
      <c r="B652" s="4"/>
      <c r="C652" s="103" t="s">
        <v>458</v>
      </c>
      <c r="D652" s="104">
        <v>0</v>
      </c>
      <c r="E652" s="104">
        <v>0</v>
      </c>
      <c r="F652" s="104">
        <v>0</v>
      </c>
      <c r="G652" s="104">
        <v>0</v>
      </c>
    </row>
    <row r="653" spans="1:7">
      <c r="A653" s="4"/>
      <c r="B653" s="4"/>
      <c r="C653" s="103" t="s">
        <v>457</v>
      </c>
      <c r="D653" s="104">
        <v>0</v>
      </c>
      <c r="E653" s="104">
        <v>0</v>
      </c>
      <c r="F653" s="104">
        <v>0</v>
      </c>
      <c r="G653" s="104">
        <v>0</v>
      </c>
    </row>
    <row r="654" spans="1:7">
      <c r="A654" s="4"/>
      <c r="B654" s="4"/>
      <c r="C654" s="103" t="s">
        <v>456</v>
      </c>
      <c r="D654" s="104">
        <v>0</v>
      </c>
      <c r="E654" s="104">
        <v>0</v>
      </c>
      <c r="F654" s="104">
        <v>0</v>
      </c>
      <c r="G654" s="104">
        <v>0</v>
      </c>
    </row>
    <row r="655" spans="1:7">
      <c r="A655" s="4"/>
      <c r="B655" s="4"/>
      <c r="C655" s="103" t="s">
        <v>455</v>
      </c>
      <c r="D655" s="104">
        <v>0</v>
      </c>
      <c r="E655" s="104">
        <v>0</v>
      </c>
      <c r="F655" s="104">
        <v>0</v>
      </c>
      <c r="G655" s="104">
        <v>0</v>
      </c>
    </row>
    <row r="656" spans="1:7">
      <c r="A656" s="4"/>
      <c r="B656" s="4"/>
      <c r="C656" s="103" t="s">
        <v>461</v>
      </c>
      <c r="D656" s="104">
        <v>0</v>
      </c>
      <c r="E656" s="104">
        <v>0</v>
      </c>
      <c r="F656" s="104">
        <v>0</v>
      </c>
      <c r="G656" s="104">
        <v>0</v>
      </c>
    </row>
    <row r="657" spans="1:7">
      <c r="A657" s="4"/>
      <c r="B657" s="4"/>
      <c r="C657" s="103" t="s">
        <v>459</v>
      </c>
      <c r="D657" s="104">
        <v>0</v>
      </c>
      <c r="E657" s="104">
        <v>0</v>
      </c>
      <c r="F657" s="104">
        <v>0</v>
      </c>
      <c r="G657" s="104">
        <v>0</v>
      </c>
    </row>
    <row r="658" spans="1:7">
      <c r="A658" s="4"/>
      <c r="B658" s="4"/>
      <c r="C658" s="103" t="s">
        <v>458</v>
      </c>
      <c r="D658" s="104">
        <v>0</v>
      </c>
      <c r="E658" s="104">
        <v>0</v>
      </c>
      <c r="F658" s="104">
        <v>0</v>
      </c>
      <c r="G658" s="104">
        <v>0</v>
      </c>
    </row>
    <row r="659" spans="1:7">
      <c r="A659" s="4"/>
      <c r="B659" s="4"/>
      <c r="C659" s="103" t="s">
        <v>457</v>
      </c>
      <c r="D659" s="104">
        <v>0</v>
      </c>
      <c r="E659" s="104">
        <v>0</v>
      </c>
      <c r="F659" s="104">
        <v>0</v>
      </c>
      <c r="G659" s="104">
        <v>0</v>
      </c>
    </row>
    <row r="660" spans="1:7">
      <c r="A660" s="4"/>
      <c r="B660" s="4"/>
      <c r="C660" s="103" t="s">
        <v>456</v>
      </c>
      <c r="D660" s="104">
        <v>0</v>
      </c>
      <c r="E660" s="104">
        <v>0</v>
      </c>
      <c r="F660" s="104">
        <v>0</v>
      </c>
      <c r="G660" s="104">
        <v>0</v>
      </c>
    </row>
    <row r="661" spans="1:7">
      <c r="A661" s="4"/>
      <c r="B661" s="4"/>
      <c r="C661" s="103" t="s">
        <v>455</v>
      </c>
      <c r="D661" s="104">
        <v>0</v>
      </c>
      <c r="E661" s="104">
        <v>0</v>
      </c>
      <c r="F661" s="104">
        <v>0</v>
      </c>
      <c r="G661" s="104">
        <v>0</v>
      </c>
    </row>
    <row r="662" spans="1:7">
      <c r="A662" s="4"/>
      <c r="B662" s="4"/>
      <c r="C662" s="103" t="s">
        <v>460</v>
      </c>
      <c r="D662" s="104">
        <v>0</v>
      </c>
      <c r="E662" s="104">
        <v>0</v>
      </c>
      <c r="F662" s="104">
        <v>0</v>
      </c>
      <c r="G662" s="104">
        <v>0</v>
      </c>
    </row>
    <row r="663" spans="1:7">
      <c r="A663" s="4"/>
      <c r="B663" s="4"/>
      <c r="C663" s="103" t="s">
        <v>459</v>
      </c>
      <c r="D663" s="104">
        <v>0</v>
      </c>
      <c r="E663" s="104">
        <v>0</v>
      </c>
      <c r="F663" s="104">
        <v>0</v>
      </c>
      <c r="G663" s="104">
        <v>0</v>
      </c>
    </row>
    <row r="664" spans="1:7">
      <c r="A664" s="4"/>
      <c r="B664" s="4"/>
      <c r="C664" s="103" t="s">
        <v>458</v>
      </c>
      <c r="D664" s="104">
        <v>0</v>
      </c>
      <c r="E664" s="104">
        <v>0</v>
      </c>
      <c r="F664" s="104">
        <v>0</v>
      </c>
      <c r="G664" s="104">
        <v>0</v>
      </c>
    </row>
    <row r="665" spans="1:7">
      <c r="A665" s="4"/>
      <c r="B665" s="4"/>
      <c r="C665" s="103" t="s">
        <v>457</v>
      </c>
      <c r="D665" s="104">
        <v>0</v>
      </c>
      <c r="E665" s="104">
        <v>0</v>
      </c>
      <c r="F665" s="104">
        <v>0</v>
      </c>
      <c r="G665" s="104">
        <v>0</v>
      </c>
    </row>
    <row r="666" spans="1:7">
      <c r="A666" s="4"/>
      <c r="B666" s="4"/>
      <c r="C666" s="103" t="s">
        <v>456</v>
      </c>
      <c r="D666" s="104">
        <v>0</v>
      </c>
      <c r="E666" s="104">
        <v>0</v>
      </c>
      <c r="F666" s="104">
        <v>0</v>
      </c>
      <c r="G666" s="104">
        <v>0</v>
      </c>
    </row>
    <row r="667" spans="1:7">
      <c r="A667" s="4"/>
      <c r="B667" s="4"/>
      <c r="C667" s="103" t="s">
        <v>455</v>
      </c>
      <c r="D667" s="104">
        <v>0</v>
      </c>
      <c r="E667" s="104">
        <v>0</v>
      </c>
      <c r="F667" s="104">
        <v>0</v>
      </c>
      <c r="G667" s="104">
        <v>0</v>
      </c>
    </row>
    <row r="668" spans="1:7">
      <c r="A668" s="4"/>
      <c r="B668" s="4"/>
      <c r="C668" s="103" t="s">
        <v>454</v>
      </c>
      <c r="D668" s="104">
        <v>0</v>
      </c>
      <c r="E668" s="104">
        <v>0</v>
      </c>
      <c r="F668" s="104">
        <v>0</v>
      </c>
      <c r="G668" s="104">
        <v>0</v>
      </c>
    </row>
    <row r="669" spans="1:7">
      <c r="A669" s="4"/>
      <c r="B669" s="4"/>
      <c r="C669" s="103" t="s">
        <v>453</v>
      </c>
      <c r="D669" s="104">
        <v>0</v>
      </c>
      <c r="E669" s="104">
        <v>0</v>
      </c>
      <c r="F669" s="104">
        <v>0</v>
      </c>
      <c r="G669" s="104">
        <v>0</v>
      </c>
    </row>
    <row r="670" spans="1:7">
      <c r="A670" s="4"/>
      <c r="B670" s="4"/>
      <c r="C670" s="105" t="s">
        <v>165</v>
      </c>
      <c r="D670" s="104">
        <v>548673540</v>
      </c>
      <c r="E670" s="104">
        <v>566926000</v>
      </c>
      <c r="F670" s="104">
        <v>589000000</v>
      </c>
      <c r="G670" s="104">
        <v>599750000</v>
      </c>
    </row>
    <row r="671" spans="1:7">
      <c r="A671" s="4"/>
      <c r="B671" s="4"/>
      <c r="C671" s="100" t="s">
        <v>484</v>
      </c>
      <c r="D671" s="815" t="s">
        <v>1583</v>
      </c>
      <c r="E671" s="816"/>
      <c r="F671" s="816"/>
      <c r="G671" s="816"/>
    </row>
    <row r="672" spans="1:7">
      <c r="A672" s="4"/>
      <c r="B672" s="4"/>
      <c r="C672" s="66" t="s">
        <v>482</v>
      </c>
      <c r="D672" s="809" t="s">
        <v>1582</v>
      </c>
      <c r="E672" s="810"/>
      <c r="F672" s="810"/>
      <c r="G672" s="810"/>
    </row>
    <row r="673" spans="1:7">
      <c r="A673" s="4"/>
      <c r="B673" s="4"/>
      <c r="C673" s="66" t="s">
        <v>15</v>
      </c>
      <c r="D673" s="809" t="s">
        <v>1581</v>
      </c>
      <c r="E673" s="810"/>
      <c r="F673" s="810"/>
      <c r="G673" s="810"/>
    </row>
    <row r="674" spans="1:7">
      <c r="A674" s="4"/>
      <c r="B674" s="4"/>
      <c r="C674" s="13"/>
      <c r="D674" s="101">
        <v>2021</v>
      </c>
      <c r="E674" s="101">
        <v>2022</v>
      </c>
      <c r="F674" s="101">
        <v>2023</v>
      </c>
      <c r="G674" s="101">
        <v>2024</v>
      </c>
    </row>
    <row r="675" spans="1:7">
      <c r="A675" s="4"/>
      <c r="B675" s="4"/>
      <c r="C675" s="12"/>
      <c r="D675" s="102" t="s">
        <v>7</v>
      </c>
      <c r="E675" s="102" t="s">
        <v>8</v>
      </c>
      <c r="F675" s="102" t="s">
        <v>8</v>
      </c>
      <c r="G675" s="102" t="s">
        <v>8</v>
      </c>
    </row>
    <row r="676" spans="1:7">
      <c r="A676" s="4"/>
      <c r="B676" s="4"/>
      <c r="C676" s="66" t="s">
        <v>16</v>
      </c>
      <c r="D676" s="98" t="s">
        <v>1580</v>
      </c>
      <c r="E676" s="98" t="s">
        <v>951</v>
      </c>
      <c r="F676" s="98" t="s">
        <v>950</v>
      </c>
      <c r="G676" s="98" t="s">
        <v>950</v>
      </c>
    </row>
    <row r="677" spans="1:7">
      <c r="A677" s="4"/>
      <c r="B677" s="4"/>
      <c r="C677" s="66" t="s">
        <v>680</v>
      </c>
      <c r="D677" s="98" t="s">
        <v>2350</v>
      </c>
      <c r="E677" s="98" t="s">
        <v>2351</v>
      </c>
      <c r="F677" s="98" t="s">
        <v>1579</v>
      </c>
      <c r="G677" s="98" t="s">
        <v>1578</v>
      </c>
    </row>
    <row r="678" spans="1:7">
      <c r="A678" s="4"/>
      <c r="B678" s="4"/>
      <c r="C678" s="66" t="s">
        <v>676</v>
      </c>
      <c r="D678" s="98" t="s">
        <v>2352</v>
      </c>
      <c r="E678" s="98" t="s">
        <v>2353</v>
      </c>
      <c r="F678" s="98" t="s">
        <v>1577</v>
      </c>
      <c r="G678" s="98" t="s">
        <v>1576</v>
      </c>
    </row>
    <row r="679" spans="1:7">
      <c r="A679" s="4"/>
      <c r="B679" s="4"/>
      <c r="C679" s="66" t="s">
        <v>477</v>
      </c>
      <c r="D679" s="98" t="s">
        <v>450</v>
      </c>
      <c r="E679" s="98" t="s">
        <v>1575</v>
      </c>
      <c r="F679" s="98" t="s">
        <v>948</v>
      </c>
      <c r="G679" s="98" t="s">
        <v>474</v>
      </c>
    </row>
    <row r="680" spans="1:7">
      <c r="A680" s="4"/>
      <c r="B680" s="4"/>
      <c r="C680" s="66" t="s">
        <v>476</v>
      </c>
      <c r="D680" s="98" t="s">
        <v>450</v>
      </c>
      <c r="E680" s="98" t="s">
        <v>2354</v>
      </c>
      <c r="F680" s="98" t="s">
        <v>690</v>
      </c>
      <c r="G680" s="98" t="s">
        <v>1574</v>
      </c>
    </row>
    <row r="681" spans="1:7">
      <c r="A681" s="4"/>
      <c r="B681" s="4"/>
      <c r="C681" s="66" t="s">
        <v>22</v>
      </c>
      <c r="D681" s="98" t="s">
        <v>450</v>
      </c>
      <c r="E681" s="98" t="s">
        <v>2355</v>
      </c>
      <c r="F681" s="98" t="s">
        <v>2356</v>
      </c>
      <c r="G681" s="98" t="s">
        <v>1574</v>
      </c>
    </row>
    <row r="682" spans="1:7">
      <c r="A682" s="4"/>
      <c r="B682" s="4"/>
      <c r="C682" s="819" t="s">
        <v>473</v>
      </c>
      <c r="D682" s="820"/>
      <c r="E682" s="820"/>
      <c r="F682" s="820"/>
      <c r="G682" s="820"/>
    </row>
    <row r="683" spans="1:7">
      <c r="A683" s="4"/>
      <c r="B683" s="4"/>
      <c r="C683" s="13"/>
      <c r="D683" s="101">
        <v>2021</v>
      </c>
      <c r="E683" s="101">
        <v>2022</v>
      </c>
      <c r="F683" s="101">
        <v>2023</v>
      </c>
      <c r="G683" s="101">
        <v>2024</v>
      </c>
    </row>
    <row r="684" spans="1:7">
      <c r="A684" s="4"/>
      <c r="B684" s="4"/>
      <c r="C684" s="12"/>
      <c r="D684" s="102" t="s">
        <v>7</v>
      </c>
      <c r="E684" s="102" t="s">
        <v>8</v>
      </c>
      <c r="F684" s="102" t="s">
        <v>8</v>
      </c>
      <c r="G684" s="102" t="s">
        <v>8</v>
      </c>
    </row>
    <row r="685" spans="1:7">
      <c r="A685" s="4"/>
      <c r="B685" s="4"/>
      <c r="C685" s="103" t="s">
        <v>470</v>
      </c>
      <c r="D685" s="104">
        <v>0</v>
      </c>
      <c r="E685" s="104">
        <v>0</v>
      </c>
      <c r="F685" s="104">
        <v>0</v>
      </c>
      <c r="G685" s="104">
        <v>0</v>
      </c>
    </row>
    <row r="686" spans="1:7">
      <c r="A686" s="4"/>
      <c r="B686" s="4"/>
      <c r="C686" s="103" t="s">
        <v>459</v>
      </c>
      <c r="D686" s="104">
        <v>0</v>
      </c>
      <c r="E686" s="104">
        <v>0</v>
      </c>
      <c r="F686" s="104">
        <v>0</v>
      </c>
      <c r="G686" s="104">
        <v>0</v>
      </c>
    </row>
    <row r="687" spans="1:7">
      <c r="A687" s="4"/>
      <c r="B687" s="4"/>
      <c r="C687" s="103" t="s">
        <v>463</v>
      </c>
      <c r="D687" s="104">
        <v>0</v>
      </c>
      <c r="E687" s="104">
        <v>0</v>
      </c>
      <c r="F687" s="104">
        <v>0</v>
      </c>
      <c r="G687" s="104">
        <v>0</v>
      </c>
    </row>
    <row r="688" spans="1:7">
      <c r="A688" s="4"/>
      <c r="B688" s="4"/>
      <c r="C688" s="103" t="s">
        <v>469</v>
      </c>
      <c r="D688" s="104">
        <v>0</v>
      </c>
      <c r="E688" s="104">
        <v>0</v>
      </c>
      <c r="F688" s="104">
        <v>0</v>
      </c>
      <c r="G688" s="104">
        <v>0</v>
      </c>
    </row>
    <row r="689" spans="1:7">
      <c r="A689" s="4"/>
      <c r="B689" s="4"/>
      <c r="C689" s="103" t="s">
        <v>459</v>
      </c>
      <c r="D689" s="104">
        <v>0</v>
      </c>
      <c r="E689" s="104">
        <v>0</v>
      </c>
      <c r="F689" s="104">
        <v>0</v>
      </c>
      <c r="G689" s="104">
        <v>0</v>
      </c>
    </row>
    <row r="690" spans="1:7">
      <c r="A690" s="4"/>
      <c r="B690" s="4"/>
      <c r="C690" s="103" t="s">
        <v>463</v>
      </c>
      <c r="D690" s="104">
        <v>0</v>
      </c>
      <c r="E690" s="104">
        <v>0</v>
      </c>
      <c r="F690" s="104">
        <v>0</v>
      </c>
      <c r="G690" s="104">
        <v>0</v>
      </c>
    </row>
    <row r="691" spans="1:7">
      <c r="A691" s="4"/>
      <c r="B691" s="4"/>
      <c r="C691" s="103" t="s">
        <v>468</v>
      </c>
      <c r="D691" s="104">
        <v>54700000</v>
      </c>
      <c r="E691" s="104">
        <v>48000000</v>
      </c>
      <c r="F691" s="104">
        <v>72000000</v>
      </c>
      <c r="G691" s="104">
        <v>74000000</v>
      </c>
    </row>
    <row r="692" spans="1:7">
      <c r="A692" s="4"/>
      <c r="B692" s="4"/>
      <c r="C692" s="103" t="s">
        <v>459</v>
      </c>
      <c r="D692" s="104">
        <v>54700000</v>
      </c>
      <c r="E692" s="104">
        <v>48000000</v>
      </c>
      <c r="F692" s="104">
        <v>72000000</v>
      </c>
      <c r="G692" s="104">
        <v>74000000</v>
      </c>
    </row>
    <row r="693" spans="1:7">
      <c r="A693" s="4"/>
      <c r="B693" s="4"/>
      <c r="C693" s="103" t="s">
        <v>463</v>
      </c>
      <c r="D693" s="104">
        <v>0</v>
      </c>
      <c r="E693" s="104">
        <v>0</v>
      </c>
      <c r="F693" s="104">
        <v>0</v>
      </c>
      <c r="G693" s="104">
        <v>0</v>
      </c>
    </row>
    <row r="694" spans="1:7">
      <c r="A694" s="4"/>
      <c r="B694" s="4"/>
      <c r="C694" s="103" t="s">
        <v>467</v>
      </c>
      <c r="D694" s="104">
        <v>0</v>
      </c>
      <c r="E694" s="104">
        <v>0</v>
      </c>
      <c r="F694" s="104">
        <v>0</v>
      </c>
      <c r="G694" s="104">
        <v>0</v>
      </c>
    </row>
    <row r="695" spans="1:7">
      <c r="A695" s="4"/>
      <c r="B695" s="4"/>
      <c r="C695" s="103" t="s">
        <v>459</v>
      </c>
      <c r="D695" s="104">
        <v>0</v>
      </c>
      <c r="E695" s="104">
        <v>0</v>
      </c>
      <c r="F695" s="104">
        <v>0</v>
      </c>
      <c r="G695" s="104">
        <v>0</v>
      </c>
    </row>
    <row r="696" spans="1:7">
      <c r="A696" s="4"/>
      <c r="B696" s="4"/>
      <c r="C696" s="103" t="s">
        <v>463</v>
      </c>
      <c r="D696" s="104">
        <v>0</v>
      </c>
      <c r="E696" s="104">
        <v>0</v>
      </c>
      <c r="F696" s="104">
        <v>0</v>
      </c>
      <c r="G696" s="104">
        <v>0</v>
      </c>
    </row>
    <row r="697" spans="1:7">
      <c r="A697" s="4"/>
      <c r="B697" s="4"/>
      <c r="C697" s="103" t="s">
        <v>472</v>
      </c>
      <c r="D697" s="104">
        <v>0</v>
      </c>
      <c r="E697" s="104">
        <v>0</v>
      </c>
      <c r="F697" s="104">
        <v>0</v>
      </c>
      <c r="G697" s="104">
        <v>0</v>
      </c>
    </row>
    <row r="698" spans="1:7">
      <c r="A698" s="4"/>
      <c r="B698" s="4"/>
      <c r="C698" s="103" t="s">
        <v>459</v>
      </c>
      <c r="D698" s="104">
        <v>0</v>
      </c>
      <c r="E698" s="104">
        <v>0</v>
      </c>
      <c r="F698" s="104">
        <v>0</v>
      </c>
      <c r="G698" s="104">
        <v>0</v>
      </c>
    </row>
    <row r="699" spans="1:7">
      <c r="A699" s="4"/>
      <c r="B699" s="4"/>
      <c r="C699" s="103" t="s">
        <v>463</v>
      </c>
      <c r="D699" s="104">
        <v>0</v>
      </c>
      <c r="E699" s="104">
        <v>0</v>
      </c>
      <c r="F699" s="104">
        <v>0</v>
      </c>
      <c r="G699" s="104">
        <v>0</v>
      </c>
    </row>
    <row r="700" spans="1:7">
      <c r="A700" s="4"/>
      <c r="B700" s="4"/>
      <c r="C700" s="103" t="s">
        <v>465</v>
      </c>
      <c r="D700" s="104">
        <v>0</v>
      </c>
      <c r="E700" s="104">
        <v>0</v>
      </c>
      <c r="F700" s="104">
        <v>0</v>
      </c>
      <c r="G700" s="104">
        <v>0</v>
      </c>
    </row>
    <row r="701" spans="1:7">
      <c r="A701" s="4"/>
      <c r="B701" s="4"/>
      <c r="C701" s="103" t="s">
        <v>459</v>
      </c>
      <c r="D701" s="104">
        <v>0</v>
      </c>
      <c r="E701" s="104">
        <v>0</v>
      </c>
      <c r="F701" s="104">
        <v>0</v>
      </c>
      <c r="G701" s="104">
        <v>0</v>
      </c>
    </row>
    <row r="702" spans="1:7">
      <c r="A702" s="4"/>
      <c r="B702" s="4"/>
      <c r="C702" s="103" t="s">
        <v>463</v>
      </c>
      <c r="D702" s="104">
        <v>0</v>
      </c>
      <c r="E702" s="104">
        <v>0</v>
      </c>
      <c r="F702" s="104">
        <v>0</v>
      </c>
      <c r="G702" s="104">
        <v>0</v>
      </c>
    </row>
    <row r="703" spans="1:7">
      <c r="A703" s="4"/>
      <c r="B703" s="4"/>
      <c r="C703" s="103" t="s">
        <v>464</v>
      </c>
      <c r="D703" s="104">
        <v>0</v>
      </c>
      <c r="E703" s="104">
        <v>0</v>
      </c>
      <c r="F703" s="104">
        <v>0</v>
      </c>
      <c r="G703" s="104">
        <v>0</v>
      </c>
    </row>
    <row r="704" spans="1:7">
      <c r="A704" s="4"/>
      <c r="B704" s="4"/>
      <c r="C704" s="103" t="s">
        <v>459</v>
      </c>
      <c r="D704" s="104">
        <v>0</v>
      </c>
      <c r="E704" s="104">
        <v>0</v>
      </c>
      <c r="F704" s="104">
        <v>0</v>
      </c>
      <c r="G704" s="104">
        <v>0</v>
      </c>
    </row>
    <row r="705" spans="1:7">
      <c r="A705" s="4"/>
      <c r="B705" s="4"/>
      <c r="C705" s="103" t="s">
        <v>463</v>
      </c>
      <c r="D705" s="104">
        <v>0</v>
      </c>
      <c r="E705" s="104">
        <v>0</v>
      </c>
      <c r="F705" s="104">
        <v>0</v>
      </c>
      <c r="G705" s="104">
        <v>0</v>
      </c>
    </row>
    <row r="706" spans="1:7">
      <c r="A706" s="4"/>
      <c r="B706" s="4"/>
      <c r="C706" s="103" t="s">
        <v>462</v>
      </c>
      <c r="D706" s="104">
        <v>0</v>
      </c>
      <c r="E706" s="104">
        <v>0</v>
      </c>
      <c r="F706" s="104">
        <v>0</v>
      </c>
      <c r="G706" s="104">
        <v>0</v>
      </c>
    </row>
    <row r="707" spans="1:7">
      <c r="A707" s="4"/>
      <c r="B707" s="4"/>
      <c r="C707" s="103" t="s">
        <v>459</v>
      </c>
      <c r="D707" s="104">
        <v>0</v>
      </c>
      <c r="E707" s="104">
        <v>0</v>
      </c>
      <c r="F707" s="104">
        <v>0</v>
      </c>
      <c r="G707" s="104">
        <v>0</v>
      </c>
    </row>
    <row r="708" spans="1:7">
      <c r="A708" s="4"/>
      <c r="B708" s="4"/>
      <c r="C708" s="103" t="s">
        <v>458</v>
      </c>
      <c r="D708" s="104">
        <v>0</v>
      </c>
      <c r="E708" s="104">
        <v>0</v>
      </c>
      <c r="F708" s="104">
        <v>0</v>
      </c>
      <c r="G708" s="104">
        <v>0</v>
      </c>
    </row>
    <row r="709" spans="1:7">
      <c r="A709" s="4"/>
      <c r="B709" s="4"/>
      <c r="C709" s="103" t="s">
        <v>457</v>
      </c>
      <c r="D709" s="104">
        <v>0</v>
      </c>
      <c r="E709" s="104">
        <v>0</v>
      </c>
      <c r="F709" s="104">
        <v>0</v>
      </c>
      <c r="G709" s="104">
        <v>0</v>
      </c>
    </row>
    <row r="710" spans="1:7">
      <c r="A710" s="4"/>
      <c r="B710" s="4"/>
      <c r="C710" s="103" t="s">
        <v>456</v>
      </c>
      <c r="D710" s="104">
        <v>0</v>
      </c>
      <c r="E710" s="104">
        <v>0</v>
      </c>
      <c r="F710" s="104">
        <v>0</v>
      </c>
      <c r="G710" s="104">
        <v>0</v>
      </c>
    </row>
    <row r="711" spans="1:7">
      <c r="A711" s="4"/>
      <c r="B711" s="4"/>
      <c r="C711" s="103" t="s">
        <v>455</v>
      </c>
      <c r="D711" s="104">
        <v>0</v>
      </c>
      <c r="E711" s="104">
        <v>0</v>
      </c>
      <c r="F711" s="104">
        <v>0</v>
      </c>
      <c r="G711" s="104">
        <v>0</v>
      </c>
    </row>
    <row r="712" spans="1:7">
      <c r="A712" s="4"/>
      <c r="B712" s="4"/>
      <c r="C712" s="103" t="s">
        <v>461</v>
      </c>
      <c r="D712" s="104">
        <v>0</v>
      </c>
      <c r="E712" s="104">
        <v>0</v>
      </c>
      <c r="F712" s="104">
        <v>0</v>
      </c>
      <c r="G712" s="104">
        <v>0</v>
      </c>
    </row>
    <row r="713" spans="1:7">
      <c r="A713" s="4"/>
      <c r="B713" s="4"/>
      <c r="C713" s="103" t="s">
        <v>459</v>
      </c>
      <c r="D713" s="104">
        <v>0</v>
      </c>
      <c r="E713" s="104">
        <v>0</v>
      </c>
      <c r="F713" s="104">
        <v>0</v>
      </c>
      <c r="G713" s="104">
        <v>0</v>
      </c>
    </row>
    <row r="714" spans="1:7">
      <c r="A714" s="4"/>
      <c r="B714" s="4"/>
      <c r="C714" s="103" t="s">
        <v>458</v>
      </c>
      <c r="D714" s="104">
        <v>0</v>
      </c>
      <c r="E714" s="104">
        <v>0</v>
      </c>
      <c r="F714" s="104">
        <v>0</v>
      </c>
      <c r="G714" s="104">
        <v>0</v>
      </c>
    </row>
    <row r="715" spans="1:7">
      <c r="A715" s="4"/>
      <c r="B715" s="4"/>
      <c r="C715" s="103" t="s">
        <v>457</v>
      </c>
      <c r="D715" s="104">
        <v>0</v>
      </c>
      <c r="E715" s="104">
        <v>0</v>
      </c>
      <c r="F715" s="104">
        <v>0</v>
      </c>
      <c r="G715" s="104">
        <v>0</v>
      </c>
    </row>
    <row r="716" spans="1:7">
      <c r="A716" s="4"/>
      <c r="B716" s="4"/>
      <c r="C716" s="103" t="s">
        <v>456</v>
      </c>
      <c r="D716" s="104">
        <v>0</v>
      </c>
      <c r="E716" s="104">
        <v>0</v>
      </c>
      <c r="F716" s="104">
        <v>0</v>
      </c>
      <c r="G716" s="104">
        <v>0</v>
      </c>
    </row>
    <row r="717" spans="1:7">
      <c r="A717" s="4"/>
      <c r="B717" s="4"/>
      <c r="C717" s="103" t="s">
        <v>455</v>
      </c>
      <c r="D717" s="104">
        <v>0</v>
      </c>
      <c r="E717" s="104">
        <v>0</v>
      </c>
      <c r="F717" s="104">
        <v>0</v>
      </c>
      <c r="G717" s="104">
        <v>0</v>
      </c>
    </row>
    <row r="718" spans="1:7">
      <c r="A718" s="4"/>
      <c r="B718" s="4"/>
      <c r="C718" s="103" t="s">
        <v>460</v>
      </c>
      <c r="D718" s="104">
        <v>0</v>
      </c>
      <c r="E718" s="104">
        <v>0</v>
      </c>
      <c r="F718" s="104">
        <v>0</v>
      </c>
      <c r="G718" s="104">
        <v>0</v>
      </c>
    </row>
    <row r="719" spans="1:7">
      <c r="A719" s="4"/>
      <c r="B719" s="4"/>
      <c r="C719" s="103" t="s">
        <v>459</v>
      </c>
      <c r="D719" s="104">
        <v>0</v>
      </c>
      <c r="E719" s="104">
        <v>0</v>
      </c>
      <c r="F719" s="104">
        <v>0</v>
      </c>
      <c r="G719" s="104">
        <v>0</v>
      </c>
    </row>
    <row r="720" spans="1:7">
      <c r="A720" s="4"/>
      <c r="B720" s="4"/>
      <c r="C720" s="103" t="s">
        <v>458</v>
      </c>
      <c r="D720" s="104">
        <v>0</v>
      </c>
      <c r="E720" s="104">
        <v>0</v>
      </c>
      <c r="F720" s="104">
        <v>0</v>
      </c>
      <c r="G720" s="104">
        <v>0</v>
      </c>
    </row>
    <row r="721" spans="1:7">
      <c r="A721" s="4"/>
      <c r="B721" s="4"/>
      <c r="C721" s="103" t="s">
        <v>457</v>
      </c>
      <c r="D721" s="104">
        <v>0</v>
      </c>
      <c r="E721" s="104">
        <v>0</v>
      </c>
      <c r="F721" s="104">
        <v>0</v>
      </c>
      <c r="G721" s="104">
        <v>0</v>
      </c>
    </row>
    <row r="722" spans="1:7">
      <c r="A722" s="4"/>
      <c r="B722" s="4"/>
      <c r="C722" s="103" t="s">
        <v>456</v>
      </c>
      <c r="D722" s="104">
        <v>0</v>
      </c>
      <c r="E722" s="104">
        <v>0</v>
      </c>
      <c r="F722" s="104">
        <v>0</v>
      </c>
      <c r="G722" s="104">
        <v>0</v>
      </c>
    </row>
    <row r="723" spans="1:7">
      <c r="A723" s="4"/>
      <c r="B723" s="4"/>
      <c r="C723" s="103" t="s">
        <v>455</v>
      </c>
      <c r="D723" s="104">
        <v>0</v>
      </c>
      <c r="E723" s="104">
        <v>0</v>
      </c>
      <c r="F723" s="104">
        <v>0</v>
      </c>
      <c r="G723" s="104">
        <v>0</v>
      </c>
    </row>
    <row r="724" spans="1:7">
      <c r="A724" s="4"/>
      <c r="B724" s="4"/>
      <c r="C724" s="103" t="s">
        <v>454</v>
      </c>
      <c r="D724" s="104">
        <v>0</v>
      </c>
      <c r="E724" s="104">
        <v>0</v>
      </c>
      <c r="F724" s="104">
        <v>0</v>
      </c>
      <c r="G724" s="104">
        <v>0</v>
      </c>
    </row>
    <row r="725" spans="1:7">
      <c r="A725" s="4"/>
      <c r="B725" s="4"/>
      <c r="C725" s="103" t="s">
        <v>453</v>
      </c>
      <c r="D725" s="104">
        <v>0</v>
      </c>
      <c r="E725" s="104">
        <v>0</v>
      </c>
      <c r="F725" s="104">
        <v>0</v>
      </c>
      <c r="G725" s="104">
        <v>0</v>
      </c>
    </row>
    <row r="726" spans="1:7">
      <c r="A726" s="4"/>
      <c r="B726" s="4"/>
      <c r="C726" s="105" t="s">
        <v>165</v>
      </c>
      <c r="D726" s="104">
        <v>54700000</v>
      </c>
      <c r="E726" s="104">
        <v>48000000</v>
      </c>
      <c r="F726" s="104">
        <v>72000000</v>
      </c>
      <c r="G726" s="104">
        <v>74000000</v>
      </c>
    </row>
    <row r="727" spans="1:7" ht="30">
      <c r="A727" s="4"/>
      <c r="B727" s="4"/>
      <c r="C727" s="94" t="s">
        <v>303</v>
      </c>
      <c r="D727" s="815" t="s">
        <v>1588</v>
      </c>
      <c r="E727" s="816"/>
      <c r="F727" s="816"/>
      <c r="G727" s="816"/>
    </row>
    <row r="728" spans="1:7" ht="30">
      <c r="A728" s="4"/>
      <c r="B728" s="4"/>
      <c r="C728" s="66" t="s">
        <v>511</v>
      </c>
      <c r="D728" s="95">
        <v>2021</v>
      </c>
      <c r="E728" s="95">
        <v>2022</v>
      </c>
      <c r="F728" s="95">
        <v>2023</v>
      </c>
      <c r="G728" s="95">
        <v>2024</v>
      </c>
    </row>
    <row r="729" spans="1:7">
      <c r="A729" s="4"/>
      <c r="B729" s="4"/>
      <c r="C729" s="96"/>
      <c r="D729" s="97" t="s">
        <v>7</v>
      </c>
      <c r="E729" s="97" t="s">
        <v>8</v>
      </c>
      <c r="F729" s="97" t="s">
        <v>8</v>
      </c>
      <c r="G729" s="97" t="s">
        <v>8</v>
      </c>
    </row>
    <row r="730" spans="1:7" ht="25.5">
      <c r="A730" s="4"/>
      <c r="B730" s="4"/>
      <c r="C730" s="85" t="s">
        <v>1587</v>
      </c>
      <c r="D730" s="98" t="s">
        <v>450</v>
      </c>
      <c r="E730" s="98" t="s">
        <v>531</v>
      </c>
      <c r="F730" s="98" t="s">
        <v>491</v>
      </c>
      <c r="G730" s="98" t="s">
        <v>492</v>
      </c>
    </row>
    <row r="731" spans="1:7" ht="38.25">
      <c r="A731" s="4"/>
      <c r="B731" s="4"/>
      <c r="C731" s="85" t="s">
        <v>1586</v>
      </c>
      <c r="D731" s="98" t="s">
        <v>450</v>
      </c>
      <c r="E731" s="98" t="s">
        <v>1572</v>
      </c>
      <c r="F731" s="98" t="s">
        <v>1572</v>
      </c>
      <c r="G731" s="98" t="s">
        <v>1572</v>
      </c>
    </row>
    <row r="732" spans="1:7">
      <c r="A732" s="4"/>
      <c r="B732" s="4"/>
      <c r="C732" s="817" t="s">
        <v>347</v>
      </c>
      <c r="D732" s="818"/>
      <c r="E732" s="818"/>
      <c r="F732" s="818"/>
      <c r="G732" s="818"/>
    </row>
    <row r="733" spans="1:7">
      <c r="A733" s="4"/>
      <c r="B733" s="4"/>
      <c r="C733" s="99" t="s">
        <v>1585</v>
      </c>
      <c r="D733" s="817" t="s">
        <v>1584</v>
      </c>
      <c r="E733" s="818"/>
      <c r="F733" s="818"/>
      <c r="G733" s="818"/>
    </row>
    <row r="734" spans="1:7">
      <c r="A734" s="4"/>
      <c r="B734" s="4"/>
      <c r="C734" s="100" t="s">
        <v>484</v>
      </c>
      <c r="D734" s="815" t="s">
        <v>1583</v>
      </c>
      <c r="E734" s="816"/>
      <c r="F734" s="816"/>
      <c r="G734" s="816"/>
    </row>
    <row r="735" spans="1:7">
      <c r="A735" s="4"/>
      <c r="B735" s="4"/>
      <c r="C735" s="66" t="s">
        <v>482</v>
      </c>
      <c r="D735" s="809" t="s">
        <v>2357</v>
      </c>
      <c r="E735" s="810"/>
      <c r="F735" s="810"/>
      <c r="G735" s="810"/>
    </row>
    <row r="736" spans="1:7">
      <c r="A736" s="4"/>
      <c r="B736" s="4"/>
      <c r="C736" s="66" t="s">
        <v>15</v>
      </c>
      <c r="D736" s="809" t="s">
        <v>1581</v>
      </c>
      <c r="E736" s="810"/>
      <c r="F736" s="810"/>
      <c r="G736" s="810"/>
    </row>
    <row r="737" spans="1:7">
      <c r="A737" s="4"/>
      <c r="B737" s="4"/>
      <c r="C737" s="13"/>
      <c r="D737" s="101">
        <v>2021</v>
      </c>
      <c r="E737" s="101">
        <v>2022</v>
      </c>
      <c r="F737" s="101">
        <v>2023</v>
      </c>
      <c r="G737" s="101">
        <v>2024</v>
      </c>
    </row>
    <row r="738" spans="1:7">
      <c r="A738" s="4"/>
      <c r="B738" s="4"/>
      <c r="C738" s="12"/>
      <c r="D738" s="102" t="s">
        <v>7</v>
      </c>
      <c r="E738" s="102" t="s">
        <v>8</v>
      </c>
      <c r="F738" s="102" t="s">
        <v>8</v>
      </c>
      <c r="G738" s="102" t="s">
        <v>8</v>
      </c>
    </row>
    <row r="739" spans="1:7">
      <c r="A739" s="4"/>
      <c r="B739" s="4"/>
      <c r="C739" s="66" t="s">
        <v>16</v>
      </c>
      <c r="D739" s="98" t="s">
        <v>1580</v>
      </c>
      <c r="E739" s="98" t="s">
        <v>951</v>
      </c>
      <c r="F739" s="98" t="s">
        <v>950</v>
      </c>
      <c r="G739" s="98" t="s">
        <v>950</v>
      </c>
    </row>
    <row r="740" spans="1:7">
      <c r="A740" s="4"/>
      <c r="B740" s="4"/>
      <c r="C740" s="66" t="s">
        <v>680</v>
      </c>
      <c r="D740" s="98" t="s">
        <v>2350</v>
      </c>
      <c r="E740" s="98" t="s">
        <v>2351</v>
      </c>
      <c r="F740" s="98" t="s">
        <v>1579</v>
      </c>
      <c r="G740" s="98" t="s">
        <v>1578</v>
      </c>
    </row>
    <row r="741" spans="1:7">
      <c r="A741" s="4"/>
      <c r="B741" s="4"/>
      <c r="C741" s="66" t="s">
        <v>676</v>
      </c>
      <c r="D741" s="98" t="s">
        <v>2352</v>
      </c>
      <c r="E741" s="98" t="s">
        <v>2353</v>
      </c>
      <c r="F741" s="98" t="s">
        <v>1577</v>
      </c>
      <c r="G741" s="98" t="s">
        <v>1576</v>
      </c>
    </row>
    <row r="742" spans="1:7">
      <c r="A742" s="4"/>
      <c r="B742" s="4"/>
      <c r="C742" s="66" t="s">
        <v>477</v>
      </c>
      <c r="D742" s="98" t="s">
        <v>450</v>
      </c>
      <c r="E742" s="98" t="s">
        <v>1575</v>
      </c>
      <c r="F742" s="98" t="s">
        <v>948</v>
      </c>
      <c r="G742" s="98" t="s">
        <v>474</v>
      </c>
    </row>
    <row r="743" spans="1:7">
      <c r="A743" s="4"/>
      <c r="B743" s="4"/>
      <c r="C743" s="66" t="s">
        <v>476</v>
      </c>
      <c r="D743" s="98" t="s">
        <v>450</v>
      </c>
      <c r="E743" s="98" t="s">
        <v>2354</v>
      </c>
      <c r="F743" s="98" t="s">
        <v>690</v>
      </c>
      <c r="G743" s="98" t="s">
        <v>1574</v>
      </c>
    </row>
    <row r="744" spans="1:7">
      <c r="A744" s="4"/>
      <c r="B744" s="4"/>
      <c r="C744" s="66" t="s">
        <v>22</v>
      </c>
      <c r="D744" s="98" t="s">
        <v>450</v>
      </c>
      <c r="E744" s="98" t="s">
        <v>2355</v>
      </c>
      <c r="F744" s="98" t="s">
        <v>2356</v>
      </c>
      <c r="G744" s="98" t="s">
        <v>1574</v>
      </c>
    </row>
    <row r="745" spans="1:7">
      <c r="A745" s="4"/>
      <c r="B745" s="4"/>
      <c r="C745" s="819" t="s">
        <v>473</v>
      </c>
      <c r="D745" s="820"/>
      <c r="E745" s="820"/>
      <c r="F745" s="820"/>
      <c r="G745" s="820"/>
    </row>
    <row r="746" spans="1:7">
      <c r="A746" s="4"/>
      <c r="B746" s="4"/>
      <c r="C746" s="13"/>
      <c r="D746" s="101">
        <v>2021</v>
      </c>
      <c r="E746" s="101">
        <v>2022</v>
      </c>
      <c r="F746" s="101">
        <v>2023</v>
      </c>
      <c r="G746" s="101">
        <v>2024</v>
      </c>
    </row>
    <row r="747" spans="1:7">
      <c r="A747" s="4"/>
      <c r="B747" s="4"/>
      <c r="C747" s="12"/>
      <c r="D747" s="102" t="s">
        <v>7</v>
      </c>
      <c r="E747" s="102" t="s">
        <v>8</v>
      </c>
      <c r="F747" s="102" t="s">
        <v>8</v>
      </c>
      <c r="G747" s="102" t="s">
        <v>8</v>
      </c>
    </row>
    <row r="748" spans="1:7">
      <c r="A748" s="4"/>
      <c r="B748" s="4"/>
      <c r="C748" s="103" t="s">
        <v>470</v>
      </c>
      <c r="D748" s="104">
        <v>0</v>
      </c>
      <c r="E748" s="104">
        <v>0</v>
      </c>
      <c r="F748" s="104">
        <v>0</v>
      </c>
      <c r="G748" s="104">
        <v>0</v>
      </c>
    </row>
    <row r="749" spans="1:7">
      <c r="A749" s="4"/>
      <c r="B749" s="4"/>
      <c r="C749" s="103" t="s">
        <v>459</v>
      </c>
      <c r="D749" s="104">
        <v>0</v>
      </c>
      <c r="E749" s="104">
        <v>0</v>
      </c>
      <c r="F749" s="104">
        <v>0</v>
      </c>
      <c r="G749" s="104">
        <v>0</v>
      </c>
    </row>
    <row r="750" spans="1:7">
      <c r="A750" s="4"/>
      <c r="B750" s="4"/>
      <c r="C750" s="103" t="s">
        <v>463</v>
      </c>
      <c r="D750" s="104">
        <v>0</v>
      </c>
      <c r="E750" s="104">
        <v>0</v>
      </c>
      <c r="F750" s="104">
        <v>0</v>
      </c>
      <c r="G750" s="104">
        <v>0</v>
      </c>
    </row>
    <row r="751" spans="1:7">
      <c r="A751" s="4"/>
      <c r="B751" s="4"/>
      <c r="C751" s="103" t="s">
        <v>469</v>
      </c>
      <c r="D751" s="104">
        <v>0</v>
      </c>
      <c r="E751" s="104">
        <v>0</v>
      </c>
      <c r="F751" s="104">
        <v>0</v>
      </c>
      <c r="G751" s="104">
        <v>0</v>
      </c>
    </row>
    <row r="752" spans="1:7">
      <c r="A752" s="4"/>
      <c r="B752" s="4"/>
      <c r="C752" s="103" t="s">
        <v>459</v>
      </c>
      <c r="D752" s="104">
        <v>0</v>
      </c>
      <c r="E752" s="104">
        <v>0</v>
      </c>
      <c r="F752" s="104">
        <v>0</v>
      </c>
      <c r="G752" s="104">
        <v>0</v>
      </c>
    </row>
    <row r="753" spans="1:7">
      <c r="A753" s="4"/>
      <c r="B753" s="4"/>
      <c r="C753" s="103" t="s">
        <v>463</v>
      </c>
      <c r="D753" s="104">
        <v>0</v>
      </c>
      <c r="E753" s="104">
        <v>0</v>
      </c>
      <c r="F753" s="104">
        <v>0</v>
      </c>
      <c r="G753" s="104">
        <v>0</v>
      </c>
    </row>
    <row r="754" spans="1:7">
      <c r="A754" s="4"/>
      <c r="B754" s="4"/>
      <c r="C754" s="103" t="s">
        <v>468</v>
      </c>
      <c r="D754" s="104">
        <v>54700000</v>
      </c>
      <c r="E754" s="104">
        <v>48000000</v>
      </c>
      <c r="F754" s="104">
        <v>72000000</v>
      </c>
      <c r="G754" s="104">
        <v>74000000</v>
      </c>
    </row>
    <row r="755" spans="1:7">
      <c r="A755" s="4"/>
      <c r="B755" s="4"/>
      <c r="C755" s="103" t="s">
        <v>459</v>
      </c>
      <c r="D755" s="104">
        <v>54700000</v>
      </c>
      <c r="E755" s="104">
        <v>48000000</v>
      </c>
      <c r="F755" s="104">
        <v>72000000</v>
      </c>
      <c r="G755" s="104">
        <v>74000000</v>
      </c>
    </row>
    <row r="756" spans="1:7">
      <c r="A756" s="4"/>
      <c r="B756" s="4"/>
      <c r="C756" s="103" t="s">
        <v>463</v>
      </c>
      <c r="D756" s="104">
        <v>0</v>
      </c>
      <c r="E756" s="104">
        <v>0</v>
      </c>
      <c r="F756" s="104">
        <v>0</v>
      </c>
      <c r="G756" s="104">
        <v>0</v>
      </c>
    </row>
    <row r="757" spans="1:7">
      <c r="A757" s="4"/>
      <c r="B757" s="4"/>
      <c r="C757" s="103" t="s">
        <v>467</v>
      </c>
      <c r="D757" s="104">
        <v>0</v>
      </c>
      <c r="E757" s="104">
        <v>0</v>
      </c>
      <c r="F757" s="104">
        <v>0</v>
      </c>
      <c r="G757" s="104">
        <v>0</v>
      </c>
    </row>
    <row r="758" spans="1:7">
      <c r="A758" s="4"/>
      <c r="B758" s="4"/>
      <c r="C758" s="103" t="s">
        <v>459</v>
      </c>
      <c r="D758" s="104">
        <v>0</v>
      </c>
      <c r="E758" s="104">
        <v>0</v>
      </c>
      <c r="F758" s="104">
        <v>0</v>
      </c>
      <c r="G758" s="104">
        <v>0</v>
      </c>
    </row>
    <row r="759" spans="1:7">
      <c r="A759" s="4"/>
      <c r="B759" s="4"/>
      <c r="C759" s="103" t="s">
        <v>463</v>
      </c>
      <c r="D759" s="104">
        <v>0</v>
      </c>
      <c r="E759" s="104">
        <v>0</v>
      </c>
      <c r="F759" s="104">
        <v>0</v>
      </c>
      <c r="G759" s="104">
        <v>0</v>
      </c>
    </row>
    <row r="760" spans="1:7">
      <c r="A760" s="4"/>
      <c r="B760" s="4"/>
      <c r="C760" s="103" t="s">
        <v>472</v>
      </c>
      <c r="D760" s="104">
        <v>0</v>
      </c>
      <c r="E760" s="104">
        <v>0</v>
      </c>
      <c r="F760" s="104">
        <v>0</v>
      </c>
      <c r="G760" s="104">
        <v>0</v>
      </c>
    </row>
    <row r="761" spans="1:7">
      <c r="A761" s="4"/>
      <c r="B761" s="4"/>
      <c r="C761" s="103" t="s">
        <v>459</v>
      </c>
      <c r="D761" s="104">
        <v>0</v>
      </c>
      <c r="E761" s="104">
        <v>0</v>
      </c>
      <c r="F761" s="104">
        <v>0</v>
      </c>
      <c r="G761" s="104">
        <v>0</v>
      </c>
    </row>
    <row r="762" spans="1:7">
      <c r="A762" s="4"/>
      <c r="B762" s="4"/>
      <c r="C762" s="103" t="s">
        <v>463</v>
      </c>
      <c r="D762" s="104">
        <v>0</v>
      </c>
      <c r="E762" s="104">
        <v>0</v>
      </c>
      <c r="F762" s="104">
        <v>0</v>
      </c>
      <c r="G762" s="104">
        <v>0</v>
      </c>
    </row>
    <row r="763" spans="1:7">
      <c r="A763" s="4"/>
      <c r="B763" s="4"/>
      <c r="C763" s="103" t="s">
        <v>465</v>
      </c>
      <c r="D763" s="104">
        <v>0</v>
      </c>
      <c r="E763" s="104">
        <v>0</v>
      </c>
      <c r="F763" s="104">
        <v>0</v>
      </c>
      <c r="G763" s="104">
        <v>0</v>
      </c>
    </row>
    <row r="764" spans="1:7">
      <c r="A764" s="4"/>
      <c r="B764" s="4"/>
      <c r="C764" s="103" t="s">
        <v>459</v>
      </c>
      <c r="D764" s="104">
        <v>0</v>
      </c>
      <c r="E764" s="104">
        <v>0</v>
      </c>
      <c r="F764" s="104">
        <v>0</v>
      </c>
      <c r="G764" s="104">
        <v>0</v>
      </c>
    </row>
    <row r="765" spans="1:7">
      <c r="A765" s="4"/>
      <c r="B765" s="4"/>
      <c r="C765" s="103" t="s">
        <v>463</v>
      </c>
      <c r="D765" s="104">
        <v>0</v>
      </c>
      <c r="E765" s="104">
        <v>0</v>
      </c>
      <c r="F765" s="104">
        <v>0</v>
      </c>
      <c r="G765" s="104">
        <v>0</v>
      </c>
    </row>
    <row r="766" spans="1:7">
      <c r="A766" s="4"/>
      <c r="B766" s="4"/>
      <c r="C766" s="103" t="s">
        <v>464</v>
      </c>
      <c r="D766" s="104">
        <v>0</v>
      </c>
      <c r="E766" s="104">
        <v>0</v>
      </c>
      <c r="F766" s="104">
        <v>0</v>
      </c>
      <c r="G766" s="104">
        <v>0</v>
      </c>
    </row>
    <row r="767" spans="1:7">
      <c r="A767" s="4"/>
      <c r="B767" s="4"/>
      <c r="C767" s="103" t="s">
        <v>459</v>
      </c>
      <c r="D767" s="104">
        <v>0</v>
      </c>
      <c r="E767" s="104">
        <v>0</v>
      </c>
      <c r="F767" s="104">
        <v>0</v>
      </c>
      <c r="G767" s="104">
        <v>0</v>
      </c>
    </row>
    <row r="768" spans="1:7">
      <c r="A768" s="4"/>
      <c r="B768" s="4"/>
      <c r="C768" s="103" t="s">
        <v>463</v>
      </c>
      <c r="D768" s="104">
        <v>0</v>
      </c>
      <c r="E768" s="104">
        <v>0</v>
      </c>
      <c r="F768" s="104">
        <v>0</v>
      </c>
      <c r="G768" s="104">
        <v>0</v>
      </c>
    </row>
    <row r="769" spans="1:7">
      <c r="A769" s="4"/>
      <c r="B769" s="4"/>
      <c r="C769" s="103" t="s">
        <v>462</v>
      </c>
      <c r="D769" s="104">
        <v>0</v>
      </c>
      <c r="E769" s="104">
        <v>0</v>
      </c>
      <c r="F769" s="104">
        <v>0</v>
      </c>
      <c r="G769" s="104">
        <v>0</v>
      </c>
    </row>
    <row r="770" spans="1:7">
      <c r="A770" s="4"/>
      <c r="B770" s="4"/>
      <c r="C770" s="103" t="s">
        <v>459</v>
      </c>
      <c r="D770" s="104">
        <v>0</v>
      </c>
      <c r="E770" s="104">
        <v>0</v>
      </c>
      <c r="F770" s="104">
        <v>0</v>
      </c>
      <c r="G770" s="104">
        <v>0</v>
      </c>
    </row>
    <row r="771" spans="1:7">
      <c r="A771" s="4"/>
      <c r="B771" s="4"/>
      <c r="C771" s="103" t="s">
        <v>458</v>
      </c>
      <c r="D771" s="104">
        <v>0</v>
      </c>
      <c r="E771" s="104">
        <v>0</v>
      </c>
      <c r="F771" s="104">
        <v>0</v>
      </c>
      <c r="G771" s="104">
        <v>0</v>
      </c>
    </row>
    <row r="772" spans="1:7">
      <c r="A772" s="4"/>
      <c r="B772" s="4"/>
      <c r="C772" s="103" t="s">
        <v>457</v>
      </c>
      <c r="D772" s="104">
        <v>0</v>
      </c>
      <c r="E772" s="104">
        <v>0</v>
      </c>
      <c r="F772" s="104">
        <v>0</v>
      </c>
      <c r="G772" s="104">
        <v>0</v>
      </c>
    </row>
    <row r="773" spans="1:7">
      <c r="A773" s="4"/>
      <c r="B773" s="4"/>
      <c r="C773" s="103" t="s">
        <v>456</v>
      </c>
      <c r="D773" s="104">
        <v>0</v>
      </c>
      <c r="E773" s="104">
        <v>0</v>
      </c>
      <c r="F773" s="104">
        <v>0</v>
      </c>
      <c r="G773" s="104">
        <v>0</v>
      </c>
    </row>
    <row r="774" spans="1:7">
      <c r="A774" s="4"/>
      <c r="B774" s="4"/>
      <c r="C774" s="103" t="s">
        <v>455</v>
      </c>
      <c r="D774" s="104">
        <v>0</v>
      </c>
      <c r="E774" s="104">
        <v>0</v>
      </c>
      <c r="F774" s="104">
        <v>0</v>
      </c>
      <c r="G774" s="104">
        <v>0</v>
      </c>
    </row>
    <row r="775" spans="1:7">
      <c r="A775" s="4"/>
      <c r="B775" s="4"/>
      <c r="C775" s="103" t="s">
        <v>461</v>
      </c>
      <c r="D775" s="104">
        <v>0</v>
      </c>
      <c r="E775" s="104">
        <v>0</v>
      </c>
      <c r="F775" s="104">
        <v>0</v>
      </c>
      <c r="G775" s="104">
        <v>0</v>
      </c>
    </row>
    <row r="776" spans="1:7">
      <c r="A776" s="4"/>
      <c r="B776" s="4"/>
      <c r="C776" s="103" t="s">
        <v>459</v>
      </c>
      <c r="D776" s="104">
        <v>0</v>
      </c>
      <c r="E776" s="104">
        <v>0</v>
      </c>
      <c r="F776" s="104">
        <v>0</v>
      </c>
      <c r="G776" s="104">
        <v>0</v>
      </c>
    </row>
    <row r="777" spans="1:7">
      <c r="A777" s="4"/>
      <c r="B777" s="4"/>
      <c r="C777" s="103" t="s">
        <v>458</v>
      </c>
      <c r="D777" s="104">
        <v>0</v>
      </c>
      <c r="E777" s="104">
        <v>0</v>
      </c>
      <c r="F777" s="104">
        <v>0</v>
      </c>
      <c r="G777" s="104">
        <v>0</v>
      </c>
    </row>
    <row r="778" spans="1:7">
      <c r="A778" s="4"/>
      <c r="B778" s="4"/>
      <c r="C778" s="103" t="s">
        <v>457</v>
      </c>
      <c r="D778" s="104">
        <v>0</v>
      </c>
      <c r="E778" s="104">
        <v>0</v>
      </c>
      <c r="F778" s="104">
        <v>0</v>
      </c>
      <c r="G778" s="104">
        <v>0</v>
      </c>
    </row>
    <row r="779" spans="1:7">
      <c r="A779" s="4"/>
      <c r="B779" s="4"/>
      <c r="C779" s="103" t="s">
        <v>456</v>
      </c>
      <c r="D779" s="104">
        <v>0</v>
      </c>
      <c r="E779" s="104">
        <v>0</v>
      </c>
      <c r="F779" s="104">
        <v>0</v>
      </c>
      <c r="G779" s="104">
        <v>0</v>
      </c>
    </row>
    <row r="780" spans="1:7">
      <c r="A780" s="4"/>
      <c r="B780" s="4"/>
      <c r="C780" s="103" t="s">
        <v>455</v>
      </c>
      <c r="D780" s="104">
        <v>0</v>
      </c>
      <c r="E780" s="104">
        <v>0</v>
      </c>
      <c r="F780" s="104">
        <v>0</v>
      </c>
      <c r="G780" s="104">
        <v>0</v>
      </c>
    </row>
    <row r="781" spans="1:7">
      <c r="A781" s="4"/>
      <c r="B781" s="4"/>
      <c r="C781" s="103" t="s">
        <v>460</v>
      </c>
      <c r="D781" s="104">
        <v>0</v>
      </c>
      <c r="E781" s="104">
        <v>0</v>
      </c>
      <c r="F781" s="104">
        <v>0</v>
      </c>
      <c r="G781" s="104">
        <v>0</v>
      </c>
    </row>
    <row r="782" spans="1:7">
      <c r="A782" s="4"/>
      <c r="B782" s="4"/>
      <c r="C782" s="103" t="s">
        <v>459</v>
      </c>
      <c r="D782" s="104">
        <v>0</v>
      </c>
      <c r="E782" s="104">
        <v>0</v>
      </c>
      <c r="F782" s="104">
        <v>0</v>
      </c>
      <c r="G782" s="104">
        <v>0</v>
      </c>
    </row>
    <row r="783" spans="1:7">
      <c r="A783" s="4"/>
      <c r="B783" s="4"/>
      <c r="C783" s="103" t="s">
        <v>458</v>
      </c>
      <c r="D783" s="104">
        <v>0</v>
      </c>
      <c r="E783" s="104">
        <v>0</v>
      </c>
      <c r="F783" s="104">
        <v>0</v>
      </c>
      <c r="G783" s="104">
        <v>0</v>
      </c>
    </row>
    <row r="784" spans="1:7">
      <c r="A784" s="4"/>
      <c r="B784" s="4"/>
      <c r="C784" s="103" t="s">
        <v>457</v>
      </c>
      <c r="D784" s="104">
        <v>0</v>
      </c>
      <c r="E784" s="104">
        <v>0</v>
      </c>
      <c r="F784" s="104">
        <v>0</v>
      </c>
      <c r="G784" s="104">
        <v>0</v>
      </c>
    </row>
    <row r="785" spans="1:7">
      <c r="A785" s="4"/>
      <c r="B785" s="4"/>
      <c r="C785" s="103" t="s">
        <v>456</v>
      </c>
      <c r="D785" s="104">
        <v>0</v>
      </c>
      <c r="E785" s="104">
        <v>0</v>
      </c>
      <c r="F785" s="104">
        <v>0</v>
      </c>
      <c r="G785" s="104">
        <v>0</v>
      </c>
    </row>
    <row r="786" spans="1:7">
      <c r="A786" s="4"/>
      <c r="B786" s="4"/>
      <c r="C786" s="103" t="s">
        <v>455</v>
      </c>
      <c r="D786" s="104">
        <v>0</v>
      </c>
      <c r="E786" s="104">
        <v>0</v>
      </c>
      <c r="F786" s="104">
        <v>0</v>
      </c>
      <c r="G786" s="104">
        <v>0</v>
      </c>
    </row>
    <row r="787" spans="1:7">
      <c r="A787" s="4"/>
      <c r="B787" s="4"/>
      <c r="C787" s="103" t="s">
        <v>454</v>
      </c>
      <c r="D787" s="104">
        <v>0</v>
      </c>
      <c r="E787" s="104">
        <v>0</v>
      </c>
      <c r="F787" s="104">
        <v>0</v>
      </c>
      <c r="G787" s="104">
        <v>0</v>
      </c>
    </row>
    <row r="788" spans="1:7">
      <c r="A788" s="4"/>
      <c r="B788" s="4"/>
      <c r="C788" s="103" t="s">
        <v>453</v>
      </c>
      <c r="D788" s="104">
        <v>0</v>
      </c>
      <c r="E788" s="104">
        <v>0</v>
      </c>
      <c r="F788" s="104">
        <v>0</v>
      </c>
      <c r="G788" s="104">
        <v>0</v>
      </c>
    </row>
    <row r="789" spans="1:7">
      <c r="A789" s="4"/>
      <c r="B789" s="4"/>
      <c r="C789" s="105" t="s">
        <v>165</v>
      </c>
      <c r="D789" s="104">
        <v>54700000</v>
      </c>
      <c r="E789" s="104">
        <v>48000000</v>
      </c>
      <c r="F789" s="104">
        <v>72000000</v>
      </c>
      <c r="G789" s="104">
        <v>74000000</v>
      </c>
    </row>
    <row r="790" spans="1:7">
      <c r="A790" s="4"/>
      <c r="B790" s="4"/>
      <c r="C790" s="100" t="s">
        <v>484</v>
      </c>
      <c r="D790" s="815" t="s">
        <v>1573</v>
      </c>
      <c r="E790" s="816"/>
      <c r="F790" s="816"/>
      <c r="G790" s="816"/>
    </row>
    <row r="791" spans="1:7">
      <c r="A791" s="4"/>
      <c r="B791" s="4"/>
      <c r="C791" s="66" t="s">
        <v>482</v>
      </c>
      <c r="D791" s="809" t="s">
        <v>205</v>
      </c>
      <c r="E791" s="810"/>
      <c r="F791" s="810"/>
      <c r="G791" s="810"/>
    </row>
    <row r="792" spans="1:7">
      <c r="A792" s="4"/>
      <c r="B792" s="4"/>
      <c r="C792" s="66" t="s">
        <v>15</v>
      </c>
      <c r="D792" s="809" t="s">
        <v>206</v>
      </c>
      <c r="E792" s="810"/>
      <c r="F792" s="810"/>
      <c r="G792" s="810"/>
    </row>
    <row r="793" spans="1:7">
      <c r="A793" s="4"/>
      <c r="B793" s="4"/>
      <c r="C793" s="13"/>
      <c r="D793" s="101">
        <v>2021</v>
      </c>
      <c r="E793" s="101">
        <v>2022</v>
      </c>
      <c r="F793" s="101">
        <v>2023</v>
      </c>
      <c r="G793" s="101">
        <v>2024</v>
      </c>
    </row>
    <row r="794" spans="1:7">
      <c r="A794" s="4"/>
      <c r="B794" s="4"/>
      <c r="C794" s="12"/>
      <c r="D794" s="102" t="s">
        <v>7</v>
      </c>
      <c r="E794" s="102" t="s">
        <v>8</v>
      </c>
      <c r="F794" s="102" t="s">
        <v>8</v>
      </c>
      <c r="G794" s="102" t="s">
        <v>8</v>
      </c>
    </row>
    <row r="795" spans="1:7">
      <c r="A795" s="4"/>
      <c r="B795" s="4"/>
      <c r="C795" s="66" t="s">
        <v>16</v>
      </c>
      <c r="D795" s="98" t="s">
        <v>505</v>
      </c>
      <c r="E795" s="98" t="s">
        <v>1572</v>
      </c>
      <c r="F795" s="98" t="s">
        <v>1572</v>
      </c>
      <c r="G795" s="98" t="s">
        <v>1572</v>
      </c>
    </row>
    <row r="796" spans="1:7">
      <c r="A796" s="4"/>
      <c r="B796" s="4"/>
      <c r="C796" s="66" t="s">
        <v>680</v>
      </c>
      <c r="D796" s="98" t="s">
        <v>2358</v>
      </c>
      <c r="E796" s="98" t="s">
        <v>1353</v>
      </c>
      <c r="F796" s="98" t="s">
        <v>1353</v>
      </c>
      <c r="G796" s="98" t="s">
        <v>1353</v>
      </c>
    </row>
    <row r="797" spans="1:7">
      <c r="A797" s="4"/>
      <c r="B797" s="4"/>
      <c r="C797" s="66" t="s">
        <v>676</v>
      </c>
      <c r="D797" s="98" t="s">
        <v>2359</v>
      </c>
      <c r="E797" s="98" t="s">
        <v>1571</v>
      </c>
      <c r="F797" s="98" t="s">
        <v>1571</v>
      </c>
      <c r="G797" s="98" t="s">
        <v>1571</v>
      </c>
    </row>
    <row r="798" spans="1:7">
      <c r="A798" s="4"/>
      <c r="B798" s="4"/>
      <c r="C798" s="66" t="s">
        <v>477</v>
      </c>
      <c r="D798" s="98" t="s">
        <v>450</v>
      </c>
      <c r="E798" s="98" t="s">
        <v>1570</v>
      </c>
      <c r="F798" s="98" t="s">
        <v>474</v>
      </c>
      <c r="G798" s="98" t="s">
        <v>474</v>
      </c>
    </row>
    <row r="799" spans="1:7">
      <c r="A799" s="4"/>
      <c r="B799" s="4"/>
      <c r="C799" s="66" t="s">
        <v>476</v>
      </c>
      <c r="D799" s="98" t="s">
        <v>450</v>
      </c>
      <c r="E799" s="98" t="s">
        <v>2360</v>
      </c>
      <c r="F799" s="98" t="s">
        <v>474</v>
      </c>
      <c r="G799" s="98" t="s">
        <v>474</v>
      </c>
    </row>
    <row r="800" spans="1:7">
      <c r="A800" s="4"/>
      <c r="B800" s="4"/>
      <c r="C800" s="66" t="s">
        <v>22</v>
      </c>
      <c r="D800" s="98" t="s">
        <v>450</v>
      </c>
      <c r="E800" s="98" t="s">
        <v>2361</v>
      </c>
      <c r="F800" s="98" t="s">
        <v>474</v>
      </c>
      <c r="G800" s="98" t="s">
        <v>474</v>
      </c>
    </row>
    <row r="801" spans="1:7">
      <c r="A801" s="4"/>
      <c r="B801" s="4"/>
      <c r="C801" s="819" t="s">
        <v>473</v>
      </c>
      <c r="D801" s="820"/>
      <c r="E801" s="820"/>
      <c r="F801" s="820"/>
      <c r="G801" s="820"/>
    </row>
    <row r="802" spans="1:7">
      <c r="A802" s="4"/>
      <c r="B802" s="4"/>
      <c r="C802" s="13"/>
      <c r="D802" s="101">
        <v>2021</v>
      </c>
      <c r="E802" s="101">
        <v>2022</v>
      </c>
      <c r="F802" s="101">
        <v>2023</v>
      </c>
      <c r="G802" s="101">
        <v>2024</v>
      </c>
    </row>
    <row r="803" spans="1:7">
      <c r="A803" s="4"/>
      <c r="B803" s="4"/>
      <c r="C803" s="12"/>
      <c r="D803" s="102" t="s">
        <v>7</v>
      </c>
      <c r="E803" s="102" t="s">
        <v>8</v>
      </c>
      <c r="F803" s="102" t="s">
        <v>8</v>
      </c>
      <c r="G803" s="102" t="s">
        <v>8</v>
      </c>
    </row>
    <row r="804" spans="1:7">
      <c r="A804" s="4"/>
      <c r="B804" s="4"/>
      <c r="C804" s="103" t="s">
        <v>470</v>
      </c>
      <c r="D804" s="104">
        <v>0</v>
      </c>
      <c r="E804" s="104">
        <v>0</v>
      </c>
      <c r="F804" s="104">
        <v>0</v>
      </c>
      <c r="G804" s="104">
        <v>0</v>
      </c>
    </row>
    <row r="805" spans="1:7">
      <c r="A805" s="4"/>
      <c r="B805" s="4"/>
      <c r="C805" s="103" t="s">
        <v>459</v>
      </c>
      <c r="D805" s="104">
        <v>0</v>
      </c>
      <c r="E805" s="104">
        <v>0</v>
      </c>
      <c r="F805" s="104">
        <v>0</v>
      </c>
      <c r="G805" s="104">
        <v>0</v>
      </c>
    </row>
    <row r="806" spans="1:7">
      <c r="A806" s="4"/>
      <c r="B806" s="4"/>
      <c r="C806" s="103" t="s">
        <v>463</v>
      </c>
      <c r="D806" s="104">
        <v>0</v>
      </c>
      <c r="E806" s="104">
        <v>0</v>
      </c>
      <c r="F806" s="104">
        <v>0</v>
      </c>
      <c r="G806" s="104">
        <v>0</v>
      </c>
    </row>
    <row r="807" spans="1:7">
      <c r="A807" s="4"/>
      <c r="B807" s="4"/>
      <c r="C807" s="103" t="s">
        <v>469</v>
      </c>
      <c r="D807" s="104">
        <v>0</v>
      </c>
      <c r="E807" s="104">
        <v>0</v>
      </c>
      <c r="F807" s="104">
        <v>0</v>
      </c>
      <c r="G807" s="104">
        <v>0</v>
      </c>
    </row>
    <row r="808" spans="1:7">
      <c r="A808" s="4"/>
      <c r="B808" s="4"/>
      <c r="C808" s="103" t="s">
        <v>459</v>
      </c>
      <c r="D808" s="104">
        <v>0</v>
      </c>
      <c r="E808" s="104">
        <v>0</v>
      </c>
      <c r="F808" s="104">
        <v>0</v>
      </c>
      <c r="G808" s="104">
        <v>0</v>
      </c>
    </row>
    <row r="809" spans="1:7">
      <c r="A809" s="4"/>
      <c r="B809" s="4"/>
      <c r="C809" s="103" t="s">
        <v>463</v>
      </c>
      <c r="D809" s="104">
        <v>0</v>
      </c>
      <c r="E809" s="104">
        <v>0</v>
      </c>
      <c r="F809" s="104">
        <v>0</v>
      </c>
      <c r="G809" s="104">
        <v>0</v>
      </c>
    </row>
    <row r="810" spans="1:7">
      <c r="A810" s="4"/>
      <c r="B810" s="4"/>
      <c r="C810" s="103" t="s">
        <v>468</v>
      </c>
      <c r="D810" s="104">
        <v>0</v>
      </c>
      <c r="E810" s="104">
        <v>0</v>
      </c>
      <c r="F810" s="104">
        <v>0</v>
      </c>
      <c r="G810" s="104">
        <v>0</v>
      </c>
    </row>
    <row r="811" spans="1:7">
      <c r="A811" s="4"/>
      <c r="B811" s="4"/>
      <c r="C811" s="103" t="s">
        <v>459</v>
      </c>
      <c r="D811" s="104">
        <v>0</v>
      </c>
      <c r="E811" s="104">
        <v>0</v>
      </c>
      <c r="F811" s="104">
        <v>0</v>
      </c>
      <c r="G811" s="104">
        <v>0</v>
      </c>
    </row>
    <row r="812" spans="1:7">
      <c r="A812" s="4"/>
      <c r="B812" s="4"/>
      <c r="C812" s="103" t="s">
        <v>463</v>
      </c>
      <c r="D812" s="104">
        <v>0</v>
      </c>
      <c r="E812" s="104">
        <v>0</v>
      </c>
      <c r="F812" s="104">
        <v>0</v>
      </c>
      <c r="G812" s="104">
        <v>0</v>
      </c>
    </row>
    <row r="813" spans="1:7">
      <c r="A813" s="4"/>
      <c r="B813" s="4"/>
      <c r="C813" s="103" t="s">
        <v>467</v>
      </c>
      <c r="D813" s="104">
        <v>0</v>
      </c>
      <c r="E813" s="104">
        <v>0</v>
      </c>
      <c r="F813" s="104">
        <v>0</v>
      </c>
      <c r="G813" s="104">
        <v>0</v>
      </c>
    </row>
    <row r="814" spans="1:7">
      <c r="A814" s="4"/>
      <c r="B814" s="4"/>
      <c r="C814" s="103" t="s">
        <v>459</v>
      </c>
      <c r="D814" s="104">
        <v>0</v>
      </c>
      <c r="E814" s="104">
        <v>0</v>
      </c>
      <c r="F814" s="104">
        <v>0</v>
      </c>
      <c r="G814" s="104">
        <v>0</v>
      </c>
    </row>
    <row r="815" spans="1:7">
      <c r="A815" s="4"/>
      <c r="B815" s="4"/>
      <c r="C815" s="103" t="s">
        <v>463</v>
      </c>
      <c r="D815" s="104">
        <v>0</v>
      </c>
      <c r="E815" s="104">
        <v>0</v>
      </c>
      <c r="F815" s="104">
        <v>0</v>
      </c>
      <c r="G815" s="104">
        <v>0</v>
      </c>
    </row>
    <row r="816" spans="1:7">
      <c r="A816" s="4"/>
      <c r="B816" s="4"/>
      <c r="C816" s="103" t="s">
        <v>472</v>
      </c>
      <c r="D816" s="104">
        <v>0</v>
      </c>
      <c r="E816" s="104">
        <v>0</v>
      </c>
      <c r="F816" s="104">
        <v>0</v>
      </c>
      <c r="G816" s="104">
        <v>0</v>
      </c>
    </row>
    <row r="817" spans="1:7">
      <c r="A817" s="4"/>
      <c r="B817" s="4"/>
      <c r="C817" s="103" t="s">
        <v>459</v>
      </c>
      <c r="D817" s="104">
        <v>0</v>
      </c>
      <c r="E817" s="104">
        <v>0</v>
      </c>
      <c r="F817" s="104">
        <v>0</v>
      </c>
      <c r="G817" s="104">
        <v>0</v>
      </c>
    </row>
    <row r="818" spans="1:7">
      <c r="A818" s="4"/>
      <c r="B818" s="4"/>
      <c r="C818" s="103" t="s">
        <v>463</v>
      </c>
      <c r="D818" s="104">
        <v>0</v>
      </c>
      <c r="E818" s="104">
        <v>0</v>
      </c>
      <c r="F818" s="104">
        <v>0</v>
      </c>
      <c r="G818" s="104">
        <v>0</v>
      </c>
    </row>
    <row r="819" spans="1:7">
      <c r="A819" s="4"/>
      <c r="B819" s="4"/>
      <c r="C819" s="103" t="s">
        <v>465</v>
      </c>
      <c r="D819" s="104">
        <v>18300000</v>
      </c>
      <c r="E819" s="104">
        <v>15000000</v>
      </c>
      <c r="F819" s="104">
        <v>15000000</v>
      </c>
      <c r="G819" s="104">
        <v>15000000</v>
      </c>
    </row>
    <row r="820" spans="1:7">
      <c r="A820" s="4"/>
      <c r="B820" s="4"/>
      <c r="C820" s="103" t="s">
        <v>459</v>
      </c>
      <c r="D820" s="104">
        <v>18300000</v>
      </c>
      <c r="E820" s="104">
        <v>15000000</v>
      </c>
      <c r="F820" s="104">
        <v>15000000</v>
      </c>
      <c r="G820" s="104">
        <v>15000000</v>
      </c>
    </row>
    <row r="821" spans="1:7">
      <c r="A821" s="4"/>
      <c r="B821" s="4"/>
      <c r="C821" s="103" t="s">
        <v>463</v>
      </c>
      <c r="D821" s="104">
        <v>0</v>
      </c>
      <c r="E821" s="104">
        <v>0</v>
      </c>
      <c r="F821" s="104">
        <v>0</v>
      </c>
      <c r="G821" s="104">
        <v>0</v>
      </c>
    </row>
    <row r="822" spans="1:7">
      <c r="A822" s="4"/>
      <c r="B822" s="4"/>
      <c r="C822" s="103" t="s">
        <v>464</v>
      </c>
      <c r="D822" s="104">
        <v>0</v>
      </c>
      <c r="E822" s="104">
        <v>0</v>
      </c>
      <c r="F822" s="104">
        <v>0</v>
      </c>
      <c r="G822" s="104">
        <v>0</v>
      </c>
    </row>
    <row r="823" spans="1:7">
      <c r="A823" s="4"/>
      <c r="B823" s="4"/>
      <c r="C823" s="103" t="s">
        <v>459</v>
      </c>
      <c r="D823" s="104">
        <v>0</v>
      </c>
      <c r="E823" s="104">
        <v>0</v>
      </c>
      <c r="F823" s="104">
        <v>0</v>
      </c>
      <c r="G823" s="104">
        <v>0</v>
      </c>
    </row>
    <row r="824" spans="1:7">
      <c r="A824" s="4"/>
      <c r="B824" s="4"/>
      <c r="C824" s="103" t="s">
        <v>463</v>
      </c>
      <c r="D824" s="104">
        <v>0</v>
      </c>
      <c r="E824" s="104">
        <v>0</v>
      </c>
      <c r="F824" s="104">
        <v>0</v>
      </c>
      <c r="G824" s="104">
        <v>0</v>
      </c>
    </row>
    <row r="825" spans="1:7">
      <c r="A825" s="4"/>
      <c r="B825" s="4"/>
      <c r="C825" s="103" t="s">
        <v>462</v>
      </c>
      <c r="D825" s="104">
        <v>0</v>
      </c>
      <c r="E825" s="104">
        <v>0</v>
      </c>
      <c r="F825" s="104">
        <v>0</v>
      </c>
      <c r="G825" s="104">
        <v>0</v>
      </c>
    </row>
    <row r="826" spans="1:7">
      <c r="A826" s="4"/>
      <c r="B826" s="4"/>
      <c r="C826" s="103" t="s">
        <v>459</v>
      </c>
      <c r="D826" s="104">
        <v>0</v>
      </c>
      <c r="E826" s="104">
        <v>0</v>
      </c>
      <c r="F826" s="104">
        <v>0</v>
      </c>
      <c r="G826" s="104">
        <v>0</v>
      </c>
    </row>
    <row r="827" spans="1:7">
      <c r="A827" s="4"/>
      <c r="B827" s="4"/>
      <c r="C827" s="103" t="s">
        <v>458</v>
      </c>
      <c r="D827" s="104">
        <v>0</v>
      </c>
      <c r="E827" s="104">
        <v>0</v>
      </c>
      <c r="F827" s="104">
        <v>0</v>
      </c>
      <c r="G827" s="104">
        <v>0</v>
      </c>
    </row>
    <row r="828" spans="1:7">
      <c r="A828" s="4"/>
      <c r="B828" s="4"/>
      <c r="C828" s="103" t="s">
        <v>457</v>
      </c>
      <c r="D828" s="104">
        <v>0</v>
      </c>
      <c r="E828" s="104">
        <v>0</v>
      </c>
      <c r="F828" s="104">
        <v>0</v>
      </c>
      <c r="G828" s="104">
        <v>0</v>
      </c>
    </row>
    <row r="829" spans="1:7">
      <c r="A829" s="4"/>
      <c r="B829" s="4"/>
      <c r="C829" s="103" t="s">
        <v>456</v>
      </c>
      <c r="D829" s="104">
        <v>0</v>
      </c>
      <c r="E829" s="104">
        <v>0</v>
      </c>
      <c r="F829" s="104">
        <v>0</v>
      </c>
      <c r="G829" s="104">
        <v>0</v>
      </c>
    </row>
    <row r="830" spans="1:7">
      <c r="A830" s="4"/>
      <c r="B830" s="4"/>
      <c r="C830" s="103" t="s">
        <v>455</v>
      </c>
      <c r="D830" s="104">
        <v>0</v>
      </c>
      <c r="E830" s="104">
        <v>0</v>
      </c>
      <c r="F830" s="104">
        <v>0</v>
      </c>
      <c r="G830" s="104">
        <v>0</v>
      </c>
    </row>
    <row r="831" spans="1:7">
      <c r="A831" s="4"/>
      <c r="B831" s="4"/>
      <c r="C831" s="103" t="s">
        <v>461</v>
      </c>
      <c r="D831" s="104">
        <v>0</v>
      </c>
      <c r="E831" s="104">
        <v>0</v>
      </c>
      <c r="F831" s="104">
        <v>0</v>
      </c>
      <c r="G831" s="104">
        <v>0</v>
      </c>
    </row>
    <row r="832" spans="1:7">
      <c r="A832" s="4"/>
      <c r="B832" s="4"/>
      <c r="C832" s="103" t="s">
        <v>459</v>
      </c>
      <c r="D832" s="104">
        <v>0</v>
      </c>
      <c r="E832" s="104">
        <v>0</v>
      </c>
      <c r="F832" s="104">
        <v>0</v>
      </c>
      <c r="G832" s="104">
        <v>0</v>
      </c>
    </row>
    <row r="833" spans="1:7">
      <c r="A833" s="4"/>
      <c r="B833" s="4"/>
      <c r="C833" s="103" t="s">
        <v>458</v>
      </c>
      <c r="D833" s="104">
        <v>0</v>
      </c>
      <c r="E833" s="104">
        <v>0</v>
      </c>
      <c r="F833" s="104">
        <v>0</v>
      </c>
      <c r="G833" s="104">
        <v>0</v>
      </c>
    </row>
    <row r="834" spans="1:7">
      <c r="A834" s="4"/>
      <c r="B834" s="4"/>
      <c r="C834" s="103" t="s">
        <v>457</v>
      </c>
      <c r="D834" s="104">
        <v>0</v>
      </c>
      <c r="E834" s="104">
        <v>0</v>
      </c>
      <c r="F834" s="104">
        <v>0</v>
      </c>
      <c r="G834" s="104">
        <v>0</v>
      </c>
    </row>
    <row r="835" spans="1:7">
      <c r="A835" s="4"/>
      <c r="B835" s="4"/>
      <c r="C835" s="103" t="s">
        <v>456</v>
      </c>
      <c r="D835" s="104">
        <v>0</v>
      </c>
      <c r="E835" s="104">
        <v>0</v>
      </c>
      <c r="F835" s="104">
        <v>0</v>
      </c>
      <c r="G835" s="104">
        <v>0</v>
      </c>
    </row>
    <row r="836" spans="1:7">
      <c r="A836" s="4"/>
      <c r="B836" s="4"/>
      <c r="C836" s="103" t="s">
        <v>455</v>
      </c>
      <c r="D836" s="104">
        <v>0</v>
      </c>
      <c r="E836" s="104">
        <v>0</v>
      </c>
      <c r="F836" s="104">
        <v>0</v>
      </c>
      <c r="G836" s="104">
        <v>0</v>
      </c>
    </row>
    <row r="837" spans="1:7">
      <c r="A837" s="4"/>
      <c r="B837" s="4"/>
      <c r="C837" s="103" t="s">
        <v>460</v>
      </c>
      <c r="D837" s="104">
        <v>0</v>
      </c>
      <c r="E837" s="104">
        <v>0</v>
      </c>
      <c r="F837" s="104">
        <v>0</v>
      </c>
      <c r="G837" s="104">
        <v>0</v>
      </c>
    </row>
    <row r="838" spans="1:7">
      <c r="A838" s="4"/>
      <c r="B838" s="4"/>
      <c r="C838" s="103" t="s">
        <v>459</v>
      </c>
      <c r="D838" s="104">
        <v>0</v>
      </c>
      <c r="E838" s="104">
        <v>0</v>
      </c>
      <c r="F838" s="104">
        <v>0</v>
      </c>
      <c r="G838" s="104">
        <v>0</v>
      </c>
    </row>
    <row r="839" spans="1:7">
      <c r="A839" s="4"/>
      <c r="B839" s="4"/>
      <c r="C839" s="103" t="s">
        <v>458</v>
      </c>
      <c r="D839" s="104">
        <v>0</v>
      </c>
      <c r="E839" s="104">
        <v>0</v>
      </c>
      <c r="F839" s="104">
        <v>0</v>
      </c>
      <c r="G839" s="104">
        <v>0</v>
      </c>
    </row>
    <row r="840" spans="1:7">
      <c r="A840" s="4"/>
      <c r="B840" s="4"/>
      <c r="C840" s="103" t="s">
        <v>457</v>
      </c>
      <c r="D840" s="104">
        <v>0</v>
      </c>
      <c r="E840" s="104">
        <v>0</v>
      </c>
      <c r="F840" s="104">
        <v>0</v>
      </c>
      <c r="G840" s="104">
        <v>0</v>
      </c>
    </row>
    <row r="841" spans="1:7">
      <c r="A841" s="4"/>
      <c r="B841" s="4"/>
      <c r="C841" s="103" t="s">
        <v>456</v>
      </c>
      <c r="D841" s="104">
        <v>0</v>
      </c>
      <c r="E841" s="104">
        <v>0</v>
      </c>
      <c r="F841" s="104">
        <v>0</v>
      </c>
      <c r="G841" s="104">
        <v>0</v>
      </c>
    </row>
    <row r="842" spans="1:7">
      <c r="A842" s="4"/>
      <c r="B842" s="4"/>
      <c r="C842" s="103" t="s">
        <v>455</v>
      </c>
      <c r="D842" s="104">
        <v>0</v>
      </c>
      <c r="E842" s="104">
        <v>0</v>
      </c>
      <c r="F842" s="104">
        <v>0</v>
      </c>
      <c r="G842" s="104">
        <v>0</v>
      </c>
    </row>
    <row r="843" spans="1:7">
      <c r="A843" s="4"/>
      <c r="B843" s="4"/>
      <c r="C843" s="103" t="s">
        <v>454</v>
      </c>
      <c r="D843" s="104">
        <v>0</v>
      </c>
      <c r="E843" s="104">
        <v>0</v>
      </c>
      <c r="F843" s="104">
        <v>0</v>
      </c>
      <c r="G843" s="104">
        <v>0</v>
      </c>
    </row>
    <row r="844" spans="1:7">
      <c r="A844" s="4"/>
      <c r="B844" s="4"/>
      <c r="C844" s="103" t="s">
        <v>453</v>
      </c>
      <c r="D844" s="104">
        <v>0</v>
      </c>
      <c r="E844" s="104">
        <v>0</v>
      </c>
      <c r="F844" s="104">
        <v>0</v>
      </c>
      <c r="G844" s="104">
        <v>0</v>
      </c>
    </row>
    <row r="845" spans="1:7">
      <c r="A845" s="4"/>
      <c r="B845" s="4"/>
      <c r="C845" s="105" t="s">
        <v>165</v>
      </c>
      <c r="D845" s="104">
        <v>18300000</v>
      </c>
      <c r="E845" s="104">
        <v>15000000</v>
      </c>
      <c r="F845" s="104">
        <v>15000000</v>
      </c>
      <c r="G845" s="104">
        <v>15000000</v>
      </c>
    </row>
    <row r="846" spans="1:7">
      <c r="A846" s="4"/>
      <c r="B846" s="4"/>
      <c r="C846" s="106" t="s">
        <v>450</v>
      </c>
      <c r="D846" s="107" t="s">
        <v>450</v>
      </c>
      <c r="E846" s="107" t="s">
        <v>450</v>
      </c>
      <c r="F846" s="107" t="s">
        <v>450</v>
      </c>
      <c r="G846" s="107" t="s">
        <v>450</v>
      </c>
    </row>
    <row r="847" spans="1:7">
      <c r="A847" s="4"/>
      <c r="B847" s="4"/>
      <c r="C847" s="94" t="s">
        <v>471</v>
      </c>
      <c r="D847" s="108">
        <v>621673540</v>
      </c>
      <c r="E847" s="108">
        <v>629926000</v>
      </c>
      <c r="F847" s="108">
        <v>676000000</v>
      </c>
      <c r="G847" s="108">
        <v>688750000</v>
      </c>
    </row>
    <row r="848" spans="1:7">
      <c r="A848" s="4"/>
      <c r="B848" s="4"/>
      <c r="C848" s="66" t="s">
        <v>470</v>
      </c>
      <c r="D848" s="109">
        <v>322000000</v>
      </c>
      <c r="E848" s="109">
        <v>322000000</v>
      </c>
      <c r="F848" s="109">
        <v>322000000</v>
      </c>
      <c r="G848" s="109">
        <v>322000000</v>
      </c>
    </row>
    <row r="849" spans="1:7">
      <c r="A849" s="4"/>
      <c r="B849" s="4"/>
      <c r="C849" s="66" t="s">
        <v>459</v>
      </c>
      <c r="D849" s="109">
        <v>322000000</v>
      </c>
      <c r="E849" s="109">
        <v>322000000</v>
      </c>
      <c r="F849" s="109">
        <v>322000000</v>
      </c>
      <c r="G849" s="109">
        <v>322000000</v>
      </c>
    </row>
    <row r="850" spans="1:7">
      <c r="A850" s="4"/>
      <c r="B850" s="4"/>
      <c r="C850" s="66" t="s">
        <v>463</v>
      </c>
      <c r="D850" s="109">
        <v>0</v>
      </c>
      <c r="E850" s="109">
        <v>0</v>
      </c>
      <c r="F850" s="109">
        <v>0</v>
      </c>
      <c r="G850" s="109">
        <v>0</v>
      </c>
    </row>
    <row r="851" spans="1:7">
      <c r="A851" s="4"/>
      <c r="B851" s="4"/>
      <c r="C851" s="66" t="s">
        <v>469</v>
      </c>
      <c r="D851" s="109">
        <v>44000000</v>
      </c>
      <c r="E851" s="109">
        <v>44000000</v>
      </c>
      <c r="F851" s="109">
        <v>44000000</v>
      </c>
      <c r="G851" s="109">
        <v>44000000</v>
      </c>
    </row>
    <row r="852" spans="1:7">
      <c r="A852" s="4"/>
      <c r="B852" s="4"/>
      <c r="C852" s="66" t="s">
        <v>459</v>
      </c>
      <c r="D852" s="109">
        <v>44000000</v>
      </c>
      <c r="E852" s="109">
        <v>44000000</v>
      </c>
      <c r="F852" s="109">
        <v>44000000</v>
      </c>
      <c r="G852" s="109">
        <v>44000000</v>
      </c>
    </row>
    <row r="853" spans="1:7">
      <c r="A853" s="4"/>
      <c r="B853" s="4"/>
      <c r="C853" s="66" t="s">
        <v>463</v>
      </c>
      <c r="D853" s="109">
        <v>0</v>
      </c>
      <c r="E853" s="109">
        <v>0</v>
      </c>
      <c r="F853" s="109">
        <v>0</v>
      </c>
      <c r="G853" s="109">
        <v>0</v>
      </c>
    </row>
    <row r="854" spans="1:7">
      <c r="A854" s="4"/>
      <c r="B854" s="4"/>
      <c r="C854" s="66" t="s">
        <v>468</v>
      </c>
      <c r="D854" s="109">
        <v>236860000</v>
      </c>
      <c r="E854" s="109">
        <v>248926000</v>
      </c>
      <c r="F854" s="109">
        <v>295000000</v>
      </c>
      <c r="G854" s="109">
        <v>307750000</v>
      </c>
    </row>
    <row r="855" spans="1:7">
      <c r="A855" s="4"/>
      <c r="B855" s="4"/>
      <c r="C855" s="66" t="s">
        <v>459</v>
      </c>
      <c r="D855" s="109">
        <v>236860000</v>
      </c>
      <c r="E855" s="109">
        <v>248926000</v>
      </c>
      <c r="F855" s="109">
        <v>295000000</v>
      </c>
      <c r="G855" s="109">
        <v>307750000</v>
      </c>
    </row>
    <row r="856" spans="1:7">
      <c r="A856" s="4"/>
      <c r="B856" s="4"/>
      <c r="C856" s="66" t="s">
        <v>463</v>
      </c>
      <c r="D856" s="109">
        <v>0</v>
      </c>
      <c r="E856" s="109">
        <v>0</v>
      </c>
      <c r="F856" s="109">
        <v>0</v>
      </c>
      <c r="G856" s="109">
        <v>0</v>
      </c>
    </row>
    <row r="857" spans="1:7">
      <c r="A857" s="4"/>
      <c r="B857" s="4"/>
      <c r="C857" s="66" t="s">
        <v>467</v>
      </c>
      <c r="D857" s="109">
        <v>0</v>
      </c>
      <c r="E857" s="109">
        <v>0</v>
      </c>
      <c r="F857" s="109">
        <v>0</v>
      </c>
      <c r="G857" s="109">
        <v>0</v>
      </c>
    </row>
    <row r="858" spans="1:7">
      <c r="A858" s="4"/>
      <c r="B858" s="4"/>
      <c r="C858" s="66" t="s">
        <v>459</v>
      </c>
      <c r="D858" s="109">
        <v>0</v>
      </c>
      <c r="E858" s="109">
        <v>0</v>
      </c>
      <c r="F858" s="109">
        <v>0</v>
      </c>
      <c r="G858" s="109">
        <v>0</v>
      </c>
    </row>
    <row r="859" spans="1:7">
      <c r="A859" s="4"/>
      <c r="B859" s="4"/>
      <c r="C859" s="66" t="s">
        <v>463</v>
      </c>
      <c r="D859" s="109">
        <v>0</v>
      </c>
      <c r="E859" s="109">
        <v>0</v>
      </c>
      <c r="F859" s="109">
        <v>0</v>
      </c>
      <c r="G859" s="109">
        <v>0</v>
      </c>
    </row>
    <row r="860" spans="1:7" ht="30">
      <c r="A860" s="4"/>
      <c r="B860" s="4"/>
      <c r="C860" s="66" t="s">
        <v>466</v>
      </c>
      <c r="D860" s="110">
        <v>0</v>
      </c>
      <c r="E860" s="110">
        <v>0</v>
      </c>
      <c r="F860" s="110">
        <v>0</v>
      </c>
      <c r="G860" s="110">
        <v>0</v>
      </c>
    </row>
    <row r="861" spans="1:7">
      <c r="A861" s="4"/>
      <c r="B861" s="4"/>
      <c r="C861" s="66" t="s">
        <v>459</v>
      </c>
      <c r="D861" s="109">
        <v>0</v>
      </c>
      <c r="E861" s="109">
        <v>0</v>
      </c>
      <c r="F861" s="109">
        <v>0</v>
      </c>
      <c r="G861" s="109">
        <v>0</v>
      </c>
    </row>
    <row r="862" spans="1:7">
      <c r="A862" s="4"/>
      <c r="B862" s="4"/>
      <c r="C862" s="66" t="s">
        <v>463</v>
      </c>
      <c r="D862" s="109">
        <v>0</v>
      </c>
      <c r="E862" s="109">
        <v>0</v>
      </c>
      <c r="F862" s="109">
        <v>0</v>
      </c>
      <c r="G862" s="109">
        <v>0</v>
      </c>
    </row>
    <row r="863" spans="1:7">
      <c r="A863" s="4"/>
      <c r="B863" s="4"/>
      <c r="C863" s="66" t="s">
        <v>465</v>
      </c>
      <c r="D863" s="109">
        <v>18300000</v>
      </c>
      <c r="E863" s="109">
        <v>15000000</v>
      </c>
      <c r="F863" s="109">
        <v>15000000</v>
      </c>
      <c r="G863" s="109">
        <v>15000000</v>
      </c>
    </row>
    <row r="864" spans="1:7">
      <c r="A864" s="4"/>
      <c r="B864" s="4"/>
      <c r="C864" s="66" t="s">
        <v>459</v>
      </c>
      <c r="D864" s="109">
        <v>18300000</v>
      </c>
      <c r="E864" s="109">
        <v>15000000</v>
      </c>
      <c r="F864" s="109">
        <v>15000000</v>
      </c>
      <c r="G864" s="109">
        <v>15000000</v>
      </c>
    </row>
    <row r="865" spans="1:7">
      <c r="A865" s="4"/>
      <c r="B865" s="4"/>
      <c r="C865" s="66" t="s">
        <v>463</v>
      </c>
      <c r="D865" s="109">
        <v>0</v>
      </c>
      <c r="E865" s="109">
        <v>0</v>
      </c>
      <c r="F865" s="109">
        <v>0</v>
      </c>
      <c r="G865" s="109">
        <v>0</v>
      </c>
    </row>
    <row r="866" spans="1:7" ht="30">
      <c r="A866" s="4"/>
      <c r="B866" s="4"/>
      <c r="C866" s="66" t="s">
        <v>464</v>
      </c>
      <c r="D866" s="109">
        <v>513540</v>
      </c>
      <c r="E866" s="109">
        <v>0</v>
      </c>
      <c r="F866" s="109">
        <v>0</v>
      </c>
      <c r="G866" s="109">
        <v>0</v>
      </c>
    </row>
    <row r="867" spans="1:7">
      <c r="A867" s="4"/>
      <c r="B867" s="4"/>
      <c r="C867" s="66" t="s">
        <v>459</v>
      </c>
      <c r="D867" s="109">
        <v>513540</v>
      </c>
      <c r="E867" s="109">
        <v>0</v>
      </c>
      <c r="F867" s="109">
        <v>0</v>
      </c>
      <c r="G867" s="109">
        <v>0</v>
      </c>
    </row>
    <row r="868" spans="1:7">
      <c r="A868" s="4"/>
      <c r="B868" s="4"/>
      <c r="C868" s="66" t="s">
        <v>463</v>
      </c>
      <c r="D868" s="109">
        <v>0</v>
      </c>
      <c r="E868" s="109">
        <v>0</v>
      </c>
      <c r="F868" s="109">
        <v>0</v>
      </c>
      <c r="G868" s="109">
        <v>0</v>
      </c>
    </row>
    <row r="869" spans="1:7">
      <c r="A869" s="4"/>
      <c r="B869" s="4"/>
      <c r="C869" s="66" t="s">
        <v>462</v>
      </c>
      <c r="D869" s="109">
        <v>0</v>
      </c>
      <c r="E869" s="109">
        <v>0</v>
      </c>
      <c r="F869" s="109">
        <v>0</v>
      </c>
      <c r="G869" s="109">
        <v>0</v>
      </c>
    </row>
    <row r="870" spans="1:7">
      <c r="A870" s="4"/>
      <c r="B870" s="4"/>
      <c r="C870" s="66" t="s">
        <v>459</v>
      </c>
      <c r="D870" s="109">
        <v>0</v>
      </c>
      <c r="E870" s="109">
        <v>0</v>
      </c>
      <c r="F870" s="109">
        <v>0</v>
      </c>
      <c r="G870" s="109">
        <v>0</v>
      </c>
    </row>
    <row r="871" spans="1:7">
      <c r="A871" s="4"/>
      <c r="B871" s="4"/>
      <c r="C871" s="66" t="s">
        <v>458</v>
      </c>
      <c r="D871" s="109">
        <v>0</v>
      </c>
      <c r="E871" s="109">
        <v>0</v>
      </c>
      <c r="F871" s="109">
        <v>0</v>
      </c>
      <c r="G871" s="109">
        <v>0</v>
      </c>
    </row>
    <row r="872" spans="1:7">
      <c r="A872" s="4"/>
      <c r="B872" s="4"/>
      <c r="C872" s="66" t="s">
        <v>457</v>
      </c>
      <c r="D872" s="109">
        <v>0</v>
      </c>
      <c r="E872" s="109">
        <v>0</v>
      </c>
      <c r="F872" s="109">
        <v>0</v>
      </c>
      <c r="G872" s="109">
        <v>0</v>
      </c>
    </row>
    <row r="873" spans="1:7">
      <c r="A873" s="4"/>
      <c r="B873" s="4"/>
      <c r="C873" s="66" t="s">
        <v>456</v>
      </c>
      <c r="D873" s="109">
        <v>0</v>
      </c>
      <c r="E873" s="109">
        <v>0</v>
      </c>
      <c r="F873" s="109">
        <v>0</v>
      </c>
      <c r="G873" s="109">
        <v>0</v>
      </c>
    </row>
    <row r="874" spans="1:7">
      <c r="A874" s="4"/>
      <c r="B874" s="4"/>
      <c r="C874" s="66" t="s">
        <v>455</v>
      </c>
      <c r="D874" s="109">
        <v>0</v>
      </c>
      <c r="E874" s="109">
        <v>0</v>
      </c>
      <c r="F874" s="109">
        <v>0</v>
      </c>
      <c r="G874" s="109">
        <v>0</v>
      </c>
    </row>
    <row r="875" spans="1:7">
      <c r="A875" s="4"/>
      <c r="B875" s="4"/>
      <c r="C875" s="66" t="s">
        <v>461</v>
      </c>
      <c r="D875" s="109">
        <v>0</v>
      </c>
      <c r="E875" s="109">
        <v>0</v>
      </c>
      <c r="F875" s="109">
        <v>0</v>
      </c>
      <c r="G875" s="109">
        <v>0</v>
      </c>
    </row>
    <row r="876" spans="1:7">
      <c r="A876" s="4"/>
      <c r="B876" s="4"/>
      <c r="C876" s="66" t="s">
        <v>459</v>
      </c>
      <c r="D876" s="109">
        <v>0</v>
      </c>
      <c r="E876" s="109">
        <v>0</v>
      </c>
      <c r="F876" s="109">
        <v>0</v>
      </c>
      <c r="G876" s="109">
        <v>0</v>
      </c>
    </row>
    <row r="877" spans="1:7">
      <c r="A877" s="4"/>
      <c r="B877" s="4"/>
      <c r="C877" s="66" t="s">
        <v>458</v>
      </c>
      <c r="D877" s="109">
        <v>0</v>
      </c>
      <c r="E877" s="109">
        <v>0</v>
      </c>
      <c r="F877" s="109">
        <v>0</v>
      </c>
      <c r="G877" s="109">
        <v>0</v>
      </c>
    </row>
    <row r="878" spans="1:7">
      <c r="A878" s="4"/>
      <c r="B878" s="4"/>
      <c r="C878" s="66" t="s">
        <v>457</v>
      </c>
      <c r="D878" s="109">
        <v>0</v>
      </c>
      <c r="E878" s="109">
        <v>0</v>
      </c>
      <c r="F878" s="109">
        <v>0</v>
      </c>
      <c r="G878" s="109">
        <v>0</v>
      </c>
    </row>
    <row r="879" spans="1:7">
      <c r="A879" s="4"/>
      <c r="B879" s="4"/>
      <c r="C879" s="66" t="s">
        <v>456</v>
      </c>
      <c r="D879" s="109">
        <v>0</v>
      </c>
      <c r="E879" s="109">
        <v>0</v>
      </c>
      <c r="F879" s="109">
        <v>0</v>
      </c>
      <c r="G879" s="109">
        <v>0</v>
      </c>
    </row>
    <row r="880" spans="1:7">
      <c r="A880" s="4"/>
      <c r="B880" s="4"/>
      <c r="C880" s="66" t="s">
        <v>455</v>
      </c>
      <c r="D880" s="109">
        <v>0</v>
      </c>
      <c r="E880" s="109">
        <v>0</v>
      </c>
      <c r="F880" s="109">
        <v>0</v>
      </c>
      <c r="G880" s="109">
        <v>0</v>
      </c>
    </row>
    <row r="881" spans="1:7">
      <c r="A881" s="4"/>
      <c r="B881" s="4"/>
      <c r="C881" s="66" t="s">
        <v>460</v>
      </c>
      <c r="D881" s="109">
        <v>0</v>
      </c>
      <c r="E881" s="109">
        <v>0</v>
      </c>
      <c r="F881" s="109">
        <v>0</v>
      </c>
      <c r="G881" s="109">
        <v>0</v>
      </c>
    </row>
    <row r="882" spans="1:7">
      <c r="A882" s="4"/>
      <c r="B882" s="4"/>
      <c r="C882" s="66" t="s">
        <v>459</v>
      </c>
      <c r="D882" s="109">
        <v>0</v>
      </c>
      <c r="E882" s="109">
        <v>0</v>
      </c>
      <c r="F882" s="109">
        <v>0</v>
      </c>
      <c r="G882" s="109">
        <v>0</v>
      </c>
    </row>
    <row r="883" spans="1:7">
      <c r="A883" s="4"/>
      <c r="B883" s="4"/>
      <c r="C883" s="66" t="s">
        <v>458</v>
      </c>
      <c r="D883" s="109">
        <v>0</v>
      </c>
      <c r="E883" s="109">
        <v>0</v>
      </c>
      <c r="F883" s="109">
        <v>0</v>
      </c>
      <c r="G883" s="109">
        <v>0</v>
      </c>
    </row>
    <row r="884" spans="1:7">
      <c r="A884" s="4"/>
      <c r="B884" s="4"/>
      <c r="C884" s="66" t="s">
        <v>457</v>
      </c>
      <c r="D884" s="109">
        <v>0</v>
      </c>
      <c r="E884" s="109">
        <v>0</v>
      </c>
      <c r="F884" s="109">
        <v>0</v>
      </c>
      <c r="G884" s="109">
        <v>0</v>
      </c>
    </row>
    <row r="885" spans="1:7">
      <c r="A885" s="4"/>
      <c r="B885" s="4"/>
      <c r="C885" s="66" t="s">
        <v>456</v>
      </c>
      <c r="D885" s="109">
        <v>0</v>
      </c>
      <c r="E885" s="109">
        <v>0</v>
      </c>
      <c r="F885" s="109">
        <v>0</v>
      </c>
      <c r="G885" s="109">
        <v>0</v>
      </c>
    </row>
    <row r="886" spans="1:7">
      <c r="A886" s="4"/>
      <c r="B886" s="4"/>
      <c r="C886" s="66" t="s">
        <v>455</v>
      </c>
      <c r="D886" s="109">
        <v>0</v>
      </c>
      <c r="E886" s="109">
        <v>0</v>
      </c>
      <c r="F886" s="109">
        <v>0</v>
      </c>
      <c r="G886" s="109">
        <v>0</v>
      </c>
    </row>
    <row r="887" spans="1:7">
      <c r="A887" s="4"/>
      <c r="B887" s="4"/>
      <c r="C887" s="66" t="s">
        <v>454</v>
      </c>
      <c r="D887" s="109">
        <v>0</v>
      </c>
      <c r="E887" s="109">
        <v>0</v>
      </c>
      <c r="F887" s="109">
        <v>0</v>
      </c>
      <c r="G887" s="109">
        <v>0</v>
      </c>
    </row>
    <row r="888" spans="1:7">
      <c r="A888" s="4"/>
      <c r="B888" s="4"/>
      <c r="C888" s="66" t="s">
        <v>453</v>
      </c>
      <c r="D888" s="109">
        <v>0</v>
      </c>
      <c r="E888" s="109">
        <v>0</v>
      </c>
      <c r="F888" s="109">
        <v>0</v>
      </c>
      <c r="G888" s="109">
        <v>0</v>
      </c>
    </row>
  </sheetData>
  <mergeCells count="89">
    <mergeCell ref="C745:G745"/>
    <mergeCell ref="D790:G790"/>
    <mergeCell ref="D791:G791"/>
    <mergeCell ref="D792:G792"/>
    <mergeCell ref="C801:G801"/>
    <mergeCell ref="D736:G736"/>
    <mergeCell ref="D617:G617"/>
    <mergeCell ref="C626:G626"/>
    <mergeCell ref="D671:G671"/>
    <mergeCell ref="D672:G672"/>
    <mergeCell ref="D673:G673"/>
    <mergeCell ref="C682:G682"/>
    <mergeCell ref="D727:G727"/>
    <mergeCell ref="C732:G732"/>
    <mergeCell ref="D733:G733"/>
    <mergeCell ref="D734:G734"/>
    <mergeCell ref="D735:G735"/>
    <mergeCell ref="D616:G616"/>
    <mergeCell ref="D593:G593"/>
    <mergeCell ref="D594:G594"/>
    <mergeCell ref="D595:G595"/>
    <mergeCell ref="D596:G596"/>
    <mergeCell ref="C597:G597"/>
    <mergeCell ref="C598:G598"/>
    <mergeCell ref="D599:G599"/>
    <mergeCell ref="D606:G606"/>
    <mergeCell ref="C613:G613"/>
    <mergeCell ref="D614:G614"/>
    <mergeCell ref="D615:G615"/>
    <mergeCell ref="D592:G592"/>
    <mergeCell ref="C385:G385"/>
    <mergeCell ref="D430:G430"/>
    <mergeCell ref="D431:G431"/>
    <mergeCell ref="D432:G432"/>
    <mergeCell ref="C441:G441"/>
    <mergeCell ref="D486:G486"/>
    <mergeCell ref="D487:G487"/>
    <mergeCell ref="D488:G488"/>
    <mergeCell ref="C497:G497"/>
    <mergeCell ref="C590:G590"/>
    <mergeCell ref="C591:G591"/>
    <mergeCell ref="D376:G376"/>
    <mergeCell ref="D261:G261"/>
    <mergeCell ref="D262:G262"/>
    <mergeCell ref="D263:G263"/>
    <mergeCell ref="C272:G272"/>
    <mergeCell ref="D317:G317"/>
    <mergeCell ref="D318:G318"/>
    <mergeCell ref="D319:G319"/>
    <mergeCell ref="D320:G320"/>
    <mergeCell ref="C329:G329"/>
    <mergeCell ref="D374:G374"/>
    <mergeCell ref="D375:G375"/>
    <mergeCell ref="D260:G260"/>
    <mergeCell ref="D140:G140"/>
    <mergeCell ref="D141:G141"/>
    <mergeCell ref="C150:G150"/>
    <mergeCell ref="D195:G195"/>
    <mergeCell ref="C201:G201"/>
    <mergeCell ref="D202:G202"/>
    <mergeCell ref="D203:G203"/>
    <mergeCell ref="D204:G204"/>
    <mergeCell ref="D205:G205"/>
    <mergeCell ref="C214:G214"/>
    <mergeCell ref="C259:G259"/>
    <mergeCell ref="D139:G139"/>
    <mergeCell ref="D24:G24"/>
    <mergeCell ref="D25:G25"/>
    <mergeCell ref="D26:G26"/>
    <mergeCell ref="D27:G27"/>
    <mergeCell ref="C36:G36"/>
    <mergeCell ref="D81:G81"/>
    <mergeCell ref="D82:G82"/>
    <mergeCell ref="D83:G83"/>
    <mergeCell ref="C92:G92"/>
    <mergeCell ref="C137:G137"/>
    <mergeCell ref="D138:G138"/>
    <mergeCell ref="C23:G23"/>
    <mergeCell ref="C1:G1"/>
    <mergeCell ref="C2:G2"/>
    <mergeCell ref="D3:G3"/>
    <mergeCell ref="D4:G4"/>
    <mergeCell ref="D5:G5"/>
    <mergeCell ref="D6:G6"/>
    <mergeCell ref="D7:G7"/>
    <mergeCell ref="C8:G8"/>
    <mergeCell ref="C9:G9"/>
    <mergeCell ref="D10:G10"/>
    <mergeCell ref="D17:G17"/>
  </mergeCells>
  <pageMargins left="0" right="0" top="0" bottom="0" header="0" footer="0"/>
  <pageSetup scale="9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181"/>
  <sheetViews>
    <sheetView workbookViewId="0">
      <selection activeCell="K19" sqref="K19"/>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856</v>
      </c>
      <c r="E3" s="842"/>
      <c r="F3" s="842"/>
      <c r="G3" s="842"/>
      <c r="H3" s="4"/>
      <c r="I3" s="4"/>
      <c r="J3" s="4"/>
      <c r="K3" s="4"/>
    </row>
    <row r="4" spans="1:11" ht="14.1" customHeight="1">
      <c r="A4" s="4"/>
      <c r="B4" s="4"/>
      <c r="C4" s="16" t="s">
        <v>573</v>
      </c>
      <c r="D4" s="841" t="s">
        <v>368</v>
      </c>
      <c r="E4" s="842"/>
      <c r="F4" s="842"/>
      <c r="G4" s="842"/>
      <c r="H4" s="4"/>
      <c r="I4" s="4"/>
      <c r="J4" s="4"/>
      <c r="K4" s="4"/>
    </row>
    <row r="5" spans="1:11" ht="14.1" customHeight="1">
      <c r="A5" s="4"/>
      <c r="B5" s="4"/>
      <c r="C5" s="16" t="s">
        <v>0</v>
      </c>
      <c r="D5" s="841" t="s">
        <v>66</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41.1" customHeight="1">
      <c r="A9" s="4"/>
      <c r="B9" s="4"/>
      <c r="C9" s="835" t="s">
        <v>262</v>
      </c>
      <c r="D9" s="836"/>
      <c r="E9" s="836"/>
      <c r="F9" s="836"/>
      <c r="G9" s="836"/>
      <c r="H9" s="4"/>
      <c r="I9" s="4"/>
      <c r="J9" s="4"/>
      <c r="K9" s="4"/>
    </row>
    <row r="10" spans="1:11" ht="33" customHeight="1">
      <c r="A10" s="4"/>
      <c r="B10" s="4"/>
      <c r="C10" s="8" t="s">
        <v>5</v>
      </c>
      <c r="D10" s="829" t="s">
        <v>855</v>
      </c>
      <c r="E10" s="830"/>
      <c r="F10" s="830"/>
      <c r="G10" s="830"/>
      <c r="H10" s="4"/>
      <c r="I10" s="4"/>
      <c r="J10" s="4"/>
      <c r="K10" s="4"/>
    </row>
    <row r="11" spans="1:11" ht="27.95" customHeight="1">
      <c r="A11" s="4"/>
      <c r="B11" s="4"/>
      <c r="C11" s="7" t="s">
        <v>6</v>
      </c>
      <c r="D11" s="134">
        <v>2021</v>
      </c>
      <c r="E11" s="134">
        <v>2022</v>
      </c>
      <c r="F11" s="134">
        <v>2023</v>
      </c>
      <c r="G11" s="134">
        <v>2024</v>
      </c>
      <c r="H11" s="4"/>
      <c r="I11" s="4"/>
      <c r="J11" s="4"/>
      <c r="K11" s="4"/>
    </row>
    <row r="12" spans="1:11" ht="14.1" customHeight="1">
      <c r="A12" s="4"/>
      <c r="B12" s="4"/>
      <c r="C12" s="15"/>
      <c r="D12" s="135" t="s">
        <v>7</v>
      </c>
      <c r="E12" s="135" t="s">
        <v>8</v>
      </c>
      <c r="F12" s="135" t="s">
        <v>8</v>
      </c>
      <c r="G12" s="135" t="s">
        <v>8</v>
      </c>
      <c r="H12" s="4"/>
      <c r="I12" s="4"/>
      <c r="J12" s="4"/>
      <c r="K12" s="4"/>
    </row>
    <row r="13" spans="1:11" ht="20.100000000000001" customHeight="1">
      <c r="A13" s="4"/>
      <c r="B13" s="4"/>
      <c r="C13" s="7" t="s">
        <v>854</v>
      </c>
      <c r="D13" s="133" t="s">
        <v>853</v>
      </c>
      <c r="E13" s="133" t="s">
        <v>852</v>
      </c>
      <c r="F13" s="133" t="s">
        <v>851</v>
      </c>
      <c r="G13" s="133" t="s">
        <v>850</v>
      </c>
      <c r="H13" s="4"/>
      <c r="I13" s="4"/>
      <c r="J13" s="4"/>
      <c r="K13" s="4"/>
    </row>
    <row r="14" spans="1:11" ht="63" customHeight="1">
      <c r="A14" s="4"/>
      <c r="B14" s="4"/>
      <c r="C14" s="8" t="s">
        <v>303</v>
      </c>
      <c r="D14" s="829" t="s">
        <v>849</v>
      </c>
      <c r="E14" s="830"/>
      <c r="F14" s="830"/>
      <c r="G14" s="830"/>
      <c r="H14" s="4"/>
      <c r="I14" s="4"/>
      <c r="J14" s="4"/>
      <c r="K14" s="4"/>
    </row>
    <row r="15" spans="1:11" ht="27.95" customHeight="1">
      <c r="A15" s="4"/>
      <c r="B15" s="4"/>
      <c r="C15" s="7" t="s">
        <v>511</v>
      </c>
      <c r="D15" s="134">
        <v>2021</v>
      </c>
      <c r="E15" s="134">
        <v>2022</v>
      </c>
      <c r="F15" s="134">
        <v>2023</v>
      </c>
      <c r="G15" s="134">
        <v>2024</v>
      </c>
      <c r="H15" s="4"/>
      <c r="I15" s="4"/>
      <c r="J15" s="4"/>
      <c r="K15" s="4"/>
    </row>
    <row r="16" spans="1:11" ht="14.1" customHeight="1">
      <c r="A16" s="4"/>
      <c r="B16" s="4"/>
      <c r="C16" s="15"/>
      <c r="D16" s="135" t="s">
        <v>7</v>
      </c>
      <c r="E16" s="135" t="s">
        <v>8</v>
      </c>
      <c r="F16" s="135" t="s">
        <v>8</v>
      </c>
      <c r="G16" s="135" t="s">
        <v>8</v>
      </c>
      <c r="H16" s="4"/>
      <c r="I16" s="4"/>
      <c r="J16" s="4"/>
      <c r="K16" s="4"/>
    </row>
    <row r="17" spans="1:11" ht="20.100000000000001" customHeight="1">
      <c r="A17" s="4"/>
      <c r="B17" s="4"/>
      <c r="C17" s="7" t="s">
        <v>848</v>
      </c>
      <c r="D17" s="133" t="s">
        <v>640</v>
      </c>
      <c r="E17" s="133" t="s">
        <v>640</v>
      </c>
      <c r="F17" s="133" t="s">
        <v>640</v>
      </c>
      <c r="G17" s="133" t="s">
        <v>640</v>
      </c>
      <c r="H17" s="4"/>
      <c r="I17" s="4"/>
      <c r="J17" s="4"/>
      <c r="K17" s="4"/>
    </row>
    <row r="18" spans="1:11" ht="30.95" customHeight="1">
      <c r="A18" s="4"/>
      <c r="B18" s="4"/>
      <c r="C18" s="7" t="s">
        <v>847</v>
      </c>
      <c r="D18" s="133" t="s">
        <v>390</v>
      </c>
      <c r="E18" s="133" t="s">
        <v>846</v>
      </c>
      <c r="F18" s="133" t="s">
        <v>696</v>
      </c>
      <c r="G18" s="133" t="s">
        <v>845</v>
      </c>
      <c r="H18" s="4"/>
      <c r="I18" s="4"/>
      <c r="J18" s="4"/>
      <c r="K18" s="4"/>
    </row>
    <row r="19" spans="1:11" ht="14.1" customHeight="1">
      <c r="A19" s="4"/>
      <c r="B19" s="4"/>
      <c r="C19" s="827" t="s">
        <v>347</v>
      </c>
      <c r="D19" s="828"/>
      <c r="E19" s="828"/>
      <c r="F19" s="828"/>
      <c r="G19" s="828"/>
      <c r="H19" s="4"/>
      <c r="I19" s="4"/>
      <c r="J19" s="4"/>
      <c r="K19" s="4"/>
    </row>
    <row r="20" spans="1:11" ht="14.1" customHeight="1">
      <c r="A20" s="4"/>
      <c r="B20" s="4"/>
      <c r="C20" s="124" t="s">
        <v>844</v>
      </c>
      <c r="D20" s="827" t="s">
        <v>843</v>
      </c>
      <c r="E20" s="828"/>
      <c r="F20" s="828"/>
      <c r="G20" s="828"/>
      <c r="H20" s="4"/>
      <c r="I20" s="4"/>
      <c r="J20" s="4"/>
      <c r="K20" s="4"/>
    </row>
    <row r="21" spans="1:11" ht="18" customHeight="1">
      <c r="A21" s="4"/>
      <c r="B21" s="4"/>
      <c r="C21" s="14" t="s">
        <v>484</v>
      </c>
      <c r="D21" s="825" t="s">
        <v>842</v>
      </c>
      <c r="E21" s="826"/>
      <c r="F21" s="826"/>
      <c r="G21" s="826"/>
      <c r="H21" s="4"/>
      <c r="I21" s="4"/>
      <c r="J21" s="4"/>
      <c r="K21" s="4"/>
    </row>
    <row r="22" spans="1:11" ht="18" customHeight="1">
      <c r="A22" s="4"/>
      <c r="B22" s="4"/>
      <c r="C22" s="125" t="s">
        <v>482</v>
      </c>
      <c r="D22" s="821" t="s">
        <v>841</v>
      </c>
      <c r="E22" s="822"/>
      <c r="F22" s="822"/>
      <c r="G22" s="822"/>
      <c r="H22" s="4"/>
      <c r="I22" s="4"/>
      <c r="J22" s="4"/>
      <c r="K22" s="4"/>
    </row>
    <row r="23" spans="1:11" ht="18" customHeight="1">
      <c r="A23" s="4"/>
      <c r="B23" s="4"/>
      <c r="C23" s="125" t="s">
        <v>15</v>
      </c>
      <c r="D23" s="821" t="s">
        <v>263</v>
      </c>
      <c r="E23" s="822"/>
      <c r="F23" s="822"/>
      <c r="G23" s="822"/>
      <c r="H23" s="4"/>
      <c r="I23" s="4"/>
      <c r="J23" s="4"/>
      <c r="K23" s="4"/>
    </row>
    <row r="24" spans="1:11" ht="15" customHeight="1">
      <c r="A24" s="4"/>
      <c r="B24" s="4"/>
      <c r="C24" s="13"/>
      <c r="D24" s="131">
        <v>2021</v>
      </c>
      <c r="E24" s="131">
        <v>2022</v>
      </c>
      <c r="F24" s="131">
        <v>2023</v>
      </c>
      <c r="G24" s="131">
        <v>2024</v>
      </c>
      <c r="H24" s="4"/>
      <c r="I24" s="4"/>
      <c r="J24" s="4"/>
      <c r="K24" s="4"/>
    </row>
    <row r="25" spans="1:11" ht="15" customHeight="1">
      <c r="A25" s="4"/>
      <c r="B25" s="4"/>
      <c r="C25" s="12"/>
      <c r="D25" s="132" t="s">
        <v>7</v>
      </c>
      <c r="E25" s="132" t="s">
        <v>8</v>
      </c>
      <c r="F25" s="132" t="s">
        <v>8</v>
      </c>
      <c r="G25" s="132" t="s">
        <v>8</v>
      </c>
      <c r="H25" s="4"/>
      <c r="I25" s="4"/>
      <c r="J25" s="4"/>
      <c r="K25" s="4"/>
    </row>
    <row r="26" spans="1:11" ht="14.1" customHeight="1">
      <c r="A26" s="4"/>
      <c r="B26" s="4"/>
      <c r="C26" s="7" t="s">
        <v>16</v>
      </c>
      <c r="D26" s="133" t="s">
        <v>840</v>
      </c>
      <c r="E26" s="133" t="s">
        <v>839</v>
      </c>
      <c r="F26" s="133" t="s">
        <v>839</v>
      </c>
      <c r="G26" s="133" t="s">
        <v>839</v>
      </c>
      <c r="H26" s="4"/>
      <c r="I26" s="4"/>
      <c r="J26" s="4"/>
      <c r="K26" s="4"/>
    </row>
    <row r="27" spans="1:11" ht="14.1" customHeight="1">
      <c r="A27" s="4"/>
      <c r="B27" s="4"/>
      <c r="C27" s="7" t="s">
        <v>680</v>
      </c>
      <c r="D27" s="133" t="s">
        <v>2696</v>
      </c>
      <c r="E27" s="133" t="s">
        <v>838</v>
      </c>
      <c r="F27" s="133" t="s">
        <v>837</v>
      </c>
      <c r="G27" s="133" t="s">
        <v>836</v>
      </c>
      <c r="H27" s="4"/>
      <c r="I27" s="4"/>
      <c r="J27" s="4"/>
      <c r="K27" s="4"/>
    </row>
    <row r="28" spans="1:11" ht="14.1" customHeight="1">
      <c r="A28" s="4"/>
      <c r="B28" s="4"/>
      <c r="C28" s="7" t="s">
        <v>676</v>
      </c>
      <c r="D28" s="133" t="s">
        <v>2697</v>
      </c>
      <c r="E28" s="133" t="s">
        <v>835</v>
      </c>
      <c r="F28" s="133" t="s">
        <v>834</v>
      </c>
      <c r="G28" s="133" t="s">
        <v>833</v>
      </c>
      <c r="H28" s="4"/>
      <c r="I28" s="4"/>
      <c r="J28" s="4"/>
      <c r="K28" s="4"/>
    </row>
    <row r="29" spans="1:11" ht="14.1" customHeight="1">
      <c r="A29" s="4"/>
      <c r="B29" s="4"/>
      <c r="C29" s="7" t="s">
        <v>477</v>
      </c>
      <c r="D29" s="133" t="s">
        <v>450</v>
      </c>
      <c r="E29" s="133" t="s">
        <v>832</v>
      </c>
      <c r="F29" s="133" t="s">
        <v>474</v>
      </c>
      <c r="G29" s="133" t="s">
        <v>474</v>
      </c>
      <c r="H29" s="4"/>
      <c r="I29" s="4"/>
      <c r="J29" s="4"/>
      <c r="K29" s="4"/>
    </row>
    <row r="30" spans="1:11" ht="14.1" customHeight="1">
      <c r="A30" s="4"/>
      <c r="B30" s="4"/>
      <c r="C30" s="7" t="s">
        <v>476</v>
      </c>
      <c r="D30" s="133" t="s">
        <v>450</v>
      </c>
      <c r="E30" s="133" t="s">
        <v>2698</v>
      </c>
      <c r="F30" s="133" t="s">
        <v>831</v>
      </c>
      <c r="G30" s="133" t="s">
        <v>619</v>
      </c>
      <c r="H30" s="4"/>
      <c r="I30" s="4"/>
      <c r="J30" s="4"/>
      <c r="K30" s="4"/>
    </row>
    <row r="31" spans="1:11" ht="14.1" customHeight="1">
      <c r="A31" s="4"/>
      <c r="B31" s="4"/>
      <c r="C31" s="7" t="s">
        <v>22</v>
      </c>
      <c r="D31" s="133" t="s">
        <v>450</v>
      </c>
      <c r="E31" s="133" t="s">
        <v>2699</v>
      </c>
      <c r="F31" s="133" t="s">
        <v>831</v>
      </c>
      <c r="G31" s="133" t="s">
        <v>619</v>
      </c>
      <c r="H31" s="4"/>
      <c r="I31" s="4"/>
      <c r="J31" s="4"/>
      <c r="K31" s="4"/>
    </row>
    <row r="32" spans="1:11" ht="14.1" customHeight="1">
      <c r="A32" s="4"/>
      <c r="B32" s="4"/>
      <c r="C32" s="823" t="s">
        <v>473</v>
      </c>
      <c r="D32" s="824"/>
      <c r="E32" s="824"/>
      <c r="F32" s="824"/>
      <c r="G32" s="824"/>
      <c r="H32" s="4"/>
      <c r="I32" s="4"/>
      <c r="J32" s="4"/>
      <c r="K32" s="4"/>
    </row>
    <row r="33" spans="1:11" ht="14.1" customHeight="1">
      <c r="A33" s="4"/>
      <c r="B33" s="4"/>
      <c r="C33" s="13"/>
      <c r="D33" s="131">
        <v>2021</v>
      </c>
      <c r="E33" s="131">
        <v>2022</v>
      </c>
      <c r="F33" s="131">
        <v>2023</v>
      </c>
      <c r="G33" s="131">
        <v>2024</v>
      </c>
      <c r="H33" s="4"/>
      <c r="I33" s="4"/>
      <c r="J33" s="4"/>
      <c r="K33" s="4"/>
    </row>
    <row r="34" spans="1:11" ht="14.1" customHeight="1">
      <c r="A34" s="4"/>
      <c r="B34" s="4"/>
      <c r="C34" s="12"/>
      <c r="D34" s="132" t="s">
        <v>7</v>
      </c>
      <c r="E34" s="132" t="s">
        <v>8</v>
      </c>
      <c r="F34" s="132" t="s">
        <v>8</v>
      </c>
      <c r="G34" s="132" t="s">
        <v>8</v>
      </c>
      <c r="H34" s="4"/>
      <c r="I34" s="4"/>
      <c r="J34" s="4"/>
      <c r="K34" s="4"/>
    </row>
    <row r="35" spans="1:11" ht="14.1" customHeight="1">
      <c r="A35" s="4"/>
      <c r="B35" s="4"/>
      <c r="C35" s="11" t="s">
        <v>470</v>
      </c>
      <c r="D35" s="128">
        <v>36100000</v>
      </c>
      <c r="E35" s="128">
        <v>37100000</v>
      </c>
      <c r="F35" s="128">
        <v>37100000</v>
      </c>
      <c r="G35" s="128">
        <v>37100000</v>
      </c>
      <c r="H35" s="4"/>
      <c r="I35" s="4"/>
      <c r="J35" s="4"/>
      <c r="K35" s="4"/>
    </row>
    <row r="36" spans="1:11" ht="14.1" customHeight="1">
      <c r="A36" s="4"/>
      <c r="B36" s="4"/>
      <c r="C36" s="11" t="s">
        <v>459</v>
      </c>
      <c r="D36" s="128">
        <v>36100000</v>
      </c>
      <c r="E36" s="128">
        <v>37100000</v>
      </c>
      <c r="F36" s="128">
        <v>37100000</v>
      </c>
      <c r="G36" s="128">
        <v>37100000</v>
      </c>
      <c r="H36" s="4"/>
      <c r="I36" s="4"/>
      <c r="J36" s="4"/>
      <c r="K36" s="4"/>
    </row>
    <row r="37" spans="1:11" ht="14.1" customHeight="1">
      <c r="A37" s="4"/>
      <c r="B37" s="4"/>
      <c r="C37" s="11" t="s">
        <v>463</v>
      </c>
      <c r="D37" s="128">
        <v>0</v>
      </c>
      <c r="E37" s="128">
        <v>0</v>
      </c>
      <c r="F37" s="128">
        <v>0</v>
      </c>
      <c r="G37" s="128">
        <v>0</v>
      </c>
      <c r="H37" s="4"/>
      <c r="I37" s="4"/>
      <c r="J37" s="4"/>
      <c r="K37" s="4"/>
    </row>
    <row r="38" spans="1:11" ht="14.1" customHeight="1">
      <c r="A38" s="4"/>
      <c r="B38" s="4"/>
      <c r="C38" s="11" t="s">
        <v>469</v>
      </c>
      <c r="D38" s="128">
        <v>6250000</v>
      </c>
      <c r="E38" s="128">
        <v>6750000</v>
      </c>
      <c r="F38" s="128">
        <v>6750000</v>
      </c>
      <c r="G38" s="128">
        <v>6750000</v>
      </c>
      <c r="H38" s="4"/>
      <c r="I38" s="4"/>
      <c r="J38" s="4"/>
      <c r="K38" s="4"/>
    </row>
    <row r="39" spans="1:11" ht="14.1" customHeight="1">
      <c r="A39" s="4"/>
      <c r="B39" s="4"/>
      <c r="C39" s="11" t="s">
        <v>459</v>
      </c>
      <c r="D39" s="128">
        <v>6250000</v>
      </c>
      <c r="E39" s="128">
        <v>6750000</v>
      </c>
      <c r="F39" s="128">
        <v>6750000</v>
      </c>
      <c r="G39" s="128">
        <v>6750000</v>
      </c>
      <c r="H39" s="4"/>
      <c r="I39" s="4"/>
      <c r="J39" s="4"/>
      <c r="K39" s="4"/>
    </row>
    <row r="40" spans="1:11" ht="14.1" customHeight="1">
      <c r="A40" s="4"/>
      <c r="B40" s="4"/>
      <c r="C40" s="11" t="s">
        <v>463</v>
      </c>
      <c r="D40" s="128">
        <v>0</v>
      </c>
      <c r="E40" s="128">
        <v>0</v>
      </c>
      <c r="F40" s="128">
        <v>0</v>
      </c>
      <c r="G40" s="128">
        <v>0</v>
      </c>
      <c r="H40" s="4"/>
      <c r="I40" s="4"/>
      <c r="J40" s="4"/>
      <c r="K40" s="4"/>
    </row>
    <row r="41" spans="1:11" ht="14.1" customHeight="1">
      <c r="A41" s="4"/>
      <c r="B41" s="4"/>
      <c r="C41" s="11" t="s">
        <v>468</v>
      </c>
      <c r="D41" s="128">
        <v>15010000</v>
      </c>
      <c r="E41" s="128">
        <v>16862000</v>
      </c>
      <c r="F41" s="128">
        <v>17902000</v>
      </c>
      <c r="G41" s="128">
        <v>19995000</v>
      </c>
      <c r="H41" s="4"/>
      <c r="I41" s="4"/>
      <c r="J41" s="4"/>
      <c r="K41" s="4"/>
    </row>
    <row r="42" spans="1:11" ht="14.1" customHeight="1">
      <c r="A42" s="4"/>
      <c r="B42" s="4"/>
      <c r="C42" s="11" t="s">
        <v>459</v>
      </c>
      <c r="D42" s="128">
        <v>15010000</v>
      </c>
      <c r="E42" s="128">
        <v>16862000</v>
      </c>
      <c r="F42" s="128">
        <v>17902000</v>
      </c>
      <c r="G42" s="128">
        <v>19995000</v>
      </c>
      <c r="H42" s="4"/>
      <c r="I42" s="4"/>
      <c r="J42" s="4"/>
      <c r="K42" s="4"/>
    </row>
    <row r="43" spans="1:11" ht="14.1" customHeight="1">
      <c r="A43" s="4"/>
      <c r="B43" s="4"/>
      <c r="C43" s="11" t="s">
        <v>463</v>
      </c>
      <c r="D43" s="128">
        <v>0</v>
      </c>
      <c r="E43" s="128">
        <v>0</v>
      </c>
      <c r="F43" s="128">
        <v>0</v>
      </c>
      <c r="G43" s="128">
        <v>0</v>
      </c>
      <c r="H43" s="4"/>
      <c r="I43" s="4"/>
      <c r="J43" s="4"/>
      <c r="K43" s="4"/>
    </row>
    <row r="44" spans="1:11" ht="14.1" customHeight="1">
      <c r="A44" s="4"/>
      <c r="B44" s="4"/>
      <c r="C44" s="11" t="s">
        <v>467</v>
      </c>
      <c r="D44" s="128">
        <v>0</v>
      </c>
      <c r="E44" s="128">
        <v>0</v>
      </c>
      <c r="F44" s="128">
        <v>0</v>
      </c>
      <c r="G44" s="128">
        <v>0</v>
      </c>
      <c r="H44" s="4"/>
      <c r="I44" s="4"/>
      <c r="J44" s="4"/>
      <c r="K44" s="4"/>
    </row>
    <row r="45" spans="1:11" ht="14.1" customHeight="1">
      <c r="A45" s="4"/>
      <c r="B45" s="4"/>
      <c r="C45" s="11" t="s">
        <v>459</v>
      </c>
      <c r="D45" s="128">
        <v>0</v>
      </c>
      <c r="E45" s="128">
        <v>0</v>
      </c>
      <c r="F45" s="128">
        <v>0</v>
      </c>
      <c r="G45" s="128">
        <v>0</v>
      </c>
      <c r="H45" s="4"/>
      <c r="I45" s="4"/>
      <c r="J45" s="4"/>
      <c r="K45" s="4"/>
    </row>
    <row r="46" spans="1:11" ht="14.1" customHeight="1">
      <c r="A46" s="4"/>
      <c r="B46" s="4"/>
      <c r="C46" s="11" t="s">
        <v>463</v>
      </c>
      <c r="D46" s="128">
        <v>0</v>
      </c>
      <c r="E46" s="128">
        <v>0</v>
      </c>
      <c r="F46" s="128">
        <v>0</v>
      </c>
      <c r="G46" s="128">
        <v>0</v>
      </c>
      <c r="H46" s="4"/>
      <c r="I46" s="4"/>
      <c r="J46" s="4"/>
      <c r="K46" s="4"/>
    </row>
    <row r="47" spans="1:11" ht="14.1" customHeight="1">
      <c r="A47" s="4"/>
      <c r="B47" s="4"/>
      <c r="C47" s="11" t="s">
        <v>472</v>
      </c>
      <c r="D47" s="128">
        <v>0</v>
      </c>
      <c r="E47" s="128">
        <v>0</v>
      </c>
      <c r="F47" s="128">
        <v>0</v>
      </c>
      <c r="G47" s="128">
        <v>0</v>
      </c>
      <c r="H47" s="4"/>
      <c r="I47" s="4"/>
      <c r="J47" s="4"/>
      <c r="K47" s="4"/>
    </row>
    <row r="48" spans="1:11" ht="14.1" customHeight="1">
      <c r="A48" s="4"/>
      <c r="B48" s="4"/>
      <c r="C48" s="11" t="s">
        <v>459</v>
      </c>
      <c r="D48" s="128">
        <v>0</v>
      </c>
      <c r="E48" s="128">
        <v>0</v>
      </c>
      <c r="F48" s="128">
        <v>0</v>
      </c>
      <c r="G48" s="128">
        <v>0</v>
      </c>
      <c r="H48" s="4"/>
      <c r="I48" s="4"/>
      <c r="J48" s="4"/>
      <c r="K48" s="4"/>
    </row>
    <row r="49" spans="1:11" ht="14.1" customHeight="1">
      <c r="A49" s="4"/>
      <c r="B49" s="4"/>
      <c r="C49" s="11" t="s">
        <v>463</v>
      </c>
      <c r="D49" s="128">
        <v>0</v>
      </c>
      <c r="E49" s="128">
        <v>0</v>
      </c>
      <c r="F49" s="128">
        <v>0</v>
      </c>
      <c r="G49" s="128">
        <v>0</v>
      </c>
      <c r="H49" s="4"/>
      <c r="I49" s="4"/>
      <c r="J49" s="4"/>
      <c r="K49" s="4"/>
    </row>
    <row r="50" spans="1:11" ht="14.1" customHeight="1">
      <c r="A50" s="4"/>
      <c r="B50" s="4"/>
      <c r="C50" s="11" t="s">
        <v>465</v>
      </c>
      <c r="D50" s="128">
        <v>200000</v>
      </c>
      <c r="E50" s="128">
        <v>200000</v>
      </c>
      <c r="F50" s="128">
        <v>200000</v>
      </c>
      <c r="G50" s="128">
        <v>200000</v>
      </c>
      <c r="H50" s="4"/>
      <c r="I50" s="4"/>
      <c r="J50" s="4"/>
      <c r="K50" s="4"/>
    </row>
    <row r="51" spans="1:11" ht="14.1" customHeight="1">
      <c r="A51" s="4"/>
      <c r="B51" s="4"/>
      <c r="C51" s="11" t="s">
        <v>459</v>
      </c>
      <c r="D51" s="128">
        <v>200000</v>
      </c>
      <c r="E51" s="128">
        <v>200000</v>
      </c>
      <c r="F51" s="128">
        <v>200000</v>
      </c>
      <c r="G51" s="128">
        <v>200000</v>
      </c>
      <c r="H51" s="4"/>
      <c r="I51" s="4"/>
      <c r="J51" s="4"/>
      <c r="K51" s="4"/>
    </row>
    <row r="52" spans="1:11" ht="14.1" customHeight="1">
      <c r="A52" s="4"/>
      <c r="B52" s="4"/>
      <c r="C52" s="11" t="s">
        <v>463</v>
      </c>
      <c r="D52" s="128">
        <v>0</v>
      </c>
      <c r="E52" s="128">
        <v>0</v>
      </c>
      <c r="F52" s="128">
        <v>0</v>
      </c>
      <c r="G52" s="128">
        <v>0</v>
      </c>
      <c r="H52" s="4"/>
      <c r="I52" s="4"/>
      <c r="J52" s="4"/>
      <c r="K52" s="4"/>
    </row>
    <row r="53" spans="1:11" ht="14.1" customHeight="1">
      <c r="A53" s="4"/>
      <c r="B53" s="4"/>
      <c r="C53" s="11" t="s">
        <v>464</v>
      </c>
      <c r="D53" s="128">
        <v>450000</v>
      </c>
      <c r="E53" s="128">
        <v>240000</v>
      </c>
      <c r="F53" s="128">
        <v>240000</v>
      </c>
      <c r="G53" s="128">
        <v>240000</v>
      </c>
      <c r="H53" s="4"/>
      <c r="I53" s="4"/>
      <c r="J53" s="4"/>
      <c r="K53" s="4"/>
    </row>
    <row r="54" spans="1:11" ht="14.1" customHeight="1">
      <c r="A54" s="4"/>
      <c r="B54" s="4"/>
      <c r="C54" s="11" t="s">
        <v>459</v>
      </c>
      <c r="D54" s="128">
        <v>450000</v>
      </c>
      <c r="E54" s="128">
        <v>240000</v>
      </c>
      <c r="F54" s="128">
        <v>240000</v>
      </c>
      <c r="G54" s="128">
        <v>240000</v>
      </c>
      <c r="H54" s="4"/>
      <c r="I54" s="4"/>
      <c r="J54" s="4"/>
      <c r="K54" s="4"/>
    </row>
    <row r="55" spans="1:11" ht="14.1" customHeight="1">
      <c r="A55" s="4"/>
      <c r="B55" s="4"/>
      <c r="C55" s="11" t="s">
        <v>463</v>
      </c>
      <c r="D55" s="128">
        <v>0</v>
      </c>
      <c r="E55" s="128">
        <v>0</v>
      </c>
      <c r="F55" s="128">
        <v>0</v>
      </c>
      <c r="G55" s="128">
        <v>0</v>
      </c>
      <c r="H55" s="4"/>
      <c r="I55" s="4"/>
      <c r="J55" s="4"/>
      <c r="K55" s="4"/>
    </row>
    <row r="56" spans="1:11" ht="14.1" customHeight="1">
      <c r="A56" s="4"/>
      <c r="B56" s="4"/>
      <c r="C56" s="11" t="s">
        <v>462</v>
      </c>
      <c r="D56" s="128">
        <v>0</v>
      </c>
      <c r="E56" s="128">
        <v>0</v>
      </c>
      <c r="F56" s="128">
        <v>0</v>
      </c>
      <c r="G56" s="128">
        <v>0</v>
      </c>
      <c r="H56" s="4"/>
      <c r="I56" s="4"/>
      <c r="J56" s="4"/>
      <c r="K56" s="4"/>
    </row>
    <row r="57" spans="1:11" ht="14.1" customHeight="1">
      <c r="A57" s="4"/>
      <c r="B57" s="4"/>
      <c r="C57" s="11" t="s">
        <v>459</v>
      </c>
      <c r="D57" s="128">
        <v>0</v>
      </c>
      <c r="E57" s="128">
        <v>0</v>
      </c>
      <c r="F57" s="128">
        <v>0</v>
      </c>
      <c r="G57" s="128">
        <v>0</v>
      </c>
      <c r="H57" s="4"/>
      <c r="I57" s="4"/>
      <c r="J57" s="4"/>
      <c r="K57" s="4"/>
    </row>
    <row r="58" spans="1:11" ht="14.1" customHeight="1">
      <c r="A58" s="4"/>
      <c r="B58" s="4"/>
      <c r="C58" s="11" t="s">
        <v>458</v>
      </c>
      <c r="D58" s="128">
        <v>0</v>
      </c>
      <c r="E58" s="128">
        <v>0</v>
      </c>
      <c r="F58" s="128">
        <v>0</v>
      </c>
      <c r="G58" s="128">
        <v>0</v>
      </c>
      <c r="H58" s="4"/>
      <c r="I58" s="4"/>
      <c r="J58" s="4"/>
      <c r="K58" s="4"/>
    </row>
    <row r="59" spans="1:11" ht="14.1" customHeight="1">
      <c r="A59" s="4"/>
      <c r="B59" s="4"/>
      <c r="C59" s="11" t="s">
        <v>457</v>
      </c>
      <c r="D59" s="128">
        <v>0</v>
      </c>
      <c r="E59" s="128">
        <v>0</v>
      </c>
      <c r="F59" s="128">
        <v>0</v>
      </c>
      <c r="G59" s="128">
        <v>0</v>
      </c>
      <c r="H59" s="4"/>
      <c r="I59" s="4"/>
      <c r="J59" s="4"/>
      <c r="K59" s="4"/>
    </row>
    <row r="60" spans="1:11" ht="14.1" customHeight="1">
      <c r="A60" s="4"/>
      <c r="B60" s="4"/>
      <c r="C60" s="11" t="s">
        <v>456</v>
      </c>
      <c r="D60" s="128">
        <v>0</v>
      </c>
      <c r="E60" s="128">
        <v>0</v>
      </c>
      <c r="F60" s="128">
        <v>0</v>
      </c>
      <c r="G60" s="128">
        <v>0</v>
      </c>
      <c r="H60" s="4"/>
      <c r="I60" s="4"/>
      <c r="J60" s="4"/>
      <c r="K60" s="4"/>
    </row>
    <row r="61" spans="1:11" ht="14.1" customHeight="1">
      <c r="A61" s="4"/>
      <c r="B61" s="4"/>
      <c r="C61" s="11" t="s">
        <v>455</v>
      </c>
      <c r="D61" s="128">
        <v>0</v>
      </c>
      <c r="E61" s="128">
        <v>0</v>
      </c>
      <c r="F61" s="128">
        <v>0</v>
      </c>
      <c r="G61" s="128">
        <v>0</v>
      </c>
      <c r="H61" s="4"/>
      <c r="I61" s="4"/>
      <c r="J61" s="4"/>
      <c r="K61" s="4"/>
    </row>
    <row r="62" spans="1:11" ht="14.1" customHeight="1">
      <c r="A62" s="4"/>
      <c r="B62" s="4"/>
      <c r="C62" s="11" t="s">
        <v>461</v>
      </c>
      <c r="D62" s="128">
        <v>0</v>
      </c>
      <c r="E62" s="128">
        <v>0</v>
      </c>
      <c r="F62" s="128">
        <v>0</v>
      </c>
      <c r="G62" s="128">
        <v>0</v>
      </c>
      <c r="H62" s="4"/>
      <c r="I62" s="4"/>
      <c r="J62" s="4"/>
      <c r="K62" s="4"/>
    </row>
    <row r="63" spans="1:11" ht="14.1" customHeight="1">
      <c r="A63" s="4"/>
      <c r="B63" s="4"/>
      <c r="C63" s="11" t="s">
        <v>459</v>
      </c>
      <c r="D63" s="128">
        <v>0</v>
      </c>
      <c r="E63" s="128">
        <v>0</v>
      </c>
      <c r="F63" s="128">
        <v>0</v>
      </c>
      <c r="G63" s="128">
        <v>0</v>
      </c>
      <c r="H63" s="4"/>
      <c r="I63" s="4"/>
      <c r="J63" s="4"/>
      <c r="K63" s="4"/>
    </row>
    <row r="64" spans="1:11" ht="14.1" customHeight="1">
      <c r="A64" s="4"/>
      <c r="B64" s="4"/>
      <c r="C64" s="11" t="s">
        <v>458</v>
      </c>
      <c r="D64" s="128">
        <v>0</v>
      </c>
      <c r="E64" s="128">
        <v>0</v>
      </c>
      <c r="F64" s="128">
        <v>0</v>
      </c>
      <c r="G64" s="128">
        <v>0</v>
      </c>
      <c r="H64" s="4"/>
      <c r="I64" s="4"/>
      <c r="J64" s="4"/>
      <c r="K64" s="4"/>
    </row>
    <row r="65" spans="1:11" ht="14.1" customHeight="1">
      <c r="A65" s="4"/>
      <c r="B65" s="4"/>
      <c r="C65" s="11" t="s">
        <v>457</v>
      </c>
      <c r="D65" s="128">
        <v>0</v>
      </c>
      <c r="E65" s="128">
        <v>0</v>
      </c>
      <c r="F65" s="128">
        <v>0</v>
      </c>
      <c r="G65" s="128">
        <v>0</v>
      </c>
      <c r="H65" s="4"/>
      <c r="I65" s="4"/>
      <c r="J65" s="4"/>
      <c r="K65" s="4"/>
    </row>
    <row r="66" spans="1:11" ht="14.1" customHeight="1">
      <c r="A66" s="4"/>
      <c r="B66" s="4"/>
      <c r="C66" s="11" t="s">
        <v>456</v>
      </c>
      <c r="D66" s="128">
        <v>0</v>
      </c>
      <c r="E66" s="128">
        <v>0</v>
      </c>
      <c r="F66" s="128">
        <v>0</v>
      </c>
      <c r="G66" s="128">
        <v>0</v>
      </c>
      <c r="H66" s="4"/>
      <c r="I66" s="4"/>
      <c r="J66" s="4"/>
      <c r="K66" s="4"/>
    </row>
    <row r="67" spans="1:11" ht="14.1" customHeight="1">
      <c r="A67" s="4"/>
      <c r="B67" s="4"/>
      <c r="C67" s="11" t="s">
        <v>455</v>
      </c>
      <c r="D67" s="128">
        <v>0</v>
      </c>
      <c r="E67" s="128">
        <v>0</v>
      </c>
      <c r="F67" s="128">
        <v>0</v>
      </c>
      <c r="G67" s="128">
        <v>0</v>
      </c>
      <c r="H67" s="4"/>
      <c r="I67" s="4"/>
      <c r="J67" s="4"/>
      <c r="K67" s="4"/>
    </row>
    <row r="68" spans="1:11" ht="14.1" customHeight="1">
      <c r="A68" s="4"/>
      <c r="B68" s="4"/>
      <c r="C68" s="11" t="s">
        <v>460</v>
      </c>
      <c r="D68" s="128">
        <v>0</v>
      </c>
      <c r="E68" s="128">
        <v>0</v>
      </c>
      <c r="F68" s="128">
        <v>0</v>
      </c>
      <c r="G68" s="128">
        <v>0</v>
      </c>
      <c r="H68" s="4"/>
      <c r="I68" s="4"/>
      <c r="J68" s="4"/>
      <c r="K68" s="4"/>
    </row>
    <row r="69" spans="1:11" ht="14.1" customHeight="1">
      <c r="A69" s="4"/>
      <c r="B69" s="4"/>
      <c r="C69" s="11" t="s">
        <v>459</v>
      </c>
      <c r="D69" s="128">
        <v>0</v>
      </c>
      <c r="E69" s="128">
        <v>0</v>
      </c>
      <c r="F69" s="128">
        <v>0</v>
      </c>
      <c r="G69" s="128">
        <v>0</v>
      </c>
      <c r="H69" s="4"/>
      <c r="I69" s="4"/>
      <c r="J69" s="4"/>
      <c r="K69" s="4"/>
    </row>
    <row r="70" spans="1:11" ht="14.1" customHeight="1">
      <c r="A70" s="4"/>
      <c r="B70" s="4"/>
      <c r="C70" s="11" t="s">
        <v>458</v>
      </c>
      <c r="D70" s="128">
        <v>0</v>
      </c>
      <c r="E70" s="128">
        <v>0</v>
      </c>
      <c r="F70" s="128">
        <v>0</v>
      </c>
      <c r="G70" s="128">
        <v>0</v>
      </c>
      <c r="H70" s="4"/>
      <c r="I70" s="4"/>
      <c r="J70" s="4"/>
      <c r="K70" s="4"/>
    </row>
    <row r="71" spans="1:11" ht="14.1" customHeight="1">
      <c r="A71" s="4"/>
      <c r="B71" s="4"/>
      <c r="C71" s="11" t="s">
        <v>457</v>
      </c>
      <c r="D71" s="128">
        <v>0</v>
      </c>
      <c r="E71" s="128">
        <v>0</v>
      </c>
      <c r="F71" s="128">
        <v>0</v>
      </c>
      <c r="G71" s="128">
        <v>0</v>
      </c>
      <c r="H71" s="4"/>
      <c r="I71" s="4"/>
      <c r="J71" s="4"/>
      <c r="K71" s="4"/>
    </row>
    <row r="72" spans="1:11" ht="14.1" customHeight="1">
      <c r="A72" s="4"/>
      <c r="B72" s="4"/>
      <c r="C72" s="11" t="s">
        <v>456</v>
      </c>
      <c r="D72" s="128">
        <v>0</v>
      </c>
      <c r="E72" s="128">
        <v>0</v>
      </c>
      <c r="F72" s="128">
        <v>0</v>
      </c>
      <c r="G72" s="128">
        <v>0</v>
      </c>
      <c r="H72" s="4"/>
      <c r="I72" s="4"/>
      <c r="J72" s="4"/>
      <c r="K72" s="4"/>
    </row>
    <row r="73" spans="1:11" ht="14.1" customHeight="1">
      <c r="A73" s="4"/>
      <c r="B73" s="4"/>
      <c r="C73" s="11" t="s">
        <v>455</v>
      </c>
      <c r="D73" s="128">
        <v>0</v>
      </c>
      <c r="E73" s="128">
        <v>0</v>
      </c>
      <c r="F73" s="128">
        <v>0</v>
      </c>
      <c r="G73" s="128">
        <v>0</v>
      </c>
      <c r="H73" s="4"/>
      <c r="I73" s="4"/>
      <c r="J73" s="4"/>
      <c r="K73" s="4"/>
    </row>
    <row r="74" spans="1:11" ht="14.1" customHeight="1">
      <c r="A74" s="4"/>
      <c r="B74" s="4"/>
      <c r="C74" s="11" t="s">
        <v>454</v>
      </c>
      <c r="D74" s="128">
        <v>0</v>
      </c>
      <c r="E74" s="128">
        <v>0</v>
      </c>
      <c r="F74" s="128">
        <v>0</v>
      </c>
      <c r="G74" s="128">
        <v>0</v>
      </c>
      <c r="H74" s="4"/>
      <c r="I74" s="4"/>
      <c r="J74" s="4"/>
      <c r="K74" s="4"/>
    </row>
    <row r="75" spans="1:11" ht="14.1" customHeight="1">
      <c r="A75" s="4"/>
      <c r="B75" s="4"/>
      <c r="C75" s="11" t="s">
        <v>453</v>
      </c>
      <c r="D75" s="128">
        <v>0</v>
      </c>
      <c r="E75" s="128">
        <v>0</v>
      </c>
      <c r="F75" s="128">
        <v>0</v>
      </c>
      <c r="G75" s="128">
        <v>0</v>
      </c>
      <c r="H75" s="4"/>
      <c r="I75" s="4"/>
      <c r="J75" s="4"/>
      <c r="K75" s="4"/>
    </row>
    <row r="76" spans="1:11" ht="14.1" customHeight="1">
      <c r="A76" s="4"/>
      <c r="B76" s="4"/>
      <c r="C76" s="10" t="s">
        <v>165</v>
      </c>
      <c r="D76" s="128">
        <v>58010000</v>
      </c>
      <c r="E76" s="128">
        <v>61152000</v>
      </c>
      <c r="F76" s="128">
        <v>62192000</v>
      </c>
      <c r="G76" s="128">
        <v>64285000</v>
      </c>
      <c r="H76" s="4"/>
      <c r="I76" s="4"/>
      <c r="J76" s="4"/>
      <c r="K76" s="4"/>
    </row>
    <row r="77" spans="1:11" ht="14.1" customHeight="1">
      <c r="A77" s="4"/>
      <c r="B77" s="4"/>
      <c r="C77" s="827" t="s">
        <v>44</v>
      </c>
      <c r="D77" s="828"/>
      <c r="E77" s="828"/>
      <c r="F77" s="828"/>
      <c r="G77" s="828"/>
      <c r="H77" s="4"/>
      <c r="I77" s="4"/>
      <c r="J77" s="4"/>
      <c r="K77" s="4"/>
    </row>
    <row r="78" spans="1:11" ht="14.1" customHeight="1">
      <c r="A78" s="4"/>
      <c r="B78" s="4"/>
      <c r="C78" s="124" t="s">
        <v>830</v>
      </c>
      <c r="D78" s="827" t="s">
        <v>264</v>
      </c>
      <c r="E78" s="828"/>
      <c r="F78" s="828"/>
      <c r="G78" s="828"/>
      <c r="H78" s="4"/>
      <c r="I78" s="4"/>
      <c r="J78" s="4"/>
      <c r="K78" s="4"/>
    </row>
    <row r="79" spans="1:11" ht="14.1" customHeight="1">
      <c r="A79" s="4"/>
      <c r="B79" s="4"/>
      <c r="C79" s="14" t="s">
        <v>484</v>
      </c>
      <c r="D79" s="825" t="s">
        <v>829</v>
      </c>
      <c r="E79" s="826"/>
      <c r="F79" s="826"/>
      <c r="G79" s="826"/>
      <c r="H79" s="4"/>
      <c r="I79" s="4"/>
      <c r="J79" s="4"/>
      <c r="K79" s="4"/>
    </row>
    <row r="80" spans="1:11" ht="14.1" customHeight="1">
      <c r="A80" s="4"/>
      <c r="B80" s="4"/>
      <c r="C80" s="125" t="s">
        <v>482</v>
      </c>
      <c r="D80" s="821" t="s">
        <v>828</v>
      </c>
      <c r="E80" s="822"/>
      <c r="F80" s="822"/>
      <c r="G80" s="822"/>
      <c r="H80" s="4"/>
      <c r="I80" s="4"/>
      <c r="J80" s="4"/>
      <c r="K80" s="4"/>
    </row>
    <row r="81" spans="1:11" ht="14.1" customHeight="1">
      <c r="A81" s="4"/>
      <c r="B81" s="4"/>
      <c r="C81" s="125" t="s">
        <v>15</v>
      </c>
      <c r="D81" s="821" t="s">
        <v>265</v>
      </c>
      <c r="E81" s="822"/>
      <c r="F81" s="822"/>
      <c r="G81" s="822"/>
      <c r="H81" s="4"/>
      <c r="I81" s="4"/>
      <c r="J81" s="4"/>
      <c r="K81" s="4"/>
    </row>
    <row r="82" spans="1:11" ht="15" customHeight="1">
      <c r="A82" s="4"/>
      <c r="B82" s="4"/>
      <c r="C82" s="13"/>
      <c r="D82" s="131">
        <v>2021</v>
      </c>
      <c r="E82" s="131">
        <v>2022</v>
      </c>
      <c r="F82" s="131">
        <v>2023</v>
      </c>
      <c r="G82" s="131">
        <v>2024</v>
      </c>
      <c r="H82" s="4"/>
      <c r="I82" s="4"/>
      <c r="J82" s="4"/>
      <c r="K82" s="4"/>
    </row>
    <row r="83" spans="1:11" ht="15" customHeight="1">
      <c r="A83" s="4"/>
      <c r="B83" s="4"/>
      <c r="C83" s="12"/>
      <c r="D83" s="132" t="s">
        <v>7</v>
      </c>
      <c r="E83" s="132" t="s">
        <v>8</v>
      </c>
      <c r="F83" s="132" t="s">
        <v>8</v>
      </c>
      <c r="G83" s="132" t="s">
        <v>8</v>
      </c>
      <c r="H83" s="4"/>
      <c r="I83" s="4"/>
      <c r="J83" s="4"/>
      <c r="K83" s="4"/>
    </row>
    <row r="84" spans="1:11" ht="14.1" customHeight="1">
      <c r="A84" s="4"/>
      <c r="B84" s="4"/>
      <c r="C84" s="7" t="s">
        <v>16</v>
      </c>
      <c r="D84" s="133" t="s">
        <v>505</v>
      </c>
      <c r="E84" s="133" t="s">
        <v>505</v>
      </c>
      <c r="F84" s="133" t="s">
        <v>505</v>
      </c>
      <c r="G84" s="133" t="s">
        <v>505</v>
      </c>
      <c r="H84" s="4"/>
      <c r="I84" s="4"/>
      <c r="J84" s="4"/>
      <c r="K84" s="4"/>
    </row>
    <row r="85" spans="1:11" ht="14.1" customHeight="1">
      <c r="A85" s="4"/>
      <c r="B85" s="4"/>
      <c r="C85" s="7" t="s">
        <v>680</v>
      </c>
      <c r="D85" s="133" t="s">
        <v>827</v>
      </c>
      <c r="E85" s="133" t="s">
        <v>827</v>
      </c>
      <c r="F85" s="133" t="s">
        <v>827</v>
      </c>
      <c r="G85" s="133" t="s">
        <v>827</v>
      </c>
      <c r="H85" s="4"/>
      <c r="I85" s="4"/>
      <c r="J85" s="4"/>
      <c r="K85" s="4"/>
    </row>
    <row r="86" spans="1:11" ht="14.1" customHeight="1">
      <c r="A86" s="4"/>
      <c r="B86" s="4"/>
      <c r="C86" s="7" t="s">
        <v>676</v>
      </c>
      <c r="D86" s="133" t="s">
        <v>479</v>
      </c>
      <c r="E86" s="133" t="s">
        <v>479</v>
      </c>
      <c r="F86" s="133" t="s">
        <v>479</v>
      </c>
      <c r="G86" s="133" t="s">
        <v>479</v>
      </c>
      <c r="H86" s="4"/>
      <c r="I86" s="4"/>
      <c r="J86" s="4"/>
      <c r="K86" s="4"/>
    </row>
    <row r="87" spans="1:11" ht="14.1" customHeight="1">
      <c r="A87" s="4"/>
      <c r="B87" s="4"/>
      <c r="C87" s="7" t="s">
        <v>477</v>
      </c>
      <c r="D87" s="133" t="s">
        <v>450</v>
      </c>
      <c r="E87" s="133" t="s">
        <v>474</v>
      </c>
      <c r="F87" s="133" t="s">
        <v>474</v>
      </c>
      <c r="G87" s="133" t="s">
        <v>474</v>
      </c>
      <c r="H87" s="4"/>
      <c r="I87" s="4"/>
      <c r="J87" s="4"/>
      <c r="K87" s="4"/>
    </row>
    <row r="88" spans="1:11" ht="14.1" customHeight="1">
      <c r="A88" s="4"/>
      <c r="B88" s="4"/>
      <c r="C88" s="7" t="s">
        <v>476</v>
      </c>
      <c r="D88" s="133" t="s">
        <v>450</v>
      </c>
      <c r="E88" s="133" t="s">
        <v>474</v>
      </c>
      <c r="F88" s="133" t="s">
        <v>474</v>
      </c>
      <c r="G88" s="133" t="s">
        <v>474</v>
      </c>
      <c r="H88" s="4"/>
      <c r="I88" s="4"/>
      <c r="J88" s="4"/>
      <c r="K88" s="4"/>
    </row>
    <row r="89" spans="1:11" ht="14.1" customHeight="1">
      <c r="A89" s="4"/>
      <c r="B89" s="4"/>
      <c r="C89" s="7" t="s">
        <v>22</v>
      </c>
      <c r="D89" s="133" t="s">
        <v>450</v>
      </c>
      <c r="E89" s="133" t="s">
        <v>474</v>
      </c>
      <c r="F89" s="133" t="s">
        <v>474</v>
      </c>
      <c r="G89" s="133" t="s">
        <v>474</v>
      </c>
      <c r="H89" s="4"/>
      <c r="I89" s="4"/>
      <c r="J89" s="4"/>
      <c r="K89" s="4"/>
    </row>
    <row r="90" spans="1:11" ht="14.1" customHeight="1">
      <c r="A90" s="4"/>
      <c r="B90" s="4"/>
      <c r="C90" s="823" t="s">
        <v>473</v>
      </c>
      <c r="D90" s="824"/>
      <c r="E90" s="824"/>
      <c r="F90" s="824"/>
      <c r="G90" s="824"/>
      <c r="H90" s="4"/>
      <c r="I90" s="4"/>
      <c r="J90" s="4"/>
      <c r="K90" s="4"/>
    </row>
    <row r="91" spans="1:11" ht="14.1" customHeight="1">
      <c r="A91" s="4"/>
      <c r="B91" s="4"/>
      <c r="C91" s="13"/>
      <c r="D91" s="131">
        <v>2021</v>
      </c>
      <c r="E91" s="131">
        <v>2022</v>
      </c>
      <c r="F91" s="131">
        <v>2023</v>
      </c>
      <c r="G91" s="131">
        <v>2024</v>
      </c>
      <c r="H91" s="4"/>
      <c r="I91" s="4"/>
      <c r="J91" s="4"/>
      <c r="K91" s="4"/>
    </row>
    <row r="92" spans="1:11" ht="14.1" customHeight="1">
      <c r="A92" s="4"/>
      <c r="B92" s="4"/>
      <c r="C92" s="12"/>
      <c r="D92" s="132" t="s">
        <v>7</v>
      </c>
      <c r="E92" s="132" t="s">
        <v>8</v>
      </c>
      <c r="F92" s="132" t="s">
        <v>8</v>
      </c>
      <c r="G92" s="132" t="s">
        <v>8</v>
      </c>
      <c r="H92" s="4"/>
      <c r="I92" s="4"/>
      <c r="J92" s="4"/>
      <c r="K92" s="4"/>
    </row>
    <row r="93" spans="1:11" ht="14.1" customHeight="1">
      <c r="A93" s="4"/>
      <c r="B93" s="4"/>
      <c r="C93" s="11" t="s">
        <v>470</v>
      </c>
      <c r="D93" s="128">
        <v>0</v>
      </c>
      <c r="E93" s="128">
        <v>0</v>
      </c>
      <c r="F93" s="128">
        <v>0</v>
      </c>
      <c r="G93" s="128">
        <v>0</v>
      </c>
      <c r="H93" s="4"/>
      <c r="I93" s="4"/>
      <c r="J93" s="4"/>
      <c r="K93" s="4"/>
    </row>
    <row r="94" spans="1:11" ht="14.1" customHeight="1">
      <c r="A94" s="4"/>
      <c r="B94" s="4"/>
      <c r="C94" s="11" t="s">
        <v>459</v>
      </c>
      <c r="D94" s="128">
        <v>0</v>
      </c>
      <c r="E94" s="128">
        <v>0</v>
      </c>
      <c r="F94" s="128">
        <v>0</v>
      </c>
      <c r="G94" s="128">
        <v>0</v>
      </c>
      <c r="H94" s="4"/>
      <c r="I94" s="4"/>
      <c r="J94" s="4"/>
      <c r="K94" s="4"/>
    </row>
    <row r="95" spans="1:11" ht="14.1" customHeight="1">
      <c r="A95" s="4"/>
      <c r="B95" s="4"/>
      <c r="C95" s="11" t="s">
        <v>463</v>
      </c>
      <c r="D95" s="128">
        <v>0</v>
      </c>
      <c r="E95" s="128">
        <v>0</v>
      </c>
      <c r="F95" s="128">
        <v>0</v>
      </c>
      <c r="G95" s="128">
        <v>0</v>
      </c>
      <c r="H95" s="4"/>
      <c r="I95" s="4"/>
      <c r="J95" s="4"/>
      <c r="K95" s="4"/>
    </row>
    <row r="96" spans="1:11" ht="14.1" customHeight="1">
      <c r="A96" s="4"/>
      <c r="B96" s="4"/>
      <c r="C96" s="11" t="s">
        <v>469</v>
      </c>
      <c r="D96" s="128">
        <v>0</v>
      </c>
      <c r="E96" s="128">
        <v>0</v>
      </c>
      <c r="F96" s="128">
        <v>0</v>
      </c>
      <c r="G96" s="128">
        <v>0</v>
      </c>
      <c r="H96" s="4"/>
      <c r="I96" s="4"/>
      <c r="J96" s="4"/>
      <c r="K96" s="4"/>
    </row>
    <row r="97" spans="1:11" ht="14.1" customHeight="1">
      <c r="A97" s="4"/>
      <c r="B97" s="4"/>
      <c r="C97" s="11" t="s">
        <v>459</v>
      </c>
      <c r="D97" s="128">
        <v>0</v>
      </c>
      <c r="E97" s="128">
        <v>0</v>
      </c>
      <c r="F97" s="128">
        <v>0</v>
      </c>
      <c r="G97" s="128">
        <v>0</v>
      </c>
      <c r="H97" s="4"/>
      <c r="I97" s="4"/>
      <c r="J97" s="4"/>
      <c r="K97" s="4"/>
    </row>
    <row r="98" spans="1:11" ht="14.1" customHeight="1">
      <c r="A98" s="4"/>
      <c r="B98" s="4"/>
      <c r="C98" s="11" t="s">
        <v>463</v>
      </c>
      <c r="D98" s="128">
        <v>0</v>
      </c>
      <c r="E98" s="128">
        <v>0</v>
      </c>
      <c r="F98" s="128">
        <v>0</v>
      </c>
      <c r="G98" s="128">
        <v>0</v>
      </c>
      <c r="H98" s="4"/>
      <c r="I98" s="4"/>
      <c r="J98" s="4"/>
      <c r="K98" s="4"/>
    </row>
    <row r="99" spans="1:11" ht="14.1" customHeight="1">
      <c r="A99" s="4"/>
      <c r="B99" s="4"/>
      <c r="C99" s="11" t="s">
        <v>468</v>
      </c>
      <c r="D99" s="128">
        <v>0</v>
      </c>
      <c r="E99" s="128">
        <v>0</v>
      </c>
      <c r="F99" s="128">
        <v>0</v>
      </c>
      <c r="G99" s="128">
        <v>0</v>
      </c>
      <c r="H99" s="4"/>
      <c r="I99" s="4"/>
      <c r="J99" s="4"/>
      <c r="K99" s="4"/>
    </row>
    <row r="100" spans="1:11" ht="14.1" customHeight="1">
      <c r="A100" s="4"/>
      <c r="B100" s="4"/>
      <c r="C100" s="11" t="s">
        <v>459</v>
      </c>
      <c r="D100" s="128">
        <v>0</v>
      </c>
      <c r="E100" s="128">
        <v>0</v>
      </c>
      <c r="F100" s="128">
        <v>0</v>
      </c>
      <c r="G100" s="128">
        <v>0</v>
      </c>
      <c r="H100" s="4"/>
      <c r="I100" s="4"/>
      <c r="J100" s="4"/>
      <c r="K100" s="4"/>
    </row>
    <row r="101" spans="1:11" ht="14.1" customHeight="1">
      <c r="A101" s="4"/>
      <c r="B101" s="4"/>
      <c r="C101" s="11" t="s">
        <v>463</v>
      </c>
      <c r="D101" s="128">
        <v>0</v>
      </c>
      <c r="E101" s="128">
        <v>0</v>
      </c>
      <c r="F101" s="128">
        <v>0</v>
      </c>
      <c r="G101" s="128">
        <v>0</v>
      </c>
      <c r="H101" s="4"/>
      <c r="I101" s="4"/>
      <c r="J101" s="4"/>
      <c r="K101" s="4"/>
    </row>
    <row r="102" spans="1:11" ht="14.1" customHeight="1">
      <c r="A102" s="4"/>
      <c r="B102" s="4"/>
      <c r="C102" s="11" t="s">
        <v>467</v>
      </c>
      <c r="D102" s="128">
        <v>0</v>
      </c>
      <c r="E102" s="128">
        <v>0</v>
      </c>
      <c r="F102" s="128">
        <v>0</v>
      </c>
      <c r="G102" s="128">
        <v>0</v>
      </c>
      <c r="H102" s="4"/>
      <c r="I102" s="4"/>
      <c r="J102" s="4"/>
      <c r="K102" s="4"/>
    </row>
    <row r="103" spans="1:11" ht="14.1" customHeight="1">
      <c r="A103" s="4"/>
      <c r="B103" s="4"/>
      <c r="C103" s="11" t="s">
        <v>459</v>
      </c>
      <c r="D103" s="128">
        <v>0</v>
      </c>
      <c r="E103" s="128">
        <v>0</v>
      </c>
      <c r="F103" s="128">
        <v>0</v>
      </c>
      <c r="G103" s="128">
        <v>0</v>
      </c>
      <c r="H103" s="4"/>
      <c r="I103" s="4"/>
      <c r="J103" s="4"/>
      <c r="K103" s="4"/>
    </row>
    <row r="104" spans="1:11" ht="14.1" customHeight="1">
      <c r="A104" s="4"/>
      <c r="B104" s="4"/>
      <c r="C104" s="11" t="s">
        <v>463</v>
      </c>
      <c r="D104" s="128">
        <v>0</v>
      </c>
      <c r="E104" s="128">
        <v>0</v>
      </c>
      <c r="F104" s="128">
        <v>0</v>
      </c>
      <c r="G104" s="128">
        <v>0</v>
      </c>
      <c r="H104" s="4"/>
      <c r="I104" s="4"/>
      <c r="J104" s="4"/>
      <c r="K104" s="4"/>
    </row>
    <row r="105" spans="1:11" ht="14.1" customHeight="1">
      <c r="A105" s="4"/>
      <c r="B105" s="4"/>
      <c r="C105" s="11" t="s">
        <v>472</v>
      </c>
      <c r="D105" s="128">
        <v>0</v>
      </c>
      <c r="E105" s="128">
        <v>0</v>
      </c>
      <c r="F105" s="128">
        <v>0</v>
      </c>
      <c r="G105" s="128">
        <v>0</v>
      </c>
      <c r="H105" s="4"/>
      <c r="I105" s="4"/>
      <c r="J105" s="4"/>
      <c r="K105" s="4"/>
    </row>
    <row r="106" spans="1:11" ht="14.1" customHeight="1">
      <c r="A106" s="4"/>
      <c r="B106" s="4"/>
      <c r="C106" s="11" t="s">
        <v>459</v>
      </c>
      <c r="D106" s="128">
        <v>0</v>
      </c>
      <c r="E106" s="128">
        <v>0</v>
      </c>
      <c r="F106" s="128">
        <v>0</v>
      </c>
      <c r="G106" s="128">
        <v>0</v>
      </c>
      <c r="H106" s="4"/>
      <c r="I106" s="4"/>
      <c r="J106" s="4"/>
      <c r="K106" s="4"/>
    </row>
    <row r="107" spans="1:11" ht="14.1" customHeight="1">
      <c r="A107" s="4"/>
      <c r="B107" s="4"/>
      <c r="C107" s="11" t="s">
        <v>463</v>
      </c>
      <c r="D107" s="128">
        <v>0</v>
      </c>
      <c r="E107" s="128">
        <v>0</v>
      </c>
      <c r="F107" s="128">
        <v>0</v>
      </c>
      <c r="G107" s="128">
        <v>0</v>
      </c>
      <c r="H107" s="4"/>
      <c r="I107" s="4"/>
      <c r="J107" s="4"/>
      <c r="K107" s="4"/>
    </row>
    <row r="108" spans="1:11" ht="14.1" customHeight="1">
      <c r="A108" s="4"/>
      <c r="B108" s="4"/>
      <c r="C108" s="11" t="s">
        <v>465</v>
      </c>
      <c r="D108" s="128">
        <v>0</v>
      </c>
      <c r="E108" s="128">
        <v>0</v>
      </c>
      <c r="F108" s="128">
        <v>0</v>
      </c>
      <c r="G108" s="128">
        <v>0</v>
      </c>
      <c r="H108" s="4"/>
      <c r="I108" s="4"/>
      <c r="J108" s="4"/>
      <c r="K108" s="4"/>
    </row>
    <row r="109" spans="1:11" ht="14.1" customHeight="1">
      <c r="A109" s="4"/>
      <c r="B109" s="4"/>
      <c r="C109" s="11" t="s">
        <v>459</v>
      </c>
      <c r="D109" s="128">
        <v>0</v>
      </c>
      <c r="E109" s="128">
        <v>0</v>
      </c>
      <c r="F109" s="128">
        <v>0</v>
      </c>
      <c r="G109" s="128">
        <v>0</v>
      </c>
      <c r="H109" s="4"/>
      <c r="I109" s="4"/>
      <c r="J109" s="4"/>
      <c r="K109" s="4"/>
    </row>
    <row r="110" spans="1:11" ht="14.1" customHeight="1">
      <c r="A110" s="4"/>
      <c r="B110" s="4"/>
      <c r="C110" s="11" t="s">
        <v>463</v>
      </c>
      <c r="D110" s="128">
        <v>0</v>
      </c>
      <c r="E110" s="128">
        <v>0</v>
      </c>
      <c r="F110" s="128">
        <v>0</v>
      </c>
      <c r="G110" s="128">
        <v>0</v>
      </c>
      <c r="H110" s="4"/>
      <c r="I110" s="4"/>
      <c r="J110" s="4"/>
      <c r="K110" s="4"/>
    </row>
    <row r="111" spans="1:11" ht="14.1" customHeight="1">
      <c r="A111" s="4"/>
      <c r="B111" s="4"/>
      <c r="C111" s="11" t="s">
        <v>464</v>
      </c>
      <c r="D111" s="128">
        <v>0</v>
      </c>
      <c r="E111" s="128">
        <v>0</v>
      </c>
      <c r="F111" s="128">
        <v>0</v>
      </c>
      <c r="G111" s="128">
        <v>0</v>
      </c>
      <c r="H111" s="4"/>
      <c r="I111" s="4"/>
      <c r="J111" s="4"/>
      <c r="K111" s="4"/>
    </row>
    <row r="112" spans="1:11" ht="14.1" customHeight="1">
      <c r="A112" s="4"/>
      <c r="B112" s="4"/>
      <c r="C112" s="11" t="s">
        <v>459</v>
      </c>
      <c r="D112" s="128">
        <v>0</v>
      </c>
      <c r="E112" s="128">
        <v>0</v>
      </c>
      <c r="F112" s="128">
        <v>0</v>
      </c>
      <c r="G112" s="128">
        <v>0</v>
      </c>
      <c r="H112" s="4"/>
      <c r="I112" s="4"/>
      <c r="J112" s="4"/>
      <c r="K112" s="4"/>
    </row>
    <row r="113" spans="1:11" ht="14.1" customHeight="1">
      <c r="A113" s="4"/>
      <c r="B113" s="4"/>
      <c r="C113" s="11" t="s">
        <v>463</v>
      </c>
      <c r="D113" s="128">
        <v>0</v>
      </c>
      <c r="E113" s="128">
        <v>0</v>
      </c>
      <c r="F113" s="128">
        <v>0</v>
      </c>
      <c r="G113" s="128">
        <v>0</v>
      </c>
      <c r="H113" s="4"/>
      <c r="I113" s="4"/>
      <c r="J113" s="4"/>
      <c r="K113" s="4"/>
    </row>
    <row r="114" spans="1:11" ht="14.1" customHeight="1">
      <c r="A114" s="4"/>
      <c r="B114" s="4"/>
      <c r="C114" s="11" t="s">
        <v>462</v>
      </c>
      <c r="D114" s="128">
        <v>0</v>
      </c>
      <c r="E114" s="128">
        <v>0</v>
      </c>
      <c r="F114" s="128">
        <v>0</v>
      </c>
      <c r="G114" s="128">
        <v>0</v>
      </c>
      <c r="H114" s="4"/>
      <c r="I114" s="4"/>
      <c r="J114" s="4"/>
      <c r="K114" s="4"/>
    </row>
    <row r="115" spans="1:11" ht="14.1" customHeight="1">
      <c r="A115" s="4"/>
      <c r="B115" s="4"/>
      <c r="C115" s="11" t="s">
        <v>459</v>
      </c>
      <c r="D115" s="128">
        <v>0</v>
      </c>
      <c r="E115" s="128">
        <v>0</v>
      </c>
      <c r="F115" s="128">
        <v>0</v>
      </c>
      <c r="G115" s="128">
        <v>0</v>
      </c>
      <c r="H115" s="4"/>
      <c r="I115" s="4"/>
      <c r="J115" s="4"/>
      <c r="K115" s="4"/>
    </row>
    <row r="116" spans="1:11" ht="14.1" customHeight="1">
      <c r="A116" s="4"/>
      <c r="B116" s="4"/>
      <c r="C116" s="11" t="s">
        <v>458</v>
      </c>
      <c r="D116" s="128">
        <v>0</v>
      </c>
      <c r="E116" s="128">
        <v>0</v>
      </c>
      <c r="F116" s="128">
        <v>0</v>
      </c>
      <c r="G116" s="128">
        <v>0</v>
      </c>
      <c r="H116" s="4"/>
      <c r="I116" s="4"/>
      <c r="J116" s="4"/>
      <c r="K116" s="4"/>
    </row>
    <row r="117" spans="1:11" ht="14.1" customHeight="1">
      <c r="A117" s="4"/>
      <c r="B117" s="4"/>
      <c r="C117" s="11" t="s">
        <v>457</v>
      </c>
      <c r="D117" s="128">
        <v>0</v>
      </c>
      <c r="E117" s="128">
        <v>0</v>
      </c>
      <c r="F117" s="128">
        <v>0</v>
      </c>
      <c r="G117" s="128">
        <v>0</v>
      </c>
      <c r="H117" s="4"/>
      <c r="I117" s="4"/>
      <c r="J117" s="4"/>
      <c r="K117" s="4"/>
    </row>
    <row r="118" spans="1:11" ht="14.1" customHeight="1">
      <c r="A118" s="4"/>
      <c r="B118" s="4"/>
      <c r="C118" s="11" t="s">
        <v>456</v>
      </c>
      <c r="D118" s="128">
        <v>0</v>
      </c>
      <c r="E118" s="128">
        <v>0</v>
      </c>
      <c r="F118" s="128">
        <v>0</v>
      </c>
      <c r="G118" s="128">
        <v>0</v>
      </c>
      <c r="H118" s="4"/>
      <c r="I118" s="4"/>
      <c r="J118" s="4"/>
      <c r="K118" s="4"/>
    </row>
    <row r="119" spans="1:11" ht="14.1" customHeight="1">
      <c r="A119" s="4"/>
      <c r="B119" s="4"/>
      <c r="C119" s="11" t="s">
        <v>455</v>
      </c>
      <c r="D119" s="128">
        <v>0</v>
      </c>
      <c r="E119" s="128">
        <v>0</v>
      </c>
      <c r="F119" s="128">
        <v>0</v>
      </c>
      <c r="G119" s="128">
        <v>0</v>
      </c>
      <c r="H119" s="4"/>
      <c r="I119" s="4"/>
      <c r="J119" s="4"/>
      <c r="K119" s="4"/>
    </row>
    <row r="120" spans="1:11" ht="14.1" customHeight="1">
      <c r="A120" s="4"/>
      <c r="B120" s="4"/>
      <c r="C120" s="11" t="s">
        <v>461</v>
      </c>
      <c r="D120" s="128">
        <v>2000000</v>
      </c>
      <c r="E120" s="128">
        <v>2000000</v>
      </c>
      <c r="F120" s="128">
        <v>2000000</v>
      </c>
      <c r="G120" s="128">
        <v>2000000</v>
      </c>
      <c r="H120" s="4"/>
      <c r="I120" s="4"/>
      <c r="J120" s="4"/>
      <c r="K120" s="4"/>
    </row>
    <row r="121" spans="1:11" ht="14.1" customHeight="1">
      <c r="A121" s="4"/>
      <c r="B121" s="4"/>
      <c r="C121" s="11" t="s">
        <v>459</v>
      </c>
      <c r="D121" s="128">
        <v>2000000</v>
      </c>
      <c r="E121" s="128">
        <v>2000000</v>
      </c>
      <c r="F121" s="128">
        <v>2000000</v>
      </c>
      <c r="G121" s="128">
        <v>2000000</v>
      </c>
      <c r="H121" s="4"/>
      <c r="I121" s="4"/>
      <c r="J121" s="4"/>
      <c r="K121" s="4"/>
    </row>
    <row r="122" spans="1:11" ht="14.1" customHeight="1">
      <c r="A122" s="4"/>
      <c r="B122" s="4"/>
      <c r="C122" s="11" t="s">
        <v>458</v>
      </c>
      <c r="D122" s="128">
        <v>0</v>
      </c>
      <c r="E122" s="128">
        <v>0</v>
      </c>
      <c r="F122" s="128">
        <v>0</v>
      </c>
      <c r="G122" s="128">
        <v>0</v>
      </c>
      <c r="H122" s="4"/>
      <c r="I122" s="4"/>
      <c r="J122" s="4"/>
      <c r="K122" s="4"/>
    </row>
    <row r="123" spans="1:11" ht="14.1" customHeight="1">
      <c r="A123" s="4"/>
      <c r="B123" s="4"/>
      <c r="C123" s="11" t="s">
        <v>457</v>
      </c>
      <c r="D123" s="128">
        <v>0</v>
      </c>
      <c r="E123" s="128">
        <v>0</v>
      </c>
      <c r="F123" s="128">
        <v>0</v>
      </c>
      <c r="G123" s="128">
        <v>0</v>
      </c>
      <c r="H123" s="4"/>
      <c r="I123" s="4"/>
      <c r="J123" s="4"/>
      <c r="K123" s="4"/>
    </row>
    <row r="124" spans="1:11" ht="14.1" customHeight="1">
      <c r="A124" s="4"/>
      <c r="B124" s="4"/>
      <c r="C124" s="11" t="s">
        <v>456</v>
      </c>
      <c r="D124" s="128">
        <v>0</v>
      </c>
      <c r="E124" s="128">
        <v>0</v>
      </c>
      <c r="F124" s="128">
        <v>0</v>
      </c>
      <c r="G124" s="128">
        <v>0</v>
      </c>
      <c r="H124" s="4"/>
      <c r="I124" s="4"/>
      <c r="J124" s="4"/>
      <c r="K124" s="4"/>
    </row>
    <row r="125" spans="1:11" ht="14.1" customHeight="1">
      <c r="A125" s="4"/>
      <c r="B125" s="4"/>
      <c r="C125" s="11" t="s">
        <v>455</v>
      </c>
      <c r="D125" s="128">
        <v>0</v>
      </c>
      <c r="E125" s="128">
        <v>0</v>
      </c>
      <c r="F125" s="128">
        <v>0</v>
      </c>
      <c r="G125" s="128">
        <v>0</v>
      </c>
      <c r="H125" s="4"/>
      <c r="I125" s="4"/>
      <c r="J125" s="4"/>
      <c r="K125" s="4"/>
    </row>
    <row r="126" spans="1:11" ht="14.1" customHeight="1">
      <c r="A126" s="4"/>
      <c r="B126" s="4"/>
      <c r="C126" s="11" t="s">
        <v>460</v>
      </c>
      <c r="D126" s="128">
        <v>0</v>
      </c>
      <c r="E126" s="128">
        <v>0</v>
      </c>
      <c r="F126" s="128">
        <v>0</v>
      </c>
      <c r="G126" s="128">
        <v>0</v>
      </c>
      <c r="H126" s="4"/>
      <c r="I126" s="4"/>
      <c r="J126" s="4"/>
      <c r="K126" s="4"/>
    </row>
    <row r="127" spans="1:11" ht="14.1" customHeight="1">
      <c r="A127" s="4"/>
      <c r="B127" s="4"/>
      <c r="C127" s="11" t="s">
        <v>459</v>
      </c>
      <c r="D127" s="128">
        <v>0</v>
      </c>
      <c r="E127" s="128">
        <v>0</v>
      </c>
      <c r="F127" s="128">
        <v>0</v>
      </c>
      <c r="G127" s="128">
        <v>0</v>
      </c>
      <c r="H127" s="4"/>
      <c r="I127" s="4"/>
      <c r="J127" s="4"/>
      <c r="K127" s="4"/>
    </row>
    <row r="128" spans="1:11" ht="14.1" customHeight="1">
      <c r="A128" s="4"/>
      <c r="B128" s="4"/>
      <c r="C128" s="11" t="s">
        <v>458</v>
      </c>
      <c r="D128" s="128">
        <v>0</v>
      </c>
      <c r="E128" s="128">
        <v>0</v>
      </c>
      <c r="F128" s="128">
        <v>0</v>
      </c>
      <c r="G128" s="128">
        <v>0</v>
      </c>
      <c r="H128" s="4"/>
      <c r="I128" s="4"/>
      <c r="J128" s="4"/>
      <c r="K128" s="4"/>
    </row>
    <row r="129" spans="1:11" ht="14.1" customHeight="1">
      <c r="A129" s="4"/>
      <c r="B129" s="4"/>
      <c r="C129" s="11" t="s">
        <v>457</v>
      </c>
      <c r="D129" s="128">
        <v>0</v>
      </c>
      <c r="E129" s="128">
        <v>0</v>
      </c>
      <c r="F129" s="128">
        <v>0</v>
      </c>
      <c r="G129" s="128">
        <v>0</v>
      </c>
      <c r="H129" s="4"/>
      <c r="I129" s="4"/>
      <c r="J129" s="4"/>
      <c r="K129" s="4"/>
    </row>
    <row r="130" spans="1:11" ht="14.1" customHeight="1">
      <c r="A130" s="4"/>
      <c r="B130" s="4"/>
      <c r="C130" s="11" t="s">
        <v>456</v>
      </c>
      <c r="D130" s="128">
        <v>0</v>
      </c>
      <c r="E130" s="128">
        <v>0</v>
      </c>
      <c r="F130" s="128">
        <v>0</v>
      </c>
      <c r="G130" s="128">
        <v>0</v>
      </c>
      <c r="H130" s="4"/>
      <c r="I130" s="4"/>
      <c r="J130" s="4"/>
      <c r="K130" s="4"/>
    </row>
    <row r="131" spans="1:11" ht="14.1" customHeight="1">
      <c r="A131" s="4"/>
      <c r="B131" s="4"/>
      <c r="C131" s="11" t="s">
        <v>455</v>
      </c>
      <c r="D131" s="128">
        <v>0</v>
      </c>
      <c r="E131" s="128">
        <v>0</v>
      </c>
      <c r="F131" s="128">
        <v>0</v>
      </c>
      <c r="G131" s="128">
        <v>0</v>
      </c>
      <c r="H131" s="4"/>
      <c r="I131" s="4"/>
      <c r="J131" s="4"/>
      <c r="K131" s="4"/>
    </row>
    <row r="132" spans="1:11" ht="14.1" customHeight="1">
      <c r="A132" s="4"/>
      <c r="B132" s="4"/>
      <c r="C132" s="11" t="s">
        <v>454</v>
      </c>
      <c r="D132" s="128">
        <v>0</v>
      </c>
      <c r="E132" s="128">
        <v>0</v>
      </c>
      <c r="F132" s="128">
        <v>0</v>
      </c>
      <c r="G132" s="128">
        <v>0</v>
      </c>
      <c r="H132" s="4"/>
      <c r="I132" s="4"/>
      <c r="J132" s="4"/>
      <c r="K132" s="4"/>
    </row>
    <row r="133" spans="1:11" ht="14.1" customHeight="1">
      <c r="A133" s="4"/>
      <c r="B133" s="4"/>
      <c r="C133" s="11" t="s">
        <v>453</v>
      </c>
      <c r="D133" s="128">
        <v>0</v>
      </c>
      <c r="E133" s="128">
        <v>0</v>
      </c>
      <c r="F133" s="128">
        <v>0</v>
      </c>
      <c r="G133" s="128">
        <v>0</v>
      </c>
      <c r="H133" s="4"/>
      <c r="I133" s="4"/>
      <c r="J133" s="4"/>
      <c r="K133" s="4"/>
    </row>
    <row r="134" spans="1:11" ht="14.1" customHeight="1">
      <c r="A134" s="4"/>
      <c r="B134" s="4"/>
      <c r="C134" s="10" t="s">
        <v>165</v>
      </c>
      <c r="D134" s="128">
        <v>2000000</v>
      </c>
      <c r="E134" s="128">
        <v>2000000</v>
      </c>
      <c r="F134" s="128">
        <v>2000000</v>
      </c>
      <c r="G134" s="128">
        <v>2000000</v>
      </c>
      <c r="H134" s="4"/>
      <c r="I134" s="4"/>
      <c r="J134" s="4"/>
      <c r="K134" s="4"/>
    </row>
    <row r="135" spans="1:11" ht="15" customHeight="1">
      <c r="A135" s="4"/>
      <c r="B135" s="4"/>
      <c r="C135" s="9" t="s">
        <v>450</v>
      </c>
      <c r="D135" s="129" t="s">
        <v>450</v>
      </c>
      <c r="E135" s="129" t="s">
        <v>450</v>
      </c>
      <c r="F135" s="129" t="s">
        <v>450</v>
      </c>
      <c r="G135" s="129" t="s">
        <v>450</v>
      </c>
      <c r="H135" s="4"/>
      <c r="I135" s="4"/>
      <c r="J135" s="4"/>
      <c r="K135" s="4"/>
    </row>
    <row r="136" spans="1:11" ht="15" customHeight="1">
      <c r="A136" s="4"/>
      <c r="B136" s="4"/>
      <c r="C136" s="8" t="s">
        <v>471</v>
      </c>
      <c r="D136" s="130">
        <v>60010000</v>
      </c>
      <c r="E136" s="130">
        <v>63152000</v>
      </c>
      <c r="F136" s="130">
        <v>64192000</v>
      </c>
      <c r="G136" s="130">
        <v>66285000</v>
      </c>
      <c r="H136" s="4"/>
      <c r="I136" s="4"/>
      <c r="J136" s="4"/>
      <c r="K136" s="4"/>
    </row>
    <row r="137" spans="1:11" ht="15" customHeight="1">
      <c r="A137" s="4"/>
      <c r="B137" s="4"/>
      <c r="C137" s="7" t="s">
        <v>470</v>
      </c>
      <c r="D137" s="126">
        <v>36100000</v>
      </c>
      <c r="E137" s="126">
        <v>37100000</v>
      </c>
      <c r="F137" s="126">
        <v>37100000</v>
      </c>
      <c r="G137" s="126">
        <v>37100000</v>
      </c>
      <c r="H137" s="4"/>
      <c r="I137" s="4"/>
      <c r="J137" s="4"/>
      <c r="K137" s="4"/>
    </row>
    <row r="138" spans="1:11" ht="15" customHeight="1">
      <c r="A138" s="4"/>
      <c r="B138" s="4"/>
      <c r="C138" s="7" t="s">
        <v>459</v>
      </c>
      <c r="D138" s="126">
        <v>36100000</v>
      </c>
      <c r="E138" s="126">
        <v>37100000</v>
      </c>
      <c r="F138" s="126">
        <v>37100000</v>
      </c>
      <c r="G138" s="126">
        <v>37100000</v>
      </c>
      <c r="H138" s="4"/>
      <c r="I138" s="4"/>
      <c r="J138" s="4"/>
      <c r="K138" s="4"/>
    </row>
    <row r="139" spans="1:11" ht="15" customHeight="1">
      <c r="A139" s="4"/>
      <c r="B139" s="4"/>
      <c r="C139" s="7" t="s">
        <v>463</v>
      </c>
      <c r="D139" s="126">
        <v>0</v>
      </c>
      <c r="E139" s="126">
        <v>0</v>
      </c>
      <c r="F139" s="126">
        <v>0</v>
      </c>
      <c r="G139" s="126">
        <v>0</v>
      </c>
      <c r="H139" s="4"/>
      <c r="I139" s="4"/>
      <c r="J139" s="4"/>
      <c r="K139" s="4"/>
    </row>
    <row r="140" spans="1:11" ht="15" customHeight="1">
      <c r="A140" s="4"/>
      <c r="B140" s="4"/>
      <c r="C140" s="7" t="s">
        <v>469</v>
      </c>
      <c r="D140" s="126">
        <v>6250000</v>
      </c>
      <c r="E140" s="126">
        <v>6750000</v>
      </c>
      <c r="F140" s="126">
        <v>6750000</v>
      </c>
      <c r="G140" s="126">
        <v>6750000</v>
      </c>
      <c r="H140" s="4"/>
      <c r="I140" s="4"/>
      <c r="J140" s="4"/>
      <c r="K140" s="4"/>
    </row>
    <row r="141" spans="1:11" ht="15" customHeight="1">
      <c r="A141" s="4"/>
      <c r="B141" s="4"/>
      <c r="C141" s="7" t="s">
        <v>459</v>
      </c>
      <c r="D141" s="126">
        <v>6250000</v>
      </c>
      <c r="E141" s="126">
        <v>6750000</v>
      </c>
      <c r="F141" s="126">
        <v>6750000</v>
      </c>
      <c r="G141" s="126">
        <v>6750000</v>
      </c>
      <c r="H141" s="4"/>
      <c r="I141" s="4"/>
      <c r="J141" s="4"/>
      <c r="K141" s="4"/>
    </row>
    <row r="142" spans="1:11" ht="15" customHeight="1">
      <c r="A142" s="4"/>
      <c r="B142" s="4"/>
      <c r="C142" s="7" t="s">
        <v>463</v>
      </c>
      <c r="D142" s="126">
        <v>0</v>
      </c>
      <c r="E142" s="126">
        <v>0</v>
      </c>
      <c r="F142" s="126">
        <v>0</v>
      </c>
      <c r="G142" s="126">
        <v>0</v>
      </c>
      <c r="H142" s="4"/>
      <c r="I142" s="4"/>
      <c r="J142" s="4"/>
      <c r="K142" s="4"/>
    </row>
    <row r="143" spans="1:11" ht="15" customHeight="1">
      <c r="A143" s="4"/>
      <c r="B143" s="4"/>
      <c r="C143" s="7" t="s">
        <v>468</v>
      </c>
      <c r="D143" s="126">
        <v>15010000</v>
      </c>
      <c r="E143" s="126">
        <v>16862000</v>
      </c>
      <c r="F143" s="126">
        <v>17902000</v>
      </c>
      <c r="G143" s="126">
        <v>19995000</v>
      </c>
      <c r="H143" s="4"/>
      <c r="I143" s="4"/>
      <c r="J143" s="4"/>
      <c r="K143" s="4"/>
    </row>
    <row r="144" spans="1:11" ht="15" customHeight="1">
      <c r="A144" s="4"/>
      <c r="B144" s="4"/>
      <c r="C144" s="7" t="s">
        <v>459</v>
      </c>
      <c r="D144" s="126">
        <v>15010000</v>
      </c>
      <c r="E144" s="126">
        <v>16862000</v>
      </c>
      <c r="F144" s="126">
        <v>17902000</v>
      </c>
      <c r="G144" s="126">
        <v>19995000</v>
      </c>
      <c r="H144" s="4"/>
      <c r="I144" s="4"/>
      <c r="J144" s="4"/>
      <c r="K144" s="4"/>
    </row>
    <row r="145" spans="1:11" ht="15" customHeight="1">
      <c r="A145" s="4"/>
      <c r="B145" s="4"/>
      <c r="C145" s="7" t="s">
        <v>463</v>
      </c>
      <c r="D145" s="126">
        <v>0</v>
      </c>
      <c r="E145" s="126">
        <v>0</v>
      </c>
      <c r="F145" s="126">
        <v>0</v>
      </c>
      <c r="G145" s="126">
        <v>0</v>
      </c>
      <c r="H145" s="4"/>
      <c r="I145" s="4"/>
      <c r="J145" s="4"/>
      <c r="K145" s="4"/>
    </row>
    <row r="146" spans="1:11" ht="15" customHeight="1">
      <c r="A146" s="4"/>
      <c r="B146" s="4"/>
      <c r="C146" s="7" t="s">
        <v>467</v>
      </c>
      <c r="D146" s="126">
        <v>0</v>
      </c>
      <c r="E146" s="126">
        <v>0</v>
      </c>
      <c r="F146" s="126">
        <v>0</v>
      </c>
      <c r="G146" s="126">
        <v>0</v>
      </c>
      <c r="H146" s="4"/>
      <c r="I146" s="4"/>
      <c r="J146" s="4"/>
      <c r="K146" s="4"/>
    </row>
    <row r="147" spans="1:11" ht="15" customHeight="1">
      <c r="A147" s="4"/>
      <c r="B147" s="4"/>
      <c r="C147" s="7" t="s">
        <v>459</v>
      </c>
      <c r="D147" s="126">
        <v>0</v>
      </c>
      <c r="E147" s="126">
        <v>0</v>
      </c>
      <c r="F147" s="126">
        <v>0</v>
      </c>
      <c r="G147" s="126">
        <v>0</v>
      </c>
      <c r="H147" s="4"/>
      <c r="I147" s="4"/>
      <c r="J147" s="4"/>
      <c r="K147" s="4"/>
    </row>
    <row r="148" spans="1:11" ht="15" customHeight="1">
      <c r="A148" s="4"/>
      <c r="B148" s="4"/>
      <c r="C148" s="7" t="s">
        <v>463</v>
      </c>
      <c r="D148" s="126">
        <v>0</v>
      </c>
      <c r="E148" s="126">
        <v>0</v>
      </c>
      <c r="F148" s="126">
        <v>0</v>
      </c>
      <c r="G148" s="126">
        <v>0</v>
      </c>
      <c r="H148" s="4"/>
      <c r="I148" s="4"/>
      <c r="J148" s="4"/>
      <c r="K148" s="4"/>
    </row>
    <row r="149" spans="1:11" ht="20.100000000000001" customHeight="1">
      <c r="A149" s="4"/>
      <c r="B149" s="4"/>
      <c r="C149" s="7" t="s">
        <v>466</v>
      </c>
      <c r="D149" s="127">
        <v>0</v>
      </c>
      <c r="E149" s="127">
        <v>0</v>
      </c>
      <c r="F149" s="127">
        <v>0</v>
      </c>
      <c r="G149" s="127">
        <v>0</v>
      </c>
      <c r="H149" s="4"/>
      <c r="I149" s="4"/>
      <c r="J149" s="4"/>
      <c r="K149" s="4"/>
    </row>
    <row r="150" spans="1:11" ht="15" customHeight="1">
      <c r="A150" s="4"/>
      <c r="B150" s="4"/>
      <c r="C150" s="7" t="s">
        <v>459</v>
      </c>
      <c r="D150" s="126">
        <v>0</v>
      </c>
      <c r="E150" s="126">
        <v>0</v>
      </c>
      <c r="F150" s="126">
        <v>0</v>
      </c>
      <c r="G150" s="126">
        <v>0</v>
      </c>
      <c r="H150" s="4"/>
      <c r="I150" s="4"/>
      <c r="J150" s="4"/>
      <c r="K150" s="4"/>
    </row>
    <row r="151" spans="1:11" ht="15" customHeight="1">
      <c r="A151" s="4"/>
      <c r="B151" s="4"/>
      <c r="C151" s="7" t="s">
        <v>463</v>
      </c>
      <c r="D151" s="126">
        <v>0</v>
      </c>
      <c r="E151" s="126">
        <v>0</v>
      </c>
      <c r="F151" s="126">
        <v>0</v>
      </c>
      <c r="G151" s="126">
        <v>0</v>
      </c>
      <c r="H151" s="4"/>
      <c r="I151" s="4"/>
      <c r="J151" s="4"/>
      <c r="K151" s="4"/>
    </row>
    <row r="152" spans="1:11" ht="15" customHeight="1">
      <c r="A152" s="4"/>
      <c r="B152" s="4"/>
      <c r="C152" s="7" t="s">
        <v>465</v>
      </c>
      <c r="D152" s="126">
        <v>200000</v>
      </c>
      <c r="E152" s="126">
        <v>200000</v>
      </c>
      <c r="F152" s="126">
        <v>200000</v>
      </c>
      <c r="G152" s="126">
        <v>200000</v>
      </c>
      <c r="H152" s="4"/>
      <c r="I152" s="4"/>
      <c r="J152" s="4"/>
      <c r="K152" s="4"/>
    </row>
    <row r="153" spans="1:11" ht="15" customHeight="1">
      <c r="A153" s="4"/>
      <c r="B153" s="4"/>
      <c r="C153" s="7" t="s">
        <v>459</v>
      </c>
      <c r="D153" s="126">
        <v>200000</v>
      </c>
      <c r="E153" s="126">
        <v>200000</v>
      </c>
      <c r="F153" s="126">
        <v>200000</v>
      </c>
      <c r="G153" s="126">
        <v>200000</v>
      </c>
      <c r="H153" s="4"/>
      <c r="I153" s="4"/>
      <c r="J153" s="4"/>
      <c r="K153" s="4"/>
    </row>
    <row r="154" spans="1:11" ht="15" customHeight="1">
      <c r="A154" s="4"/>
      <c r="B154" s="4"/>
      <c r="C154" s="7" t="s">
        <v>463</v>
      </c>
      <c r="D154" s="126">
        <v>0</v>
      </c>
      <c r="E154" s="126">
        <v>0</v>
      </c>
      <c r="F154" s="126">
        <v>0</v>
      </c>
      <c r="G154" s="126">
        <v>0</v>
      </c>
      <c r="H154" s="4"/>
      <c r="I154" s="4"/>
      <c r="J154" s="4"/>
      <c r="K154" s="4"/>
    </row>
    <row r="155" spans="1:11" ht="15" customHeight="1">
      <c r="A155" s="4"/>
      <c r="B155" s="4"/>
      <c r="C155" s="7" t="s">
        <v>464</v>
      </c>
      <c r="D155" s="126">
        <v>450000</v>
      </c>
      <c r="E155" s="126">
        <v>240000</v>
      </c>
      <c r="F155" s="126">
        <v>240000</v>
      </c>
      <c r="G155" s="126">
        <v>240000</v>
      </c>
      <c r="H155" s="4"/>
      <c r="I155" s="4"/>
      <c r="J155" s="4"/>
      <c r="K155" s="4"/>
    </row>
    <row r="156" spans="1:11" ht="15" customHeight="1">
      <c r="A156" s="4"/>
      <c r="B156" s="4"/>
      <c r="C156" s="7" t="s">
        <v>459</v>
      </c>
      <c r="D156" s="126">
        <v>450000</v>
      </c>
      <c r="E156" s="126">
        <v>240000</v>
      </c>
      <c r="F156" s="126">
        <v>240000</v>
      </c>
      <c r="G156" s="126">
        <v>240000</v>
      </c>
      <c r="H156" s="4"/>
      <c r="I156" s="4"/>
      <c r="J156" s="4"/>
      <c r="K156" s="4"/>
    </row>
    <row r="157" spans="1:11" ht="15" customHeight="1">
      <c r="A157" s="4"/>
      <c r="B157" s="4"/>
      <c r="C157" s="7" t="s">
        <v>463</v>
      </c>
      <c r="D157" s="126">
        <v>0</v>
      </c>
      <c r="E157" s="126">
        <v>0</v>
      </c>
      <c r="F157" s="126">
        <v>0</v>
      </c>
      <c r="G157" s="126">
        <v>0</v>
      </c>
      <c r="H157" s="4"/>
      <c r="I157" s="4"/>
      <c r="J157" s="4"/>
      <c r="K157" s="4"/>
    </row>
    <row r="158" spans="1:11" ht="15" customHeight="1">
      <c r="A158" s="4"/>
      <c r="B158" s="4"/>
      <c r="C158" s="7" t="s">
        <v>462</v>
      </c>
      <c r="D158" s="126">
        <v>0</v>
      </c>
      <c r="E158" s="126">
        <v>0</v>
      </c>
      <c r="F158" s="126">
        <v>0</v>
      </c>
      <c r="G158" s="126">
        <v>0</v>
      </c>
      <c r="H158" s="4"/>
      <c r="I158" s="4"/>
      <c r="J158" s="4"/>
      <c r="K158" s="4"/>
    </row>
    <row r="159" spans="1:11" ht="15" customHeight="1">
      <c r="A159" s="4"/>
      <c r="B159" s="4"/>
      <c r="C159" s="7" t="s">
        <v>459</v>
      </c>
      <c r="D159" s="126">
        <v>0</v>
      </c>
      <c r="E159" s="126">
        <v>0</v>
      </c>
      <c r="F159" s="126">
        <v>0</v>
      </c>
      <c r="G159" s="126">
        <v>0</v>
      </c>
      <c r="H159" s="4"/>
      <c r="I159" s="4"/>
      <c r="J159" s="4"/>
      <c r="K159" s="4"/>
    </row>
    <row r="160" spans="1:11" ht="15" customHeight="1">
      <c r="A160" s="4"/>
      <c r="B160" s="4"/>
      <c r="C160" s="7" t="s">
        <v>458</v>
      </c>
      <c r="D160" s="126">
        <v>0</v>
      </c>
      <c r="E160" s="126">
        <v>0</v>
      </c>
      <c r="F160" s="126">
        <v>0</v>
      </c>
      <c r="G160" s="126">
        <v>0</v>
      </c>
      <c r="H160" s="4"/>
      <c r="I160" s="4"/>
      <c r="J160" s="4"/>
      <c r="K160" s="4"/>
    </row>
    <row r="161" spans="1:11" ht="15" customHeight="1">
      <c r="A161" s="4"/>
      <c r="B161" s="4"/>
      <c r="C161" s="7" t="s">
        <v>457</v>
      </c>
      <c r="D161" s="126">
        <v>0</v>
      </c>
      <c r="E161" s="126">
        <v>0</v>
      </c>
      <c r="F161" s="126">
        <v>0</v>
      </c>
      <c r="G161" s="126">
        <v>0</v>
      </c>
      <c r="H161" s="4"/>
      <c r="I161" s="4"/>
      <c r="J161" s="4"/>
      <c r="K161" s="4"/>
    </row>
    <row r="162" spans="1:11" ht="15" customHeight="1">
      <c r="A162" s="4"/>
      <c r="B162" s="4"/>
      <c r="C162" s="7" t="s">
        <v>456</v>
      </c>
      <c r="D162" s="126">
        <v>0</v>
      </c>
      <c r="E162" s="126">
        <v>0</v>
      </c>
      <c r="F162" s="126">
        <v>0</v>
      </c>
      <c r="G162" s="126">
        <v>0</v>
      </c>
      <c r="H162" s="4"/>
      <c r="I162" s="4"/>
      <c r="J162" s="4"/>
      <c r="K162" s="4"/>
    </row>
    <row r="163" spans="1:11" ht="15" customHeight="1">
      <c r="A163" s="4"/>
      <c r="B163" s="4"/>
      <c r="C163" s="7" t="s">
        <v>455</v>
      </c>
      <c r="D163" s="126">
        <v>0</v>
      </c>
      <c r="E163" s="126">
        <v>0</v>
      </c>
      <c r="F163" s="126">
        <v>0</v>
      </c>
      <c r="G163" s="126">
        <v>0</v>
      </c>
      <c r="H163" s="4"/>
      <c r="I163" s="4"/>
      <c r="J163" s="4"/>
      <c r="K163" s="4"/>
    </row>
    <row r="164" spans="1:11" ht="15" customHeight="1">
      <c r="A164" s="4"/>
      <c r="B164" s="4"/>
      <c r="C164" s="7" t="s">
        <v>461</v>
      </c>
      <c r="D164" s="126">
        <v>2000000</v>
      </c>
      <c r="E164" s="126">
        <v>2000000</v>
      </c>
      <c r="F164" s="126">
        <v>2000000</v>
      </c>
      <c r="G164" s="126">
        <v>2000000</v>
      </c>
      <c r="H164" s="4"/>
      <c r="I164" s="4"/>
      <c r="J164" s="4"/>
      <c r="K164" s="4"/>
    </row>
    <row r="165" spans="1:11" ht="15" customHeight="1">
      <c r="A165" s="4"/>
      <c r="B165" s="4"/>
      <c r="C165" s="7" t="s">
        <v>459</v>
      </c>
      <c r="D165" s="126">
        <v>2000000</v>
      </c>
      <c r="E165" s="126">
        <v>2000000</v>
      </c>
      <c r="F165" s="126">
        <v>2000000</v>
      </c>
      <c r="G165" s="126">
        <v>2000000</v>
      </c>
      <c r="H165" s="4"/>
      <c r="I165" s="4"/>
      <c r="J165" s="4"/>
      <c r="K165" s="4"/>
    </row>
    <row r="166" spans="1:11" ht="15" customHeight="1">
      <c r="A166" s="4"/>
      <c r="B166" s="4"/>
      <c r="C166" s="7" t="s">
        <v>458</v>
      </c>
      <c r="D166" s="126">
        <v>0</v>
      </c>
      <c r="E166" s="126">
        <v>0</v>
      </c>
      <c r="F166" s="126">
        <v>0</v>
      </c>
      <c r="G166" s="126">
        <v>0</v>
      </c>
      <c r="H166" s="4"/>
      <c r="I166" s="4"/>
      <c r="J166" s="4"/>
      <c r="K166" s="4"/>
    </row>
    <row r="167" spans="1:11" ht="15" customHeight="1">
      <c r="A167" s="4"/>
      <c r="B167" s="4"/>
      <c r="C167" s="7" t="s">
        <v>457</v>
      </c>
      <c r="D167" s="126">
        <v>0</v>
      </c>
      <c r="E167" s="126">
        <v>0</v>
      </c>
      <c r="F167" s="126">
        <v>0</v>
      </c>
      <c r="G167" s="126">
        <v>0</v>
      </c>
      <c r="H167" s="4"/>
      <c r="I167" s="4"/>
      <c r="J167" s="4"/>
      <c r="K167" s="4"/>
    </row>
    <row r="168" spans="1:11" ht="15" customHeight="1">
      <c r="A168" s="4"/>
      <c r="B168" s="4"/>
      <c r="C168" s="7" t="s">
        <v>456</v>
      </c>
      <c r="D168" s="126">
        <v>0</v>
      </c>
      <c r="E168" s="126">
        <v>0</v>
      </c>
      <c r="F168" s="126">
        <v>0</v>
      </c>
      <c r="G168" s="126">
        <v>0</v>
      </c>
      <c r="H168" s="4"/>
      <c r="I168" s="4"/>
      <c r="J168" s="4"/>
      <c r="K168" s="4"/>
    </row>
    <row r="169" spans="1:11" ht="15" customHeight="1">
      <c r="A169" s="4"/>
      <c r="B169" s="4"/>
      <c r="C169" s="7" t="s">
        <v>455</v>
      </c>
      <c r="D169" s="126">
        <v>0</v>
      </c>
      <c r="E169" s="126">
        <v>0</v>
      </c>
      <c r="F169" s="126">
        <v>0</v>
      </c>
      <c r="G169" s="126">
        <v>0</v>
      </c>
      <c r="H169" s="4"/>
      <c r="I169" s="4"/>
      <c r="J169" s="4"/>
      <c r="K169" s="4"/>
    </row>
    <row r="170" spans="1:11" ht="15" customHeight="1">
      <c r="A170" s="4"/>
      <c r="B170" s="4"/>
      <c r="C170" s="7" t="s">
        <v>460</v>
      </c>
      <c r="D170" s="126">
        <v>0</v>
      </c>
      <c r="E170" s="126">
        <v>0</v>
      </c>
      <c r="F170" s="126">
        <v>0</v>
      </c>
      <c r="G170" s="126">
        <v>0</v>
      </c>
      <c r="H170" s="4"/>
      <c r="I170" s="4"/>
      <c r="J170" s="4"/>
      <c r="K170" s="4"/>
    </row>
    <row r="171" spans="1:11" ht="15" customHeight="1">
      <c r="A171" s="4"/>
      <c r="B171" s="4"/>
      <c r="C171" s="7" t="s">
        <v>459</v>
      </c>
      <c r="D171" s="126">
        <v>0</v>
      </c>
      <c r="E171" s="126">
        <v>0</v>
      </c>
      <c r="F171" s="126">
        <v>0</v>
      </c>
      <c r="G171" s="126">
        <v>0</v>
      </c>
      <c r="H171" s="4"/>
      <c r="I171" s="4"/>
      <c r="J171" s="4"/>
      <c r="K171" s="4"/>
    </row>
    <row r="172" spans="1:11" ht="15" customHeight="1">
      <c r="A172" s="4"/>
      <c r="B172" s="4"/>
      <c r="C172" s="7" t="s">
        <v>458</v>
      </c>
      <c r="D172" s="126">
        <v>0</v>
      </c>
      <c r="E172" s="126">
        <v>0</v>
      </c>
      <c r="F172" s="126">
        <v>0</v>
      </c>
      <c r="G172" s="126">
        <v>0</v>
      </c>
      <c r="H172" s="4"/>
      <c r="I172" s="4"/>
      <c r="J172" s="4"/>
      <c r="K172" s="4"/>
    </row>
    <row r="173" spans="1:11" ht="15" customHeight="1">
      <c r="A173" s="4"/>
      <c r="B173" s="4"/>
      <c r="C173" s="7" t="s">
        <v>457</v>
      </c>
      <c r="D173" s="126">
        <v>0</v>
      </c>
      <c r="E173" s="126">
        <v>0</v>
      </c>
      <c r="F173" s="126">
        <v>0</v>
      </c>
      <c r="G173" s="126">
        <v>0</v>
      </c>
      <c r="H173" s="4"/>
      <c r="I173" s="4"/>
      <c r="J173" s="4"/>
      <c r="K173" s="4"/>
    </row>
    <row r="174" spans="1:11" ht="15" customHeight="1">
      <c r="A174" s="4"/>
      <c r="B174" s="4"/>
      <c r="C174" s="7" t="s">
        <v>456</v>
      </c>
      <c r="D174" s="126">
        <v>0</v>
      </c>
      <c r="E174" s="126">
        <v>0</v>
      </c>
      <c r="F174" s="126">
        <v>0</v>
      </c>
      <c r="G174" s="126">
        <v>0</v>
      </c>
      <c r="H174" s="4"/>
      <c r="I174" s="4"/>
      <c r="J174" s="4"/>
      <c r="K174" s="4"/>
    </row>
    <row r="175" spans="1:11" ht="15" customHeight="1">
      <c r="A175" s="4"/>
      <c r="B175" s="4"/>
      <c r="C175" s="7" t="s">
        <v>455</v>
      </c>
      <c r="D175" s="126">
        <v>0</v>
      </c>
      <c r="E175" s="126">
        <v>0</v>
      </c>
      <c r="F175" s="126">
        <v>0</v>
      </c>
      <c r="G175" s="126">
        <v>0</v>
      </c>
      <c r="H175" s="4"/>
      <c r="I175" s="4"/>
      <c r="J175" s="4"/>
      <c r="K175" s="4"/>
    </row>
    <row r="176" spans="1:11" ht="15" customHeight="1">
      <c r="A176" s="4"/>
      <c r="B176" s="4"/>
      <c r="C176" s="7" t="s">
        <v>454</v>
      </c>
      <c r="D176" s="126">
        <v>0</v>
      </c>
      <c r="E176" s="126">
        <v>0</v>
      </c>
      <c r="F176" s="126">
        <v>0</v>
      </c>
      <c r="G176" s="126">
        <v>0</v>
      </c>
      <c r="H176" s="4"/>
      <c r="I176" s="4"/>
      <c r="J176" s="4"/>
      <c r="K176" s="4"/>
    </row>
    <row r="177" spans="1:11" ht="15" customHeight="1">
      <c r="A177" s="4"/>
      <c r="B177" s="4"/>
      <c r="C177" s="7" t="s">
        <v>453</v>
      </c>
      <c r="D177" s="126">
        <v>0</v>
      </c>
      <c r="E177" s="126">
        <v>0</v>
      </c>
      <c r="F177" s="126">
        <v>0</v>
      </c>
      <c r="G177" s="126">
        <v>0</v>
      </c>
      <c r="H177" s="4"/>
      <c r="I177" s="4"/>
      <c r="J177" s="4"/>
      <c r="K177" s="4"/>
    </row>
    <row r="178" spans="1:11" ht="20.100000000000001" customHeight="1">
      <c r="A178" s="4"/>
      <c r="B178" s="4"/>
      <c r="C178" s="6" t="s">
        <v>450</v>
      </c>
      <c r="D178" s="4"/>
      <c r="E178" s="4"/>
      <c r="F178" s="4"/>
      <c r="G178" s="4"/>
      <c r="H178" s="4"/>
      <c r="I178" s="4"/>
      <c r="J178" s="4"/>
      <c r="K178" s="4"/>
    </row>
    <row r="179" spans="1:11" ht="20.100000000000001" customHeight="1">
      <c r="A179" s="17" t="s">
        <v>582</v>
      </c>
      <c r="B179" s="125" t="s">
        <v>338</v>
      </c>
      <c r="C179" s="125" t="s">
        <v>450</v>
      </c>
      <c r="D179" s="4"/>
      <c r="E179" s="3" t="s">
        <v>450</v>
      </c>
      <c r="F179" s="125" t="s">
        <v>338</v>
      </c>
      <c r="G179" s="125" t="s">
        <v>450</v>
      </c>
      <c r="H179" s="5" t="s">
        <v>450</v>
      </c>
      <c r="I179" s="3" t="s">
        <v>450</v>
      </c>
      <c r="J179" s="125" t="s">
        <v>338</v>
      </c>
      <c r="K179" s="125" t="s">
        <v>450</v>
      </c>
    </row>
    <row r="180" spans="1:11" ht="20.100000000000001" customHeight="1">
      <c r="A180" s="2" t="s">
        <v>578</v>
      </c>
      <c r="B180" s="125" t="s">
        <v>451</v>
      </c>
      <c r="C180" s="125" t="s">
        <v>450</v>
      </c>
      <c r="D180" s="4"/>
      <c r="E180" s="2" t="s">
        <v>577</v>
      </c>
      <c r="F180" s="125" t="s">
        <v>451</v>
      </c>
      <c r="G180" s="125" t="s">
        <v>450</v>
      </c>
      <c r="H180" s="4"/>
      <c r="I180" s="2" t="s">
        <v>452</v>
      </c>
      <c r="J180" s="125" t="s">
        <v>451</v>
      </c>
      <c r="K180" s="125" t="s">
        <v>450</v>
      </c>
    </row>
    <row r="181" spans="1:11" ht="20.100000000000001" customHeight="1">
      <c r="A181" s="1" t="s">
        <v>450</v>
      </c>
      <c r="B181" s="125" t="s">
        <v>336</v>
      </c>
      <c r="C181" s="125" t="s">
        <v>450</v>
      </c>
      <c r="D181" s="4"/>
      <c r="E181" s="1" t="s">
        <v>450</v>
      </c>
      <c r="F181" s="125" t="s">
        <v>336</v>
      </c>
      <c r="G181" s="125" t="s">
        <v>450</v>
      </c>
      <c r="H181" s="4"/>
      <c r="I181" s="1" t="s">
        <v>450</v>
      </c>
      <c r="J181" s="125" t="s">
        <v>336</v>
      </c>
      <c r="K181" s="125" t="s">
        <v>450</v>
      </c>
    </row>
  </sheetData>
  <mergeCells count="23">
    <mergeCell ref="D6:G6"/>
    <mergeCell ref="C1:G1"/>
    <mergeCell ref="C2:G2"/>
    <mergeCell ref="D3:G3"/>
    <mergeCell ref="D4:G4"/>
    <mergeCell ref="D5:G5"/>
    <mergeCell ref="C77:G77"/>
    <mergeCell ref="D7:G7"/>
    <mergeCell ref="C8:G8"/>
    <mergeCell ref="C9:G9"/>
    <mergeCell ref="D10:G10"/>
    <mergeCell ref="D14:G14"/>
    <mergeCell ref="C19:G19"/>
    <mergeCell ref="D20:G20"/>
    <mergeCell ref="D21:G21"/>
    <mergeCell ref="D22:G22"/>
    <mergeCell ref="D23:G23"/>
    <mergeCell ref="C32:G32"/>
    <mergeCell ref="D78:G78"/>
    <mergeCell ref="D79:G79"/>
    <mergeCell ref="D80:G80"/>
    <mergeCell ref="D81:G81"/>
    <mergeCell ref="C90:G90"/>
  </mergeCells>
  <pageMargins left="0" right="0" top="0" bottom="0"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236"/>
  <sheetViews>
    <sheetView workbookViewId="0">
      <selection activeCell="I31" sqref="I3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1462</v>
      </c>
      <c r="E3" s="842"/>
      <c r="F3" s="842"/>
      <c r="G3" s="842"/>
      <c r="H3" s="4"/>
      <c r="I3" s="4"/>
      <c r="J3" s="4"/>
      <c r="K3" s="4"/>
    </row>
    <row r="4" spans="1:11" ht="14.1" customHeight="1">
      <c r="A4" s="4"/>
      <c r="B4" s="4"/>
      <c r="C4" s="16" t="s">
        <v>573</v>
      </c>
      <c r="D4" s="841" t="s">
        <v>1384</v>
      </c>
      <c r="E4" s="842"/>
      <c r="F4" s="842"/>
      <c r="G4" s="842"/>
      <c r="H4" s="4"/>
      <c r="I4" s="4"/>
      <c r="J4" s="4"/>
      <c r="K4" s="4"/>
    </row>
    <row r="5" spans="1:11" ht="14.1" customHeight="1">
      <c r="A5" s="4"/>
      <c r="B5" s="4"/>
      <c r="C5" s="16" t="s">
        <v>0</v>
      </c>
      <c r="D5" s="841" t="s">
        <v>1461</v>
      </c>
      <c r="E5" s="842"/>
      <c r="F5" s="842"/>
      <c r="G5" s="842"/>
      <c r="H5" s="4"/>
      <c r="I5" s="4"/>
      <c r="J5" s="4"/>
      <c r="K5" s="4"/>
    </row>
    <row r="6" spans="1:11" ht="14.1" customHeight="1">
      <c r="A6" s="4"/>
      <c r="B6" s="4"/>
      <c r="C6" s="16" t="s">
        <v>1</v>
      </c>
      <c r="D6" s="841" t="s">
        <v>1460</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20.100000000000001" customHeight="1">
      <c r="A9" s="4"/>
      <c r="B9" s="4"/>
      <c r="C9" s="835" t="s">
        <v>1459</v>
      </c>
      <c r="D9" s="836"/>
      <c r="E9" s="836"/>
      <c r="F9" s="836"/>
      <c r="G9" s="836"/>
      <c r="H9" s="4"/>
      <c r="I9" s="4"/>
      <c r="J9" s="4"/>
      <c r="K9" s="4"/>
    </row>
    <row r="10" spans="1:11" ht="30.95" customHeight="1">
      <c r="A10" s="4"/>
      <c r="B10" s="4"/>
      <c r="C10" s="8" t="s">
        <v>5</v>
      </c>
      <c r="D10" s="829" t="s">
        <v>1458</v>
      </c>
      <c r="E10" s="830"/>
      <c r="F10" s="830"/>
      <c r="G10" s="830"/>
      <c r="H10" s="4"/>
      <c r="I10" s="4"/>
      <c r="J10" s="4"/>
      <c r="K10" s="4"/>
    </row>
    <row r="11" spans="1:11" ht="27.95" customHeight="1">
      <c r="A11" s="4"/>
      <c r="B11" s="4"/>
      <c r="C11" s="7" t="s">
        <v>6</v>
      </c>
      <c r="D11" s="112">
        <v>2021</v>
      </c>
      <c r="E11" s="112">
        <v>2022</v>
      </c>
      <c r="F11" s="112">
        <v>2023</v>
      </c>
      <c r="G11" s="112">
        <v>2024</v>
      </c>
      <c r="H11" s="4"/>
      <c r="I11" s="4"/>
      <c r="J11" s="4"/>
      <c r="K11" s="4"/>
    </row>
    <row r="12" spans="1:11" ht="14.1" customHeight="1">
      <c r="A12" s="4"/>
      <c r="B12" s="4"/>
      <c r="C12" s="15"/>
      <c r="D12" s="113" t="s">
        <v>7</v>
      </c>
      <c r="E12" s="113" t="s">
        <v>8</v>
      </c>
      <c r="F12" s="113" t="s">
        <v>8</v>
      </c>
      <c r="G12" s="113" t="s">
        <v>8</v>
      </c>
      <c r="H12" s="4"/>
      <c r="I12" s="4"/>
      <c r="J12" s="4"/>
      <c r="K12" s="4"/>
    </row>
    <row r="13" spans="1:11" ht="14.1" customHeight="1">
      <c r="A13" s="4"/>
      <c r="B13" s="4"/>
      <c r="C13" s="7" t="s">
        <v>1457</v>
      </c>
      <c r="D13" s="114" t="s">
        <v>1318</v>
      </c>
      <c r="E13" s="114" t="s">
        <v>1342</v>
      </c>
      <c r="F13" s="114" t="s">
        <v>1342</v>
      </c>
      <c r="G13" s="114" t="s">
        <v>1342</v>
      </c>
      <c r="H13" s="4"/>
      <c r="I13" s="4"/>
      <c r="J13" s="4"/>
      <c r="K13" s="4"/>
    </row>
    <row r="14" spans="1:11" ht="32.1" customHeight="1">
      <c r="A14" s="4"/>
      <c r="B14" s="4"/>
      <c r="C14" s="8" t="s">
        <v>303</v>
      </c>
      <c r="D14" s="829" t="s">
        <v>1456</v>
      </c>
      <c r="E14" s="830"/>
      <c r="F14" s="830"/>
      <c r="G14" s="830"/>
      <c r="H14" s="4"/>
      <c r="I14" s="4"/>
      <c r="J14" s="4"/>
      <c r="K14" s="4"/>
    </row>
    <row r="15" spans="1:11" ht="27.95" customHeight="1">
      <c r="A15" s="4"/>
      <c r="B15" s="4"/>
      <c r="C15" s="7" t="s">
        <v>511</v>
      </c>
      <c r="D15" s="112">
        <v>2021</v>
      </c>
      <c r="E15" s="112">
        <v>2022</v>
      </c>
      <c r="F15" s="112">
        <v>2023</v>
      </c>
      <c r="G15" s="112">
        <v>2024</v>
      </c>
      <c r="H15" s="4"/>
      <c r="I15" s="4"/>
      <c r="J15" s="4"/>
      <c r="K15" s="4"/>
    </row>
    <row r="16" spans="1:11" ht="14.1" customHeight="1">
      <c r="A16" s="4"/>
      <c r="B16" s="4"/>
      <c r="C16" s="15"/>
      <c r="D16" s="113" t="s">
        <v>7</v>
      </c>
      <c r="E16" s="113" t="s">
        <v>8</v>
      </c>
      <c r="F16" s="113" t="s">
        <v>8</v>
      </c>
      <c r="G16" s="113" t="s">
        <v>8</v>
      </c>
      <c r="H16" s="4"/>
      <c r="I16" s="4"/>
      <c r="J16" s="4"/>
      <c r="K16" s="4"/>
    </row>
    <row r="17" spans="1:11" ht="20.100000000000001" customHeight="1">
      <c r="A17" s="4"/>
      <c r="B17" s="4"/>
      <c r="C17" s="7" t="s">
        <v>1455</v>
      </c>
      <c r="D17" s="114" t="s">
        <v>896</v>
      </c>
      <c r="E17" s="114" t="s">
        <v>896</v>
      </c>
      <c r="F17" s="114" t="s">
        <v>896</v>
      </c>
      <c r="G17" s="114" t="s">
        <v>896</v>
      </c>
      <c r="H17" s="4"/>
      <c r="I17" s="4"/>
      <c r="J17" s="4"/>
      <c r="K17" s="4"/>
    </row>
    <row r="18" spans="1:11" ht="14.1" customHeight="1">
      <c r="A18" s="4"/>
      <c r="B18" s="4"/>
      <c r="C18" s="827" t="s">
        <v>347</v>
      </c>
      <c r="D18" s="828"/>
      <c r="E18" s="828"/>
      <c r="F18" s="828"/>
      <c r="G18" s="828"/>
      <c r="H18" s="4"/>
      <c r="I18" s="4"/>
      <c r="J18" s="4"/>
      <c r="K18" s="4"/>
    </row>
    <row r="19" spans="1:11" ht="14.1" customHeight="1">
      <c r="A19" s="4"/>
      <c r="B19" s="4"/>
      <c r="C19" s="111" t="s">
        <v>1454</v>
      </c>
      <c r="D19" s="827" t="s">
        <v>1453</v>
      </c>
      <c r="E19" s="828"/>
      <c r="F19" s="828"/>
      <c r="G19" s="828"/>
      <c r="H19" s="4"/>
      <c r="I19" s="4"/>
      <c r="J19" s="4"/>
      <c r="K19" s="4"/>
    </row>
    <row r="20" spans="1:11" ht="18" customHeight="1">
      <c r="A20" s="4"/>
      <c r="B20" s="4"/>
      <c r="C20" s="14" t="s">
        <v>484</v>
      </c>
      <c r="D20" s="825" t="s">
        <v>1452</v>
      </c>
      <c r="E20" s="826"/>
      <c r="F20" s="826"/>
      <c r="G20" s="826"/>
      <c r="H20" s="4"/>
      <c r="I20" s="4"/>
      <c r="J20" s="4"/>
      <c r="K20" s="4"/>
    </row>
    <row r="21" spans="1:11" ht="18" customHeight="1">
      <c r="A21" s="4"/>
      <c r="B21" s="4"/>
      <c r="C21" s="122" t="s">
        <v>482</v>
      </c>
      <c r="D21" s="821" t="s">
        <v>1451</v>
      </c>
      <c r="E21" s="822"/>
      <c r="F21" s="822"/>
      <c r="G21" s="822"/>
      <c r="H21" s="4"/>
      <c r="I21" s="4"/>
      <c r="J21" s="4"/>
      <c r="K21" s="4"/>
    </row>
    <row r="22" spans="1:11" ht="18" customHeight="1">
      <c r="A22" s="4"/>
      <c r="B22" s="4"/>
      <c r="C22" s="122" t="s">
        <v>15</v>
      </c>
      <c r="D22" s="821" t="s">
        <v>1450</v>
      </c>
      <c r="E22" s="822"/>
      <c r="F22" s="822"/>
      <c r="G22" s="822"/>
      <c r="H22" s="4"/>
      <c r="I22" s="4"/>
      <c r="J22" s="4"/>
      <c r="K22" s="4"/>
    </row>
    <row r="23" spans="1:11" ht="15" customHeight="1">
      <c r="A23" s="4"/>
      <c r="B23" s="4"/>
      <c r="C23" s="13"/>
      <c r="D23" s="116">
        <v>2021</v>
      </c>
      <c r="E23" s="116">
        <v>2022</v>
      </c>
      <c r="F23" s="116">
        <v>2023</v>
      </c>
      <c r="G23" s="116">
        <v>2024</v>
      </c>
      <c r="H23" s="4"/>
      <c r="I23" s="4"/>
      <c r="J23" s="4"/>
      <c r="K23" s="4"/>
    </row>
    <row r="24" spans="1:11" ht="15" customHeight="1">
      <c r="A24" s="4"/>
      <c r="B24" s="4"/>
      <c r="C24" s="12"/>
      <c r="D24" s="117" t="s">
        <v>7</v>
      </c>
      <c r="E24" s="117" t="s">
        <v>8</v>
      </c>
      <c r="F24" s="117" t="s">
        <v>8</v>
      </c>
      <c r="G24" s="117" t="s">
        <v>8</v>
      </c>
      <c r="H24" s="4"/>
      <c r="I24" s="4"/>
      <c r="J24" s="4"/>
      <c r="K24" s="4"/>
    </row>
    <row r="25" spans="1:11" ht="14.1" customHeight="1">
      <c r="A25" s="4"/>
      <c r="B25" s="4"/>
      <c r="C25" s="7" t="s">
        <v>16</v>
      </c>
      <c r="D25" s="114" t="s">
        <v>526</v>
      </c>
      <c r="E25" s="114" t="s">
        <v>526</v>
      </c>
      <c r="F25" s="114" t="s">
        <v>526</v>
      </c>
      <c r="G25" s="114" t="s">
        <v>526</v>
      </c>
      <c r="H25" s="4"/>
      <c r="I25" s="4"/>
      <c r="J25" s="4"/>
      <c r="K25" s="4"/>
    </row>
    <row r="26" spans="1:11" ht="14.1" customHeight="1">
      <c r="A26" s="4"/>
      <c r="B26" s="4"/>
      <c r="C26" s="7" t="s">
        <v>680</v>
      </c>
      <c r="D26" s="114" t="s">
        <v>1449</v>
      </c>
      <c r="E26" s="114" t="s">
        <v>1448</v>
      </c>
      <c r="F26" s="114" t="s">
        <v>1448</v>
      </c>
      <c r="G26" s="114" t="s">
        <v>1448</v>
      </c>
      <c r="H26" s="4"/>
      <c r="I26" s="4"/>
      <c r="J26" s="4"/>
      <c r="K26" s="4"/>
    </row>
    <row r="27" spans="1:11" ht="14.1" customHeight="1">
      <c r="A27" s="4"/>
      <c r="B27" s="4"/>
      <c r="C27" s="7" t="s">
        <v>676</v>
      </c>
      <c r="D27" s="114" t="s">
        <v>1447</v>
      </c>
      <c r="E27" s="114" t="s">
        <v>1446</v>
      </c>
      <c r="F27" s="114" t="s">
        <v>1446</v>
      </c>
      <c r="G27" s="114" t="s">
        <v>1446</v>
      </c>
      <c r="H27" s="4"/>
      <c r="I27" s="4"/>
      <c r="J27" s="4"/>
      <c r="K27" s="4"/>
    </row>
    <row r="28" spans="1:11" ht="14.1" customHeight="1">
      <c r="A28" s="4"/>
      <c r="B28" s="4"/>
      <c r="C28" s="7" t="s">
        <v>477</v>
      </c>
      <c r="D28" s="114" t="s">
        <v>450</v>
      </c>
      <c r="E28" s="114" t="s">
        <v>474</v>
      </c>
      <c r="F28" s="114" t="s">
        <v>474</v>
      </c>
      <c r="G28" s="114" t="s">
        <v>474</v>
      </c>
      <c r="H28" s="4"/>
      <c r="I28" s="4"/>
      <c r="J28" s="4"/>
      <c r="K28" s="4"/>
    </row>
    <row r="29" spans="1:11" ht="14.1" customHeight="1">
      <c r="A29" s="4"/>
      <c r="B29" s="4"/>
      <c r="C29" s="7" t="s">
        <v>476</v>
      </c>
      <c r="D29" s="114" t="s">
        <v>450</v>
      </c>
      <c r="E29" s="114" t="s">
        <v>1445</v>
      </c>
      <c r="F29" s="114" t="s">
        <v>474</v>
      </c>
      <c r="G29" s="114" t="s">
        <v>474</v>
      </c>
      <c r="H29" s="4"/>
      <c r="I29" s="4"/>
      <c r="J29" s="4"/>
      <c r="K29" s="4"/>
    </row>
    <row r="30" spans="1:11" ht="14.1" customHeight="1">
      <c r="A30" s="4"/>
      <c r="B30" s="4"/>
      <c r="C30" s="7" t="s">
        <v>22</v>
      </c>
      <c r="D30" s="114" t="s">
        <v>450</v>
      </c>
      <c r="E30" s="114" t="s">
        <v>1445</v>
      </c>
      <c r="F30" s="114" t="s">
        <v>474</v>
      </c>
      <c r="G30" s="114" t="s">
        <v>474</v>
      </c>
      <c r="H30" s="4"/>
      <c r="I30" s="4"/>
      <c r="J30" s="4"/>
      <c r="K30" s="4"/>
    </row>
    <row r="31" spans="1:11" ht="14.1" customHeight="1">
      <c r="A31" s="4"/>
      <c r="B31" s="4"/>
      <c r="C31" s="823" t="s">
        <v>473</v>
      </c>
      <c r="D31" s="824"/>
      <c r="E31" s="824"/>
      <c r="F31" s="824"/>
      <c r="G31" s="824"/>
      <c r="H31" s="4"/>
      <c r="I31" s="4"/>
      <c r="J31" s="4"/>
      <c r="K31" s="4"/>
    </row>
    <row r="32" spans="1:11" ht="14.1" customHeight="1">
      <c r="A32" s="4"/>
      <c r="B32" s="4"/>
      <c r="C32" s="13"/>
      <c r="D32" s="116">
        <v>2021</v>
      </c>
      <c r="E32" s="116">
        <v>2022</v>
      </c>
      <c r="F32" s="116">
        <v>2023</v>
      </c>
      <c r="G32" s="116">
        <v>2024</v>
      </c>
      <c r="H32" s="4"/>
      <c r="I32" s="4"/>
      <c r="J32" s="4"/>
      <c r="K32" s="4"/>
    </row>
    <row r="33" spans="1:11" ht="14.1" customHeight="1">
      <c r="A33" s="4"/>
      <c r="B33" s="4"/>
      <c r="C33" s="12"/>
      <c r="D33" s="117" t="s">
        <v>7</v>
      </c>
      <c r="E33" s="117" t="s">
        <v>8</v>
      </c>
      <c r="F33" s="117" t="s">
        <v>8</v>
      </c>
      <c r="G33" s="117" t="s">
        <v>8</v>
      </c>
      <c r="H33" s="4"/>
      <c r="I33" s="4"/>
      <c r="J33" s="4"/>
      <c r="K33" s="4"/>
    </row>
    <row r="34" spans="1:11" ht="14.1" customHeight="1">
      <c r="A34" s="4"/>
      <c r="B34" s="4"/>
      <c r="C34" s="11" t="s">
        <v>470</v>
      </c>
      <c r="D34" s="115">
        <v>98000000</v>
      </c>
      <c r="E34" s="115">
        <v>98000000</v>
      </c>
      <c r="F34" s="115">
        <v>98000000</v>
      </c>
      <c r="G34" s="115">
        <v>98000000</v>
      </c>
      <c r="H34" s="4"/>
      <c r="I34" s="4"/>
      <c r="J34" s="4"/>
      <c r="K34" s="4"/>
    </row>
    <row r="35" spans="1:11" ht="14.1" customHeight="1">
      <c r="A35" s="4"/>
      <c r="B35" s="4"/>
      <c r="C35" s="11" t="s">
        <v>459</v>
      </c>
      <c r="D35" s="115">
        <v>98000000</v>
      </c>
      <c r="E35" s="115">
        <v>98000000</v>
      </c>
      <c r="F35" s="115">
        <v>98000000</v>
      </c>
      <c r="G35" s="115">
        <v>98000000</v>
      </c>
      <c r="H35" s="4"/>
      <c r="I35" s="4"/>
      <c r="J35" s="4"/>
      <c r="K35" s="4"/>
    </row>
    <row r="36" spans="1:11" ht="14.1" customHeight="1">
      <c r="A36" s="4"/>
      <c r="B36" s="4"/>
      <c r="C36" s="11" t="s">
        <v>463</v>
      </c>
      <c r="D36" s="115">
        <v>0</v>
      </c>
      <c r="E36" s="115">
        <v>0</v>
      </c>
      <c r="F36" s="115">
        <v>0</v>
      </c>
      <c r="G36" s="115">
        <v>0</v>
      </c>
      <c r="H36" s="4"/>
      <c r="I36" s="4"/>
      <c r="J36" s="4"/>
      <c r="K36" s="4"/>
    </row>
    <row r="37" spans="1:11" ht="14.1" customHeight="1">
      <c r="A37" s="4"/>
      <c r="B37" s="4"/>
      <c r="C37" s="11" t="s">
        <v>469</v>
      </c>
      <c r="D37" s="115">
        <v>14000000</v>
      </c>
      <c r="E37" s="115">
        <v>14000000</v>
      </c>
      <c r="F37" s="115">
        <v>14000000</v>
      </c>
      <c r="G37" s="115">
        <v>14000000</v>
      </c>
      <c r="H37" s="4"/>
      <c r="I37" s="4"/>
      <c r="J37" s="4"/>
      <c r="K37" s="4"/>
    </row>
    <row r="38" spans="1:11" ht="14.1" customHeight="1">
      <c r="A38" s="4"/>
      <c r="B38" s="4"/>
      <c r="C38" s="11" t="s">
        <v>459</v>
      </c>
      <c r="D38" s="115">
        <v>14000000</v>
      </c>
      <c r="E38" s="115">
        <v>14000000</v>
      </c>
      <c r="F38" s="115">
        <v>14000000</v>
      </c>
      <c r="G38" s="115">
        <v>14000000</v>
      </c>
      <c r="H38" s="4"/>
      <c r="I38" s="4"/>
      <c r="J38" s="4"/>
      <c r="K38" s="4"/>
    </row>
    <row r="39" spans="1:11" ht="14.1" customHeight="1">
      <c r="A39" s="4"/>
      <c r="B39" s="4"/>
      <c r="C39" s="11" t="s">
        <v>463</v>
      </c>
      <c r="D39" s="115">
        <v>0</v>
      </c>
      <c r="E39" s="115">
        <v>0</v>
      </c>
      <c r="F39" s="115">
        <v>0</v>
      </c>
      <c r="G39" s="115">
        <v>0</v>
      </c>
      <c r="H39" s="4"/>
      <c r="I39" s="4"/>
      <c r="J39" s="4"/>
      <c r="K39" s="4"/>
    </row>
    <row r="40" spans="1:11" ht="14.1" customHeight="1">
      <c r="A40" s="4"/>
      <c r="B40" s="4"/>
      <c r="C40" s="11" t="s">
        <v>468</v>
      </c>
      <c r="D40" s="115">
        <v>240000</v>
      </c>
      <c r="E40" s="115">
        <v>0</v>
      </c>
      <c r="F40" s="115">
        <v>0</v>
      </c>
      <c r="G40" s="115">
        <v>0</v>
      </c>
      <c r="H40" s="4"/>
      <c r="I40" s="4"/>
      <c r="J40" s="4"/>
      <c r="K40" s="4"/>
    </row>
    <row r="41" spans="1:11" ht="14.1" customHeight="1">
      <c r="A41" s="4"/>
      <c r="B41" s="4"/>
      <c r="C41" s="11" t="s">
        <v>459</v>
      </c>
      <c r="D41" s="115">
        <v>240000</v>
      </c>
      <c r="E41" s="115">
        <v>0</v>
      </c>
      <c r="F41" s="115">
        <v>0</v>
      </c>
      <c r="G41" s="115">
        <v>0</v>
      </c>
      <c r="H41" s="4"/>
      <c r="I41" s="4"/>
      <c r="J41" s="4"/>
      <c r="K41" s="4"/>
    </row>
    <row r="42" spans="1:11" ht="14.1" customHeight="1">
      <c r="A42" s="4"/>
      <c r="B42" s="4"/>
      <c r="C42" s="11" t="s">
        <v>463</v>
      </c>
      <c r="D42" s="115">
        <v>0</v>
      </c>
      <c r="E42" s="115">
        <v>0</v>
      </c>
      <c r="F42" s="115">
        <v>0</v>
      </c>
      <c r="G42" s="115">
        <v>0</v>
      </c>
      <c r="H42" s="4"/>
      <c r="I42" s="4"/>
      <c r="J42" s="4"/>
      <c r="K42" s="4"/>
    </row>
    <row r="43" spans="1:11" ht="14.1" customHeight="1">
      <c r="A43" s="4"/>
      <c r="B43" s="4"/>
      <c r="C43" s="11" t="s">
        <v>467</v>
      </c>
      <c r="D43" s="115">
        <v>0</v>
      </c>
      <c r="E43" s="115">
        <v>0</v>
      </c>
      <c r="F43" s="115">
        <v>0</v>
      </c>
      <c r="G43" s="115">
        <v>0</v>
      </c>
      <c r="H43" s="4"/>
      <c r="I43" s="4"/>
      <c r="J43" s="4"/>
      <c r="K43" s="4"/>
    </row>
    <row r="44" spans="1:11" ht="14.1" customHeight="1">
      <c r="A44" s="4"/>
      <c r="B44" s="4"/>
      <c r="C44" s="11" t="s">
        <v>459</v>
      </c>
      <c r="D44" s="115">
        <v>0</v>
      </c>
      <c r="E44" s="115">
        <v>0</v>
      </c>
      <c r="F44" s="115">
        <v>0</v>
      </c>
      <c r="G44" s="115">
        <v>0</v>
      </c>
      <c r="H44" s="4"/>
      <c r="I44" s="4"/>
      <c r="J44" s="4"/>
      <c r="K44" s="4"/>
    </row>
    <row r="45" spans="1:11" ht="14.1" customHeight="1">
      <c r="A45" s="4"/>
      <c r="B45" s="4"/>
      <c r="C45" s="11" t="s">
        <v>463</v>
      </c>
      <c r="D45" s="115">
        <v>0</v>
      </c>
      <c r="E45" s="115">
        <v>0</v>
      </c>
      <c r="F45" s="115">
        <v>0</v>
      </c>
      <c r="G45" s="115">
        <v>0</v>
      </c>
      <c r="H45" s="4"/>
      <c r="I45" s="4"/>
      <c r="J45" s="4"/>
      <c r="K45" s="4"/>
    </row>
    <row r="46" spans="1:11" ht="14.1" customHeight="1">
      <c r="A46" s="4"/>
      <c r="B46" s="4"/>
      <c r="C46" s="11" t="s">
        <v>472</v>
      </c>
      <c r="D46" s="115">
        <v>0</v>
      </c>
      <c r="E46" s="115">
        <v>0</v>
      </c>
      <c r="F46" s="115">
        <v>0</v>
      </c>
      <c r="G46" s="115">
        <v>0</v>
      </c>
      <c r="H46" s="4"/>
      <c r="I46" s="4"/>
      <c r="J46" s="4"/>
      <c r="K46" s="4"/>
    </row>
    <row r="47" spans="1:11" ht="14.1" customHeight="1">
      <c r="A47" s="4"/>
      <c r="B47" s="4"/>
      <c r="C47" s="11" t="s">
        <v>459</v>
      </c>
      <c r="D47" s="115">
        <v>0</v>
      </c>
      <c r="E47" s="115">
        <v>0</v>
      </c>
      <c r="F47" s="115">
        <v>0</v>
      </c>
      <c r="G47" s="115">
        <v>0</v>
      </c>
      <c r="H47" s="4"/>
      <c r="I47" s="4"/>
      <c r="J47" s="4"/>
      <c r="K47" s="4"/>
    </row>
    <row r="48" spans="1:11" ht="14.1" customHeight="1">
      <c r="A48" s="4"/>
      <c r="B48" s="4"/>
      <c r="C48" s="11" t="s">
        <v>463</v>
      </c>
      <c r="D48" s="115">
        <v>0</v>
      </c>
      <c r="E48" s="115">
        <v>0</v>
      </c>
      <c r="F48" s="115">
        <v>0</v>
      </c>
      <c r="G48" s="115">
        <v>0</v>
      </c>
      <c r="H48" s="4"/>
      <c r="I48" s="4"/>
      <c r="J48" s="4"/>
      <c r="K48" s="4"/>
    </row>
    <row r="49" spans="1:11" ht="14.1" customHeight="1">
      <c r="A49" s="4"/>
      <c r="B49" s="4"/>
      <c r="C49" s="11" t="s">
        <v>465</v>
      </c>
      <c r="D49" s="115">
        <v>300000</v>
      </c>
      <c r="E49" s="115">
        <v>0</v>
      </c>
      <c r="F49" s="115">
        <v>0</v>
      </c>
      <c r="G49" s="115">
        <v>0</v>
      </c>
      <c r="H49" s="4"/>
      <c r="I49" s="4"/>
      <c r="J49" s="4"/>
      <c r="K49" s="4"/>
    </row>
    <row r="50" spans="1:11" ht="14.1" customHeight="1">
      <c r="A50" s="4"/>
      <c r="B50" s="4"/>
      <c r="C50" s="11" t="s">
        <v>459</v>
      </c>
      <c r="D50" s="115">
        <v>300000</v>
      </c>
      <c r="E50" s="115">
        <v>0</v>
      </c>
      <c r="F50" s="115">
        <v>0</v>
      </c>
      <c r="G50" s="115">
        <v>0</v>
      </c>
      <c r="H50" s="4"/>
      <c r="I50" s="4"/>
      <c r="J50" s="4"/>
      <c r="K50" s="4"/>
    </row>
    <row r="51" spans="1:11" ht="14.1" customHeight="1">
      <c r="A51" s="4"/>
      <c r="B51" s="4"/>
      <c r="C51" s="11" t="s">
        <v>463</v>
      </c>
      <c r="D51" s="115">
        <v>0</v>
      </c>
      <c r="E51" s="115">
        <v>0</v>
      </c>
      <c r="F51" s="115">
        <v>0</v>
      </c>
      <c r="G51" s="115">
        <v>0</v>
      </c>
      <c r="H51" s="4"/>
      <c r="I51" s="4"/>
      <c r="J51" s="4"/>
      <c r="K51" s="4"/>
    </row>
    <row r="52" spans="1:11" ht="14.1" customHeight="1">
      <c r="A52" s="4"/>
      <c r="B52" s="4"/>
      <c r="C52" s="11" t="s">
        <v>464</v>
      </c>
      <c r="D52" s="115">
        <v>831760</v>
      </c>
      <c r="E52" s="115">
        <v>0</v>
      </c>
      <c r="F52" s="115">
        <v>0</v>
      </c>
      <c r="G52" s="115">
        <v>0</v>
      </c>
      <c r="H52" s="4"/>
      <c r="I52" s="4"/>
      <c r="J52" s="4"/>
      <c r="K52" s="4"/>
    </row>
    <row r="53" spans="1:11" ht="14.1" customHeight="1">
      <c r="A53" s="4"/>
      <c r="B53" s="4"/>
      <c r="C53" s="11" t="s">
        <v>459</v>
      </c>
      <c r="D53" s="115">
        <v>831760</v>
      </c>
      <c r="E53" s="115">
        <v>0</v>
      </c>
      <c r="F53" s="115">
        <v>0</v>
      </c>
      <c r="G53" s="115">
        <v>0</v>
      </c>
      <c r="H53" s="4"/>
      <c r="I53" s="4"/>
      <c r="J53" s="4"/>
      <c r="K53" s="4"/>
    </row>
    <row r="54" spans="1:11" ht="14.1" customHeight="1">
      <c r="A54" s="4"/>
      <c r="B54" s="4"/>
      <c r="C54" s="11" t="s">
        <v>463</v>
      </c>
      <c r="D54" s="115">
        <v>0</v>
      </c>
      <c r="E54" s="115">
        <v>0</v>
      </c>
      <c r="F54" s="115">
        <v>0</v>
      </c>
      <c r="G54" s="115">
        <v>0</v>
      </c>
      <c r="H54" s="4"/>
      <c r="I54" s="4"/>
      <c r="J54" s="4"/>
      <c r="K54" s="4"/>
    </row>
    <row r="55" spans="1:11" ht="14.1" customHeight="1">
      <c r="A55" s="4"/>
      <c r="B55" s="4"/>
      <c r="C55" s="11" t="s">
        <v>462</v>
      </c>
      <c r="D55" s="115">
        <v>0</v>
      </c>
      <c r="E55" s="115">
        <v>0</v>
      </c>
      <c r="F55" s="115">
        <v>0</v>
      </c>
      <c r="G55" s="115">
        <v>0</v>
      </c>
      <c r="H55" s="4"/>
      <c r="I55" s="4"/>
      <c r="J55" s="4"/>
      <c r="K55" s="4"/>
    </row>
    <row r="56" spans="1:11" ht="14.1" customHeight="1">
      <c r="A56" s="4"/>
      <c r="B56" s="4"/>
      <c r="C56" s="11" t="s">
        <v>459</v>
      </c>
      <c r="D56" s="115">
        <v>0</v>
      </c>
      <c r="E56" s="115">
        <v>0</v>
      </c>
      <c r="F56" s="115">
        <v>0</v>
      </c>
      <c r="G56" s="115">
        <v>0</v>
      </c>
      <c r="H56" s="4"/>
      <c r="I56" s="4"/>
      <c r="J56" s="4"/>
      <c r="K56" s="4"/>
    </row>
    <row r="57" spans="1:11" ht="14.1" customHeight="1">
      <c r="A57" s="4"/>
      <c r="B57" s="4"/>
      <c r="C57" s="11" t="s">
        <v>458</v>
      </c>
      <c r="D57" s="115">
        <v>0</v>
      </c>
      <c r="E57" s="115">
        <v>0</v>
      </c>
      <c r="F57" s="115">
        <v>0</v>
      </c>
      <c r="G57" s="115">
        <v>0</v>
      </c>
      <c r="H57" s="4"/>
      <c r="I57" s="4"/>
      <c r="J57" s="4"/>
      <c r="K57" s="4"/>
    </row>
    <row r="58" spans="1:11" ht="14.1" customHeight="1">
      <c r="A58" s="4"/>
      <c r="B58" s="4"/>
      <c r="C58" s="11" t="s">
        <v>457</v>
      </c>
      <c r="D58" s="115">
        <v>0</v>
      </c>
      <c r="E58" s="115">
        <v>0</v>
      </c>
      <c r="F58" s="115">
        <v>0</v>
      </c>
      <c r="G58" s="115">
        <v>0</v>
      </c>
      <c r="H58" s="4"/>
      <c r="I58" s="4"/>
      <c r="J58" s="4"/>
      <c r="K58" s="4"/>
    </row>
    <row r="59" spans="1:11" ht="14.1" customHeight="1">
      <c r="A59" s="4"/>
      <c r="B59" s="4"/>
      <c r="C59" s="11" t="s">
        <v>456</v>
      </c>
      <c r="D59" s="115">
        <v>0</v>
      </c>
      <c r="E59" s="115">
        <v>0</v>
      </c>
      <c r="F59" s="115">
        <v>0</v>
      </c>
      <c r="G59" s="115">
        <v>0</v>
      </c>
      <c r="H59" s="4"/>
      <c r="I59" s="4"/>
      <c r="J59" s="4"/>
      <c r="K59" s="4"/>
    </row>
    <row r="60" spans="1:11" ht="14.1" customHeight="1">
      <c r="A60" s="4"/>
      <c r="B60" s="4"/>
      <c r="C60" s="11" t="s">
        <v>455</v>
      </c>
      <c r="D60" s="115">
        <v>0</v>
      </c>
      <c r="E60" s="115">
        <v>0</v>
      </c>
      <c r="F60" s="115">
        <v>0</v>
      </c>
      <c r="G60" s="115">
        <v>0</v>
      </c>
      <c r="H60" s="4"/>
      <c r="I60" s="4"/>
      <c r="J60" s="4"/>
      <c r="K60" s="4"/>
    </row>
    <row r="61" spans="1:11" ht="14.1" customHeight="1">
      <c r="A61" s="4"/>
      <c r="B61" s="4"/>
      <c r="C61" s="11" t="s">
        <v>461</v>
      </c>
      <c r="D61" s="115">
        <v>0</v>
      </c>
      <c r="E61" s="115">
        <v>0</v>
      </c>
      <c r="F61" s="115">
        <v>0</v>
      </c>
      <c r="G61" s="115">
        <v>0</v>
      </c>
      <c r="H61" s="4"/>
      <c r="I61" s="4"/>
      <c r="J61" s="4"/>
      <c r="K61" s="4"/>
    </row>
    <row r="62" spans="1:11" ht="14.1" customHeight="1">
      <c r="A62" s="4"/>
      <c r="B62" s="4"/>
      <c r="C62" s="11" t="s">
        <v>459</v>
      </c>
      <c r="D62" s="115">
        <v>0</v>
      </c>
      <c r="E62" s="115">
        <v>0</v>
      </c>
      <c r="F62" s="115">
        <v>0</v>
      </c>
      <c r="G62" s="115">
        <v>0</v>
      </c>
      <c r="H62" s="4"/>
      <c r="I62" s="4"/>
      <c r="J62" s="4"/>
      <c r="K62" s="4"/>
    </row>
    <row r="63" spans="1:11" ht="14.1" customHeight="1">
      <c r="A63" s="4"/>
      <c r="B63" s="4"/>
      <c r="C63" s="11" t="s">
        <v>458</v>
      </c>
      <c r="D63" s="115">
        <v>0</v>
      </c>
      <c r="E63" s="115">
        <v>0</v>
      </c>
      <c r="F63" s="115">
        <v>0</v>
      </c>
      <c r="G63" s="115">
        <v>0</v>
      </c>
      <c r="H63" s="4"/>
      <c r="I63" s="4"/>
      <c r="J63" s="4"/>
      <c r="K63" s="4"/>
    </row>
    <row r="64" spans="1:11" ht="14.1" customHeight="1">
      <c r="A64" s="4"/>
      <c r="B64" s="4"/>
      <c r="C64" s="11" t="s">
        <v>457</v>
      </c>
      <c r="D64" s="115">
        <v>0</v>
      </c>
      <c r="E64" s="115">
        <v>0</v>
      </c>
      <c r="F64" s="115">
        <v>0</v>
      </c>
      <c r="G64" s="115">
        <v>0</v>
      </c>
      <c r="H64" s="4"/>
      <c r="I64" s="4"/>
      <c r="J64" s="4"/>
      <c r="K64" s="4"/>
    </row>
    <row r="65" spans="1:11" ht="14.1" customHeight="1">
      <c r="A65" s="4"/>
      <c r="B65" s="4"/>
      <c r="C65" s="11" t="s">
        <v>456</v>
      </c>
      <c r="D65" s="115">
        <v>0</v>
      </c>
      <c r="E65" s="115">
        <v>0</v>
      </c>
      <c r="F65" s="115">
        <v>0</v>
      </c>
      <c r="G65" s="115">
        <v>0</v>
      </c>
      <c r="H65" s="4"/>
      <c r="I65" s="4"/>
      <c r="J65" s="4"/>
      <c r="K65" s="4"/>
    </row>
    <row r="66" spans="1:11" ht="14.1" customHeight="1">
      <c r="A66" s="4"/>
      <c r="B66" s="4"/>
      <c r="C66" s="11" t="s">
        <v>455</v>
      </c>
      <c r="D66" s="115">
        <v>0</v>
      </c>
      <c r="E66" s="115">
        <v>0</v>
      </c>
      <c r="F66" s="115">
        <v>0</v>
      </c>
      <c r="G66" s="115">
        <v>0</v>
      </c>
      <c r="H66" s="4"/>
      <c r="I66" s="4"/>
      <c r="J66" s="4"/>
      <c r="K66" s="4"/>
    </row>
    <row r="67" spans="1:11" ht="14.1" customHeight="1">
      <c r="A67" s="4"/>
      <c r="B67" s="4"/>
      <c r="C67" s="11" t="s">
        <v>460</v>
      </c>
      <c r="D67" s="115">
        <v>0</v>
      </c>
      <c r="E67" s="115">
        <v>0</v>
      </c>
      <c r="F67" s="115">
        <v>0</v>
      </c>
      <c r="G67" s="115">
        <v>0</v>
      </c>
      <c r="H67" s="4"/>
      <c r="I67" s="4"/>
      <c r="J67" s="4"/>
      <c r="K67" s="4"/>
    </row>
    <row r="68" spans="1:11" ht="14.1" customHeight="1">
      <c r="A68" s="4"/>
      <c r="B68" s="4"/>
      <c r="C68" s="11" t="s">
        <v>459</v>
      </c>
      <c r="D68" s="115">
        <v>0</v>
      </c>
      <c r="E68" s="115">
        <v>0</v>
      </c>
      <c r="F68" s="115">
        <v>0</v>
      </c>
      <c r="G68" s="115">
        <v>0</v>
      </c>
      <c r="H68" s="4"/>
      <c r="I68" s="4"/>
      <c r="J68" s="4"/>
      <c r="K68" s="4"/>
    </row>
    <row r="69" spans="1:11" ht="14.1" customHeight="1">
      <c r="A69" s="4"/>
      <c r="B69" s="4"/>
      <c r="C69" s="11" t="s">
        <v>458</v>
      </c>
      <c r="D69" s="115">
        <v>0</v>
      </c>
      <c r="E69" s="115">
        <v>0</v>
      </c>
      <c r="F69" s="115">
        <v>0</v>
      </c>
      <c r="G69" s="115">
        <v>0</v>
      </c>
      <c r="H69" s="4"/>
      <c r="I69" s="4"/>
      <c r="J69" s="4"/>
      <c r="K69" s="4"/>
    </row>
    <row r="70" spans="1:11" ht="14.1" customHeight="1">
      <c r="A70" s="4"/>
      <c r="B70" s="4"/>
      <c r="C70" s="11" t="s">
        <v>457</v>
      </c>
      <c r="D70" s="115">
        <v>0</v>
      </c>
      <c r="E70" s="115">
        <v>0</v>
      </c>
      <c r="F70" s="115">
        <v>0</v>
      </c>
      <c r="G70" s="115">
        <v>0</v>
      </c>
      <c r="H70" s="4"/>
      <c r="I70" s="4"/>
      <c r="J70" s="4"/>
      <c r="K70" s="4"/>
    </row>
    <row r="71" spans="1:11" ht="14.1" customHeight="1">
      <c r="A71" s="4"/>
      <c r="B71" s="4"/>
      <c r="C71" s="11" t="s">
        <v>456</v>
      </c>
      <c r="D71" s="115">
        <v>0</v>
      </c>
      <c r="E71" s="115">
        <v>0</v>
      </c>
      <c r="F71" s="115">
        <v>0</v>
      </c>
      <c r="G71" s="115">
        <v>0</v>
      </c>
      <c r="H71" s="4"/>
      <c r="I71" s="4"/>
      <c r="J71" s="4"/>
      <c r="K71" s="4"/>
    </row>
    <row r="72" spans="1:11" ht="14.1" customHeight="1">
      <c r="A72" s="4"/>
      <c r="B72" s="4"/>
      <c r="C72" s="11" t="s">
        <v>455</v>
      </c>
      <c r="D72" s="115">
        <v>0</v>
      </c>
      <c r="E72" s="115">
        <v>0</v>
      </c>
      <c r="F72" s="115">
        <v>0</v>
      </c>
      <c r="G72" s="115">
        <v>0</v>
      </c>
      <c r="H72" s="4"/>
      <c r="I72" s="4"/>
      <c r="J72" s="4"/>
      <c r="K72" s="4"/>
    </row>
    <row r="73" spans="1:11" ht="14.1" customHeight="1">
      <c r="A73" s="4"/>
      <c r="B73" s="4"/>
      <c r="C73" s="11" t="s">
        <v>454</v>
      </c>
      <c r="D73" s="115">
        <v>0</v>
      </c>
      <c r="E73" s="115">
        <v>0</v>
      </c>
      <c r="F73" s="115">
        <v>0</v>
      </c>
      <c r="G73" s="115">
        <v>0</v>
      </c>
      <c r="H73" s="4"/>
      <c r="I73" s="4"/>
      <c r="J73" s="4"/>
      <c r="K73" s="4"/>
    </row>
    <row r="74" spans="1:11" ht="14.1" customHeight="1">
      <c r="A74" s="4"/>
      <c r="B74" s="4"/>
      <c r="C74" s="11" t="s">
        <v>453</v>
      </c>
      <c r="D74" s="115">
        <v>0</v>
      </c>
      <c r="E74" s="115">
        <v>0</v>
      </c>
      <c r="F74" s="115">
        <v>0</v>
      </c>
      <c r="G74" s="115">
        <v>0</v>
      </c>
      <c r="H74" s="4"/>
      <c r="I74" s="4"/>
      <c r="J74" s="4"/>
      <c r="K74" s="4"/>
    </row>
    <row r="75" spans="1:11" ht="14.1" customHeight="1">
      <c r="A75" s="4"/>
      <c r="B75" s="4"/>
      <c r="C75" s="10" t="s">
        <v>165</v>
      </c>
      <c r="D75" s="115">
        <v>113371760</v>
      </c>
      <c r="E75" s="115">
        <v>112000000</v>
      </c>
      <c r="F75" s="115">
        <v>112000000</v>
      </c>
      <c r="G75" s="115">
        <v>112000000</v>
      </c>
      <c r="H75" s="4"/>
      <c r="I75" s="4"/>
      <c r="J75" s="4"/>
      <c r="K75" s="4"/>
    </row>
    <row r="76" spans="1:11" ht="14.1" customHeight="1">
      <c r="A76" s="4"/>
      <c r="B76" s="4"/>
      <c r="C76" s="14" t="s">
        <v>484</v>
      </c>
      <c r="D76" s="825" t="s">
        <v>1444</v>
      </c>
      <c r="E76" s="826"/>
      <c r="F76" s="826"/>
      <c r="G76" s="826"/>
      <c r="H76" s="4"/>
      <c r="I76" s="4"/>
      <c r="J76" s="4"/>
      <c r="K76" s="4"/>
    </row>
    <row r="77" spans="1:11" ht="14.1" customHeight="1">
      <c r="A77" s="4"/>
      <c r="B77" s="4"/>
      <c r="C77" s="122" t="s">
        <v>482</v>
      </c>
      <c r="D77" s="821" t="s">
        <v>1443</v>
      </c>
      <c r="E77" s="822"/>
      <c r="F77" s="822"/>
      <c r="G77" s="822"/>
      <c r="H77" s="4"/>
      <c r="I77" s="4"/>
      <c r="J77" s="4"/>
      <c r="K77" s="4"/>
    </row>
    <row r="78" spans="1:11" ht="14.1" customHeight="1">
      <c r="A78" s="4"/>
      <c r="B78" s="4"/>
      <c r="C78" s="122" t="s">
        <v>15</v>
      </c>
      <c r="D78" s="821" t="s">
        <v>1442</v>
      </c>
      <c r="E78" s="822"/>
      <c r="F78" s="822"/>
      <c r="G78" s="822"/>
      <c r="H78" s="4"/>
      <c r="I78" s="4"/>
      <c r="J78" s="4"/>
      <c r="K78" s="4"/>
    </row>
    <row r="79" spans="1:11" ht="15" customHeight="1">
      <c r="A79" s="4"/>
      <c r="B79" s="4"/>
      <c r="C79" s="13"/>
      <c r="D79" s="116">
        <v>2021</v>
      </c>
      <c r="E79" s="116">
        <v>2022</v>
      </c>
      <c r="F79" s="116">
        <v>2023</v>
      </c>
      <c r="G79" s="116">
        <v>2024</v>
      </c>
      <c r="H79" s="4"/>
      <c r="I79" s="4"/>
      <c r="J79" s="4"/>
      <c r="K79" s="4"/>
    </row>
    <row r="80" spans="1:11" ht="15" customHeight="1">
      <c r="A80" s="4"/>
      <c r="B80" s="4"/>
      <c r="C80" s="12"/>
      <c r="D80" s="117" t="s">
        <v>7</v>
      </c>
      <c r="E80" s="117" t="s">
        <v>8</v>
      </c>
      <c r="F80" s="117" t="s">
        <v>8</v>
      </c>
      <c r="G80" s="117" t="s">
        <v>8</v>
      </c>
      <c r="H80" s="4"/>
      <c r="I80" s="4"/>
      <c r="J80" s="4"/>
      <c r="K80" s="4"/>
    </row>
    <row r="81" spans="1:11" ht="14.1" customHeight="1">
      <c r="A81" s="4"/>
      <c r="B81" s="4"/>
      <c r="C81" s="7" t="s">
        <v>16</v>
      </c>
      <c r="D81" s="114" t="s">
        <v>510</v>
      </c>
      <c r="E81" s="114" t="s">
        <v>510</v>
      </c>
      <c r="F81" s="114" t="s">
        <v>510</v>
      </c>
      <c r="G81" s="114" t="s">
        <v>510</v>
      </c>
      <c r="H81" s="4"/>
      <c r="I81" s="4"/>
      <c r="J81" s="4"/>
      <c r="K81" s="4"/>
    </row>
    <row r="82" spans="1:11" ht="14.1" customHeight="1">
      <c r="A82" s="4"/>
      <c r="B82" s="4"/>
      <c r="C82" s="7" t="s">
        <v>680</v>
      </c>
      <c r="D82" s="114" t="s">
        <v>1441</v>
      </c>
      <c r="E82" s="114" t="s">
        <v>1440</v>
      </c>
      <c r="F82" s="114" t="s">
        <v>1440</v>
      </c>
      <c r="G82" s="114" t="s">
        <v>1439</v>
      </c>
      <c r="H82" s="4"/>
      <c r="I82" s="4"/>
      <c r="J82" s="4"/>
      <c r="K82" s="4"/>
    </row>
    <row r="83" spans="1:11" ht="14.1" customHeight="1">
      <c r="A83" s="4"/>
      <c r="B83" s="4"/>
      <c r="C83" s="7" t="s">
        <v>676</v>
      </c>
      <c r="D83" s="114" t="s">
        <v>1438</v>
      </c>
      <c r="E83" s="114" t="s">
        <v>1437</v>
      </c>
      <c r="F83" s="114" t="s">
        <v>1437</v>
      </c>
      <c r="G83" s="114" t="s">
        <v>1436</v>
      </c>
      <c r="H83" s="4"/>
      <c r="I83" s="4"/>
      <c r="J83" s="4"/>
      <c r="K83" s="4"/>
    </row>
    <row r="84" spans="1:11" ht="14.1" customHeight="1">
      <c r="A84" s="4"/>
      <c r="B84" s="4"/>
      <c r="C84" s="7" t="s">
        <v>477</v>
      </c>
      <c r="D84" s="114" t="s">
        <v>450</v>
      </c>
      <c r="E84" s="114" t="s">
        <v>474</v>
      </c>
      <c r="F84" s="114" t="s">
        <v>474</v>
      </c>
      <c r="G84" s="114" t="s">
        <v>474</v>
      </c>
      <c r="H84" s="4"/>
      <c r="I84" s="4"/>
      <c r="J84" s="4"/>
      <c r="K84" s="4"/>
    </row>
    <row r="85" spans="1:11" ht="14.1" customHeight="1">
      <c r="A85" s="4"/>
      <c r="B85" s="4"/>
      <c r="C85" s="7" t="s">
        <v>476</v>
      </c>
      <c r="D85" s="114" t="s">
        <v>450</v>
      </c>
      <c r="E85" s="114" t="s">
        <v>1435</v>
      </c>
      <c r="F85" s="114" t="s">
        <v>474</v>
      </c>
      <c r="G85" s="114" t="s">
        <v>1434</v>
      </c>
      <c r="H85" s="4"/>
      <c r="I85" s="4"/>
      <c r="J85" s="4"/>
      <c r="K85" s="4"/>
    </row>
    <row r="86" spans="1:11" ht="14.1" customHeight="1">
      <c r="A86" s="4"/>
      <c r="B86" s="4"/>
      <c r="C86" s="7" t="s">
        <v>22</v>
      </c>
      <c r="D86" s="114" t="s">
        <v>450</v>
      </c>
      <c r="E86" s="114" t="s">
        <v>1435</v>
      </c>
      <c r="F86" s="114" t="s">
        <v>474</v>
      </c>
      <c r="G86" s="114" t="s">
        <v>1434</v>
      </c>
      <c r="H86" s="4"/>
      <c r="I86" s="4"/>
      <c r="J86" s="4"/>
      <c r="K86" s="4"/>
    </row>
    <row r="87" spans="1:11" ht="14.1" customHeight="1">
      <c r="A87" s="4"/>
      <c r="B87" s="4"/>
      <c r="C87" s="823" t="s">
        <v>473</v>
      </c>
      <c r="D87" s="824"/>
      <c r="E87" s="824"/>
      <c r="F87" s="824"/>
      <c r="G87" s="824"/>
      <c r="H87" s="4"/>
      <c r="I87" s="4"/>
      <c r="J87" s="4"/>
      <c r="K87" s="4"/>
    </row>
    <row r="88" spans="1:11" ht="14.1" customHeight="1">
      <c r="A88" s="4"/>
      <c r="B88" s="4"/>
      <c r="C88" s="13"/>
      <c r="D88" s="116">
        <v>2021</v>
      </c>
      <c r="E88" s="116">
        <v>2022</v>
      </c>
      <c r="F88" s="116">
        <v>2023</v>
      </c>
      <c r="G88" s="116">
        <v>2024</v>
      </c>
      <c r="H88" s="4"/>
      <c r="I88" s="4"/>
      <c r="J88" s="4"/>
      <c r="K88" s="4"/>
    </row>
    <row r="89" spans="1:11" ht="14.1" customHeight="1">
      <c r="A89" s="4"/>
      <c r="B89" s="4"/>
      <c r="C89" s="12"/>
      <c r="D89" s="117" t="s">
        <v>7</v>
      </c>
      <c r="E89" s="117" t="s">
        <v>8</v>
      </c>
      <c r="F89" s="117" t="s">
        <v>8</v>
      </c>
      <c r="G89" s="117" t="s">
        <v>8</v>
      </c>
      <c r="H89" s="4"/>
      <c r="I89" s="4"/>
      <c r="J89" s="4"/>
      <c r="K89" s="4"/>
    </row>
    <row r="90" spans="1:11" ht="14.1" customHeight="1">
      <c r="A90" s="4"/>
      <c r="B90" s="4"/>
      <c r="C90" s="11" t="s">
        <v>470</v>
      </c>
      <c r="D90" s="115">
        <v>0</v>
      </c>
      <c r="E90" s="115">
        <v>0</v>
      </c>
      <c r="F90" s="115">
        <v>0</v>
      </c>
      <c r="G90" s="115">
        <v>0</v>
      </c>
      <c r="H90" s="4"/>
      <c r="I90" s="4"/>
      <c r="J90" s="4"/>
      <c r="K90" s="4"/>
    </row>
    <row r="91" spans="1:11" ht="14.1" customHeight="1">
      <c r="A91" s="4"/>
      <c r="B91" s="4"/>
      <c r="C91" s="11" t="s">
        <v>459</v>
      </c>
      <c r="D91" s="115">
        <v>0</v>
      </c>
      <c r="E91" s="115">
        <v>0</v>
      </c>
      <c r="F91" s="115">
        <v>0</v>
      </c>
      <c r="G91" s="115">
        <v>0</v>
      </c>
      <c r="H91" s="4"/>
      <c r="I91" s="4"/>
      <c r="J91" s="4"/>
      <c r="K91" s="4"/>
    </row>
    <row r="92" spans="1:11" ht="14.1" customHeight="1">
      <c r="A92" s="4"/>
      <c r="B92" s="4"/>
      <c r="C92" s="11" t="s">
        <v>463</v>
      </c>
      <c r="D92" s="115">
        <v>0</v>
      </c>
      <c r="E92" s="115">
        <v>0</v>
      </c>
      <c r="F92" s="115">
        <v>0</v>
      </c>
      <c r="G92" s="115">
        <v>0</v>
      </c>
      <c r="H92" s="4"/>
      <c r="I92" s="4"/>
      <c r="J92" s="4"/>
      <c r="K92" s="4"/>
    </row>
    <row r="93" spans="1:11" ht="14.1" customHeight="1">
      <c r="A93" s="4"/>
      <c r="B93" s="4"/>
      <c r="C93" s="11" t="s">
        <v>469</v>
      </c>
      <c r="D93" s="115">
        <v>0</v>
      </c>
      <c r="E93" s="115">
        <v>0</v>
      </c>
      <c r="F93" s="115">
        <v>0</v>
      </c>
      <c r="G93" s="115">
        <v>0</v>
      </c>
      <c r="H93" s="4"/>
      <c r="I93" s="4"/>
      <c r="J93" s="4"/>
      <c r="K93" s="4"/>
    </row>
    <row r="94" spans="1:11" ht="14.1" customHeight="1">
      <c r="A94" s="4"/>
      <c r="B94" s="4"/>
      <c r="C94" s="11" t="s">
        <v>459</v>
      </c>
      <c r="D94" s="115">
        <v>0</v>
      </c>
      <c r="E94" s="115">
        <v>0</v>
      </c>
      <c r="F94" s="115">
        <v>0</v>
      </c>
      <c r="G94" s="115">
        <v>0</v>
      </c>
      <c r="H94" s="4"/>
      <c r="I94" s="4"/>
      <c r="J94" s="4"/>
      <c r="K94" s="4"/>
    </row>
    <row r="95" spans="1:11" ht="14.1" customHeight="1">
      <c r="A95" s="4"/>
      <c r="B95" s="4"/>
      <c r="C95" s="11" t="s">
        <v>463</v>
      </c>
      <c r="D95" s="115">
        <v>0</v>
      </c>
      <c r="E95" s="115">
        <v>0</v>
      </c>
      <c r="F95" s="115">
        <v>0</v>
      </c>
      <c r="G95" s="115">
        <v>0</v>
      </c>
      <c r="H95" s="4"/>
      <c r="I95" s="4"/>
      <c r="J95" s="4"/>
      <c r="K95" s="4"/>
    </row>
    <row r="96" spans="1:11" ht="14.1" customHeight="1">
      <c r="A96" s="4"/>
      <c r="B96" s="4"/>
      <c r="C96" s="11" t="s">
        <v>468</v>
      </c>
      <c r="D96" s="115">
        <v>19460000</v>
      </c>
      <c r="E96" s="115">
        <v>28900000</v>
      </c>
      <c r="F96" s="115">
        <v>28900000</v>
      </c>
      <c r="G96" s="115">
        <v>33660000</v>
      </c>
      <c r="H96" s="4"/>
      <c r="I96" s="4"/>
      <c r="J96" s="4"/>
      <c r="K96" s="4"/>
    </row>
    <row r="97" spans="1:11" ht="14.1" customHeight="1">
      <c r="A97" s="4"/>
      <c r="B97" s="4"/>
      <c r="C97" s="11" t="s">
        <v>459</v>
      </c>
      <c r="D97" s="115">
        <v>19460000</v>
      </c>
      <c r="E97" s="115">
        <v>28900000</v>
      </c>
      <c r="F97" s="115">
        <v>28900000</v>
      </c>
      <c r="G97" s="115">
        <v>33660000</v>
      </c>
      <c r="H97" s="4"/>
      <c r="I97" s="4"/>
      <c r="J97" s="4"/>
      <c r="K97" s="4"/>
    </row>
    <row r="98" spans="1:11" ht="14.1" customHeight="1">
      <c r="A98" s="4"/>
      <c r="B98" s="4"/>
      <c r="C98" s="11" t="s">
        <v>463</v>
      </c>
      <c r="D98" s="115">
        <v>0</v>
      </c>
      <c r="E98" s="115">
        <v>0</v>
      </c>
      <c r="F98" s="115">
        <v>0</v>
      </c>
      <c r="G98" s="115">
        <v>0</v>
      </c>
      <c r="H98" s="4"/>
      <c r="I98" s="4"/>
      <c r="J98" s="4"/>
      <c r="K98" s="4"/>
    </row>
    <row r="99" spans="1:11" ht="14.1" customHeight="1">
      <c r="A99" s="4"/>
      <c r="B99" s="4"/>
      <c r="C99" s="11" t="s">
        <v>467</v>
      </c>
      <c r="D99" s="115">
        <v>0</v>
      </c>
      <c r="E99" s="115">
        <v>0</v>
      </c>
      <c r="F99" s="115">
        <v>0</v>
      </c>
      <c r="G99" s="115">
        <v>0</v>
      </c>
      <c r="H99" s="4"/>
      <c r="I99" s="4"/>
      <c r="J99" s="4"/>
      <c r="K99" s="4"/>
    </row>
    <row r="100" spans="1:11" ht="14.1" customHeight="1">
      <c r="A100" s="4"/>
      <c r="B100" s="4"/>
      <c r="C100" s="11" t="s">
        <v>459</v>
      </c>
      <c r="D100" s="115">
        <v>0</v>
      </c>
      <c r="E100" s="115">
        <v>0</v>
      </c>
      <c r="F100" s="115">
        <v>0</v>
      </c>
      <c r="G100" s="115">
        <v>0</v>
      </c>
      <c r="H100" s="4"/>
      <c r="I100" s="4"/>
      <c r="J100" s="4"/>
      <c r="K100" s="4"/>
    </row>
    <row r="101" spans="1:11" ht="14.1" customHeight="1">
      <c r="A101" s="4"/>
      <c r="B101" s="4"/>
      <c r="C101" s="11" t="s">
        <v>463</v>
      </c>
      <c r="D101" s="115">
        <v>0</v>
      </c>
      <c r="E101" s="115">
        <v>0</v>
      </c>
      <c r="F101" s="115">
        <v>0</v>
      </c>
      <c r="G101" s="115">
        <v>0</v>
      </c>
      <c r="H101" s="4"/>
      <c r="I101" s="4"/>
      <c r="J101" s="4"/>
      <c r="K101" s="4"/>
    </row>
    <row r="102" spans="1:11" ht="14.1" customHeight="1">
      <c r="A102" s="4"/>
      <c r="B102" s="4"/>
      <c r="C102" s="11" t="s">
        <v>472</v>
      </c>
      <c r="D102" s="115">
        <v>0</v>
      </c>
      <c r="E102" s="115">
        <v>0</v>
      </c>
      <c r="F102" s="115">
        <v>0</v>
      </c>
      <c r="G102" s="115">
        <v>0</v>
      </c>
      <c r="H102" s="4"/>
      <c r="I102" s="4"/>
      <c r="J102" s="4"/>
      <c r="K102" s="4"/>
    </row>
    <row r="103" spans="1:11" ht="14.1" customHeight="1">
      <c r="A103" s="4"/>
      <c r="B103" s="4"/>
      <c r="C103" s="11" t="s">
        <v>459</v>
      </c>
      <c r="D103" s="115">
        <v>0</v>
      </c>
      <c r="E103" s="115">
        <v>0</v>
      </c>
      <c r="F103" s="115">
        <v>0</v>
      </c>
      <c r="G103" s="115">
        <v>0</v>
      </c>
      <c r="H103" s="4"/>
      <c r="I103" s="4"/>
      <c r="J103" s="4"/>
      <c r="K103" s="4"/>
    </row>
    <row r="104" spans="1:11" ht="14.1" customHeight="1">
      <c r="A104" s="4"/>
      <c r="B104" s="4"/>
      <c r="C104" s="11" t="s">
        <v>463</v>
      </c>
      <c r="D104" s="115">
        <v>0</v>
      </c>
      <c r="E104" s="115">
        <v>0</v>
      </c>
      <c r="F104" s="115">
        <v>0</v>
      </c>
      <c r="G104" s="115">
        <v>0</v>
      </c>
      <c r="H104" s="4"/>
      <c r="I104" s="4"/>
      <c r="J104" s="4"/>
      <c r="K104" s="4"/>
    </row>
    <row r="105" spans="1:11" ht="14.1" customHeight="1">
      <c r="A105" s="4"/>
      <c r="B105" s="4"/>
      <c r="C105" s="11" t="s">
        <v>465</v>
      </c>
      <c r="D105" s="115">
        <v>0</v>
      </c>
      <c r="E105" s="115">
        <v>300000</v>
      </c>
      <c r="F105" s="115">
        <v>300000</v>
      </c>
      <c r="G105" s="115">
        <v>300000</v>
      </c>
      <c r="H105" s="4"/>
      <c r="I105" s="4"/>
      <c r="J105" s="4"/>
      <c r="K105" s="4"/>
    </row>
    <row r="106" spans="1:11" ht="14.1" customHeight="1">
      <c r="A106" s="4"/>
      <c r="B106" s="4"/>
      <c r="C106" s="11" t="s">
        <v>459</v>
      </c>
      <c r="D106" s="115">
        <v>0</v>
      </c>
      <c r="E106" s="115">
        <v>300000</v>
      </c>
      <c r="F106" s="115">
        <v>300000</v>
      </c>
      <c r="G106" s="115">
        <v>300000</v>
      </c>
      <c r="H106" s="4"/>
      <c r="I106" s="4"/>
      <c r="J106" s="4"/>
      <c r="K106" s="4"/>
    </row>
    <row r="107" spans="1:11" ht="14.1" customHeight="1">
      <c r="A107" s="4"/>
      <c r="B107" s="4"/>
      <c r="C107" s="11" t="s">
        <v>463</v>
      </c>
      <c r="D107" s="115">
        <v>0</v>
      </c>
      <c r="E107" s="115">
        <v>0</v>
      </c>
      <c r="F107" s="115">
        <v>0</v>
      </c>
      <c r="G107" s="115">
        <v>0</v>
      </c>
      <c r="H107" s="4"/>
      <c r="I107" s="4"/>
      <c r="J107" s="4"/>
      <c r="K107" s="4"/>
    </row>
    <row r="108" spans="1:11" ht="14.1" customHeight="1">
      <c r="A108" s="4"/>
      <c r="B108" s="4"/>
      <c r="C108" s="11" t="s">
        <v>464</v>
      </c>
      <c r="D108" s="115">
        <v>0</v>
      </c>
      <c r="E108" s="115">
        <v>240000</v>
      </c>
      <c r="F108" s="115">
        <v>240000</v>
      </c>
      <c r="G108" s="115">
        <v>240000</v>
      </c>
      <c r="H108" s="4"/>
      <c r="I108" s="4"/>
      <c r="J108" s="4"/>
      <c r="K108" s="4"/>
    </row>
    <row r="109" spans="1:11" ht="14.1" customHeight="1">
      <c r="A109" s="4"/>
      <c r="B109" s="4"/>
      <c r="C109" s="11" t="s">
        <v>459</v>
      </c>
      <c r="D109" s="115">
        <v>0</v>
      </c>
      <c r="E109" s="115">
        <v>240000</v>
      </c>
      <c r="F109" s="115">
        <v>240000</v>
      </c>
      <c r="G109" s="115">
        <v>240000</v>
      </c>
      <c r="H109" s="4"/>
      <c r="I109" s="4"/>
      <c r="J109" s="4"/>
      <c r="K109" s="4"/>
    </row>
    <row r="110" spans="1:11" ht="14.1" customHeight="1">
      <c r="A110" s="4"/>
      <c r="B110" s="4"/>
      <c r="C110" s="11" t="s">
        <v>463</v>
      </c>
      <c r="D110" s="115">
        <v>0</v>
      </c>
      <c r="E110" s="115">
        <v>0</v>
      </c>
      <c r="F110" s="115">
        <v>0</v>
      </c>
      <c r="G110" s="115">
        <v>0</v>
      </c>
      <c r="H110" s="4"/>
      <c r="I110" s="4"/>
      <c r="J110" s="4"/>
      <c r="K110" s="4"/>
    </row>
    <row r="111" spans="1:11" ht="14.1" customHeight="1">
      <c r="A111" s="4"/>
      <c r="B111" s="4"/>
      <c r="C111" s="11" t="s">
        <v>462</v>
      </c>
      <c r="D111" s="115">
        <v>0</v>
      </c>
      <c r="E111" s="115">
        <v>0</v>
      </c>
      <c r="F111" s="115">
        <v>0</v>
      </c>
      <c r="G111" s="115">
        <v>0</v>
      </c>
      <c r="H111" s="4"/>
      <c r="I111" s="4"/>
      <c r="J111" s="4"/>
      <c r="K111" s="4"/>
    </row>
    <row r="112" spans="1:11" ht="14.1" customHeight="1">
      <c r="A112" s="4"/>
      <c r="B112" s="4"/>
      <c r="C112" s="11" t="s">
        <v>459</v>
      </c>
      <c r="D112" s="115">
        <v>0</v>
      </c>
      <c r="E112" s="115">
        <v>0</v>
      </c>
      <c r="F112" s="115">
        <v>0</v>
      </c>
      <c r="G112" s="115">
        <v>0</v>
      </c>
      <c r="H112" s="4"/>
      <c r="I112" s="4"/>
      <c r="J112" s="4"/>
      <c r="K112" s="4"/>
    </row>
    <row r="113" spans="1:11" ht="14.1" customHeight="1">
      <c r="A113" s="4"/>
      <c r="B113" s="4"/>
      <c r="C113" s="11" t="s">
        <v>458</v>
      </c>
      <c r="D113" s="115">
        <v>0</v>
      </c>
      <c r="E113" s="115">
        <v>0</v>
      </c>
      <c r="F113" s="115">
        <v>0</v>
      </c>
      <c r="G113" s="115">
        <v>0</v>
      </c>
      <c r="H113" s="4"/>
      <c r="I113" s="4"/>
      <c r="J113" s="4"/>
      <c r="K113" s="4"/>
    </row>
    <row r="114" spans="1:11" ht="14.1" customHeight="1">
      <c r="A114" s="4"/>
      <c r="B114" s="4"/>
      <c r="C114" s="11" t="s">
        <v>457</v>
      </c>
      <c r="D114" s="115">
        <v>0</v>
      </c>
      <c r="E114" s="115">
        <v>0</v>
      </c>
      <c r="F114" s="115">
        <v>0</v>
      </c>
      <c r="G114" s="115">
        <v>0</v>
      </c>
      <c r="H114" s="4"/>
      <c r="I114" s="4"/>
      <c r="J114" s="4"/>
      <c r="K114" s="4"/>
    </row>
    <row r="115" spans="1:11" ht="14.1" customHeight="1">
      <c r="A115" s="4"/>
      <c r="B115" s="4"/>
      <c r="C115" s="11" t="s">
        <v>456</v>
      </c>
      <c r="D115" s="115">
        <v>0</v>
      </c>
      <c r="E115" s="115">
        <v>0</v>
      </c>
      <c r="F115" s="115">
        <v>0</v>
      </c>
      <c r="G115" s="115">
        <v>0</v>
      </c>
      <c r="H115" s="4"/>
      <c r="I115" s="4"/>
      <c r="J115" s="4"/>
      <c r="K115" s="4"/>
    </row>
    <row r="116" spans="1:11" ht="14.1" customHeight="1">
      <c r="A116" s="4"/>
      <c r="B116" s="4"/>
      <c r="C116" s="11" t="s">
        <v>455</v>
      </c>
      <c r="D116" s="115">
        <v>0</v>
      </c>
      <c r="E116" s="115">
        <v>0</v>
      </c>
      <c r="F116" s="115">
        <v>0</v>
      </c>
      <c r="G116" s="115">
        <v>0</v>
      </c>
      <c r="H116" s="4"/>
      <c r="I116" s="4"/>
      <c r="J116" s="4"/>
      <c r="K116" s="4"/>
    </row>
    <row r="117" spans="1:11" ht="14.1" customHeight="1">
      <c r="A117" s="4"/>
      <c r="B117" s="4"/>
      <c r="C117" s="11" t="s">
        <v>461</v>
      </c>
      <c r="D117" s="115">
        <v>0</v>
      </c>
      <c r="E117" s="115">
        <v>0</v>
      </c>
      <c r="F117" s="115">
        <v>0</v>
      </c>
      <c r="G117" s="115">
        <v>0</v>
      </c>
      <c r="H117" s="4"/>
      <c r="I117" s="4"/>
      <c r="J117" s="4"/>
      <c r="K117" s="4"/>
    </row>
    <row r="118" spans="1:11" ht="14.1" customHeight="1">
      <c r="A118" s="4"/>
      <c r="B118" s="4"/>
      <c r="C118" s="11" t="s">
        <v>459</v>
      </c>
      <c r="D118" s="115">
        <v>0</v>
      </c>
      <c r="E118" s="115">
        <v>0</v>
      </c>
      <c r="F118" s="115">
        <v>0</v>
      </c>
      <c r="G118" s="115">
        <v>0</v>
      </c>
      <c r="H118" s="4"/>
      <c r="I118" s="4"/>
      <c r="J118" s="4"/>
      <c r="K118" s="4"/>
    </row>
    <row r="119" spans="1:11" ht="14.1" customHeight="1">
      <c r="A119" s="4"/>
      <c r="B119" s="4"/>
      <c r="C119" s="11" t="s">
        <v>458</v>
      </c>
      <c r="D119" s="115">
        <v>0</v>
      </c>
      <c r="E119" s="115">
        <v>0</v>
      </c>
      <c r="F119" s="115">
        <v>0</v>
      </c>
      <c r="G119" s="115">
        <v>0</v>
      </c>
      <c r="H119" s="4"/>
      <c r="I119" s="4"/>
      <c r="J119" s="4"/>
      <c r="K119" s="4"/>
    </row>
    <row r="120" spans="1:11" ht="14.1" customHeight="1">
      <c r="A120" s="4"/>
      <c r="B120" s="4"/>
      <c r="C120" s="11" t="s">
        <v>457</v>
      </c>
      <c r="D120" s="115">
        <v>0</v>
      </c>
      <c r="E120" s="115">
        <v>0</v>
      </c>
      <c r="F120" s="115">
        <v>0</v>
      </c>
      <c r="G120" s="115">
        <v>0</v>
      </c>
      <c r="H120" s="4"/>
      <c r="I120" s="4"/>
      <c r="J120" s="4"/>
      <c r="K120" s="4"/>
    </row>
    <row r="121" spans="1:11" ht="14.1" customHeight="1">
      <c r="A121" s="4"/>
      <c r="B121" s="4"/>
      <c r="C121" s="11" t="s">
        <v>456</v>
      </c>
      <c r="D121" s="115">
        <v>0</v>
      </c>
      <c r="E121" s="115">
        <v>0</v>
      </c>
      <c r="F121" s="115">
        <v>0</v>
      </c>
      <c r="G121" s="115">
        <v>0</v>
      </c>
      <c r="H121" s="4"/>
      <c r="I121" s="4"/>
      <c r="J121" s="4"/>
      <c r="K121" s="4"/>
    </row>
    <row r="122" spans="1:11" ht="14.1" customHeight="1">
      <c r="A122" s="4"/>
      <c r="B122" s="4"/>
      <c r="C122" s="11" t="s">
        <v>455</v>
      </c>
      <c r="D122" s="115">
        <v>0</v>
      </c>
      <c r="E122" s="115">
        <v>0</v>
      </c>
      <c r="F122" s="115">
        <v>0</v>
      </c>
      <c r="G122" s="115">
        <v>0</v>
      </c>
      <c r="H122" s="4"/>
      <c r="I122" s="4"/>
      <c r="J122" s="4"/>
      <c r="K122" s="4"/>
    </row>
    <row r="123" spans="1:11" ht="14.1" customHeight="1">
      <c r="A123" s="4"/>
      <c r="B123" s="4"/>
      <c r="C123" s="11" t="s">
        <v>460</v>
      </c>
      <c r="D123" s="115">
        <v>0</v>
      </c>
      <c r="E123" s="115">
        <v>0</v>
      </c>
      <c r="F123" s="115">
        <v>0</v>
      </c>
      <c r="G123" s="115">
        <v>0</v>
      </c>
      <c r="H123" s="4"/>
      <c r="I123" s="4"/>
      <c r="J123" s="4"/>
      <c r="K123" s="4"/>
    </row>
    <row r="124" spans="1:11" ht="14.1" customHeight="1">
      <c r="A124" s="4"/>
      <c r="B124" s="4"/>
      <c r="C124" s="11" t="s">
        <v>459</v>
      </c>
      <c r="D124" s="115">
        <v>0</v>
      </c>
      <c r="E124" s="115">
        <v>0</v>
      </c>
      <c r="F124" s="115">
        <v>0</v>
      </c>
      <c r="G124" s="115">
        <v>0</v>
      </c>
      <c r="H124" s="4"/>
      <c r="I124" s="4"/>
      <c r="J124" s="4"/>
      <c r="K124" s="4"/>
    </row>
    <row r="125" spans="1:11" ht="14.1" customHeight="1">
      <c r="A125" s="4"/>
      <c r="B125" s="4"/>
      <c r="C125" s="11" t="s">
        <v>458</v>
      </c>
      <c r="D125" s="115">
        <v>0</v>
      </c>
      <c r="E125" s="115">
        <v>0</v>
      </c>
      <c r="F125" s="115">
        <v>0</v>
      </c>
      <c r="G125" s="115">
        <v>0</v>
      </c>
      <c r="H125" s="4"/>
      <c r="I125" s="4"/>
      <c r="J125" s="4"/>
      <c r="K125" s="4"/>
    </row>
    <row r="126" spans="1:11" ht="14.1" customHeight="1">
      <c r="A126" s="4"/>
      <c r="B126" s="4"/>
      <c r="C126" s="11" t="s">
        <v>457</v>
      </c>
      <c r="D126" s="115">
        <v>0</v>
      </c>
      <c r="E126" s="115">
        <v>0</v>
      </c>
      <c r="F126" s="115">
        <v>0</v>
      </c>
      <c r="G126" s="115">
        <v>0</v>
      </c>
      <c r="H126" s="4"/>
      <c r="I126" s="4"/>
      <c r="J126" s="4"/>
      <c r="K126" s="4"/>
    </row>
    <row r="127" spans="1:11" ht="14.1" customHeight="1">
      <c r="A127" s="4"/>
      <c r="B127" s="4"/>
      <c r="C127" s="11" t="s">
        <v>456</v>
      </c>
      <c r="D127" s="115">
        <v>0</v>
      </c>
      <c r="E127" s="115">
        <v>0</v>
      </c>
      <c r="F127" s="115">
        <v>0</v>
      </c>
      <c r="G127" s="115">
        <v>0</v>
      </c>
      <c r="H127" s="4"/>
      <c r="I127" s="4"/>
      <c r="J127" s="4"/>
      <c r="K127" s="4"/>
    </row>
    <row r="128" spans="1:11" ht="14.1" customHeight="1">
      <c r="A128" s="4"/>
      <c r="B128" s="4"/>
      <c r="C128" s="11" t="s">
        <v>455</v>
      </c>
      <c r="D128" s="115">
        <v>0</v>
      </c>
      <c r="E128" s="115">
        <v>0</v>
      </c>
      <c r="F128" s="115">
        <v>0</v>
      </c>
      <c r="G128" s="115">
        <v>0</v>
      </c>
      <c r="H128" s="4"/>
      <c r="I128" s="4"/>
      <c r="J128" s="4"/>
      <c r="K128" s="4"/>
    </row>
    <row r="129" spans="1:11" ht="14.1" customHeight="1">
      <c r="A129" s="4"/>
      <c r="B129" s="4"/>
      <c r="C129" s="11" t="s">
        <v>454</v>
      </c>
      <c r="D129" s="115">
        <v>0</v>
      </c>
      <c r="E129" s="115">
        <v>0</v>
      </c>
      <c r="F129" s="115">
        <v>0</v>
      </c>
      <c r="G129" s="115">
        <v>0</v>
      </c>
      <c r="H129" s="4"/>
      <c r="I129" s="4"/>
      <c r="J129" s="4"/>
      <c r="K129" s="4"/>
    </row>
    <row r="130" spans="1:11" ht="14.1" customHeight="1">
      <c r="A130" s="4"/>
      <c r="B130" s="4"/>
      <c r="C130" s="11" t="s">
        <v>453</v>
      </c>
      <c r="D130" s="115">
        <v>0</v>
      </c>
      <c r="E130" s="115">
        <v>0</v>
      </c>
      <c r="F130" s="115">
        <v>0</v>
      </c>
      <c r="G130" s="115">
        <v>0</v>
      </c>
      <c r="H130" s="4"/>
      <c r="I130" s="4"/>
      <c r="J130" s="4"/>
      <c r="K130" s="4"/>
    </row>
    <row r="131" spans="1:11" ht="14.1" customHeight="1">
      <c r="A131" s="4"/>
      <c r="B131" s="4"/>
      <c r="C131" s="10" t="s">
        <v>165</v>
      </c>
      <c r="D131" s="115">
        <v>19460000</v>
      </c>
      <c r="E131" s="115">
        <v>29440000</v>
      </c>
      <c r="F131" s="115">
        <v>29440000</v>
      </c>
      <c r="G131" s="115">
        <v>34200000</v>
      </c>
      <c r="H131" s="4"/>
      <c r="I131" s="4"/>
      <c r="J131" s="4"/>
      <c r="K131" s="4"/>
    </row>
    <row r="132" spans="1:11" ht="14.1" customHeight="1">
      <c r="A132" s="4"/>
      <c r="B132" s="4"/>
      <c r="C132" s="827" t="s">
        <v>44</v>
      </c>
      <c r="D132" s="828"/>
      <c r="E132" s="828"/>
      <c r="F132" s="828"/>
      <c r="G132" s="828"/>
      <c r="H132" s="4"/>
      <c r="I132" s="4"/>
      <c r="J132" s="4"/>
      <c r="K132" s="4"/>
    </row>
    <row r="133" spans="1:11" ht="14.1" customHeight="1">
      <c r="A133" s="4"/>
      <c r="B133" s="4"/>
      <c r="C133" s="111" t="s">
        <v>1433</v>
      </c>
      <c r="D133" s="827" t="s">
        <v>1432</v>
      </c>
      <c r="E133" s="828"/>
      <c r="F133" s="828"/>
      <c r="G133" s="828"/>
      <c r="H133" s="4"/>
      <c r="I133" s="4"/>
      <c r="J133" s="4"/>
      <c r="K133" s="4"/>
    </row>
    <row r="134" spans="1:11" ht="14.1" customHeight="1">
      <c r="A134" s="4"/>
      <c r="B134" s="4"/>
      <c r="C134" s="14" t="s">
        <v>484</v>
      </c>
      <c r="D134" s="825" t="s">
        <v>1431</v>
      </c>
      <c r="E134" s="826"/>
      <c r="F134" s="826"/>
      <c r="G134" s="826"/>
      <c r="H134" s="4"/>
      <c r="I134" s="4"/>
      <c r="J134" s="4"/>
      <c r="K134" s="4"/>
    </row>
    <row r="135" spans="1:11" ht="14.1" customHeight="1">
      <c r="A135" s="4"/>
      <c r="B135" s="4"/>
      <c r="C135" s="122" t="s">
        <v>482</v>
      </c>
      <c r="D135" s="821" t="s">
        <v>1430</v>
      </c>
      <c r="E135" s="822"/>
      <c r="F135" s="822"/>
      <c r="G135" s="822"/>
      <c r="H135" s="4"/>
      <c r="I135" s="4"/>
      <c r="J135" s="4"/>
      <c r="K135" s="4"/>
    </row>
    <row r="136" spans="1:11" ht="14.1" customHeight="1">
      <c r="A136" s="4"/>
      <c r="B136" s="4"/>
      <c r="C136" s="122" t="s">
        <v>15</v>
      </c>
      <c r="D136" s="821" t="s">
        <v>158</v>
      </c>
      <c r="E136" s="822"/>
      <c r="F136" s="822"/>
      <c r="G136" s="822"/>
      <c r="H136" s="4"/>
      <c r="I136" s="4"/>
      <c r="J136" s="4"/>
      <c r="K136" s="4"/>
    </row>
    <row r="137" spans="1:11" ht="15" customHeight="1">
      <c r="A137" s="4"/>
      <c r="B137" s="4"/>
      <c r="C137" s="13"/>
      <c r="D137" s="116">
        <v>2021</v>
      </c>
      <c r="E137" s="116">
        <v>2022</v>
      </c>
      <c r="F137" s="116">
        <v>2023</v>
      </c>
      <c r="G137" s="116">
        <v>2024</v>
      </c>
      <c r="H137" s="4"/>
      <c r="I137" s="4"/>
      <c r="J137" s="4"/>
      <c r="K137" s="4"/>
    </row>
    <row r="138" spans="1:11" ht="15" customHeight="1">
      <c r="A138" s="4"/>
      <c r="B138" s="4"/>
      <c r="C138" s="12"/>
      <c r="D138" s="117" t="s">
        <v>7</v>
      </c>
      <c r="E138" s="117" t="s">
        <v>8</v>
      </c>
      <c r="F138" s="117" t="s">
        <v>8</v>
      </c>
      <c r="G138" s="117" t="s">
        <v>8</v>
      </c>
      <c r="H138" s="4"/>
      <c r="I138" s="4"/>
      <c r="J138" s="4"/>
      <c r="K138" s="4"/>
    </row>
    <row r="139" spans="1:11" ht="14.1" customHeight="1">
      <c r="A139" s="4"/>
      <c r="B139" s="4"/>
      <c r="C139" s="7" t="s">
        <v>16</v>
      </c>
      <c r="D139" s="114" t="s">
        <v>505</v>
      </c>
      <c r="E139" s="114" t="s">
        <v>505</v>
      </c>
      <c r="F139" s="114" t="s">
        <v>505</v>
      </c>
      <c r="G139" s="114" t="s">
        <v>505</v>
      </c>
      <c r="H139" s="4"/>
      <c r="I139" s="4"/>
      <c r="J139" s="4"/>
      <c r="K139" s="4"/>
    </row>
    <row r="140" spans="1:11" ht="14.1" customHeight="1">
      <c r="A140" s="4"/>
      <c r="B140" s="4"/>
      <c r="C140" s="7" t="s">
        <v>680</v>
      </c>
      <c r="D140" s="114" t="s">
        <v>1429</v>
      </c>
      <c r="E140" s="114" t="s">
        <v>1428</v>
      </c>
      <c r="F140" s="114" t="s">
        <v>1428</v>
      </c>
      <c r="G140" s="114" t="s">
        <v>1428</v>
      </c>
      <c r="H140" s="4"/>
      <c r="I140" s="4"/>
      <c r="J140" s="4"/>
      <c r="K140" s="4"/>
    </row>
    <row r="141" spans="1:11" ht="14.1" customHeight="1">
      <c r="A141" s="4"/>
      <c r="B141" s="4"/>
      <c r="C141" s="7" t="s">
        <v>676</v>
      </c>
      <c r="D141" s="114" t="s">
        <v>1427</v>
      </c>
      <c r="E141" s="114" t="s">
        <v>958</v>
      </c>
      <c r="F141" s="114" t="s">
        <v>958</v>
      </c>
      <c r="G141" s="114" t="s">
        <v>958</v>
      </c>
      <c r="H141" s="4"/>
      <c r="I141" s="4"/>
      <c r="J141" s="4"/>
      <c r="K141" s="4"/>
    </row>
    <row r="142" spans="1:11" ht="14.1" customHeight="1">
      <c r="A142" s="4"/>
      <c r="B142" s="4"/>
      <c r="C142" s="7" t="s">
        <v>477</v>
      </c>
      <c r="D142" s="114" t="s">
        <v>450</v>
      </c>
      <c r="E142" s="114" t="s">
        <v>474</v>
      </c>
      <c r="F142" s="114" t="s">
        <v>474</v>
      </c>
      <c r="G142" s="114" t="s">
        <v>474</v>
      </c>
      <c r="H142" s="4"/>
      <c r="I142" s="4"/>
      <c r="J142" s="4"/>
      <c r="K142" s="4"/>
    </row>
    <row r="143" spans="1:11" ht="14.1" customHeight="1">
      <c r="A143" s="4"/>
      <c r="B143" s="4"/>
      <c r="C143" s="7" t="s">
        <v>476</v>
      </c>
      <c r="D143" s="114" t="s">
        <v>450</v>
      </c>
      <c r="E143" s="114" t="s">
        <v>1426</v>
      </c>
      <c r="F143" s="114" t="s">
        <v>474</v>
      </c>
      <c r="G143" s="114" t="s">
        <v>474</v>
      </c>
      <c r="H143" s="4"/>
      <c r="I143" s="4"/>
      <c r="J143" s="4"/>
      <c r="K143" s="4"/>
    </row>
    <row r="144" spans="1:11" ht="14.1" customHeight="1">
      <c r="A144" s="4"/>
      <c r="B144" s="4"/>
      <c r="C144" s="7" t="s">
        <v>22</v>
      </c>
      <c r="D144" s="114" t="s">
        <v>450</v>
      </c>
      <c r="E144" s="114" t="s">
        <v>1426</v>
      </c>
      <c r="F144" s="114" t="s">
        <v>474</v>
      </c>
      <c r="G144" s="114" t="s">
        <v>474</v>
      </c>
      <c r="H144" s="4"/>
      <c r="I144" s="4"/>
      <c r="J144" s="4"/>
      <c r="K144" s="4"/>
    </row>
    <row r="145" spans="1:11" ht="14.1" customHeight="1">
      <c r="A145" s="4"/>
      <c r="B145" s="4"/>
      <c r="C145" s="823" t="s">
        <v>473</v>
      </c>
      <c r="D145" s="824"/>
      <c r="E145" s="824"/>
      <c r="F145" s="824"/>
      <c r="G145" s="824"/>
      <c r="H145" s="4"/>
      <c r="I145" s="4"/>
      <c r="J145" s="4"/>
      <c r="K145" s="4"/>
    </row>
    <row r="146" spans="1:11" ht="14.1" customHeight="1">
      <c r="A146" s="4"/>
      <c r="B146" s="4"/>
      <c r="C146" s="13"/>
      <c r="D146" s="116">
        <v>2021</v>
      </c>
      <c r="E146" s="116">
        <v>2022</v>
      </c>
      <c r="F146" s="116">
        <v>2023</v>
      </c>
      <c r="G146" s="116">
        <v>2024</v>
      </c>
      <c r="H146" s="4"/>
      <c r="I146" s="4"/>
      <c r="J146" s="4"/>
      <c r="K146" s="4"/>
    </row>
    <row r="147" spans="1:11" ht="14.1" customHeight="1">
      <c r="A147" s="4"/>
      <c r="B147" s="4"/>
      <c r="C147" s="12"/>
      <c r="D147" s="117" t="s">
        <v>7</v>
      </c>
      <c r="E147" s="117" t="s">
        <v>8</v>
      </c>
      <c r="F147" s="117" t="s">
        <v>8</v>
      </c>
      <c r="G147" s="117" t="s">
        <v>8</v>
      </c>
      <c r="H147" s="4"/>
      <c r="I147" s="4"/>
      <c r="J147" s="4"/>
      <c r="K147" s="4"/>
    </row>
    <row r="148" spans="1:11" ht="14.1" customHeight="1">
      <c r="A148" s="4"/>
      <c r="B148" s="4"/>
      <c r="C148" s="11" t="s">
        <v>470</v>
      </c>
      <c r="D148" s="115">
        <v>0</v>
      </c>
      <c r="E148" s="115">
        <v>0</v>
      </c>
      <c r="F148" s="115">
        <v>0</v>
      </c>
      <c r="G148" s="115">
        <v>0</v>
      </c>
      <c r="H148" s="4"/>
      <c r="I148" s="4"/>
      <c r="J148" s="4"/>
      <c r="K148" s="4"/>
    </row>
    <row r="149" spans="1:11" ht="14.1" customHeight="1">
      <c r="A149" s="4"/>
      <c r="B149" s="4"/>
      <c r="C149" s="11" t="s">
        <v>459</v>
      </c>
      <c r="D149" s="115">
        <v>0</v>
      </c>
      <c r="E149" s="115">
        <v>0</v>
      </c>
      <c r="F149" s="115">
        <v>0</v>
      </c>
      <c r="G149" s="115">
        <v>0</v>
      </c>
      <c r="H149" s="4"/>
      <c r="I149" s="4"/>
      <c r="J149" s="4"/>
      <c r="K149" s="4"/>
    </row>
    <row r="150" spans="1:11" ht="14.1" customHeight="1">
      <c r="A150" s="4"/>
      <c r="B150" s="4"/>
      <c r="C150" s="11" t="s">
        <v>463</v>
      </c>
      <c r="D150" s="115">
        <v>0</v>
      </c>
      <c r="E150" s="115">
        <v>0</v>
      </c>
      <c r="F150" s="115">
        <v>0</v>
      </c>
      <c r="G150" s="115">
        <v>0</v>
      </c>
      <c r="H150" s="4"/>
      <c r="I150" s="4"/>
      <c r="J150" s="4"/>
      <c r="K150" s="4"/>
    </row>
    <row r="151" spans="1:11" ht="14.1" customHeight="1">
      <c r="A151" s="4"/>
      <c r="B151" s="4"/>
      <c r="C151" s="11" t="s">
        <v>469</v>
      </c>
      <c r="D151" s="115">
        <v>0</v>
      </c>
      <c r="E151" s="115">
        <v>0</v>
      </c>
      <c r="F151" s="115">
        <v>0</v>
      </c>
      <c r="G151" s="115">
        <v>0</v>
      </c>
      <c r="H151" s="4"/>
      <c r="I151" s="4"/>
      <c r="J151" s="4"/>
      <c r="K151" s="4"/>
    </row>
    <row r="152" spans="1:11" ht="14.1" customHeight="1">
      <c r="A152" s="4"/>
      <c r="B152" s="4"/>
      <c r="C152" s="11" t="s">
        <v>459</v>
      </c>
      <c r="D152" s="115">
        <v>0</v>
      </c>
      <c r="E152" s="115">
        <v>0</v>
      </c>
      <c r="F152" s="115">
        <v>0</v>
      </c>
      <c r="G152" s="115">
        <v>0</v>
      </c>
      <c r="H152" s="4"/>
      <c r="I152" s="4"/>
      <c r="J152" s="4"/>
      <c r="K152" s="4"/>
    </row>
    <row r="153" spans="1:11" ht="14.1" customHeight="1">
      <c r="A153" s="4"/>
      <c r="B153" s="4"/>
      <c r="C153" s="11" t="s">
        <v>463</v>
      </c>
      <c r="D153" s="115">
        <v>0</v>
      </c>
      <c r="E153" s="115">
        <v>0</v>
      </c>
      <c r="F153" s="115">
        <v>0</v>
      </c>
      <c r="G153" s="115">
        <v>0</v>
      </c>
      <c r="H153" s="4"/>
      <c r="I153" s="4"/>
      <c r="J153" s="4"/>
      <c r="K153" s="4"/>
    </row>
    <row r="154" spans="1:11" ht="14.1" customHeight="1">
      <c r="A154" s="4"/>
      <c r="B154" s="4"/>
      <c r="C154" s="11" t="s">
        <v>468</v>
      </c>
      <c r="D154" s="115">
        <v>0</v>
      </c>
      <c r="E154" s="115">
        <v>0</v>
      </c>
      <c r="F154" s="115">
        <v>0</v>
      </c>
      <c r="G154" s="115">
        <v>0</v>
      </c>
      <c r="H154" s="4"/>
      <c r="I154" s="4"/>
      <c r="J154" s="4"/>
      <c r="K154" s="4"/>
    </row>
    <row r="155" spans="1:11" ht="14.1" customHeight="1">
      <c r="A155" s="4"/>
      <c r="B155" s="4"/>
      <c r="C155" s="11" t="s">
        <v>459</v>
      </c>
      <c r="D155" s="115">
        <v>0</v>
      </c>
      <c r="E155" s="115">
        <v>0</v>
      </c>
      <c r="F155" s="115">
        <v>0</v>
      </c>
      <c r="G155" s="115">
        <v>0</v>
      </c>
      <c r="H155" s="4"/>
      <c r="I155" s="4"/>
      <c r="J155" s="4"/>
      <c r="K155" s="4"/>
    </row>
    <row r="156" spans="1:11" ht="14.1" customHeight="1">
      <c r="A156" s="4"/>
      <c r="B156" s="4"/>
      <c r="C156" s="11" t="s">
        <v>463</v>
      </c>
      <c r="D156" s="115">
        <v>0</v>
      </c>
      <c r="E156" s="115">
        <v>0</v>
      </c>
      <c r="F156" s="115">
        <v>0</v>
      </c>
      <c r="G156" s="115">
        <v>0</v>
      </c>
      <c r="H156" s="4"/>
      <c r="I156" s="4"/>
      <c r="J156" s="4"/>
      <c r="K156" s="4"/>
    </row>
    <row r="157" spans="1:11" ht="14.1" customHeight="1">
      <c r="A157" s="4"/>
      <c r="B157" s="4"/>
      <c r="C157" s="11" t="s">
        <v>467</v>
      </c>
      <c r="D157" s="115">
        <v>0</v>
      </c>
      <c r="E157" s="115">
        <v>0</v>
      </c>
      <c r="F157" s="115">
        <v>0</v>
      </c>
      <c r="G157" s="115">
        <v>0</v>
      </c>
      <c r="H157" s="4"/>
      <c r="I157" s="4"/>
      <c r="J157" s="4"/>
      <c r="K157" s="4"/>
    </row>
    <row r="158" spans="1:11" ht="14.1" customHeight="1">
      <c r="A158" s="4"/>
      <c r="B158" s="4"/>
      <c r="C158" s="11" t="s">
        <v>459</v>
      </c>
      <c r="D158" s="115">
        <v>0</v>
      </c>
      <c r="E158" s="115">
        <v>0</v>
      </c>
      <c r="F158" s="115">
        <v>0</v>
      </c>
      <c r="G158" s="115">
        <v>0</v>
      </c>
      <c r="H158" s="4"/>
      <c r="I158" s="4"/>
      <c r="J158" s="4"/>
      <c r="K158" s="4"/>
    </row>
    <row r="159" spans="1:11" ht="14.1" customHeight="1">
      <c r="A159" s="4"/>
      <c r="B159" s="4"/>
      <c r="C159" s="11" t="s">
        <v>463</v>
      </c>
      <c r="D159" s="115">
        <v>0</v>
      </c>
      <c r="E159" s="115">
        <v>0</v>
      </c>
      <c r="F159" s="115">
        <v>0</v>
      </c>
      <c r="G159" s="115">
        <v>0</v>
      </c>
      <c r="H159" s="4"/>
      <c r="I159" s="4"/>
      <c r="J159" s="4"/>
      <c r="K159" s="4"/>
    </row>
    <row r="160" spans="1:11" ht="14.1" customHeight="1">
      <c r="A160" s="4"/>
      <c r="B160" s="4"/>
      <c r="C160" s="11" t="s">
        <v>472</v>
      </c>
      <c r="D160" s="115">
        <v>0</v>
      </c>
      <c r="E160" s="115">
        <v>0</v>
      </c>
      <c r="F160" s="115">
        <v>0</v>
      </c>
      <c r="G160" s="115">
        <v>0</v>
      </c>
      <c r="H160" s="4"/>
      <c r="I160" s="4"/>
      <c r="J160" s="4"/>
      <c r="K160" s="4"/>
    </row>
    <row r="161" spans="1:11" ht="14.1" customHeight="1">
      <c r="A161" s="4"/>
      <c r="B161" s="4"/>
      <c r="C161" s="11" t="s">
        <v>459</v>
      </c>
      <c r="D161" s="115">
        <v>0</v>
      </c>
      <c r="E161" s="115">
        <v>0</v>
      </c>
      <c r="F161" s="115">
        <v>0</v>
      </c>
      <c r="G161" s="115">
        <v>0</v>
      </c>
      <c r="H161" s="4"/>
      <c r="I161" s="4"/>
      <c r="J161" s="4"/>
      <c r="K161" s="4"/>
    </row>
    <row r="162" spans="1:11" ht="14.1" customHeight="1">
      <c r="A162" s="4"/>
      <c r="B162" s="4"/>
      <c r="C162" s="11" t="s">
        <v>463</v>
      </c>
      <c r="D162" s="115">
        <v>0</v>
      </c>
      <c r="E162" s="115">
        <v>0</v>
      </c>
      <c r="F162" s="115">
        <v>0</v>
      </c>
      <c r="G162" s="115">
        <v>0</v>
      </c>
      <c r="H162" s="4"/>
      <c r="I162" s="4"/>
      <c r="J162" s="4"/>
      <c r="K162" s="4"/>
    </row>
    <row r="163" spans="1:11" ht="14.1" customHeight="1">
      <c r="A163" s="4"/>
      <c r="B163" s="4"/>
      <c r="C163" s="11" t="s">
        <v>465</v>
      </c>
      <c r="D163" s="115">
        <v>0</v>
      </c>
      <c r="E163" s="115">
        <v>0</v>
      </c>
      <c r="F163" s="115">
        <v>0</v>
      </c>
      <c r="G163" s="115">
        <v>0</v>
      </c>
      <c r="H163" s="4"/>
      <c r="I163" s="4"/>
      <c r="J163" s="4"/>
      <c r="K163" s="4"/>
    </row>
    <row r="164" spans="1:11" ht="14.1" customHeight="1">
      <c r="A164" s="4"/>
      <c r="B164" s="4"/>
      <c r="C164" s="11" t="s">
        <v>459</v>
      </c>
      <c r="D164" s="115">
        <v>0</v>
      </c>
      <c r="E164" s="115">
        <v>0</v>
      </c>
      <c r="F164" s="115">
        <v>0</v>
      </c>
      <c r="G164" s="115">
        <v>0</v>
      </c>
      <c r="H164" s="4"/>
      <c r="I164" s="4"/>
      <c r="J164" s="4"/>
      <c r="K164" s="4"/>
    </row>
    <row r="165" spans="1:11" ht="14.1" customHeight="1">
      <c r="A165" s="4"/>
      <c r="B165" s="4"/>
      <c r="C165" s="11" t="s">
        <v>463</v>
      </c>
      <c r="D165" s="115">
        <v>0</v>
      </c>
      <c r="E165" s="115">
        <v>0</v>
      </c>
      <c r="F165" s="115">
        <v>0</v>
      </c>
      <c r="G165" s="115">
        <v>0</v>
      </c>
      <c r="H165" s="4"/>
      <c r="I165" s="4"/>
      <c r="J165" s="4"/>
      <c r="K165" s="4"/>
    </row>
    <row r="166" spans="1:11" ht="14.1" customHeight="1">
      <c r="A166" s="4"/>
      <c r="B166" s="4"/>
      <c r="C166" s="11" t="s">
        <v>464</v>
      </c>
      <c r="D166" s="115">
        <v>0</v>
      </c>
      <c r="E166" s="115">
        <v>0</v>
      </c>
      <c r="F166" s="115">
        <v>0</v>
      </c>
      <c r="G166" s="115">
        <v>0</v>
      </c>
      <c r="H166" s="4"/>
      <c r="I166" s="4"/>
      <c r="J166" s="4"/>
      <c r="K166" s="4"/>
    </row>
    <row r="167" spans="1:11" ht="14.1" customHeight="1">
      <c r="A167" s="4"/>
      <c r="B167" s="4"/>
      <c r="C167" s="11" t="s">
        <v>459</v>
      </c>
      <c r="D167" s="115">
        <v>0</v>
      </c>
      <c r="E167" s="115">
        <v>0</v>
      </c>
      <c r="F167" s="115">
        <v>0</v>
      </c>
      <c r="G167" s="115">
        <v>0</v>
      </c>
      <c r="H167" s="4"/>
      <c r="I167" s="4"/>
      <c r="J167" s="4"/>
      <c r="K167" s="4"/>
    </row>
    <row r="168" spans="1:11" ht="14.1" customHeight="1">
      <c r="A168" s="4"/>
      <c r="B168" s="4"/>
      <c r="C168" s="11" t="s">
        <v>463</v>
      </c>
      <c r="D168" s="115">
        <v>0</v>
      </c>
      <c r="E168" s="115">
        <v>0</v>
      </c>
      <c r="F168" s="115">
        <v>0</v>
      </c>
      <c r="G168" s="115">
        <v>0</v>
      </c>
      <c r="H168" s="4"/>
      <c r="I168" s="4"/>
      <c r="J168" s="4"/>
      <c r="K168" s="4"/>
    </row>
    <row r="169" spans="1:11" ht="14.1" customHeight="1">
      <c r="A169" s="4"/>
      <c r="B169" s="4"/>
      <c r="C169" s="11" t="s">
        <v>462</v>
      </c>
      <c r="D169" s="115">
        <v>0</v>
      </c>
      <c r="E169" s="115">
        <v>0</v>
      </c>
      <c r="F169" s="115">
        <v>0</v>
      </c>
      <c r="G169" s="115">
        <v>0</v>
      </c>
      <c r="H169" s="4"/>
      <c r="I169" s="4"/>
      <c r="J169" s="4"/>
      <c r="K169" s="4"/>
    </row>
    <row r="170" spans="1:11" ht="14.1" customHeight="1">
      <c r="A170" s="4"/>
      <c r="B170" s="4"/>
      <c r="C170" s="11" t="s">
        <v>459</v>
      </c>
      <c r="D170" s="115">
        <v>0</v>
      </c>
      <c r="E170" s="115">
        <v>0</v>
      </c>
      <c r="F170" s="115">
        <v>0</v>
      </c>
      <c r="G170" s="115">
        <v>0</v>
      </c>
      <c r="H170" s="4"/>
      <c r="I170" s="4"/>
      <c r="J170" s="4"/>
      <c r="K170" s="4"/>
    </row>
    <row r="171" spans="1:11" ht="14.1" customHeight="1">
      <c r="A171" s="4"/>
      <c r="B171" s="4"/>
      <c r="C171" s="11" t="s">
        <v>458</v>
      </c>
      <c r="D171" s="115">
        <v>0</v>
      </c>
      <c r="E171" s="115">
        <v>0</v>
      </c>
      <c r="F171" s="115">
        <v>0</v>
      </c>
      <c r="G171" s="115">
        <v>0</v>
      </c>
      <c r="H171" s="4"/>
      <c r="I171" s="4"/>
      <c r="J171" s="4"/>
      <c r="K171" s="4"/>
    </row>
    <row r="172" spans="1:11" ht="14.1" customHeight="1">
      <c r="A172" s="4"/>
      <c r="B172" s="4"/>
      <c r="C172" s="11" t="s">
        <v>457</v>
      </c>
      <c r="D172" s="115">
        <v>0</v>
      </c>
      <c r="E172" s="115">
        <v>0</v>
      </c>
      <c r="F172" s="115">
        <v>0</v>
      </c>
      <c r="G172" s="115">
        <v>0</v>
      </c>
      <c r="H172" s="4"/>
      <c r="I172" s="4"/>
      <c r="J172" s="4"/>
      <c r="K172" s="4"/>
    </row>
    <row r="173" spans="1:11" ht="14.1" customHeight="1">
      <c r="A173" s="4"/>
      <c r="B173" s="4"/>
      <c r="C173" s="11" t="s">
        <v>456</v>
      </c>
      <c r="D173" s="115">
        <v>0</v>
      </c>
      <c r="E173" s="115">
        <v>0</v>
      </c>
      <c r="F173" s="115">
        <v>0</v>
      </c>
      <c r="G173" s="115">
        <v>0</v>
      </c>
      <c r="H173" s="4"/>
      <c r="I173" s="4"/>
      <c r="J173" s="4"/>
      <c r="K173" s="4"/>
    </row>
    <row r="174" spans="1:11" ht="14.1" customHeight="1">
      <c r="A174" s="4"/>
      <c r="B174" s="4"/>
      <c r="C174" s="11" t="s">
        <v>455</v>
      </c>
      <c r="D174" s="115">
        <v>0</v>
      </c>
      <c r="E174" s="115">
        <v>0</v>
      </c>
      <c r="F174" s="115">
        <v>0</v>
      </c>
      <c r="G174" s="115">
        <v>0</v>
      </c>
      <c r="H174" s="4"/>
      <c r="I174" s="4"/>
      <c r="J174" s="4"/>
      <c r="K174" s="4"/>
    </row>
    <row r="175" spans="1:11" ht="14.1" customHeight="1">
      <c r="A175" s="4"/>
      <c r="B175" s="4"/>
      <c r="C175" s="11" t="s">
        <v>461</v>
      </c>
      <c r="D175" s="115">
        <v>16500000</v>
      </c>
      <c r="E175" s="115">
        <v>1500000</v>
      </c>
      <c r="F175" s="115">
        <v>1500000</v>
      </c>
      <c r="G175" s="115">
        <v>1500000</v>
      </c>
      <c r="H175" s="4"/>
      <c r="I175" s="4"/>
      <c r="J175" s="4"/>
      <c r="K175" s="4"/>
    </row>
    <row r="176" spans="1:11" ht="14.1" customHeight="1">
      <c r="A176" s="4"/>
      <c r="B176" s="4"/>
      <c r="C176" s="11" t="s">
        <v>459</v>
      </c>
      <c r="D176" s="115">
        <v>16500000</v>
      </c>
      <c r="E176" s="115">
        <v>1500000</v>
      </c>
      <c r="F176" s="115">
        <v>1500000</v>
      </c>
      <c r="G176" s="115">
        <v>1500000</v>
      </c>
      <c r="H176" s="4"/>
      <c r="I176" s="4"/>
      <c r="J176" s="4"/>
      <c r="K176" s="4"/>
    </row>
    <row r="177" spans="1:11" ht="14.1" customHeight="1">
      <c r="A177" s="4"/>
      <c r="B177" s="4"/>
      <c r="C177" s="11" t="s">
        <v>458</v>
      </c>
      <c r="D177" s="115">
        <v>0</v>
      </c>
      <c r="E177" s="115">
        <v>0</v>
      </c>
      <c r="F177" s="115">
        <v>0</v>
      </c>
      <c r="G177" s="115">
        <v>0</v>
      </c>
      <c r="H177" s="4"/>
      <c r="I177" s="4"/>
      <c r="J177" s="4"/>
      <c r="K177" s="4"/>
    </row>
    <row r="178" spans="1:11" ht="14.1" customHeight="1">
      <c r="A178" s="4"/>
      <c r="B178" s="4"/>
      <c r="C178" s="11" t="s">
        <v>457</v>
      </c>
      <c r="D178" s="115">
        <v>0</v>
      </c>
      <c r="E178" s="115">
        <v>0</v>
      </c>
      <c r="F178" s="115">
        <v>0</v>
      </c>
      <c r="G178" s="115">
        <v>0</v>
      </c>
      <c r="H178" s="4"/>
      <c r="I178" s="4"/>
      <c r="J178" s="4"/>
      <c r="K178" s="4"/>
    </row>
    <row r="179" spans="1:11" ht="14.1" customHeight="1">
      <c r="A179" s="4"/>
      <c r="B179" s="4"/>
      <c r="C179" s="11" t="s">
        <v>456</v>
      </c>
      <c r="D179" s="115">
        <v>0</v>
      </c>
      <c r="E179" s="115">
        <v>0</v>
      </c>
      <c r="F179" s="115">
        <v>0</v>
      </c>
      <c r="G179" s="115">
        <v>0</v>
      </c>
      <c r="H179" s="4"/>
      <c r="I179" s="4"/>
      <c r="J179" s="4"/>
      <c r="K179" s="4"/>
    </row>
    <row r="180" spans="1:11" ht="14.1" customHeight="1">
      <c r="A180" s="4"/>
      <c r="B180" s="4"/>
      <c r="C180" s="11" t="s">
        <v>455</v>
      </c>
      <c r="D180" s="115">
        <v>0</v>
      </c>
      <c r="E180" s="115">
        <v>0</v>
      </c>
      <c r="F180" s="115">
        <v>0</v>
      </c>
      <c r="G180" s="115">
        <v>0</v>
      </c>
      <c r="H180" s="4"/>
      <c r="I180" s="4"/>
      <c r="J180" s="4"/>
      <c r="K180" s="4"/>
    </row>
    <row r="181" spans="1:11" ht="14.1" customHeight="1">
      <c r="A181" s="4"/>
      <c r="B181" s="4"/>
      <c r="C181" s="11" t="s">
        <v>460</v>
      </c>
      <c r="D181" s="115">
        <v>0</v>
      </c>
      <c r="E181" s="115">
        <v>0</v>
      </c>
      <c r="F181" s="115">
        <v>0</v>
      </c>
      <c r="G181" s="115">
        <v>0</v>
      </c>
      <c r="H181" s="4"/>
      <c r="I181" s="4"/>
      <c r="J181" s="4"/>
      <c r="K181" s="4"/>
    </row>
    <row r="182" spans="1:11" ht="14.1" customHeight="1">
      <c r="A182" s="4"/>
      <c r="B182" s="4"/>
      <c r="C182" s="11" t="s">
        <v>459</v>
      </c>
      <c r="D182" s="115">
        <v>0</v>
      </c>
      <c r="E182" s="115">
        <v>0</v>
      </c>
      <c r="F182" s="115">
        <v>0</v>
      </c>
      <c r="G182" s="115">
        <v>0</v>
      </c>
      <c r="H182" s="4"/>
      <c r="I182" s="4"/>
      <c r="J182" s="4"/>
      <c r="K182" s="4"/>
    </row>
    <row r="183" spans="1:11" ht="14.1" customHeight="1">
      <c r="A183" s="4"/>
      <c r="B183" s="4"/>
      <c r="C183" s="11" t="s">
        <v>458</v>
      </c>
      <c r="D183" s="115">
        <v>0</v>
      </c>
      <c r="E183" s="115">
        <v>0</v>
      </c>
      <c r="F183" s="115">
        <v>0</v>
      </c>
      <c r="G183" s="115">
        <v>0</v>
      </c>
      <c r="H183" s="4"/>
      <c r="I183" s="4"/>
      <c r="J183" s="4"/>
      <c r="K183" s="4"/>
    </row>
    <row r="184" spans="1:11" ht="14.1" customHeight="1">
      <c r="A184" s="4"/>
      <c r="B184" s="4"/>
      <c r="C184" s="11" t="s">
        <v>457</v>
      </c>
      <c r="D184" s="115">
        <v>0</v>
      </c>
      <c r="E184" s="115">
        <v>0</v>
      </c>
      <c r="F184" s="115">
        <v>0</v>
      </c>
      <c r="G184" s="115">
        <v>0</v>
      </c>
      <c r="H184" s="4"/>
      <c r="I184" s="4"/>
      <c r="J184" s="4"/>
      <c r="K184" s="4"/>
    </row>
    <row r="185" spans="1:11" ht="14.1" customHeight="1">
      <c r="A185" s="4"/>
      <c r="B185" s="4"/>
      <c r="C185" s="11" t="s">
        <v>456</v>
      </c>
      <c r="D185" s="115">
        <v>0</v>
      </c>
      <c r="E185" s="115">
        <v>0</v>
      </c>
      <c r="F185" s="115">
        <v>0</v>
      </c>
      <c r="G185" s="115">
        <v>0</v>
      </c>
      <c r="H185" s="4"/>
      <c r="I185" s="4"/>
      <c r="J185" s="4"/>
      <c r="K185" s="4"/>
    </row>
    <row r="186" spans="1:11" ht="14.1" customHeight="1">
      <c r="A186" s="4"/>
      <c r="B186" s="4"/>
      <c r="C186" s="11" t="s">
        <v>455</v>
      </c>
      <c r="D186" s="115">
        <v>0</v>
      </c>
      <c r="E186" s="115">
        <v>0</v>
      </c>
      <c r="F186" s="115">
        <v>0</v>
      </c>
      <c r="G186" s="115">
        <v>0</v>
      </c>
      <c r="H186" s="4"/>
      <c r="I186" s="4"/>
      <c r="J186" s="4"/>
      <c r="K186" s="4"/>
    </row>
    <row r="187" spans="1:11" ht="14.1" customHeight="1">
      <c r="A187" s="4"/>
      <c r="B187" s="4"/>
      <c r="C187" s="11" t="s">
        <v>454</v>
      </c>
      <c r="D187" s="115">
        <v>0</v>
      </c>
      <c r="E187" s="115">
        <v>0</v>
      </c>
      <c r="F187" s="115">
        <v>0</v>
      </c>
      <c r="G187" s="115">
        <v>0</v>
      </c>
      <c r="H187" s="4"/>
      <c r="I187" s="4"/>
      <c r="J187" s="4"/>
      <c r="K187" s="4"/>
    </row>
    <row r="188" spans="1:11" ht="14.1" customHeight="1">
      <c r="A188" s="4"/>
      <c r="B188" s="4"/>
      <c r="C188" s="11" t="s">
        <v>453</v>
      </c>
      <c r="D188" s="115">
        <v>0</v>
      </c>
      <c r="E188" s="115">
        <v>0</v>
      </c>
      <c r="F188" s="115">
        <v>0</v>
      </c>
      <c r="G188" s="115">
        <v>0</v>
      </c>
      <c r="H188" s="4"/>
      <c r="I188" s="4"/>
      <c r="J188" s="4"/>
      <c r="K188" s="4"/>
    </row>
    <row r="189" spans="1:11" ht="14.1" customHeight="1">
      <c r="A189" s="4"/>
      <c r="B189" s="4"/>
      <c r="C189" s="10" t="s">
        <v>165</v>
      </c>
      <c r="D189" s="115">
        <v>16500000</v>
      </c>
      <c r="E189" s="115">
        <v>1500000</v>
      </c>
      <c r="F189" s="115">
        <v>1500000</v>
      </c>
      <c r="G189" s="115">
        <v>1500000</v>
      </c>
      <c r="H189" s="4"/>
      <c r="I189" s="4"/>
      <c r="J189" s="4"/>
      <c r="K189" s="4"/>
    </row>
    <row r="190" spans="1:11" ht="15" customHeight="1">
      <c r="A190" s="4"/>
      <c r="B190" s="4"/>
      <c r="C190" s="9" t="s">
        <v>450</v>
      </c>
      <c r="D190" s="119" t="s">
        <v>450</v>
      </c>
      <c r="E190" s="119" t="s">
        <v>450</v>
      </c>
      <c r="F190" s="119" t="s">
        <v>450</v>
      </c>
      <c r="G190" s="119" t="s">
        <v>450</v>
      </c>
      <c r="H190" s="4"/>
      <c r="I190" s="4"/>
      <c r="J190" s="4"/>
      <c r="K190" s="4"/>
    </row>
    <row r="191" spans="1:11" ht="15" customHeight="1">
      <c r="A191" s="4"/>
      <c r="B191" s="4"/>
      <c r="C191" s="8" t="s">
        <v>471</v>
      </c>
      <c r="D191" s="120">
        <v>182331760</v>
      </c>
      <c r="E191" s="120">
        <v>142940000</v>
      </c>
      <c r="F191" s="120">
        <v>142940000</v>
      </c>
      <c r="G191" s="120">
        <v>147700000</v>
      </c>
      <c r="H191" s="4"/>
      <c r="I191" s="4"/>
      <c r="J191" s="4"/>
      <c r="K191" s="4"/>
    </row>
    <row r="192" spans="1:11" ht="15" customHeight="1">
      <c r="A192" s="4"/>
      <c r="B192" s="4"/>
      <c r="C192" s="7" t="s">
        <v>470</v>
      </c>
      <c r="D192" s="118">
        <v>98000000</v>
      </c>
      <c r="E192" s="118">
        <v>98000000</v>
      </c>
      <c r="F192" s="118">
        <v>98000000</v>
      </c>
      <c r="G192" s="118">
        <v>98000000</v>
      </c>
      <c r="H192" s="4"/>
      <c r="I192" s="4"/>
      <c r="J192" s="4"/>
      <c r="K192" s="4"/>
    </row>
    <row r="193" spans="1:11" ht="15" customHeight="1">
      <c r="A193" s="4"/>
      <c r="B193" s="4"/>
      <c r="C193" s="7" t="s">
        <v>459</v>
      </c>
      <c r="D193" s="118">
        <v>98000000</v>
      </c>
      <c r="E193" s="118">
        <v>98000000</v>
      </c>
      <c r="F193" s="118">
        <v>98000000</v>
      </c>
      <c r="G193" s="118">
        <v>98000000</v>
      </c>
      <c r="H193" s="4"/>
      <c r="I193" s="4"/>
      <c r="J193" s="4"/>
      <c r="K193" s="4"/>
    </row>
    <row r="194" spans="1:11" ht="15" customHeight="1">
      <c r="A194" s="4"/>
      <c r="B194" s="4"/>
      <c r="C194" s="7" t="s">
        <v>463</v>
      </c>
      <c r="D194" s="118">
        <v>0</v>
      </c>
      <c r="E194" s="118">
        <v>0</v>
      </c>
      <c r="F194" s="118">
        <v>0</v>
      </c>
      <c r="G194" s="118">
        <v>0</v>
      </c>
      <c r="H194" s="4"/>
      <c r="I194" s="4"/>
      <c r="J194" s="4"/>
      <c r="K194" s="4"/>
    </row>
    <row r="195" spans="1:11" ht="15" customHeight="1">
      <c r="A195" s="4"/>
      <c r="B195" s="4"/>
      <c r="C195" s="7" t="s">
        <v>469</v>
      </c>
      <c r="D195" s="118">
        <v>14000000</v>
      </c>
      <c r="E195" s="118">
        <v>14000000</v>
      </c>
      <c r="F195" s="118">
        <v>14000000</v>
      </c>
      <c r="G195" s="118">
        <v>14000000</v>
      </c>
      <c r="H195" s="4"/>
      <c r="I195" s="4"/>
      <c r="J195" s="4"/>
      <c r="K195" s="4"/>
    </row>
    <row r="196" spans="1:11" ht="15" customHeight="1">
      <c r="A196" s="4"/>
      <c r="B196" s="4"/>
      <c r="C196" s="7" t="s">
        <v>459</v>
      </c>
      <c r="D196" s="118">
        <v>14000000</v>
      </c>
      <c r="E196" s="118">
        <v>14000000</v>
      </c>
      <c r="F196" s="118">
        <v>14000000</v>
      </c>
      <c r="G196" s="118">
        <v>14000000</v>
      </c>
      <c r="H196" s="4"/>
      <c r="I196" s="4"/>
      <c r="J196" s="4"/>
      <c r="K196" s="4"/>
    </row>
    <row r="197" spans="1:11" ht="15" customHeight="1">
      <c r="A197" s="4"/>
      <c r="B197" s="4"/>
      <c r="C197" s="7" t="s">
        <v>463</v>
      </c>
      <c r="D197" s="118">
        <v>0</v>
      </c>
      <c r="E197" s="118">
        <v>0</v>
      </c>
      <c r="F197" s="118">
        <v>0</v>
      </c>
      <c r="G197" s="118">
        <v>0</v>
      </c>
      <c r="H197" s="4"/>
      <c r="I197" s="4"/>
      <c r="J197" s="4"/>
      <c r="K197" s="4"/>
    </row>
    <row r="198" spans="1:11" ht="15" customHeight="1">
      <c r="A198" s="4"/>
      <c r="B198" s="4"/>
      <c r="C198" s="7" t="s">
        <v>468</v>
      </c>
      <c r="D198" s="118">
        <v>19700000</v>
      </c>
      <c r="E198" s="118">
        <v>28900000</v>
      </c>
      <c r="F198" s="118">
        <v>28900000</v>
      </c>
      <c r="G198" s="118">
        <v>33660000</v>
      </c>
      <c r="H198" s="4"/>
      <c r="I198" s="4"/>
      <c r="J198" s="4"/>
      <c r="K198" s="4"/>
    </row>
    <row r="199" spans="1:11" ht="15" customHeight="1">
      <c r="A199" s="4"/>
      <c r="B199" s="4"/>
      <c r="C199" s="7" t="s">
        <v>459</v>
      </c>
      <c r="D199" s="118">
        <v>19700000</v>
      </c>
      <c r="E199" s="118">
        <v>28900000</v>
      </c>
      <c r="F199" s="118">
        <v>28900000</v>
      </c>
      <c r="G199" s="118">
        <v>33660000</v>
      </c>
      <c r="H199" s="4"/>
      <c r="I199" s="4"/>
      <c r="J199" s="4"/>
      <c r="K199" s="4"/>
    </row>
    <row r="200" spans="1:11" ht="15" customHeight="1">
      <c r="A200" s="4"/>
      <c r="B200" s="4"/>
      <c r="C200" s="7" t="s">
        <v>463</v>
      </c>
      <c r="D200" s="118">
        <v>0</v>
      </c>
      <c r="E200" s="118">
        <v>0</v>
      </c>
      <c r="F200" s="118">
        <v>0</v>
      </c>
      <c r="G200" s="118">
        <v>0</v>
      </c>
      <c r="H200" s="4"/>
      <c r="I200" s="4"/>
      <c r="J200" s="4"/>
      <c r="K200" s="4"/>
    </row>
    <row r="201" spans="1:11" ht="15" customHeight="1">
      <c r="A201" s="4"/>
      <c r="B201" s="4"/>
      <c r="C201" s="7" t="s">
        <v>467</v>
      </c>
      <c r="D201" s="118">
        <v>0</v>
      </c>
      <c r="E201" s="118">
        <v>0</v>
      </c>
      <c r="F201" s="118">
        <v>0</v>
      </c>
      <c r="G201" s="118">
        <v>0</v>
      </c>
      <c r="H201" s="4"/>
      <c r="I201" s="4"/>
      <c r="J201" s="4"/>
      <c r="K201" s="4"/>
    </row>
    <row r="202" spans="1:11" ht="15" customHeight="1">
      <c r="A202" s="4"/>
      <c r="B202" s="4"/>
      <c r="C202" s="7" t="s">
        <v>459</v>
      </c>
      <c r="D202" s="118">
        <v>0</v>
      </c>
      <c r="E202" s="118">
        <v>0</v>
      </c>
      <c r="F202" s="118">
        <v>0</v>
      </c>
      <c r="G202" s="118">
        <v>0</v>
      </c>
      <c r="H202" s="4"/>
      <c r="I202" s="4"/>
      <c r="J202" s="4"/>
      <c r="K202" s="4"/>
    </row>
    <row r="203" spans="1:11" ht="15" customHeight="1">
      <c r="A203" s="4"/>
      <c r="B203" s="4"/>
      <c r="C203" s="7" t="s">
        <v>463</v>
      </c>
      <c r="D203" s="118">
        <v>0</v>
      </c>
      <c r="E203" s="118">
        <v>0</v>
      </c>
      <c r="F203" s="118">
        <v>0</v>
      </c>
      <c r="G203" s="118">
        <v>0</v>
      </c>
      <c r="H203" s="4"/>
      <c r="I203" s="4"/>
      <c r="J203" s="4"/>
      <c r="K203" s="4"/>
    </row>
    <row r="204" spans="1:11" ht="20.100000000000001" customHeight="1">
      <c r="A204" s="4"/>
      <c r="B204" s="4"/>
      <c r="C204" s="7" t="s">
        <v>466</v>
      </c>
      <c r="D204" s="121">
        <v>0</v>
      </c>
      <c r="E204" s="121">
        <v>0</v>
      </c>
      <c r="F204" s="121">
        <v>0</v>
      </c>
      <c r="G204" s="121">
        <v>0</v>
      </c>
      <c r="H204" s="4"/>
      <c r="I204" s="4"/>
      <c r="J204" s="4"/>
      <c r="K204" s="4"/>
    </row>
    <row r="205" spans="1:11" ht="15" customHeight="1">
      <c r="A205" s="4"/>
      <c r="B205" s="4"/>
      <c r="C205" s="7" t="s">
        <v>459</v>
      </c>
      <c r="D205" s="118">
        <v>0</v>
      </c>
      <c r="E205" s="118">
        <v>0</v>
      </c>
      <c r="F205" s="118">
        <v>0</v>
      </c>
      <c r="G205" s="118">
        <v>0</v>
      </c>
      <c r="H205" s="4"/>
      <c r="I205" s="4"/>
      <c r="J205" s="4"/>
      <c r="K205" s="4"/>
    </row>
    <row r="206" spans="1:11" ht="15" customHeight="1">
      <c r="A206" s="4"/>
      <c r="B206" s="4"/>
      <c r="C206" s="7" t="s">
        <v>463</v>
      </c>
      <c r="D206" s="118">
        <v>0</v>
      </c>
      <c r="E206" s="118">
        <v>0</v>
      </c>
      <c r="F206" s="118">
        <v>0</v>
      </c>
      <c r="G206" s="118">
        <v>0</v>
      </c>
      <c r="H206" s="4"/>
      <c r="I206" s="4"/>
      <c r="J206" s="4"/>
      <c r="K206" s="4"/>
    </row>
    <row r="207" spans="1:11" ht="15" customHeight="1">
      <c r="A207" s="4"/>
      <c r="B207" s="4"/>
      <c r="C207" s="7" t="s">
        <v>465</v>
      </c>
      <c r="D207" s="118">
        <v>300000</v>
      </c>
      <c r="E207" s="118">
        <v>300000</v>
      </c>
      <c r="F207" s="118">
        <v>300000</v>
      </c>
      <c r="G207" s="118">
        <v>300000</v>
      </c>
      <c r="H207" s="4"/>
      <c r="I207" s="4"/>
      <c r="J207" s="4"/>
      <c r="K207" s="4"/>
    </row>
    <row r="208" spans="1:11" ht="15" customHeight="1">
      <c r="A208" s="4"/>
      <c r="B208" s="4"/>
      <c r="C208" s="7" t="s">
        <v>459</v>
      </c>
      <c r="D208" s="118">
        <v>300000</v>
      </c>
      <c r="E208" s="118">
        <v>300000</v>
      </c>
      <c r="F208" s="118">
        <v>300000</v>
      </c>
      <c r="G208" s="118">
        <v>300000</v>
      </c>
      <c r="H208" s="4"/>
      <c r="I208" s="4"/>
      <c r="J208" s="4"/>
      <c r="K208" s="4"/>
    </row>
    <row r="209" spans="1:11" ht="15" customHeight="1">
      <c r="A209" s="4"/>
      <c r="B209" s="4"/>
      <c r="C209" s="7" t="s">
        <v>463</v>
      </c>
      <c r="D209" s="118">
        <v>0</v>
      </c>
      <c r="E209" s="118">
        <v>0</v>
      </c>
      <c r="F209" s="118">
        <v>0</v>
      </c>
      <c r="G209" s="118">
        <v>0</v>
      </c>
      <c r="H209" s="4"/>
      <c r="I209" s="4"/>
      <c r="J209" s="4"/>
      <c r="K209" s="4"/>
    </row>
    <row r="210" spans="1:11" ht="15" customHeight="1">
      <c r="A210" s="4"/>
      <c r="B210" s="4"/>
      <c r="C210" s="7" t="s">
        <v>464</v>
      </c>
      <c r="D210" s="118">
        <v>33831760</v>
      </c>
      <c r="E210" s="118">
        <v>240000</v>
      </c>
      <c r="F210" s="118">
        <v>240000</v>
      </c>
      <c r="G210" s="118">
        <v>240000</v>
      </c>
      <c r="H210" s="4"/>
      <c r="I210" s="4"/>
      <c r="J210" s="4"/>
      <c r="K210" s="4"/>
    </row>
    <row r="211" spans="1:11" ht="15" customHeight="1">
      <c r="A211" s="4"/>
      <c r="B211" s="4"/>
      <c r="C211" s="7" t="s">
        <v>459</v>
      </c>
      <c r="D211" s="118">
        <v>33831760</v>
      </c>
      <c r="E211" s="118">
        <v>240000</v>
      </c>
      <c r="F211" s="118">
        <v>240000</v>
      </c>
      <c r="G211" s="118">
        <v>240000</v>
      </c>
      <c r="H211" s="4"/>
      <c r="I211" s="4"/>
      <c r="J211" s="4"/>
      <c r="K211" s="4"/>
    </row>
    <row r="212" spans="1:11" ht="15" customHeight="1">
      <c r="A212" s="4"/>
      <c r="B212" s="4"/>
      <c r="C212" s="7" t="s">
        <v>463</v>
      </c>
      <c r="D212" s="118">
        <v>0</v>
      </c>
      <c r="E212" s="118">
        <v>0</v>
      </c>
      <c r="F212" s="118">
        <v>0</v>
      </c>
      <c r="G212" s="118">
        <v>0</v>
      </c>
      <c r="H212" s="4"/>
      <c r="I212" s="4"/>
      <c r="J212" s="4"/>
      <c r="K212" s="4"/>
    </row>
    <row r="213" spans="1:11" ht="15" customHeight="1">
      <c r="A213" s="4"/>
      <c r="B213" s="4"/>
      <c r="C213" s="7" t="s">
        <v>462</v>
      </c>
      <c r="D213" s="118">
        <v>0</v>
      </c>
      <c r="E213" s="118">
        <v>0</v>
      </c>
      <c r="F213" s="118">
        <v>0</v>
      </c>
      <c r="G213" s="118">
        <v>0</v>
      </c>
      <c r="H213" s="4"/>
      <c r="I213" s="4"/>
      <c r="J213" s="4"/>
      <c r="K213" s="4"/>
    </row>
    <row r="214" spans="1:11" ht="15" customHeight="1">
      <c r="A214" s="4"/>
      <c r="B214" s="4"/>
      <c r="C214" s="7" t="s">
        <v>459</v>
      </c>
      <c r="D214" s="118">
        <v>0</v>
      </c>
      <c r="E214" s="118">
        <v>0</v>
      </c>
      <c r="F214" s="118">
        <v>0</v>
      </c>
      <c r="G214" s="118">
        <v>0</v>
      </c>
      <c r="H214" s="4"/>
      <c r="I214" s="4"/>
      <c r="J214" s="4"/>
      <c r="K214" s="4"/>
    </row>
    <row r="215" spans="1:11" ht="15" customHeight="1">
      <c r="A215" s="4"/>
      <c r="B215" s="4"/>
      <c r="C215" s="7" t="s">
        <v>458</v>
      </c>
      <c r="D215" s="118">
        <v>0</v>
      </c>
      <c r="E215" s="118">
        <v>0</v>
      </c>
      <c r="F215" s="118">
        <v>0</v>
      </c>
      <c r="G215" s="118">
        <v>0</v>
      </c>
      <c r="H215" s="4"/>
      <c r="I215" s="4"/>
      <c r="J215" s="4"/>
      <c r="K215" s="4"/>
    </row>
    <row r="216" spans="1:11" ht="15" customHeight="1">
      <c r="A216" s="4"/>
      <c r="B216" s="4"/>
      <c r="C216" s="7" t="s">
        <v>457</v>
      </c>
      <c r="D216" s="118">
        <v>0</v>
      </c>
      <c r="E216" s="118">
        <v>0</v>
      </c>
      <c r="F216" s="118">
        <v>0</v>
      </c>
      <c r="G216" s="118">
        <v>0</v>
      </c>
      <c r="H216" s="4"/>
      <c r="I216" s="4"/>
      <c r="J216" s="4"/>
      <c r="K216" s="4"/>
    </row>
    <row r="217" spans="1:11" ht="15" customHeight="1">
      <c r="A217" s="4"/>
      <c r="B217" s="4"/>
      <c r="C217" s="7" t="s">
        <v>456</v>
      </c>
      <c r="D217" s="118">
        <v>0</v>
      </c>
      <c r="E217" s="118">
        <v>0</v>
      </c>
      <c r="F217" s="118">
        <v>0</v>
      </c>
      <c r="G217" s="118">
        <v>0</v>
      </c>
      <c r="H217" s="4"/>
      <c r="I217" s="4"/>
      <c r="J217" s="4"/>
      <c r="K217" s="4"/>
    </row>
    <row r="218" spans="1:11" ht="15" customHeight="1">
      <c r="A218" s="4"/>
      <c r="B218" s="4"/>
      <c r="C218" s="7" t="s">
        <v>455</v>
      </c>
      <c r="D218" s="118">
        <v>0</v>
      </c>
      <c r="E218" s="118">
        <v>0</v>
      </c>
      <c r="F218" s="118">
        <v>0</v>
      </c>
      <c r="G218" s="118">
        <v>0</v>
      </c>
      <c r="H218" s="4"/>
      <c r="I218" s="4"/>
      <c r="J218" s="4"/>
      <c r="K218" s="4"/>
    </row>
    <row r="219" spans="1:11" ht="15" customHeight="1">
      <c r="A219" s="4"/>
      <c r="B219" s="4"/>
      <c r="C219" s="7" t="s">
        <v>461</v>
      </c>
      <c r="D219" s="118">
        <v>16500000</v>
      </c>
      <c r="E219" s="118">
        <v>1500000</v>
      </c>
      <c r="F219" s="118">
        <v>1500000</v>
      </c>
      <c r="G219" s="118">
        <v>1500000</v>
      </c>
      <c r="H219" s="4"/>
      <c r="I219" s="4"/>
      <c r="J219" s="4"/>
      <c r="K219" s="4"/>
    </row>
    <row r="220" spans="1:11" ht="15" customHeight="1">
      <c r="A220" s="4"/>
      <c r="B220" s="4"/>
      <c r="C220" s="7" t="s">
        <v>459</v>
      </c>
      <c r="D220" s="118">
        <v>16500000</v>
      </c>
      <c r="E220" s="118">
        <v>1500000</v>
      </c>
      <c r="F220" s="118">
        <v>1500000</v>
      </c>
      <c r="G220" s="118">
        <v>1500000</v>
      </c>
      <c r="H220" s="4"/>
      <c r="I220" s="4"/>
      <c r="J220" s="4"/>
      <c r="K220" s="4"/>
    </row>
    <row r="221" spans="1:11" ht="15" customHeight="1">
      <c r="A221" s="4"/>
      <c r="B221" s="4"/>
      <c r="C221" s="7" t="s">
        <v>458</v>
      </c>
      <c r="D221" s="118">
        <v>0</v>
      </c>
      <c r="E221" s="118">
        <v>0</v>
      </c>
      <c r="F221" s="118">
        <v>0</v>
      </c>
      <c r="G221" s="118">
        <v>0</v>
      </c>
      <c r="H221" s="4"/>
      <c r="I221" s="4"/>
      <c r="J221" s="4"/>
      <c r="K221" s="4"/>
    </row>
    <row r="222" spans="1:11" ht="15" customHeight="1">
      <c r="A222" s="4"/>
      <c r="B222" s="4"/>
      <c r="C222" s="7" t="s">
        <v>457</v>
      </c>
      <c r="D222" s="118">
        <v>0</v>
      </c>
      <c r="E222" s="118">
        <v>0</v>
      </c>
      <c r="F222" s="118">
        <v>0</v>
      </c>
      <c r="G222" s="118">
        <v>0</v>
      </c>
      <c r="H222" s="4"/>
      <c r="I222" s="4"/>
      <c r="J222" s="4"/>
      <c r="K222" s="4"/>
    </row>
    <row r="223" spans="1:11" ht="15" customHeight="1">
      <c r="A223" s="4"/>
      <c r="B223" s="4"/>
      <c r="C223" s="7" t="s">
        <v>456</v>
      </c>
      <c r="D223" s="118">
        <v>0</v>
      </c>
      <c r="E223" s="118">
        <v>0</v>
      </c>
      <c r="F223" s="118">
        <v>0</v>
      </c>
      <c r="G223" s="118">
        <v>0</v>
      </c>
      <c r="H223" s="4"/>
      <c r="I223" s="4"/>
      <c r="J223" s="4"/>
      <c r="K223" s="4"/>
    </row>
    <row r="224" spans="1:11" ht="15" customHeight="1">
      <c r="A224" s="4"/>
      <c r="B224" s="4"/>
      <c r="C224" s="7" t="s">
        <v>455</v>
      </c>
      <c r="D224" s="118">
        <v>0</v>
      </c>
      <c r="E224" s="118">
        <v>0</v>
      </c>
      <c r="F224" s="118">
        <v>0</v>
      </c>
      <c r="G224" s="118">
        <v>0</v>
      </c>
      <c r="H224" s="4"/>
      <c r="I224" s="4"/>
      <c r="J224" s="4"/>
      <c r="K224" s="4"/>
    </row>
    <row r="225" spans="1:11" ht="15" customHeight="1">
      <c r="A225" s="4"/>
      <c r="B225" s="4"/>
      <c r="C225" s="7" t="s">
        <v>460</v>
      </c>
      <c r="D225" s="118">
        <v>0</v>
      </c>
      <c r="E225" s="118">
        <v>0</v>
      </c>
      <c r="F225" s="118">
        <v>0</v>
      </c>
      <c r="G225" s="118">
        <v>0</v>
      </c>
      <c r="H225" s="4"/>
      <c r="I225" s="4"/>
      <c r="J225" s="4"/>
      <c r="K225" s="4"/>
    </row>
    <row r="226" spans="1:11" ht="15" customHeight="1">
      <c r="A226" s="4"/>
      <c r="B226" s="4"/>
      <c r="C226" s="7" t="s">
        <v>459</v>
      </c>
      <c r="D226" s="118">
        <v>0</v>
      </c>
      <c r="E226" s="118">
        <v>0</v>
      </c>
      <c r="F226" s="118">
        <v>0</v>
      </c>
      <c r="G226" s="118">
        <v>0</v>
      </c>
      <c r="H226" s="4"/>
      <c r="I226" s="4"/>
      <c r="J226" s="4"/>
      <c r="K226" s="4"/>
    </row>
    <row r="227" spans="1:11" ht="15" customHeight="1">
      <c r="A227" s="4"/>
      <c r="B227" s="4"/>
      <c r="C227" s="7" t="s">
        <v>458</v>
      </c>
      <c r="D227" s="118">
        <v>0</v>
      </c>
      <c r="E227" s="118">
        <v>0</v>
      </c>
      <c r="F227" s="118">
        <v>0</v>
      </c>
      <c r="G227" s="118">
        <v>0</v>
      </c>
      <c r="H227" s="4"/>
      <c r="I227" s="4"/>
      <c r="J227" s="4"/>
      <c r="K227" s="4"/>
    </row>
    <row r="228" spans="1:11" ht="15" customHeight="1">
      <c r="A228" s="4"/>
      <c r="B228" s="4"/>
      <c r="C228" s="7" t="s">
        <v>457</v>
      </c>
      <c r="D228" s="118">
        <v>0</v>
      </c>
      <c r="E228" s="118">
        <v>0</v>
      </c>
      <c r="F228" s="118">
        <v>0</v>
      </c>
      <c r="G228" s="118">
        <v>0</v>
      </c>
      <c r="H228" s="4"/>
      <c r="I228" s="4"/>
      <c r="J228" s="4"/>
      <c r="K228" s="4"/>
    </row>
    <row r="229" spans="1:11" ht="15" customHeight="1">
      <c r="A229" s="4"/>
      <c r="B229" s="4"/>
      <c r="C229" s="7" t="s">
        <v>456</v>
      </c>
      <c r="D229" s="118">
        <v>0</v>
      </c>
      <c r="E229" s="118">
        <v>0</v>
      </c>
      <c r="F229" s="118">
        <v>0</v>
      </c>
      <c r="G229" s="118">
        <v>0</v>
      </c>
      <c r="H229" s="4"/>
      <c r="I229" s="4"/>
      <c r="J229" s="4"/>
      <c r="K229" s="4"/>
    </row>
    <row r="230" spans="1:11" ht="15" customHeight="1">
      <c r="A230" s="4"/>
      <c r="B230" s="4"/>
      <c r="C230" s="7" t="s">
        <v>455</v>
      </c>
      <c r="D230" s="118">
        <v>0</v>
      </c>
      <c r="E230" s="118">
        <v>0</v>
      </c>
      <c r="F230" s="118">
        <v>0</v>
      </c>
      <c r="G230" s="118">
        <v>0</v>
      </c>
      <c r="H230" s="4"/>
      <c r="I230" s="4"/>
      <c r="J230" s="4"/>
      <c r="K230" s="4"/>
    </row>
    <row r="231" spans="1:11" ht="15" customHeight="1">
      <c r="A231" s="4"/>
      <c r="B231" s="4"/>
      <c r="C231" s="7" t="s">
        <v>454</v>
      </c>
      <c r="D231" s="118">
        <v>0</v>
      </c>
      <c r="E231" s="118">
        <v>0</v>
      </c>
      <c r="F231" s="118">
        <v>0</v>
      </c>
      <c r="G231" s="118">
        <v>0</v>
      </c>
      <c r="H231" s="4"/>
      <c r="I231" s="4"/>
      <c r="J231" s="4"/>
      <c r="K231" s="4"/>
    </row>
    <row r="232" spans="1:11" ht="15" customHeight="1">
      <c r="A232" s="4"/>
      <c r="B232" s="4"/>
      <c r="C232" s="7" t="s">
        <v>453</v>
      </c>
      <c r="D232" s="118">
        <v>0</v>
      </c>
      <c r="E232" s="118">
        <v>0</v>
      </c>
      <c r="F232" s="118">
        <v>0</v>
      </c>
      <c r="G232" s="118">
        <v>0</v>
      </c>
      <c r="H232" s="4"/>
      <c r="I232" s="4"/>
      <c r="J232" s="4"/>
      <c r="K232" s="4"/>
    </row>
    <row r="233" spans="1:11" ht="20.100000000000001" customHeight="1">
      <c r="A233" s="4"/>
      <c r="B233" s="4"/>
      <c r="C233" s="6" t="s">
        <v>450</v>
      </c>
      <c r="D233" s="4"/>
      <c r="E233" s="4"/>
      <c r="F233" s="4"/>
      <c r="G233" s="4"/>
      <c r="H233" s="4"/>
      <c r="I233" s="4"/>
      <c r="J233" s="4"/>
      <c r="K233" s="4"/>
    </row>
    <row r="234" spans="1:11" ht="20.100000000000001" customHeight="1">
      <c r="A234" s="17" t="s">
        <v>582</v>
      </c>
      <c r="B234" s="122" t="s">
        <v>338</v>
      </c>
      <c r="C234" s="122" t="s">
        <v>450</v>
      </c>
      <c r="D234" s="4"/>
      <c r="E234" s="3" t="s">
        <v>450</v>
      </c>
      <c r="F234" s="122" t="s">
        <v>338</v>
      </c>
      <c r="G234" s="122" t="s">
        <v>450</v>
      </c>
      <c r="H234" s="5" t="s">
        <v>450</v>
      </c>
      <c r="I234" s="3" t="s">
        <v>450</v>
      </c>
      <c r="J234" s="122" t="s">
        <v>338</v>
      </c>
      <c r="K234" s="122" t="s">
        <v>450</v>
      </c>
    </row>
    <row r="235" spans="1:11" ht="20.100000000000001" customHeight="1">
      <c r="A235" s="2" t="s">
        <v>578</v>
      </c>
      <c r="B235" s="122" t="s">
        <v>451</v>
      </c>
      <c r="C235" s="122" t="s">
        <v>450</v>
      </c>
      <c r="D235" s="4"/>
      <c r="E235" s="2" t="s">
        <v>577</v>
      </c>
      <c r="F235" s="122" t="s">
        <v>451</v>
      </c>
      <c r="G235" s="122" t="s">
        <v>450</v>
      </c>
      <c r="H235" s="4"/>
      <c r="I235" s="2" t="s">
        <v>452</v>
      </c>
      <c r="J235" s="122" t="s">
        <v>451</v>
      </c>
      <c r="K235" s="122" t="s">
        <v>450</v>
      </c>
    </row>
    <row r="236" spans="1:11" ht="20.100000000000001" customHeight="1">
      <c r="A236" s="1" t="s">
        <v>450</v>
      </c>
      <c r="B236" s="122" t="s">
        <v>336</v>
      </c>
      <c r="C236" s="122" t="s">
        <v>450</v>
      </c>
      <c r="D236" s="4"/>
      <c r="E236" s="1" t="s">
        <v>450</v>
      </c>
      <c r="F236" s="122" t="s">
        <v>336</v>
      </c>
      <c r="G236" s="122" t="s">
        <v>450</v>
      </c>
      <c r="H236" s="4"/>
      <c r="I236" s="1" t="s">
        <v>450</v>
      </c>
      <c r="J236" s="122" t="s">
        <v>336</v>
      </c>
      <c r="K236" s="122" t="s">
        <v>450</v>
      </c>
    </row>
  </sheetData>
  <mergeCells count="27">
    <mergeCell ref="D135:G135"/>
    <mergeCell ref="D136:G136"/>
    <mergeCell ref="C145:G145"/>
    <mergeCell ref="D77:G77"/>
    <mergeCell ref="D78:G78"/>
    <mergeCell ref="C87:G87"/>
    <mergeCell ref="C132:G132"/>
    <mergeCell ref="D133:G133"/>
    <mergeCell ref="D134:G134"/>
    <mergeCell ref="D76:G76"/>
    <mergeCell ref="D7:G7"/>
    <mergeCell ref="C8:G8"/>
    <mergeCell ref="C9:G9"/>
    <mergeCell ref="D10:G10"/>
    <mergeCell ref="D14:G14"/>
    <mergeCell ref="C18:G18"/>
    <mergeCell ref="D19:G19"/>
    <mergeCell ref="D20:G20"/>
    <mergeCell ref="D21:G21"/>
    <mergeCell ref="D22:G22"/>
    <mergeCell ref="C31:G31"/>
    <mergeCell ref="D6:G6"/>
    <mergeCell ref="C1:G1"/>
    <mergeCell ref="C2:G2"/>
    <mergeCell ref="D3:G3"/>
    <mergeCell ref="D4:G4"/>
    <mergeCell ref="D5:G5"/>
  </mergeCells>
  <pageMargins left="0" right="0" top="0" bottom="0"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pageSetUpPr fitToPage="1"/>
  </sheetPr>
  <dimension ref="A1:L408"/>
  <sheetViews>
    <sheetView workbookViewId="0">
      <selection activeCell="A16" sqref="A16"/>
    </sheetView>
  </sheetViews>
  <sheetFormatPr defaultRowHeight="1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c r="A1" s="4"/>
      <c r="B1" s="4"/>
      <c r="C1" s="837" t="s">
        <v>664</v>
      </c>
      <c r="D1" s="838"/>
      <c r="E1" s="838"/>
      <c r="F1" s="838"/>
      <c r="G1" s="838"/>
      <c r="H1" s="4"/>
      <c r="I1" s="4"/>
      <c r="J1" s="4"/>
      <c r="K1" s="4"/>
      <c r="L1" s="4"/>
    </row>
    <row r="2" spans="1:12" ht="24.95" customHeight="1">
      <c r="A2" s="4"/>
      <c r="B2" s="4"/>
      <c r="C2" s="839" t="s">
        <v>345</v>
      </c>
      <c r="D2" s="840"/>
      <c r="E2" s="840"/>
      <c r="F2" s="840"/>
      <c r="G2" s="840"/>
      <c r="H2" s="840"/>
      <c r="I2" s="4"/>
      <c r="J2" s="4"/>
      <c r="K2" s="4"/>
      <c r="L2" s="4"/>
    </row>
    <row r="3" spans="1:12" ht="14.1" customHeight="1">
      <c r="A3" s="4"/>
      <c r="B3" s="4"/>
      <c r="C3" s="16" t="s">
        <v>575</v>
      </c>
      <c r="D3" s="841" t="s">
        <v>663</v>
      </c>
      <c r="E3" s="842"/>
      <c r="F3" s="842"/>
      <c r="G3" s="842"/>
      <c r="H3" s="842"/>
      <c r="I3" s="4"/>
      <c r="J3" s="4"/>
      <c r="K3" s="4"/>
      <c r="L3" s="4"/>
    </row>
    <row r="4" spans="1:12" ht="14.1" customHeight="1">
      <c r="A4" s="4"/>
      <c r="B4" s="4"/>
      <c r="C4" s="16" t="s">
        <v>573</v>
      </c>
      <c r="D4" s="841" t="s">
        <v>662</v>
      </c>
      <c r="E4" s="842"/>
      <c r="F4" s="842"/>
      <c r="G4" s="842"/>
      <c r="H4" s="842"/>
      <c r="I4" s="4"/>
      <c r="J4" s="4"/>
      <c r="K4" s="4"/>
      <c r="L4" s="4"/>
    </row>
    <row r="5" spans="1:12" ht="14.1" customHeight="1">
      <c r="A5" s="4"/>
      <c r="B5" s="4"/>
      <c r="C5" s="16" t="s">
        <v>0</v>
      </c>
      <c r="D5" s="841" t="s">
        <v>101</v>
      </c>
      <c r="E5" s="842"/>
      <c r="F5" s="842"/>
      <c r="G5" s="842"/>
      <c r="H5" s="842"/>
      <c r="I5" s="4"/>
      <c r="J5" s="4"/>
      <c r="K5" s="4"/>
      <c r="L5" s="4"/>
    </row>
    <row r="6" spans="1:12" ht="14.1" customHeight="1">
      <c r="A6" s="4"/>
      <c r="B6" s="4"/>
      <c r="C6" s="16" t="s">
        <v>1</v>
      </c>
      <c r="D6" s="841" t="s">
        <v>2</v>
      </c>
      <c r="E6" s="842"/>
      <c r="F6" s="842"/>
      <c r="G6" s="842"/>
      <c r="H6" s="842"/>
      <c r="I6" s="4"/>
      <c r="J6" s="4"/>
      <c r="K6" s="4"/>
      <c r="L6" s="4"/>
    </row>
    <row r="7" spans="1:12" ht="14.1" customHeight="1">
      <c r="A7" s="4"/>
      <c r="B7" s="4"/>
      <c r="C7" s="16" t="s">
        <v>3</v>
      </c>
      <c r="D7" s="831" t="s">
        <v>572</v>
      </c>
      <c r="E7" s="832"/>
      <c r="F7" s="832"/>
      <c r="G7" s="832"/>
      <c r="H7" s="832"/>
      <c r="I7" s="4"/>
      <c r="J7" s="4"/>
      <c r="K7" s="4"/>
      <c r="L7" s="4"/>
    </row>
    <row r="8" spans="1:12" ht="14.1" customHeight="1">
      <c r="A8" s="4"/>
      <c r="B8" s="4"/>
      <c r="C8" s="833" t="s">
        <v>4</v>
      </c>
      <c r="D8" s="834"/>
      <c r="E8" s="834"/>
      <c r="F8" s="834"/>
      <c r="G8" s="834"/>
      <c r="H8" s="834"/>
      <c r="I8" s="4"/>
      <c r="J8" s="4"/>
      <c r="K8" s="4"/>
      <c r="L8" s="4"/>
    </row>
    <row r="9" spans="1:12" ht="62.1" customHeight="1">
      <c r="A9" s="4"/>
      <c r="B9" s="4"/>
      <c r="C9" s="835" t="s">
        <v>661</v>
      </c>
      <c r="D9" s="836"/>
      <c r="E9" s="836"/>
      <c r="F9" s="836"/>
      <c r="G9" s="836"/>
      <c r="H9" s="836"/>
      <c r="I9" s="4"/>
      <c r="J9" s="4"/>
      <c r="K9" s="4"/>
      <c r="L9" s="4"/>
    </row>
    <row r="10" spans="1:12" ht="237" customHeight="1">
      <c r="A10" s="4"/>
      <c r="B10" s="4"/>
      <c r="C10" s="8" t="s">
        <v>5</v>
      </c>
      <c r="D10" s="829" t="s">
        <v>660</v>
      </c>
      <c r="E10" s="830"/>
      <c r="F10" s="830"/>
      <c r="G10" s="830"/>
      <c r="H10" s="830"/>
      <c r="I10" s="4"/>
      <c r="J10" s="4"/>
    </row>
    <row r="11" spans="1:12" ht="27.95" customHeight="1">
      <c r="A11" s="4"/>
      <c r="B11" s="4"/>
      <c r="C11" s="7" t="s">
        <v>6</v>
      </c>
      <c r="D11" s="112">
        <v>2021</v>
      </c>
      <c r="E11" s="112">
        <v>2022</v>
      </c>
      <c r="F11" s="112">
        <v>2023</v>
      </c>
      <c r="G11" s="920">
        <v>2024</v>
      </c>
      <c r="H11" s="921"/>
      <c r="I11" s="4"/>
      <c r="J11" s="4"/>
      <c r="K11" s="4"/>
      <c r="L11" s="4"/>
    </row>
    <row r="12" spans="1:12" ht="14.1" customHeight="1">
      <c r="A12" s="4"/>
      <c r="B12" s="4"/>
      <c r="C12" s="15"/>
      <c r="D12" s="113" t="s">
        <v>7</v>
      </c>
      <c r="E12" s="113" t="s">
        <v>8</v>
      </c>
      <c r="F12" s="113" t="s">
        <v>8</v>
      </c>
      <c r="G12" s="922" t="s">
        <v>8</v>
      </c>
      <c r="H12" s="923"/>
      <c r="I12" s="4"/>
      <c r="J12" s="4"/>
      <c r="K12" s="4"/>
      <c r="L12" s="4"/>
    </row>
    <row r="13" spans="1:12" ht="20.100000000000001" customHeight="1">
      <c r="A13" s="4"/>
      <c r="B13" s="4"/>
      <c r="C13" s="7" t="s">
        <v>641</v>
      </c>
      <c r="D13" s="114" t="s">
        <v>640</v>
      </c>
      <c r="E13" s="114" t="s">
        <v>640</v>
      </c>
      <c r="F13" s="114" t="s">
        <v>639</v>
      </c>
      <c r="G13" s="919" t="s">
        <v>639</v>
      </c>
      <c r="H13" s="906"/>
      <c r="I13" s="4"/>
      <c r="J13" s="4"/>
      <c r="K13" s="4"/>
      <c r="L13" s="4"/>
    </row>
    <row r="14" spans="1:12" ht="20.100000000000001" customHeight="1">
      <c r="A14" s="4"/>
      <c r="B14" s="4"/>
      <c r="C14" s="7" t="s">
        <v>659</v>
      </c>
      <c r="D14" s="114" t="s">
        <v>640</v>
      </c>
      <c r="E14" s="114" t="s">
        <v>658</v>
      </c>
      <c r="F14" s="114" t="s">
        <v>657</v>
      </c>
      <c r="G14" s="919" t="s">
        <v>656</v>
      </c>
      <c r="H14" s="906"/>
      <c r="I14" s="4"/>
      <c r="J14" s="4"/>
      <c r="K14" s="4"/>
      <c r="L14" s="4"/>
    </row>
    <row r="15" spans="1:12" ht="20.100000000000001" customHeight="1">
      <c r="A15" s="4"/>
      <c r="B15" s="4"/>
      <c r="C15" s="7" t="s">
        <v>655</v>
      </c>
      <c r="D15" s="114" t="s">
        <v>524</v>
      </c>
      <c r="E15" s="114" t="s">
        <v>654</v>
      </c>
      <c r="F15" s="114" t="s">
        <v>653</v>
      </c>
      <c r="G15" s="919" t="s">
        <v>652</v>
      </c>
      <c r="H15" s="906"/>
      <c r="I15" s="4"/>
      <c r="J15" s="4"/>
      <c r="K15" s="4"/>
      <c r="L15" s="4"/>
    </row>
    <row r="16" spans="1:12" ht="20.100000000000001" customHeight="1">
      <c r="B16" s="4"/>
      <c r="C16" s="7" t="s">
        <v>651</v>
      </c>
      <c r="D16" s="114" t="s">
        <v>388</v>
      </c>
      <c r="E16" s="114" t="s">
        <v>650</v>
      </c>
      <c r="F16" s="114" t="s">
        <v>649</v>
      </c>
      <c r="G16" s="919" t="s">
        <v>648</v>
      </c>
      <c r="H16" s="906"/>
      <c r="I16" s="4"/>
      <c r="J16" s="4"/>
      <c r="K16" s="4"/>
      <c r="L16" s="4"/>
    </row>
    <row r="17" spans="1:12" ht="14.1" customHeight="1">
      <c r="A17" s="4"/>
      <c r="B17" s="4"/>
      <c r="C17" s="7" t="s">
        <v>647</v>
      </c>
      <c r="D17" s="114" t="s">
        <v>646</v>
      </c>
      <c r="E17" s="114" t="s">
        <v>645</v>
      </c>
      <c r="F17" s="114" t="s">
        <v>644</v>
      </c>
      <c r="G17" s="919" t="s">
        <v>643</v>
      </c>
      <c r="H17" s="906"/>
      <c r="I17" s="4"/>
      <c r="J17" s="4"/>
      <c r="K17" s="4"/>
      <c r="L17" s="4"/>
    </row>
    <row r="18" spans="1:12" ht="47.1" customHeight="1">
      <c r="A18" s="4"/>
      <c r="B18" s="4"/>
      <c r="C18" s="8" t="s">
        <v>303</v>
      </c>
      <c r="D18" s="829" t="s">
        <v>642</v>
      </c>
      <c r="E18" s="830"/>
      <c r="F18" s="830"/>
      <c r="G18" s="830"/>
      <c r="H18" s="830"/>
      <c r="I18" s="4"/>
      <c r="J18" s="4"/>
      <c r="K18" s="4"/>
      <c r="L18" s="4"/>
    </row>
    <row r="19" spans="1:12" ht="27.95" customHeight="1">
      <c r="A19" s="4"/>
      <c r="B19" s="4"/>
      <c r="C19" s="7" t="s">
        <v>511</v>
      </c>
      <c r="D19" s="112">
        <v>2021</v>
      </c>
      <c r="E19" s="112">
        <v>2022</v>
      </c>
      <c r="F19" s="112">
        <v>2023</v>
      </c>
      <c r="G19" s="920">
        <v>2024</v>
      </c>
      <c r="H19" s="921"/>
      <c r="I19" s="4"/>
      <c r="J19" s="4"/>
      <c r="K19" s="4"/>
      <c r="L19" s="4"/>
    </row>
    <row r="20" spans="1:12" ht="14.1" customHeight="1">
      <c r="A20" s="4"/>
      <c r="B20" s="4"/>
      <c r="C20" s="15"/>
      <c r="D20" s="113" t="s">
        <v>7</v>
      </c>
      <c r="E20" s="113" t="s">
        <v>8</v>
      </c>
      <c r="F20" s="113" t="s">
        <v>8</v>
      </c>
      <c r="G20" s="922" t="s">
        <v>8</v>
      </c>
      <c r="H20" s="923"/>
      <c r="I20" s="4"/>
      <c r="J20" s="4"/>
      <c r="K20" s="4"/>
      <c r="L20" s="4"/>
    </row>
    <row r="21" spans="1:12" ht="20.100000000000001" customHeight="1">
      <c r="A21" s="4"/>
      <c r="B21" s="4"/>
      <c r="C21" s="7" t="s">
        <v>641</v>
      </c>
      <c r="D21" s="114" t="s">
        <v>640</v>
      </c>
      <c r="E21" s="114" t="s">
        <v>640</v>
      </c>
      <c r="F21" s="114" t="s">
        <v>639</v>
      </c>
      <c r="G21" s="919" t="s">
        <v>639</v>
      </c>
      <c r="H21" s="906"/>
      <c r="I21" s="4"/>
      <c r="J21" s="4"/>
      <c r="K21" s="4"/>
      <c r="L21" s="4"/>
    </row>
    <row r="22" spans="1:12" ht="14.1" customHeight="1">
      <c r="A22" s="4"/>
      <c r="B22" s="4"/>
      <c r="C22" s="827" t="s">
        <v>347</v>
      </c>
      <c r="D22" s="828"/>
      <c r="E22" s="828"/>
      <c r="F22" s="828"/>
      <c r="G22" s="828"/>
      <c r="H22" s="828"/>
      <c r="I22" s="4"/>
      <c r="J22" s="4"/>
      <c r="K22" s="4"/>
      <c r="L22" s="4"/>
    </row>
    <row r="23" spans="1:12" ht="14.1" customHeight="1">
      <c r="A23" s="4"/>
      <c r="B23" s="4"/>
      <c r="C23" s="111" t="s">
        <v>638</v>
      </c>
      <c r="D23" s="827" t="s">
        <v>637</v>
      </c>
      <c r="E23" s="828"/>
      <c r="F23" s="828"/>
      <c r="G23" s="828"/>
      <c r="H23" s="828"/>
      <c r="I23" s="4"/>
      <c r="J23" s="4"/>
      <c r="K23" s="4"/>
      <c r="L23" s="4"/>
    </row>
    <row r="24" spans="1:12" ht="18" customHeight="1">
      <c r="A24" s="4"/>
      <c r="B24" s="4"/>
      <c r="C24" s="14" t="s">
        <v>484</v>
      </c>
      <c r="D24" s="825" t="s">
        <v>636</v>
      </c>
      <c r="E24" s="826"/>
      <c r="F24" s="826"/>
      <c r="G24" s="826"/>
      <c r="H24" s="826"/>
      <c r="I24" s="4"/>
      <c r="J24" s="4"/>
      <c r="K24" s="4"/>
      <c r="L24" s="4"/>
    </row>
    <row r="25" spans="1:12" ht="18" customHeight="1">
      <c r="A25" s="4"/>
      <c r="B25" s="4"/>
      <c r="C25" s="122" t="s">
        <v>482</v>
      </c>
      <c r="D25" s="821" t="s">
        <v>635</v>
      </c>
      <c r="E25" s="822"/>
      <c r="F25" s="822"/>
      <c r="G25" s="822"/>
      <c r="H25" s="822"/>
      <c r="I25" s="4"/>
      <c r="J25" s="4"/>
      <c r="K25" s="4"/>
      <c r="L25" s="4"/>
    </row>
    <row r="26" spans="1:12" ht="18" customHeight="1">
      <c r="A26" s="4"/>
      <c r="B26" s="4"/>
      <c r="C26" s="122" t="s">
        <v>15</v>
      </c>
      <c r="D26" s="821" t="s">
        <v>99</v>
      </c>
      <c r="E26" s="822"/>
      <c r="F26" s="822"/>
      <c r="G26" s="822"/>
      <c r="H26" s="822"/>
      <c r="I26" s="4"/>
      <c r="J26" s="4"/>
      <c r="K26" s="4"/>
      <c r="L26" s="4"/>
    </row>
    <row r="27" spans="1:12" ht="15" customHeight="1">
      <c r="A27" s="4"/>
      <c r="B27" s="4"/>
      <c r="C27" s="13"/>
      <c r="D27" s="116">
        <v>2021</v>
      </c>
      <c r="E27" s="116">
        <v>2022</v>
      </c>
      <c r="F27" s="116">
        <v>2023</v>
      </c>
      <c r="G27" s="915">
        <v>2024</v>
      </c>
      <c r="H27" s="916"/>
      <c r="I27" s="4"/>
      <c r="J27" s="4"/>
      <c r="K27" s="4"/>
      <c r="L27" s="4"/>
    </row>
    <row r="28" spans="1:12" ht="15" customHeight="1">
      <c r="A28" s="4"/>
      <c r="B28" s="4"/>
      <c r="C28" s="12"/>
      <c r="D28" s="117" t="s">
        <v>7</v>
      </c>
      <c r="E28" s="117" t="s">
        <v>8</v>
      </c>
      <c r="F28" s="117" t="s">
        <v>8</v>
      </c>
      <c r="G28" s="917" t="s">
        <v>8</v>
      </c>
      <c r="H28" s="918"/>
      <c r="I28" s="4"/>
      <c r="J28" s="4"/>
      <c r="K28" s="4"/>
      <c r="L28" s="4"/>
    </row>
    <row r="29" spans="1:12" ht="14.1" customHeight="1">
      <c r="A29" s="4"/>
      <c r="B29" s="4"/>
      <c r="C29" s="7" t="s">
        <v>16</v>
      </c>
      <c r="D29" s="114" t="s">
        <v>634</v>
      </c>
      <c r="E29" s="114" t="s">
        <v>633</v>
      </c>
      <c r="F29" s="114" t="s">
        <v>632</v>
      </c>
      <c r="G29" s="919" t="s">
        <v>632</v>
      </c>
      <c r="H29" s="906"/>
      <c r="I29" s="4"/>
      <c r="J29" s="4"/>
      <c r="K29" s="4"/>
      <c r="L29" s="4"/>
    </row>
    <row r="30" spans="1:12" ht="14.1" customHeight="1">
      <c r="A30" s="4"/>
      <c r="B30" s="4"/>
      <c r="C30" s="7" t="s">
        <v>17</v>
      </c>
      <c r="D30" s="114" t="s">
        <v>631</v>
      </c>
      <c r="E30" s="114" t="s">
        <v>630</v>
      </c>
      <c r="F30" s="114" t="s">
        <v>630</v>
      </c>
      <c r="G30" s="919" t="s">
        <v>629</v>
      </c>
      <c r="H30" s="906"/>
      <c r="I30" s="4"/>
      <c r="J30" s="4"/>
      <c r="K30" s="4"/>
      <c r="L30" s="4"/>
    </row>
    <row r="31" spans="1:12" ht="14.1" customHeight="1">
      <c r="A31" s="4"/>
      <c r="B31" s="4"/>
      <c r="C31" s="7" t="s">
        <v>18</v>
      </c>
      <c r="D31" s="114" t="s">
        <v>628</v>
      </c>
      <c r="E31" s="114" t="s">
        <v>627</v>
      </c>
      <c r="F31" s="114" t="s">
        <v>626</v>
      </c>
      <c r="G31" s="919" t="s">
        <v>625</v>
      </c>
      <c r="H31" s="906"/>
      <c r="I31" s="4"/>
      <c r="J31" s="4"/>
      <c r="K31" s="4"/>
      <c r="L31" s="4"/>
    </row>
    <row r="32" spans="1:12" ht="14.1" customHeight="1">
      <c r="A32" s="4"/>
      <c r="B32" s="4"/>
      <c r="C32" s="7" t="s">
        <v>477</v>
      </c>
      <c r="D32" s="114" t="s">
        <v>450</v>
      </c>
      <c r="E32" s="114" t="s">
        <v>624</v>
      </c>
      <c r="F32" s="114" t="s">
        <v>623</v>
      </c>
      <c r="G32" s="919" t="s">
        <v>474</v>
      </c>
      <c r="H32" s="906"/>
      <c r="I32" s="4"/>
      <c r="J32" s="4"/>
      <c r="K32" s="4"/>
      <c r="L32" s="4"/>
    </row>
    <row r="33" spans="1:12" ht="14.1" customHeight="1">
      <c r="A33" s="4"/>
      <c r="B33" s="4"/>
      <c r="C33" s="7" t="s">
        <v>476</v>
      </c>
      <c r="D33" s="114" t="s">
        <v>450</v>
      </c>
      <c r="E33" s="114" t="s">
        <v>622</v>
      </c>
      <c r="F33" s="114" t="s">
        <v>474</v>
      </c>
      <c r="G33" s="919" t="s">
        <v>619</v>
      </c>
      <c r="H33" s="906"/>
      <c r="I33" s="4"/>
      <c r="J33" s="4"/>
      <c r="K33" s="4"/>
      <c r="L33" s="4"/>
    </row>
    <row r="34" spans="1:12" ht="14.1" customHeight="1">
      <c r="A34" s="4"/>
      <c r="B34" s="4"/>
      <c r="C34" s="7" t="s">
        <v>22</v>
      </c>
      <c r="D34" s="114" t="s">
        <v>450</v>
      </c>
      <c r="E34" s="114" t="s">
        <v>621</v>
      </c>
      <c r="F34" s="114" t="s">
        <v>620</v>
      </c>
      <c r="G34" s="919" t="s">
        <v>619</v>
      </c>
      <c r="H34" s="906"/>
      <c r="I34" s="4"/>
      <c r="J34" s="4"/>
      <c r="K34" s="4"/>
      <c r="L34" s="4"/>
    </row>
    <row r="35" spans="1:12" ht="14.1" customHeight="1">
      <c r="A35" s="4"/>
      <c r="B35" s="4"/>
      <c r="C35" s="823" t="s">
        <v>473</v>
      </c>
      <c r="D35" s="824"/>
      <c r="E35" s="824"/>
      <c r="F35" s="824"/>
      <c r="G35" s="824"/>
      <c r="H35" s="824"/>
      <c r="I35" s="4"/>
      <c r="J35" s="4"/>
      <c r="K35" s="4"/>
      <c r="L35" s="4"/>
    </row>
    <row r="36" spans="1:12" ht="14.1" customHeight="1">
      <c r="A36" s="4"/>
      <c r="B36" s="4"/>
      <c r="C36" s="13"/>
      <c r="D36" s="116">
        <v>2021</v>
      </c>
      <c r="E36" s="116">
        <v>2022</v>
      </c>
      <c r="F36" s="116">
        <v>2023</v>
      </c>
      <c r="G36" s="915">
        <v>2024</v>
      </c>
      <c r="H36" s="916"/>
      <c r="I36" s="4"/>
      <c r="J36" s="4"/>
      <c r="K36" s="4"/>
      <c r="L36" s="4"/>
    </row>
    <row r="37" spans="1:12" ht="14.1" customHeight="1">
      <c r="A37" s="4"/>
      <c r="B37" s="4"/>
      <c r="C37" s="12"/>
      <c r="D37" s="117" t="s">
        <v>7</v>
      </c>
      <c r="E37" s="117" t="s">
        <v>8</v>
      </c>
      <c r="F37" s="117" t="s">
        <v>8</v>
      </c>
      <c r="G37" s="917" t="s">
        <v>8</v>
      </c>
      <c r="H37" s="918"/>
      <c r="I37" s="4"/>
      <c r="J37" s="4"/>
      <c r="K37" s="4"/>
      <c r="L37" s="4"/>
    </row>
    <row r="38" spans="1:12" ht="14.1" customHeight="1">
      <c r="A38" s="4"/>
      <c r="B38" s="4"/>
      <c r="C38" s="11" t="s">
        <v>470</v>
      </c>
      <c r="D38" s="115">
        <v>102860000</v>
      </c>
      <c r="E38" s="115">
        <v>105920000</v>
      </c>
      <c r="F38" s="115">
        <v>105920000</v>
      </c>
      <c r="G38" s="909">
        <v>105920000</v>
      </c>
      <c r="H38" s="910"/>
      <c r="I38" s="4"/>
      <c r="J38" s="4"/>
      <c r="K38" s="4"/>
      <c r="L38" s="4"/>
    </row>
    <row r="39" spans="1:12" ht="14.1" customHeight="1">
      <c r="A39" s="4"/>
      <c r="B39" s="4"/>
      <c r="C39" s="11" t="s">
        <v>459</v>
      </c>
      <c r="D39" s="115">
        <v>102860000</v>
      </c>
      <c r="E39" s="115">
        <v>105920000</v>
      </c>
      <c r="F39" s="115">
        <v>105920000</v>
      </c>
      <c r="G39" s="909">
        <v>105920000</v>
      </c>
      <c r="H39" s="910"/>
      <c r="I39" s="4"/>
      <c r="J39" s="4"/>
      <c r="K39" s="4"/>
      <c r="L39" s="4"/>
    </row>
    <row r="40" spans="1:12" ht="14.1" customHeight="1">
      <c r="A40" s="4"/>
      <c r="B40" s="4"/>
      <c r="C40" s="11" t="s">
        <v>463</v>
      </c>
      <c r="D40" s="115">
        <v>0</v>
      </c>
      <c r="E40" s="115">
        <v>0</v>
      </c>
      <c r="F40" s="115">
        <v>0</v>
      </c>
      <c r="G40" s="909">
        <v>0</v>
      </c>
      <c r="H40" s="910"/>
      <c r="I40" s="4"/>
      <c r="J40" s="4"/>
      <c r="K40" s="4"/>
      <c r="L40" s="4"/>
    </row>
    <row r="41" spans="1:12" ht="14.1" customHeight="1">
      <c r="A41" s="4"/>
      <c r="B41" s="4"/>
      <c r="C41" s="11" t="s">
        <v>469</v>
      </c>
      <c r="D41" s="115">
        <v>15400000</v>
      </c>
      <c r="E41" s="115">
        <v>15400000</v>
      </c>
      <c r="F41" s="115">
        <v>15400000</v>
      </c>
      <c r="G41" s="909">
        <v>15400000</v>
      </c>
      <c r="H41" s="910"/>
      <c r="I41" s="4"/>
      <c r="J41" s="4"/>
      <c r="K41" s="4"/>
      <c r="L41" s="4"/>
    </row>
    <row r="42" spans="1:12" ht="14.1" customHeight="1">
      <c r="A42" s="4"/>
      <c r="B42" s="4"/>
      <c r="C42" s="11" t="s">
        <v>459</v>
      </c>
      <c r="D42" s="115">
        <v>15400000</v>
      </c>
      <c r="E42" s="115">
        <v>15400000</v>
      </c>
      <c r="F42" s="115">
        <v>15400000</v>
      </c>
      <c r="G42" s="909">
        <v>15400000</v>
      </c>
      <c r="H42" s="910"/>
      <c r="I42" s="4"/>
      <c r="J42" s="4"/>
      <c r="K42" s="4"/>
      <c r="L42" s="4"/>
    </row>
    <row r="43" spans="1:12" ht="14.1" customHeight="1">
      <c r="A43" s="4"/>
      <c r="B43" s="4"/>
      <c r="C43" s="11" t="s">
        <v>463</v>
      </c>
      <c r="D43" s="115">
        <v>0</v>
      </c>
      <c r="E43" s="115">
        <v>0</v>
      </c>
      <c r="F43" s="115">
        <v>0</v>
      </c>
      <c r="G43" s="909">
        <v>0</v>
      </c>
      <c r="H43" s="910"/>
      <c r="I43" s="4"/>
      <c r="J43" s="4"/>
      <c r="K43" s="4"/>
      <c r="L43" s="4"/>
    </row>
    <row r="44" spans="1:12" ht="14.1" customHeight="1">
      <c r="A44" s="4"/>
      <c r="B44" s="4"/>
      <c r="C44" s="11" t="s">
        <v>468</v>
      </c>
      <c r="D44" s="115">
        <v>35100000</v>
      </c>
      <c r="E44" s="115">
        <v>43384000</v>
      </c>
      <c r="F44" s="115">
        <v>43384000</v>
      </c>
      <c r="G44" s="909">
        <v>48935000</v>
      </c>
      <c r="H44" s="910"/>
      <c r="I44" s="4"/>
      <c r="J44" s="4"/>
      <c r="K44" s="4"/>
      <c r="L44" s="4"/>
    </row>
    <row r="45" spans="1:12" ht="14.1" customHeight="1">
      <c r="A45" s="4"/>
      <c r="B45" s="4"/>
      <c r="C45" s="11" t="s">
        <v>459</v>
      </c>
      <c r="D45" s="115">
        <v>35100000</v>
      </c>
      <c r="E45" s="115">
        <v>43384000</v>
      </c>
      <c r="F45" s="115">
        <v>43384000</v>
      </c>
      <c r="G45" s="909">
        <v>48935000</v>
      </c>
      <c r="H45" s="910"/>
      <c r="I45" s="4"/>
      <c r="J45" s="4"/>
      <c r="K45" s="4"/>
      <c r="L45" s="4"/>
    </row>
    <row r="46" spans="1:12" ht="14.1" customHeight="1">
      <c r="A46" s="4"/>
      <c r="B46" s="4"/>
      <c r="C46" s="11" t="s">
        <v>463</v>
      </c>
      <c r="D46" s="115">
        <v>0</v>
      </c>
      <c r="E46" s="115">
        <v>0</v>
      </c>
      <c r="F46" s="115">
        <v>0</v>
      </c>
      <c r="G46" s="909">
        <v>0</v>
      </c>
      <c r="H46" s="910"/>
      <c r="I46" s="4"/>
      <c r="J46" s="4"/>
      <c r="K46" s="4"/>
      <c r="L46" s="4"/>
    </row>
    <row r="47" spans="1:12" ht="14.1" customHeight="1">
      <c r="A47" s="4"/>
      <c r="B47" s="4"/>
      <c r="C47" s="11" t="s">
        <v>467</v>
      </c>
      <c r="D47" s="115">
        <v>0</v>
      </c>
      <c r="E47" s="115">
        <v>0</v>
      </c>
      <c r="F47" s="115">
        <v>0</v>
      </c>
      <c r="G47" s="909">
        <v>0</v>
      </c>
      <c r="H47" s="910"/>
      <c r="I47" s="4"/>
      <c r="J47" s="4"/>
      <c r="K47" s="4"/>
      <c r="L47" s="4"/>
    </row>
    <row r="48" spans="1:12" ht="14.1" customHeight="1">
      <c r="A48" s="4"/>
      <c r="B48" s="4"/>
      <c r="C48" s="11" t="s">
        <v>459</v>
      </c>
      <c r="D48" s="115">
        <v>0</v>
      </c>
      <c r="E48" s="115">
        <v>0</v>
      </c>
      <c r="F48" s="115">
        <v>0</v>
      </c>
      <c r="G48" s="909">
        <v>0</v>
      </c>
      <c r="H48" s="910"/>
      <c r="I48" s="4"/>
      <c r="J48" s="4"/>
      <c r="K48" s="4"/>
      <c r="L48" s="4"/>
    </row>
    <row r="49" spans="1:12" ht="14.1" customHeight="1">
      <c r="A49" s="4"/>
      <c r="B49" s="4"/>
      <c r="C49" s="11" t="s">
        <v>463</v>
      </c>
      <c r="D49" s="115">
        <v>0</v>
      </c>
      <c r="E49" s="115">
        <v>0</v>
      </c>
      <c r="F49" s="115">
        <v>0</v>
      </c>
      <c r="G49" s="909">
        <v>0</v>
      </c>
      <c r="H49" s="910"/>
      <c r="I49" s="4"/>
      <c r="J49" s="4"/>
      <c r="K49" s="4"/>
      <c r="L49" s="4"/>
    </row>
    <row r="50" spans="1:12" ht="14.1" customHeight="1">
      <c r="A50" s="4"/>
      <c r="B50" s="4"/>
      <c r="C50" s="11" t="s">
        <v>472</v>
      </c>
      <c r="D50" s="115">
        <v>0</v>
      </c>
      <c r="E50" s="115">
        <v>0</v>
      </c>
      <c r="F50" s="115">
        <v>0</v>
      </c>
      <c r="G50" s="909">
        <v>0</v>
      </c>
      <c r="H50" s="910"/>
      <c r="I50" s="4"/>
      <c r="J50" s="4"/>
      <c r="K50" s="4"/>
      <c r="L50" s="4"/>
    </row>
    <row r="51" spans="1:12" ht="14.1" customHeight="1">
      <c r="A51" s="4"/>
      <c r="B51" s="4"/>
      <c r="C51" s="11" t="s">
        <v>459</v>
      </c>
      <c r="D51" s="115">
        <v>0</v>
      </c>
      <c r="E51" s="115">
        <v>0</v>
      </c>
      <c r="F51" s="115">
        <v>0</v>
      </c>
      <c r="G51" s="909">
        <v>0</v>
      </c>
      <c r="H51" s="910"/>
      <c r="I51" s="4"/>
      <c r="J51" s="4"/>
      <c r="K51" s="4"/>
      <c r="L51" s="4"/>
    </row>
    <row r="52" spans="1:12" ht="14.1" customHeight="1">
      <c r="A52" s="4"/>
      <c r="B52" s="4"/>
      <c r="C52" s="11" t="s">
        <v>463</v>
      </c>
      <c r="D52" s="115">
        <v>0</v>
      </c>
      <c r="E52" s="115">
        <v>0</v>
      </c>
      <c r="F52" s="115">
        <v>0</v>
      </c>
      <c r="G52" s="909">
        <v>0</v>
      </c>
      <c r="H52" s="910"/>
      <c r="I52" s="4"/>
      <c r="J52" s="4"/>
      <c r="K52" s="4"/>
      <c r="L52" s="4"/>
    </row>
    <row r="53" spans="1:12" ht="14.1" customHeight="1">
      <c r="A53" s="4"/>
      <c r="B53" s="4"/>
      <c r="C53" s="11" t="s">
        <v>465</v>
      </c>
      <c r="D53" s="115">
        <v>0</v>
      </c>
      <c r="E53" s="115">
        <v>0</v>
      </c>
      <c r="F53" s="115">
        <v>0</v>
      </c>
      <c r="G53" s="909">
        <v>0</v>
      </c>
      <c r="H53" s="910"/>
      <c r="I53" s="4"/>
      <c r="J53" s="4"/>
      <c r="K53" s="4"/>
      <c r="L53" s="4"/>
    </row>
    <row r="54" spans="1:12" ht="14.1" customHeight="1">
      <c r="A54" s="4"/>
      <c r="B54" s="4"/>
      <c r="C54" s="11" t="s">
        <v>459</v>
      </c>
      <c r="D54" s="115">
        <v>0</v>
      </c>
      <c r="E54" s="115">
        <v>0</v>
      </c>
      <c r="F54" s="115">
        <v>0</v>
      </c>
      <c r="G54" s="909">
        <v>0</v>
      </c>
      <c r="H54" s="910"/>
      <c r="I54" s="4"/>
      <c r="J54" s="4"/>
      <c r="K54" s="4"/>
      <c r="L54" s="4"/>
    </row>
    <row r="55" spans="1:12" ht="14.1" customHeight="1">
      <c r="A55" s="4"/>
      <c r="B55" s="4"/>
      <c r="C55" s="11" t="s">
        <v>463</v>
      </c>
      <c r="D55" s="115">
        <v>0</v>
      </c>
      <c r="E55" s="115">
        <v>0</v>
      </c>
      <c r="F55" s="115">
        <v>0</v>
      </c>
      <c r="G55" s="909">
        <v>0</v>
      </c>
      <c r="H55" s="910"/>
      <c r="I55" s="4"/>
      <c r="J55" s="4"/>
      <c r="K55" s="4"/>
      <c r="L55" s="4"/>
    </row>
    <row r="56" spans="1:12" ht="14.1" customHeight="1">
      <c r="A56" s="4"/>
      <c r="B56" s="4"/>
      <c r="C56" s="11" t="s">
        <v>464</v>
      </c>
      <c r="D56" s="115">
        <v>739520</v>
      </c>
      <c r="E56" s="115">
        <v>240000</v>
      </c>
      <c r="F56" s="115">
        <v>240000</v>
      </c>
      <c r="G56" s="909">
        <v>240000</v>
      </c>
      <c r="H56" s="910"/>
      <c r="I56" s="4"/>
      <c r="J56" s="4"/>
      <c r="K56" s="4"/>
      <c r="L56" s="4"/>
    </row>
    <row r="57" spans="1:12" ht="14.1" customHeight="1">
      <c r="A57" s="4"/>
      <c r="B57" s="4"/>
      <c r="C57" s="11" t="s">
        <v>459</v>
      </c>
      <c r="D57" s="115">
        <v>739520</v>
      </c>
      <c r="E57" s="115">
        <v>240000</v>
      </c>
      <c r="F57" s="115">
        <v>240000</v>
      </c>
      <c r="G57" s="909">
        <v>240000</v>
      </c>
      <c r="H57" s="910"/>
      <c r="I57" s="4"/>
      <c r="J57" s="4"/>
      <c r="K57" s="4"/>
      <c r="L57" s="4"/>
    </row>
    <row r="58" spans="1:12" ht="14.1" customHeight="1">
      <c r="A58" s="4"/>
      <c r="B58" s="4"/>
      <c r="C58" s="11" t="s">
        <v>463</v>
      </c>
      <c r="D58" s="115">
        <v>0</v>
      </c>
      <c r="E58" s="115">
        <v>0</v>
      </c>
      <c r="F58" s="115">
        <v>0</v>
      </c>
      <c r="G58" s="909">
        <v>0</v>
      </c>
      <c r="H58" s="910"/>
      <c r="I58" s="4"/>
      <c r="J58" s="4"/>
      <c r="K58" s="4"/>
      <c r="L58" s="4"/>
    </row>
    <row r="59" spans="1:12" ht="14.1" customHeight="1">
      <c r="A59" s="4"/>
      <c r="B59" s="4"/>
      <c r="C59" s="11" t="s">
        <v>462</v>
      </c>
      <c r="D59" s="115">
        <v>0</v>
      </c>
      <c r="E59" s="115">
        <v>0</v>
      </c>
      <c r="F59" s="115">
        <v>0</v>
      </c>
      <c r="G59" s="909">
        <v>0</v>
      </c>
      <c r="H59" s="910"/>
      <c r="I59" s="4"/>
      <c r="J59" s="4"/>
      <c r="K59" s="4"/>
      <c r="L59" s="4"/>
    </row>
    <row r="60" spans="1:12" ht="14.1" customHeight="1">
      <c r="A60" s="4"/>
      <c r="B60" s="4"/>
      <c r="C60" s="11" t="s">
        <v>459</v>
      </c>
      <c r="D60" s="115">
        <v>0</v>
      </c>
      <c r="E60" s="115">
        <v>0</v>
      </c>
      <c r="F60" s="115">
        <v>0</v>
      </c>
      <c r="G60" s="909">
        <v>0</v>
      </c>
      <c r="H60" s="910"/>
      <c r="I60" s="4"/>
      <c r="J60" s="4"/>
      <c r="K60" s="4"/>
      <c r="L60" s="4"/>
    </row>
    <row r="61" spans="1:12" ht="14.1" customHeight="1">
      <c r="A61" s="4"/>
      <c r="B61" s="4"/>
      <c r="C61" s="11" t="s">
        <v>458</v>
      </c>
      <c r="D61" s="115">
        <v>0</v>
      </c>
      <c r="E61" s="115">
        <v>0</v>
      </c>
      <c r="F61" s="115">
        <v>0</v>
      </c>
      <c r="G61" s="909">
        <v>0</v>
      </c>
      <c r="H61" s="910"/>
      <c r="I61" s="4"/>
      <c r="J61" s="4"/>
      <c r="K61" s="4"/>
      <c r="L61" s="4"/>
    </row>
    <row r="62" spans="1:12" ht="14.1" customHeight="1">
      <c r="A62" s="4"/>
      <c r="B62" s="4"/>
      <c r="C62" s="11" t="s">
        <v>457</v>
      </c>
      <c r="D62" s="115">
        <v>0</v>
      </c>
      <c r="E62" s="115">
        <v>0</v>
      </c>
      <c r="F62" s="115">
        <v>0</v>
      </c>
      <c r="G62" s="909">
        <v>0</v>
      </c>
      <c r="H62" s="910"/>
      <c r="I62" s="4"/>
      <c r="J62" s="4"/>
      <c r="K62" s="4"/>
      <c r="L62" s="4"/>
    </row>
    <row r="63" spans="1:12" ht="14.1" customHeight="1">
      <c r="A63" s="4"/>
      <c r="B63" s="4"/>
      <c r="C63" s="11" t="s">
        <v>456</v>
      </c>
      <c r="D63" s="115">
        <v>0</v>
      </c>
      <c r="E63" s="115">
        <v>0</v>
      </c>
      <c r="F63" s="115">
        <v>0</v>
      </c>
      <c r="G63" s="909">
        <v>0</v>
      </c>
      <c r="H63" s="910"/>
      <c r="I63" s="4"/>
      <c r="J63" s="4"/>
      <c r="K63" s="4"/>
      <c r="L63" s="4"/>
    </row>
    <row r="64" spans="1:12" ht="14.1" customHeight="1">
      <c r="A64" s="4"/>
      <c r="B64" s="4"/>
      <c r="C64" s="11" t="s">
        <v>455</v>
      </c>
      <c r="D64" s="115">
        <v>0</v>
      </c>
      <c r="E64" s="115">
        <v>0</v>
      </c>
      <c r="F64" s="115">
        <v>0</v>
      </c>
      <c r="G64" s="909">
        <v>0</v>
      </c>
      <c r="H64" s="910"/>
      <c r="I64" s="4"/>
      <c r="J64" s="4"/>
      <c r="K64" s="4"/>
      <c r="L64" s="4"/>
    </row>
    <row r="65" spans="1:12" ht="14.1" customHeight="1">
      <c r="A65" s="4"/>
      <c r="B65" s="4"/>
      <c r="C65" s="11" t="s">
        <v>461</v>
      </c>
      <c r="D65" s="115">
        <v>0</v>
      </c>
      <c r="E65" s="115">
        <v>0</v>
      </c>
      <c r="F65" s="115">
        <v>0</v>
      </c>
      <c r="G65" s="909">
        <v>0</v>
      </c>
      <c r="H65" s="910"/>
      <c r="I65" s="4"/>
      <c r="J65" s="4"/>
      <c r="K65" s="4"/>
      <c r="L65" s="4"/>
    </row>
    <row r="66" spans="1:12" ht="14.1" customHeight="1">
      <c r="A66" s="4"/>
      <c r="B66" s="4"/>
      <c r="C66" s="11" t="s">
        <v>459</v>
      </c>
      <c r="D66" s="115">
        <v>0</v>
      </c>
      <c r="E66" s="115">
        <v>0</v>
      </c>
      <c r="F66" s="115">
        <v>0</v>
      </c>
      <c r="G66" s="909">
        <v>0</v>
      </c>
      <c r="H66" s="910"/>
      <c r="I66" s="4"/>
      <c r="J66" s="4"/>
      <c r="K66" s="4"/>
      <c r="L66" s="4"/>
    </row>
    <row r="67" spans="1:12" ht="14.1" customHeight="1">
      <c r="A67" s="4"/>
      <c r="B67" s="4"/>
      <c r="C67" s="11" t="s">
        <v>458</v>
      </c>
      <c r="D67" s="115">
        <v>0</v>
      </c>
      <c r="E67" s="115">
        <v>0</v>
      </c>
      <c r="F67" s="115">
        <v>0</v>
      </c>
      <c r="G67" s="909">
        <v>0</v>
      </c>
      <c r="H67" s="910"/>
      <c r="I67" s="4"/>
      <c r="J67" s="4"/>
      <c r="K67" s="4"/>
      <c r="L67" s="4"/>
    </row>
    <row r="68" spans="1:12" ht="14.1" customHeight="1">
      <c r="A68" s="4"/>
      <c r="B68" s="4"/>
      <c r="C68" s="11" t="s">
        <v>457</v>
      </c>
      <c r="D68" s="115">
        <v>0</v>
      </c>
      <c r="E68" s="115">
        <v>0</v>
      </c>
      <c r="F68" s="115">
        <v>0</v>
      </c>
      <c r="G68" s="909">
        <v>0</v>
      </c>
      <c r="H68" s="910"/>
      <c r="I68" s="4"/>
      <c r="J68" s="4"/>
      <c r="K68" s="4"/>
      <c r="L68" s="4"/>
    </row>
    <row r="69" spans="1:12" ht="14.1" customHeight="1">
      <c r="A69" s="4"/>
      <c r="B69" s="4"/>
      <c r="C69" s="11" t="s">
        <v>456</v>
      </c>
      <c r="D69" s="115">
        <v>0</v>
      </c>
      <c r="E69" s="115">
        <v>0</v>
      </c>
      <c r="F69" s="115">
        <v>0</v>
      </c>
      <c r="G69" s="909">
        <v>0</v>
      </c>
      <c r="H69" s="910"/>
      <c r="I69" s="4"/>
      <c r="J69" s="4"/>
      <c r="K69" s="4"/>
      <c r="L69" s="4"/>
    </row>
    <row r="70" spans="1:12" ht="14.1" customHeight="1">
      <c r="A70" s="4"/>
      <c r="B70" s="4"/>
      <c r="C70" s="11" t="s">
        <v>455</v>
      </c>
      <c r="D70" s="115">
        <v>0</v>
      </c>
      <c r="E70" s="115">
        <v>0</v>
      </c>
      <c r="F70" s="115">
        <v>0</v>
      </c>
      <c r="G70" s="909">
        <v>0</v>
      </c>
      <c r="H70" s="910"/>
      <c r="I70" s="4"/>
      <c r="J70" s="4"/>
      <c r="K70" s="4"/>
      <c r="L70" s="4"/>
    </row>
    <row r="71" spans="1:12" ht="14.1" customHeight="1">
      <c r="A71" s="4"/>
      <c r="B71" s="4"/>
      <c r="C71" s="11" t="s">
        <v>460</v>
      </c>
      <c r="D71" s="115">
        <v>0</v>
      </c>
      <c r="E71" s="115">
        <v>0</v>
      </c>
      <c r="F71" s="115">
        <v>0</v>
      </c>
      <c r="G71" s="909">
        <v>0</v>
      </c>
      <c r="H71" s="910"/>
      <c r="I71" s="4"/>
      <c r="J71" s="4"/>
      <c r="K71" s="4"/>
      <c r="L71" s="4"/>
    </row>
    <row r="72" spans="1:12" ht="14.1" customHeight="1">
      <c r="A72" s="4"/>
      <c r="B72" s="4"/>
      <c r="C72" s="11" t="s">
        <v>459</v>
      </c>
      <c r="D72" s="115">
        <v>0</v>
      </c>
      <c r="E72" s="115">
        <v>0</v>
      </c>
      <c r="F72" s="115">
        <v>0</v>
      </c>
      <c r="G72" s="909">
        <v>0</v>
      </c>
      <c r="H72" s="910"/>
      <c r="I72" s="4"/>
      <c r="J72" s="4"/>
      <c r="K72" s="4"/>
      <c r="L72" s="4"/>
    </row>
    <row r="73" spans="1:12" ht="14.1" customHeight="1">
      <c r="A73" s="4"/>
      <c r="B73" s="4"/>
      <c r="C73" s="11" t="s">
        <v>458</v>
      </c>
      <c r="D73" s="115">
        <v>0</v>
      </c>
      <c r="E73" s="115">
        <v>0</v>
      </c>
      <c r="F73" s="115">
        <v>0</v>
      </c>
      <c r="G73" s="909">
        <v>0</v>
      </c>
      <c r="H73" s="910"/>
      <c r="I73" s="4"/>
      <c r="J73" s="4"/>
      <c r="K73" s="4"/>
      <c r="L73" s="4"/>
    </row>
    <row r="74" spans="1:12" ht="14.1" customHeight="1">
      <c r="A74" s="4"/>
      <c r="B74" s="4"/>
      <c r="C74" s="11" t="s">
        <v>457</v>
      </c>
      <c r="D74" s="115">
        <v>0</v>
      </c>
      <c r="E74" s="115">
        <v>0</v>
      </c>
      <c r="F74" s="115">
        <v>0</v>
      </c>
      <c r="G74" s="909">
        <v>0</v>
      </c>
      <c r="H74" s="910"/>
      <c r="I74" s="4"/>
      <c r="J74" s="4"/>
      <c r="K74" s="4"/>
      <c r="L74" s="4"/>
    </row>
    <row r="75" spans="1:12" ht="14.1" customHeight="1">
      <c r="A75" s="4"/>
      <c r="B75" s="4"/>
      <c r="C75" s="11" t="s">
        <v>456</v>
      </c>
      <c r="D75" s="115">
        <v>0</v>
      </c>
      <c r="E75" s="115">
        <v>0</v>
      </c>
      <c r="F75" s="115">
        <v>0</v>
      </c>
      <c r="G75" s="909">
        <v>0</v>
      </c>
      <c r="H75" s="910"/>
      <c r="I75" s="4"/>
      <c r="J75" s="4"/>
      <c r="K75" s="4"/>
      <c r="L75" s="4"/>
    </row>
    <row r="76" spans="1:12" ht="14.1" customHeight="1">
      <c r="A76" s="4"/>
      <c r="B76" s="4"/>
      <c r="C76" s="11" t="s">
        <v>455</v>
      </c>
      <c r="D76" s="115">
        <v>0</v>
      </c>
      <c r="E76" s="115">
        <v>0</v>
      </c>
      <c r="F76" s="115">
        <v>0</v>
      </c>
      <c r="G76" s="909">
        <v>0</v>
      </c>
      <c r="H76" s="910"/>
      <c r="I76" s="4"/>
      <c r="J76" s="4"/>
      <c r="K76" s="4"/>
      <c r="L76" s="4"/>
    </row>
    <row r="77" spans="1:12" ht="14.1" customHeight="1">
      <c r="A77" s="4"/>
      <c r="B77" s="4"/>
      <c r="C77" s="11" t="s">
        <v>454</v>
      </c>
      <c r="D77" s="115">
        <v>0</v>
      </c>
      <c r="E77" s="115">
        <v>0</v>
      </c>
      <c r="F77" s="115">
        <v>0</v>
      </c>
      <c r="G77" s="909">
        <v>0</v>
      </c>
      <c r="H77" s="910"/>
      <c r="I77" s="4"/>
      <c r="J77" s="4"/>
      <c r="K77" s="4"/>
      <c r="L77" s="4"/>
    </row>
    <row r="78" spans="1:12" ht="14.1" customHeight="1">
      <c r="A78" s="4"/>
      <c r="B78" s="4"/>
      <c r="C78" s="11" t="s">
        <v>453</v>
      </c>
      <c r="D78" s="115">
        <v>0</v>
      </c>
      <c r="E78" s="115">
        <v>0</v>
      </c>
      <c r="F78" s="115">
        <v>0</v>
      </c>
      <c r="G78" s="909">
        <v>0</v>
      </c>
      <c r="H78" s="910"/>
      <c r="I78" s="4"/>
      <c r="J78" s="4"/>
      <c r="K78" s="4"/>
      <c r="L78" s="4"/>
    </row>
    <row r="79" spans="1:12" ht="14.1" customHeight="1">
      <c r="A79" s="4"/>
      <c r="B79" s="4"/>
      <c r="C79" s="10" t="s">
        <v>165</v>
      </c>
      <c r="D79" s="115">
        <v>154099520</v>
      </c>
      <c r="E79" s="115">
        <v>164944000</v>
      </c>
      <c r="F79" s="115">
        <v>164944000</v>
      </c>
      <c r="G79" s="909">
        <v>170495000</v>
      </c>
      <c r="H79" s="910"/>
      <c r="I79" s="4"/>
      <c r="J79" s="4"/>
      <c r="K79" s="4"/>
      <c r="L79" s="4"/>
    </row>
    <row r="80" spans="1:12" ht="14.1" customHeight="1">
      <c r="A80" s="4"/>
      <c r="B80" s="4"/>
      <c r="C80" s="827" t="s">
        <v>44</v>
      </c>
      <c r="D80" s="828"/>
      <c r="E80" s="828"/>
      <c r="F80" s="828"/>
      <c r="G80" s="828"/>
      <c r="H80" s="828"/>
      <c r="I80" s="4"/>
      <c r="J80" s="4"/>
      <c r="K80" s="4"/>
      <c r="L80" s="4"/>
    </row>
    <row r="81" spans="1:12" ht="14.1" customHeight="1">
      <c r="A81" s="4"/>
      <c r="B81" s="4"/>
      <c r="C81" s="111" t="s">
        <v>618</v>
      </c>
      <c r="D81" s="827" t="s">
        <v>225</v>
      </c>
      <c r="E81" s="828"/>
      <c r="F81" s="828"/>
      <c r="G81" s="828"/>
      <c r="H81" s="828"/>
      <c r="I81" s="4"/>
      <c r="J81" s="4"/>
      <c r="K81" s="4"/>
      <c r="L81" s="4"/>
    </row>
    <row r="82" spans="1:12" ht="18" customHeight="1">
      <c r="A82" s="4"/>
      <c r="B82" s="4"/>
      <c r="C82" s="14" t="s">
        <v>484</v>
      </c>
      <c r="D82" s="825" t="s">
        <v>617</v>
      </c>
      <c r="E82" s="826"/>
      <c r="F82" s="826"/>
      <c r="G82" s="826"/>
      <c r="H82" s="826"/>
      <c r="I82" s="4"/>
      <c r="J82" s="4"/>
      <c r="K82" s="4"/>
      <c r="L82" s="4"/>
    </row>
    <row r="83" spans="1:12" ht="18" customHeight="1">
      <c r="A83" s="4"/>
      <c r="B83" s="4"/>
      <c r="C83" s="122" t="s">
        <v>482</v>
      </c>
      <c r="D83" s="821" t="s">
        <v>266</v>
      </c>
      <c r="E83" s="822"/>
      <c r="F83" s="822"/>
      <c r="G83" s="822"/>
      <c r="H83" s="822"/>
      <c r="I83" s="4"/>
      <c r="J83" s="4"/>
      <c r="K83" s="4"/>
      <c r="L83" s="4"/>
    </row>
    <row r="84" spans="1:12" ht="18" customHeight="1">
      <c r="A84" s="4"/>
      <c r="B84" s="4"/>
      <c r="C84" s="122" t="s">
        <v>15</v>
      </c>
      <c r="D84" s="821" t="s">
        <v>99</v>
      </c>
      <c r="E84" s="822"/>
      <c r="F84" s="822"/>
      <c r="G84" s="822"/>
      <c r="H84" s="822"/>
      <c r="I84" s="4"/>
      <c r="J84" s="4"/>
      <c r="K84" s="4"/>
      <c r="L84" s="4"/>
    </row>
    <row r="85" spans="1:12" ht="15" customHeight="1">
      <c r="A85" s="4"/>
      <c r="B85" s="4"/>
      <c r="C85" s="13"/>
      <c r="D85" s="116">
        <v>2021</v>
      </c>
      <c r="E85" s="116">
        <v>2022</v>
      </c>
      <c r="F85" s="116">
        <v>2023</v>
      </c>
      <c r="G85" s="915">
        <v>2024</v>
      </c>
      <c r="H85" s="916"/>
      <c r="I85" s="4"/>
      <c r="J85" s="4"/>
      <c r="K85" s="4"/>
      <c r="L85" s="4"/>
    </row>
    <row r="86" spans="1:12" ht="15" customHeight="1">
      <c r="A86" s="4"/>
      <c r="B86" s="4"/>
      <c r="C86" s="12"/>
      <c r="D86" s="117" t="s">
        <v>7</v>
      </c>
      <c r="E86" s="117" t="s">
        <v>8</v>
      </c>
      <c r="F86" s="117" t="s">
        <v>8</v>
      </c>
      <c r="G86" s="917" t="s">
        <v>8</v>
      </c>
      <c r="H86" s="918"/>
      <c r="I86" s="4"/>
      <c r="J86" s="4"/>
      <c r="K86" s="4"/>
      <c r="L86" s="4"/>
    </row>
    <row r="87" spans="1:12" ht="14.1" customHeight="1">
      <c r="A87" s="4"/>
      <c r="B87" s="4"/>
      <c r="C87" s="7" t="s">
        <v>16</v>
      </c>
      <c r="D87" s="114" t="s">
        <v>544</v>
      </c>
      <c r="E87" s="114" t="s">
        <v>616</v>
      </c>
      <c r="F87" s="114" t="s">
        <v>615</v>
      </c>
      <c r="G87" s="919" t="s">
        <v>543</v>
      </c>
      <c r="H87" s="906"/>
      <c r="I87" s="4"/>
      <c r="J87" s="4"/>
      <c r="K87" s="4"/>
      <c r="L87" s="4"/>
    </row>
    <row r="88" spans="1:12" ht="14.1" customHeight="1">
      <c r="A88" s="4"/>
      <c r="B88" s="4"/>
      <c r="C88" s="7" t="s">
        <v>17</v>
      </c>
      <c r="D88" s="114" t="s">
        <v>614</v>
      </c>
      <c r="E88" s="114" t="s">
        <v>592</v>
      </c>
      <c r="F88" s="114" t="s">
        <v>592</v>
      </c>
      <c r="G88" s="919" t="s">
        <v>592</v>
      </c>
      <c r="H88" s="906"/>
      <c r="I88" s="4"/>
      <c r="J88" s="4"/>
      <c r="K88" s="4"/>
      <c r="L88" s="4"/>
    </row>
    <row r="89" spans="1:12" ht="14.1" customHeight="1">
      <c r="A89" s="4"/>
      <c r="B89" s="4"/>
      <c r="C89" s="7" t="s">
        <v>18</v>
      </c>
      <c r="D89" s="114" t="s">
        <v>613</v>
      </c>
      <c r="E89" s="114" t="s">
        <v>612</v>
      </c>
      <c r="F89" s="114" t="s">
        <v>611</v>
      </c>
      <c r="G89" s="919" t="s">
        <v>610</v>
      </c>
      <c r="H89" s="906"/>
      <c r="I89" s="4"/>
      <c r="J89" s="4"/>
      <c r="K89" s="4"/>
      <c r="L89" s="4"/>
    </row>
    <row r="90" spans="1:12" ht="14.1" customHeight="1">
      <c r="A90" s="4"/>
      <c r="B90" s="4"/>
      <c r="C90" s="7" t="s">
        <v>477</v>
      </c>
      <c r="D90" s="114" t="s">
        <v>450</v>
      </c>
      <c r="E90" s="114" t="s">
        <v>609</v>
      </c>
      <c r="F90" s="114" t="s">
        <v>608</v>
      </c>
      <c r="G90" s="919" t="s">
        <v>607</v>
      </c>
      <c r="H90" s="906"/>
      <c r="I90" s="4"/>
      <c r="J90" s="4"/>
      <c r="K90" s="4"/>
      <c r="L90" s="4"/>
    </row>
    <row r="91" spans="1:12" ht="14.1" customHeight="1">
      <c r="A91" s="4"/>
      <c r="B91" s="4"/>
      <c r="C91" s="7" t="s">
        <v>476</v>
      </c>
      <c r="D91" s="114" t="s">
        <v>450</v>
      </c>
      <c r="E91" s="114" t="s">
        <v>606</v>
      </c>
      <c r="F91" s="114" t="s">
        <v>474</v>
      </c>
      <c r="G91" s="919" t="s">
        <v>474</v>
      </c>
      <c r="H91" s="906"/>
      <c r="I91" s="4"/>
      <c r="J91" s="4"/>
      <c r="K91" s="4"/>
      <c r="L91" s="4"/>
    </row>
    <row r="92" spans="1:12" ht="14.1" customHeight="1">
      <c r="A92" s="4"/>
      <c r="B92" s="4"/>
      <c r="C92" s="7" t="s">
        <v>22</v>
      </c>
      <c r="D92" s="114" t="s">
        <v>450</v>
      </c>
      <c r="E92" s="114" t="s">
        <v>605</v>
      </c>
      <c r="F92" s="114" t="s">
        <v>604</v>
      </c>
      <c r="G92" s="919" t="s">
        <v>554</v>
      </c>
      <c r="H92" s="906"/>
      <c r="I92" s="4"/>
      <c r="J92" s="4"/>
      <c r="K92" s="4"/>
      <c r="L92" s="4"/>
    </row>
    <row r="93" spans="1:12" ht="14.1" customHeight="1">
      <c r="A93" s="4"/>
      <c r="B93" s="4"/>
      <c r="C93" s="823" t="s">
        <v>473</v>
      </c>
      <c r="D93" s="824"/>
      <c r="E93" s="824"/>
      <c r="F93" s="824"/>
      <c r="G93" s="824"/>
      <c r="H93" s="824"/>
      <c r="I93" s="4"/>
      <c r="J93" s="4"/>
      <c r="K93" s="4"/>
      <c r="L93" s="4"/>
    </row>
    <row r="94" spans="1:12" ht="14.1" customHeight="1">
      <c r="A94" s="4"/>
      <c r="B94" s="4"/>
      <c r="C94" s="13"/>
      <c r="D94" s="116">
        <v>2021</v>
      </c>
      <c r="E94" s="116">
        <v>2022</v>
      </c>
      <c r="F94" s="116">
        <v>2023</v>
      </c>
      <c r="G94" s="915">
        <v>2024</v>
      </c>
      <c r="H94" s="916"/>
      <c r="I94" s="4"/>
      <c r="J94" s="4"/>
      <c r="K94" s="4"/>
      <c r="L94" s="4"/>
    </row>
    <row r="95" spans="1:12" ht="14.1" customHeight="1">
      <c r="A95" s="4"/>
      <c r="B95" s="4"/>
      <c r="C95" s="12"/>
      <c r="D95" s="117" t="s">
        <v>7</v>
      </c>
      <c r="E95" s="117" t="s">
        <v>8</v>
      </c>
      <c r="F95" s="117" t="s">
        <v>8</v>
      </c>
      <c r="G95" s="917" t="s">
        <v>8</v>
      </c>
      <c r="H95" s="918"/>
      <c r="I95" s="4"/>
      <c r="J95" s="4"/>
      <c r="K95" s="4"/>
      <c r="L95" s="4"/>
    </row>
    <row r="96" spans="1:12" ht="14.1" customHeight="1">
      <c r="A96" s="4"/>
      <c r="B96" s="4"/>
      <c r="C96" s="11" t="s">
        <v>470</v>
      </c>
      <c r="D96" s="115">
        <v>0</v>
      </c>
      <c r="E96" s="115">
        <v>0</v>
      </c>
      <c r="F96" s="115">
        <v>0</v>
      </c>
      <c r="G96" s="909">
        <v>0</v>
      </c>
      <c r="H96" s="910"/>
      <c r="I96" s="4"/>
      <c r="J96" s="4"/>
      <c r="K96" s="4"/>
      <c r="L96" s="4"/>
    </row>
    <row r="97" spans="1:12" ht="14.1" customHeight="1">
      <c r="A97" s="4"/>
      <c r="B97" s="4"/>
      <c r="C97" s="11" t="s">
        <v>459</v>
      </c>
      <c r="D97" s="115">
        <v>0</v>
      </c>
      <c r="E97" s="115">
        <v>0</v>
      </c>
      <c r="F97" s="115">
        <v>0</v>
      </c>
      <c r="G97" s="909">
        <v>0</v>
      </c>
      <c r="H97" s="910"/>
      <c r="I97" s="4"/>
      <c r="J97" s="4"/>
      <c r="K97" s="4"/>
      <c r="L97" s="4"/>
    </row>
    <row r="98" spans="1:12" ht="14.1" customHeight="1">
      <c r="A98" s="4"/>
      <c r="B98" s="4"/>
      <c r="C98" s="11" t="s">
        <v>463</v>
      </c>
      <c r="D98" s="115">
        <v>0</v>
      </c>
      <c r="E98" s="115">
        <v>0</v>
      </c>
      <c r="F98" s="115">
        <v>0</v>
      </c>
      <c r="G98" s="909">
        <v>0</v>
      </c>
      <c r="H98" s="910"/>
      <c r="I98" s="4"/>
      <c r="J98" s="4"/>
      <c r="K98" s="4"/>
      <c r="L98" s="4"/>
    </row>
    <row r="99" spans="1:12" ht="14.1" customHeight="1">
      <c r="A99" s="4"/>
      <c r="B99" s="4"/>
      <c r="C99" s="11" t="s">
        <v>469</v>
      </c>
      <c r="D99" s="115">
        <v>0</v>
      </c>
      <c r="E99" s="115">
        <v>0</v>
      </c>
      <c r="F99" s="115">
        <v>0</v>
      </c>
      <c r="G99" s="909">
        <v>0</v>
      </c>
      <c r="H99" s="910"/>
      <c r="I99" s="4"/>
      <c r="J99" s="4"/>
      <c r="K99" s="4"/>
      <c r="L99" s="4"/>
    </row>
    <row r="100" spans="1:12" ht="14.1" customHeight="1">
      <c r="A100" s="4"/>
      <c r="B100" s="4"/>
      <c r="C100" s="11" t="s">
        <v>459</v>
      </c>
      <c r="D100" s="115">
        <v>0</v>
      </c>
      <c r="E100" s="115">
        <v>0</v>
      </c>
      <c r="F100" s="115">
        <v>0</v>
      </c>
      <c r="G100" s="909">
        <v>0</v>
      </c>
      <c r="H100" s="910"/>
      <c r="I100" s="4"/>
      <c r="J100" s="4"/>
      <c r="K100" s="4"/>
      <c r="L100" s="4"/>
    </row>
    <row r="101" spans="1:12" ht="14.1" customHeight="1">
      <c r="A101" s="4"/>
      <c r="B101" s="4"/>
      <c r="C101" s="11" t="s">
        <v>463</v>
      </c>
      <c r="D101" s="115">
        <v>0</v>
      </c>
      <c r="E101" s="115">
        <v>0</v>
      </c>
      <c r="F101" s="115">
        <v>0</v>
      </c>
      <c r="G101" s="909">
        <v>0</v>
      </c>
      <c r="H101" s="910"/>
      <c r="I101" s="4"/>
      <c r="J101" s="4"/>
      <c r="K101" s="4"/>
      <c r="L101" s="4"/>
    </row>
    <row r="102" spans="1:12" ht="14.1" customHeight="1">
      <c r="A102" s="4"/>
      <c r="B102" s="4"/>
      <c r="C102" s="11" t="s">
        <v>468</v>
      </c>
      <c r="D102" s="115">
        <v>0</v>
      </c>
      <c r="E102" s="115">
        <v>0</v>
      </c>
      <c r="F102" s="115">
        <v>0</v>
      </c>
      <c r="G102" s="909">
        <v>0</v>
      </c>
      <c r="H102" s="910"/>
      <c r="I102" s="4"/>
      <c r="J102" s="4"/>
      <c r="K102" s="4"/>
      <c r="L102" s="4"/>
    </row>
    <row r="103" spans="1:12" ht="14.1" customHeight="1">
      <c r="A103" s="4"/>
      <c r="B103" s="4"/>
      <c r="C103" s="11" t="s">
        <v>459</v>
      </c>
      <c r="D103" s="115">
        <v>0</v>
      </c>
      <c r="E103" s="115">
        <v>0</v>
      </c>
      <c r="F103" s="115">
        <v>0</v>
      </c>
      <c r="G103" s="909">
        <v>0</v>
      </c>
      <c r="H103" s="910"/>
      <c r="I103" s="4"/>
      <c r="J103" s="4"/>
      <c r="K103" s="4"/>
      <c r="L103" s="4"/>
    </row>
    <row r="104" spans="1:12" ht="14.1" customHeight="1">
      <c r="A104" s="4"/>
      <c r="B104" s="4"/>
      <c r="C104" s="11" t="s">
        <v>463</v>
      </c>
      <c r="D104" s="115">
        <v>0</v>
      </c>
      <c r="E104" s="115">
        <v>0</v>
      </c>
      <c r="F104" s="115">
        <v>0</v>
      </c>
      <c r="G104" s="909">
        <v>0</v>
      </c>
      <c r="H104" s="910"/>
      <c r="I104" s="4"/>
      <c r="J104" s="4"/>
      <c r="K104" s="4"/>
      <c r="L104" s="4"/>
    </row>
    <row r="105" spans="1:12" ht="14.1" customHeight="1">
      <c r="A105" s="4"/>
      <c r="B105" s="4"/>
      <c r="C105" s="11" t="s">
        <v>467</v>
      </c>
      <c r="D105" s="115">
        <v>0</v>
      </c>
      <c r="E105" s="115">
        <v>0</v>
      </c>
      <c r="F105" s="115">
        <v>0</v>
      </c>
      <c r="G105" s="909">
        <v>0</v>
      </c>
      <c r="H105" s="910"/>
      <c r="I105" s="4"/>
      <c r="J105" s="4"/>
      <c r="K105" s="4"/>
      <c r="L105" s="4"/>
    </row>
    <row r="106" spans="1:12" ht="14.1" customHeight="1">
      <c r="A106" s="4"/>
      <c r="B106" s="4"/>
      <c r="C106" s="11" t="s">
        <v>459</v>
      </c>
      <c r="D106" s="115">
        <v>0</v>
      </c>
      <c r="E106" s="115">
        <v>0</v>
      </c>
      <c r="F106" s="115">
        <v>0</v>
      </c>
      <c r="G106" s="909">
        <v>0</v>
      </c>
      <c r="H106" s="910"/>
      <c r="I106" s="4"/>
      <c r="J106" s="4"/>
      <c r="K106" s="4"/>
      <c r="L106" s="4"/>
    </row>
    <row r="107" spans="1:12" ht="14.1" customHeight="1">
      <c r="A107" s="4"/>
      <c r="B107" s="4"/>
      <c r="C107" s="11" t="s">
        <v>463</v>
      </c>
      <c r="D107" s="115">
        <v>0</v>
      </c>
      <c r="E107" s="115">
        <v>0</v>
      </c>
      <c r="F107" s="115">
        <v>0</v>
      </c>
      <c r="G107" s="909">
        <v>0</v>
      </c>
      <c r="H107" s="910"/>
      <c r="I107" s="4"/>
      <c r="J107" s="4"/>
      <c r="K107" s="4"/>
      <c r="L107" s="4"/>
    </row>
    <row r="108" spans="1:12" ht="14.1" customHeight="1">
      <c r="A108" s="4"/>
      <c r="B108" s="4"/>
      <c r="C108" s="11" t="s">
        <v>472</v>
      </c>
      <c r="D108" s="115">
        <v>0</v>
      </c>
      <c r="E108" s="115">
        <v>0</v>
      </c>
      <c r="F108" s="115">
        <v>0</v>
      </c>
      <c r="G108" s="909">
        <v>0</v>
      </c>
      <c r="H108" s="910"/>
      <c r="I108" s="4"/>
      <c r="J108" s="4"/>
      <c r="K108" s="4"/>
      <c r="L108" s="4"/>
    </row>
    <row r="109" spans="1:12" ht="14.1" customHeight="1">
      <c r="A109" s="4"/>
      <c r="B109" s="4"/>
      <c r="C109" s="11" t="s">
        <v>459</v>
      </c>
      <c r="D109" s="115">
        <v>0</v>
      </c>
      <c r="E109" s="115">
        <v>0</v>
      </c>
      <c r="F109" s="115">
        <v>0</v>
      </c>
      <c r="G109" s="909">
        <v>0</v>
      </c>
      <c r="H109" s="910"/>
      <c r="I109" s="4"/>
      <c r="J109" s="4"/>
      <c r="K109" s="4"/>
      <c r="L109" s="4"/>
    </row>
    <row r="110" spans="1:12" ht="14.1" customHeight="1">
      <c r="A110" s="4"/>
      <c r="B110" s="4"/>
      <c r="C110" s="11" t="s">
        <v>463</v>
      </c>
      <c r="D110" s="115">
        <v>0</v>
      </c>
      <c r="E110" s="115">
        <v>0</v>
      </c>
      <c r="F110" s="115">
        <v>0</v>
      </c>
      <c r="G110" s="909">
        <v>0</v>
      </c>
      <c r="H110" s="910"/>
      <c r="I110" s="4"/>
      <c r="J110" s="4"/>
      <c r="K110" s="4"/>
      <c r="L110" s="4"/>
    </row>
    <row r="111" spans="1:12" ht="14.1" customHeight="1">
      <c r="A111" s="4"/>
      <c r="B111" s="4"/>
      <c r="C111" s="11" t="s">
        <v>465</v>
      </c>
      <c r="D111" s="115">
        <v>0</v>
      </c>
      <c r="E111" s="115">
        <v>0</v>
      </c>
      <c r="F111" s="115">
        <v>0</v>
      </c>
      <c r="G111" s="909">
        <v>0</v>
      </c>
      <c r="H111" s="910"/>
      <c r="I111" s="4"/>
      <c r="J111" s="4"/>
      <c r="K111" s="4"/>
      <c r="L111" s="4"/>
    </row>
    <row r="112" spans="1:12" ht="14.1" customHeight="1">
      <c r="A112" s="4"/>
      <c r="B112" s="4"/>
      <c r="C112" s="11" t="s">
        <v>459</v>
      </c>
      <c r="D112" s="115">
        <v>0</v>
      </c>
      <c r="E112" s="115">
        <v>0</v>
      </c>
      <c r="F112" s="115">
        <v>0</v>
      </c>
      <c r="G112" s="909">
        <v>0</v>
      </c>
      <c r="H112" s="910"/>
      <c r="I112" s="4"/>
      <c r="J112" s="4"/>
      <c r="K112" s="4"/>
      <c r="L112" s="4"/>
    </row>
    <row r="113" spans="1:12" ht="14.1" customHeight="1">
      <c r="A113" s="4"/>
      <c r="B113" s="4"/>
      <c r="C113" s="11" t="s">
        <v>463</v>
      </c>
      <c r="D113" s="115">
        <v>0</v>
      </c>
      <c r="E113" s="115">
        <v>0</v>
      </c>
      <c r="F113" s="115">
        <v>0</v>
      </c>
      <c r="G113" s="909">
        <v>0</v>
      </c>
      <c r="H113" s="910"/>
      <c r="I113" s="4"/>
      <c r="J113" s="4"/>
      <c r="K113" s="4"/>
      <c r="L113" s="4"/>
    </row>
    <row r="114" spans="1:12" ht="14.1" customHeight="1">
      <c r="A114" s="4"/>
      <c r="B114" s="4"/>
      <c r="C114" s="11" t="s">
        <v>464</v>
      </c>
      <c r="D114" s="115">
        <v>0</v>
      </c>
      <c r="E114" s="115">
        <v>0</v>
      </c>
      <c r="F114" s="115">
        <v>0</v>
      </c>
      <c r="G114" s="909">
        <v>0</v>
      </c>
      <c r="H114" s="910"/>
      <c r="I114" s="4"/>
      <c r="J114" s="4"/>
      <c r="K114" s="4"/>
      <c r="L114" s="4"/>
    </row>
    <row r="115" spans="1:12" ht="14.1" customHeight="1">
      <c r="A115" s="4"/>
      <c r="B115" s="4"/>
      <c r="C115" s="11" t="s">
        <v>459</v>
      </c>
      <c r="D115" s="115">
        <v>0</v>
      </c>
      <c r="E115" s="115">
        <v>0</v>
      </c>
      <c r="F115" s="115">
        <v>0</v>
      </c>
      <c r="G115" s="909">
        <v>0</v>
      </c>
      <c r="H115" s="910"/>
      <c r="I115" s="4"/>
      <c r="J115" s="4"/>
      <c r="K115" s="4"/>
      <c r="L115" s="4"/>
    </row>
    <row r="116" spans="1:12" ht="14.1" customHeight="1">
      <c r="A116" s="4"/>
      <c r="B116" s="4"/>
      <c r="C116" s="11" t="s">
        <v>463</v>
      </c>
      <c r="D116" s="115">
        <v>0</v>
      </c>
      <c r="E116" s="115">
        <v>0</v>
      </c>
      <c r="F116" s="115">
        <v>0</v>
      </c>
      <c r="G116" s="909">
        <v>0</v>
      </c>
      <c r="H116" s="910"/>
      <c r="I116" s="4"/>
      <c r="J116" s="4"/>
      <c r="K116" s="4"/>
      <c r="L116" s="4"/>
    </row>
    <row r="117" spans="1:12" ht="14.1" customHeight="1">
      <c r="A117" s="4"/>
      <c r="B117" s="4"/>
      <c r="C117" s="11" t="s">
        <v>462</v>
      </c>
      <c r="D117" s="115">
        <v>0</v>
      </c>
      <c r="E117" s="115">
        <v>0</v>
      </c>
      <c r="F117" s="115">
        <v>0</v>
      </c>
      <c r="G117" s="909">
        <v>0</v>
      </c>
      <c r="H117" s="910"/>
      <c r="I117" s="4"/>
      <c r="J117" s="4"/>
      <c r="K117" s="4"/>
      <c r="L117" s="4"/>
    </row>
    <row r="118" spans="1:12" ht="14.1" customHeight="1">
      <c r="A118" s="4"/>
      <c r="B118" s="4"/>
      <c r="C118" s="11" t="s">
        <v>459</v>
      </c>
      <c r="D118" s="115">
        <v>0</v>
      </c>
      <c r="E118" s="115">
        <v>0</v>
      </c>
      <c r="F118" s="115">
        <v>0</v>
      </c>
      <c r="G118" s="909">
        <v>0</v>
      </c>
      <c r="H118" s="910"/>
      <c r="I118" s="4"/>
      <c r="J118" s="4"/>
      <c r="K118" s="4"/>
      <c r="L118" s="4"/>
    </row>
    <row r="119" spans="1:12" ht="14.1" customHeight="1">
      <c r="A119" s="4"/>
      <c r="B119" s="4"/>
      <c r="C119" s="11" t="s">
        <v>458</v>
      </c>
      <c r="D119" s="115">
        <v>0</v>
      </c>
      <c r="E119" s="115">
        <v>0</v>
      </c>
      <c r="F119" s="115">
        <v>0</v>
      </c>
      <c r="G119" s="909">
        <v>0</v>
      </c>
      <c r="H119" s="910"/>
      <c r="I119" s="4"/>
      <c r="J119" s="4"/>
      <c r="K119" s="4"/>
      <c r="L119" s="4"/>
    </row>
    <row r="120" spans="1:12" ht="14.1" customHeight="1">
      <c r="A120" s="4"/>
      <c r="B120" s="4"/>
      <c r="C120" s="11" t="s">
        <v>457</v>
      </c>
      <c r="D120" s="115">
        <v>0</v>
      </c>
      <c r="E120" s="115">
        <v>0</v>
      </c>
      <c r="F120" s="115">
        <v>0</v>
      </c>
      <c r="G120" s="909">
        <v>0</v>
      </c>
      <c r="H120" s="910"/>
      <c r="I120" s="4"/>
      <c r="J120" s="4"/>
      <c r="K120" s="4"/>
      <c r="L120" s="4"/>
    </row>
    <row r="121" spans="1:12" ht="14.1" customHeight="1">
      <c r="A121" s="4"/>
      <c r="B121" s="4"/>
      <c r="C121" s="11" t="s">
        <v>456</v>
      </c>
      <c r="D121" s="115">
        <v>0</v>
      </c>
      <c r="E121" s="115">
        <v>0</v>
      </c>
      <c r="F121" s="115">
        <v>0</v>
      </c>
      <c r="G121" s="909">
        <v>0</v>
      </c>
      <c r="H121" s="910"/>
      <c r="I121" s="4"/>
      <c r="J121" s="4"/>
      <c r="K121" s="4"/>
      <c r="L121" s="4"/>
    </row>
    <row r="122" spans="1:12" ht="14.1" customHeight="1">
      <c r="A122" s="4"/>
      <c r="B122" s="4"/>
      <c r="C122" s="11" t="s">
        <v>455</v>
      </c>
      <c r="D122" s="115">
        <v>0</v>
      </c>
      <c r="E122" s="115">
        <v>0</v>
      </c>
      <c r="F122" s="115">
        <v>0</v>
      </c>
      <c r="G122" s="909">
        <v>0</v>
      </c>
      <c r="H122" s="910"/>
      <c r="I122" s="4"/>
      <c r="J122" s="4"/>
      <c r="K122" s="4"/>
      <c r="L122" s="4"/>
    </row>
    <row r="123" spans="1:12" ht="14.1" customHeight="1">
      <c r="A123" s="4"/>
      <c r="B123" s="4"/>
      <c r="C123" s="11" t="s">
        <v>461</v>
      </c>
      <c r="D123" s="115">
        <v>1340000</v>
      </c>
      <c r="E123" s="115">
        <v>1200000</v>
      </c>
      <c r="F123" s="115">
        <v>1200000</v>
      </c>
      <c r="G123" s="909">
        <v>1200000</v>
      </c>
      <c r="H123" s="910"/>
      <c r="I123" s="4"/>
      <c r="J123" s="4"/>
      <c r="K123" s="4"/>
      <c r="L123" s="4"/>
    </row>
    <row r="124" spans="1:12" ht="14.1" customHeight="1">
      <c r="A124" s="4"/>
      <c r="B124" s="4"/>
      <c r="C124" s="11" t="s">
        <v>459</v>
      </c>
      <c r="D124" s="115">
        <v>1340000</v>
      </c>
      <c r="E124" s="115">
        <v>1200000</v>
      </c>
      <c r="F124" s="115">
        <v>1200000</v>
      </c>
      <c r="G124" s="909">
        <v>1200000</v>
      </c>
      <c r="H124" s="910"/>
      <c r="I124" s="4"/>
      <c r="J124" s="4"/>
      <c r="K124" s="4"/>
      <c r="L124" s="4"/>
    </row>
    <row r="125" spans="1:12" ht="14.1" customHeight="1">
      <c r="A125" s="4"/>
      <c r="B125" s="4"/>
      <c r="C125" s="11" t="s">
        <v>458</v>
      </c>
      <c r="D125" s="115">
        <v>0</v>
      </c>
      <c r="E125" s="115">
        <v>0</v>
      </c>
      <c r="F125" s="115">
        <v>0</v>
      </c>
      <c r="G125" s="909">
        <v>0</v>
      </c>
      <c r="H125" s="910"/>
      <c r="I125" s="4"/>
      <c r="J125" s="4"/>
      <c r="K125" s="4"/>
      <c r="L125" s="4"/>
    </row>
    <row r="126" spans="1:12" ht="14.1" customHeight="1">
      <c r="A126" s="4"/>
      <c r="B126" s="4"/>
      <c r="C126" s="11" t="s">
        <v>457</v>
      </c>
      <c r="D126" s="115">
        <v>0</v>
      </c>
      <c r="E126" s="115">
        <v>0</v>
      </c>
      <c r="F126" s="115">
        <v>0</v>
      </c>
      <c r="G126" s="909">
        <v>0</v>
      </c>
      <c r="H126" s="910"/>
      <c r="I126" s="4"/>
      <c r="J126" s="4"/>
      <c r="K126" s="4"/>
      <c r="L126" s="4"/>
    </row>
    <row r="127" spans="1:12" ht="14.1" customHeight="1">
      <c r="A127" s="4"/>
      <c r="B127" s="4"/>
      <c r="C127" s="11" t="s">
        <v>456</v>
      </c>
      <c r="D127" s="115">
        <v>0</v>
      </c>
      <c r="E127" s="115">
        <v>0</v>
      </c>
      <c r="F127" s="115">
        <v>0</v>
      </c>
      <c r="G127" s="909">
        <v>0</v>
      </c>
      <c r="H127" s="910"/>
      <c r="I127" s="4"/>
      <c r="J127" s="4"/>
      <c r="K127" s="4"/>
      <c r="L127" s="4"/>
    </row>
    <row r="128" spans="1:12" ht="14.1" customHeight="1">
      <c r="A128" s="4"/>
      <c r="B128" s="4"/>
      <c r="C128" s="11" t="s">
        <v>455</v>
      </c>
      <c r="D128" s="115">
        <v>0</v>
      </c>
      <c r="E128" s="115">
        <v>0</v>
      </c>
      <c r="F128" s="115">
        <v>0</v>
      </c>
      <c r="G128" s="909">
        <v>0</v>
      </c>
      <c r="H128" s="910"/>
      <c r="I128" s="4"/>
      <c r="J128" s="4"/>
      <c r="K128" s="4"/>
      <c r="L128" s="4"/>
    </row>
    <row r="129" spans="1:12" ht="14.1" customHeight="1">
      <c r="A129" s="4"/>
      <c r="B129" s="4"/>
      <c r="C129" s="11" t="s">
        <v>460</v>
      </c>
      <c r="D129" s="115">
        <v>0</v>
      </c>
      <c r="E129" s="115">
        <v>0</v>
      </c>
      <c r="F129" s="115">
        <v>0</v>
      </c>
      <c r="G129" s="909">
        <v>0</v>
      </c>
      <c r="H129" s="910"/>
      <c r="I129" s="4"/>
      <c r="J129" s="4"/>
      <c r="K129" s="4"/>
      <c r="L129" s="4"/>
    </row>
    <row r="130" spans="1:12" ht="14.1" customHeight="1">
      <c r="A130" s="4"/>
      <c r="B130" s="4"/>
      <c r="C130" s="11" t="s">
        <v>459</v>
      </c>
      <c r="D130" s="115">
        <v>0</v>
      </c>
      <c r="E130" s="115">
        <v>0</v>
      </c>
      <c r="F130" s="115">
        <v>0</v>
      </c>
      <c r="G130" s="909">
        <v>0</v>
      </c>
      <c r="H130" s="910"/>
      <c r="I130" s="4"/>
      <c r="J130" s="4"/>
      <c r="K130" s="4"/>
      <c r="L130" s="4"/>
    </row>
    <row r="131" spans="1:12" ht="14.1" customHeight="1">
      <c r="A131" s="4"/>
      <c r="B131" s="4"/>
      <c r="C131" s="11" t="s">
        <v>458</v>
      </c>
      <c r="D131" s="115">
        <v>0</v>
      </c>
      <c r="E131" s="115">
        <v>0</v>
      </c>
      <c r="F131" s="115">
        <v>0</v>
      </c>
      <c r="G131" s="909">
        <v>0</v>
      </c>
      <c r="H131" s="910"/>
      <c r="I131" s="4"/>
      <c r="J131" s="4"/>
      <c r="K131" s="4"/>
      <c r="L131" s="4"/>
    </row>
    <row r="132" spans="1:12" ht="14.1" customHeight="1">
      <c r="A132" s="4"/>
      <c r="B132" s="4"/>
      <c r="C132" s="11" t="s">
        <v>457</v>
      </c>
      <c r="D132" s="115">
        <v>0</v>
      </c>
      <c r="E132" s="115">
        <v>0</v>
      </c>
      <c r="F132" s="115">
        <v>0</v>
      </c>
      <c r="G132" s="909">
        <v>0</v>
      </c>
      <c r="H132" s="910"/>
      <c r="I132" s="4"/>
      <c r="J132" s="4"/>
      <c r="K132" s="4"/>
      <c r="L132" s="4"/>
    </row>
    <row r="133" spans="1:12" ht="14.1" customHeight="1">
      <c r="A133" s="4"/>
      <c r="B133" s="4"/>
      <c r="C133" s="11" t="s">
        <v>456</v>
      </c>
      <c r="D133" s="115">
        <v>0</v>
      </c>
      <c r="E133" s="115">
        <v>0</v>
      </c>
      <c r="F133" s="115">
        <v>0</v>
      </c>
      <c r="G133" s="909">
        <v>0</v>
      </c>
      <c r="H133" s="910"/>
      <c r="I133" s="4"/>
      <c r="J133" s="4"/>
      <c r="K133" s="4"/>
      <c r="L133" s="4"/>
    </row>
    <row r="134" spans="1:12" ht="14.1" customHeight="1">
      <c r="A134" s="4"/>
      <c r="B134" s="4"/>
      <c r="C134" s="11" t="s">
        <v>455</v>
      </c>
      <c r="D134" s="115">
        <v>0</v>
      </c>
      <c r="E134" s="115">
        <v>0</v>
      </c>
      <c r="F134" s="115">
        <v>0</v>
      </c>
      <c r="G134" s="909">
        <v>0</v>
      </c>
      <c r="H134" s="910"/>
      <c r="I134" s="4"/>
      <c r="J134" s="4"/>
      <c r="K134" s="4"/>
      <c r="L134" s="4"/>
    </row>
    <row r="135" spans="1:12" ht="14.1" customHeight="1">
      <c r="A135" s="4"/>
      <c r="B135" s="4"/>
      <c r="C135" s="11" t="s">
        <v>454</v>
      </c>
      <c r="D135" s="115">
        <v>0</v>
      </c>
      <c r="E135" s="115">
        <v>0</v>
      </c>
      <c r="F135" s="115">
        <v>0</v>
      </c>
      <c r="G135" s="909">
        <v>0</v>
      </c>
      <c r="H135" s="910"/>
      <c r="I135" s="4"/>
      <c r="J135" s="4"/>
      <c r="K135" s="4"/>
      <c r="L135" s="4"/>
    </row>
    <row r="136" spans="1:12" ht="14.1" customHeight="1">
      <c r="A136" s="4"/>
      <c r="B136" s="4"/>
      <c r="C136" s="11" t="s">
        <v>453</v>
      </c>
      <c r="D136" s="115">
        <v>0</v>
      </c>
      <c r="E136" s="115">
        <v>0</v>
      </c>
      <c r="F136" s="115">
        <v>0</v>
      </c>
      <c r="G136" s="909">
        <v>0</v>
      </c>
      <c r="H136" s="910"/>
      <c r="I136" s="4"/>
      <c r="J136" s="4"/>
      <c r="K136" s="4"/>
      <c r="L136" s="4"/>
    </row>
    <row r="137" spans="1:12" ht="14.1" customHeight="1">
      <c r="A137" s="4"/>
      <c r="B137" s="4"/>
      <c r="C137" s="10" t="s">
        <v>165</v>
      </c>
      <c r="D137" s="115">
        <v>1340000</v>
      </c>
      <c r="E137" s="115">
        <v>1200000</v>
      </c>
      <c r="F137" s="115">
        <v>1200000</v>
      </c>
      <c r="G137" s="909">
        <v>1200000</v>
      </c>
      <c r="H137" s="910"/>
      <c r="I137" s="4"/>
      <c r="J137" s="4"/>
      <c r="K137" s="4"/>
      <c r="L137" s="4"/>
    </row>
    <row r="138" spans="1:12" ht="14.1" customHeight="1">
      <c r="A138" s="4"/>
      <c r="B138" s="4"/>
      <c r="C138" s="14" t="s">
        <v>484</v>
      </c>
      <c r="D138" s="825" t="s">
        <v>603</v>
      </c>
      <c r="E138" s="826"/>
      <c r="F138" s="826"/>
      <c r="G138" s="826"/>
      <c r="H138" s="826"/>
      <c r="I138" s="4"/>
      <c r="J138" s="4"/>
      <c r="K138" s="4"/>
      <c r="L138" s="4"/>
    </row>
    <row r="139" spans="1:12" ht="14.1" customHeight="1">
      <c r="A139" s="4"/>
      <c r="B139" s="4"/>
      <c r="C139" s="122" t="s">
        <v>482</v>
      </c>
      <c r="D139" s="821" t="s">
        <v>602</v>
      </c>
      <c r="E139" s="822"/>
      <c r="F139" s="822"/>
      <c r="G139" s="822"/>
      <c r="H139" s="822"/>
      <c r="I139" s="4"/>
      <c r="J139" s="4"/>
      <c r="K139" s="4"/>
      <c r="L139" s="4"/>
    </row>
    <row r="140" spans="1:12" ht="14.1" customHeight="1">
      <c r="A140" s="4"/>
      <c r="B140" s="4"/>
      <c r="C140" s="122" t="s">
        <v>15</v>
      </c>
      <c r="D140" s="821" t="s">
        <v>99</v>
      </c>
      <c r="E140" s="822"/>
      <c r="F140" s="822"/>
      <c r="G140" s="822"/>
      <c r="H140" s="822"/>
      <c r="I140" s="4"/>
      <c r="J140" s="4"/>
      <c r="K140" s="4"/>
      <c r="L140" s="4"/>
    </row>
    <row r="141" spans="1:12" ht="15" customHeight="1">
      <c r="A141" s="4"/>
      <c r="B141" s="4"/>
      <c r="C141" s="13"/>
      <c r="D141" s="116">
        <v>2021</v>
      </c>
      <c r="E141" s="116">
        <v>2022</v>
      </c>
      <c r="F141" s="116">
        <v>2023</v>
      </c>
      <c r="G141" s="915">
        <v>2024</v>
      </c>
      <c r="H141" s="916"/>
      <c r="I141" s="4"/>
      <c r="J141" s="4"/>
      <c r="K141" s="4"/>
      <c r="L141" s="4"/>
    </row>
    <row r="142" spans="1:12" ht="15" customHeight="1">
      <c r="A142" s="4"/>
      <c r="B142" s="4"/>
      <c r="C142" s="12"/>
      <c r="D142" s="117" t="s">
        <v>7</v>
      </c>
      <c r="E142" s="117" t="s">
        <v>8</v>
      </c>
      <c r="F142" s="117" t="s">
        <v>8</v>
      </c>
      <c r="G142" s="917" t="s">
        <v>8</v>
      </c>
      <c r="H142" s="918"/>
      <c r="I142" s="4"/>
      <c r="J142" s="4"/>
      <c r="K142" s="4"/>
      <c r="L142" s="4"/>
    </row>
    <row r="143" spans="1:12" ht="14.1" customHeight="1">
      <c r="A143" s="4"/>
      <c r="B143" s="4"/>
      <c r="C143" s="7" t="s">
        <v>16</v>
      </c>
      <c r="D143" s="114" t="s">
        <v>450</v>
      </c>
      <c r="E143" s="114" t="s">
        <v>505</v>
      </c>
      <c r="F143" s="114" t="s">
        <v>474</v>
      </c>
      <c r="G143" s="919" t="s">
        <v>601</v>
      </c>
      <c r="H143" s="906"/>
      <c r="I143" s="4"/>
      <c r="J143" s="4"/>
      <c r="K143" s="4"/>
      <c r="L143" s="4"/>
    </row>
    <row r="144" spans="1:12" ht="14.1" customHeight="1">
      <c r="A144" s="4"/>
      <c r="B144" s="4"/>
      <c r="C144" s="7" t="s">
        <v>17</v>
      </c>
      <c r="D144" s="114" t="s">
        <v>600</v>
      </c>
      <c r="E144" s="114" t="s">
        <v>588</v>
      </c>
      <c r="F144" s="114" t="s">
        <v>474</v>
      </c>
      <c r="G144" s="919" t="s">
        <v>599</v>
      </c>
      <c r="H144" s="906"/>
      <c r="I144" s="4"/>
      <c r="J144" s="4"/>
      <c r="K144" s="4"/>
      <c r="L144" s="4"/>
    </row>
    <row r="145" spans="1:12" ht="14.1" customHeight="1">
      <c r="A145" s="4"/>
      <c r="B145" s="4"/>
      <c r="C145" s="7" t="s">
        <v>18</v>
      </c>
      <c r="D145" s="114" t="s">
        <v>474</v>
      </c>
      <c r="E145" s="114" t="s">
        <v>598</v>
      </c>
      <c r="F145" s="114" t="s">
        <v>474</v>
      </c>
      <c r="G145" s="919" t="s">
        <v>597</v>
      </c>
      <c r="H145" s="906"/>
      <c r="I145" s="4"/>
      <c r="J145" s="4"/>
      <c r="K145" s="4"/>
      <c r="L145" s="4"/>
    </row>
    <row r="146" spans="1:12" ht="14.1" customHeight="1">
      <c r="A146" s="4"/>
      <c r="B146" s="4"/>
      <c r="C146" s="7" t="s">
        <v>477</v>
      </c>
      <c r="D146" s="114" t="s">
        <v>450</v>
      </c>
      <c r="E146" s="114" t="s">
        <v>450</v>
      </c>
      <c r="F146" s="114" t="s">
        <v>583</v>
      </c>
      <c r="G146" s="919" t="s">
        <v>450</v>
      </c>
      <c r="H146" s="906"/>
      <c r="I146" s="4"/>
      <c r="J146" s="4"/>
      <c r="K146" s="4"/>
      <c r="L146" s="4"/>
    </row>
    <row r="147" spans="1:12" ht="14.1" customHeight="1">
      <c r="A147" s="4"/>
      <c r="B147" s="4"/>
      <c r="C147" s="7" t="s">
        <v>476</v>
      </c>
      <c r="D147" s="114" t="s">
        <v>450</v>
      </c>
      <c r="E147" s="114" t="s">
        <v>596</v>
      </c>
      <c r="F147" s="114" t="s">
        <v>583</v>
      </c>
      <c r="G147" s="919" t="s">
        <v>450</v>
      </c>
      <c r="H147" s="906"/>
      <c r="I147" s="4"/>
      <c r="J147" s="4"/>
      <c r="K147" s="4"/>
      <c r="L147" s="4"/>
    </row>
    <row r="148" spans="1:12" ht="14.1" customHeight="1">
      <c r="A148" s="4"/>
      <c r="B148" s="4"/>
      <c r="C148" s="7" t="s">
        <v>22</v>
      </c>
      <c r="D148" s="114" t="s">
        <v>450</v>
      </c>
      <c r="E148" s="114" t="s">
        <v>450</v>
      </c>
      <c r="F148" s="114" t="s">
        <v>583</v>
      </c>
      <c r="G148" s="919" t="s">
        <v>450</v>
      </c>
      <c r="H148" s="906"/>
      <c r="I148" s="4"/>
      <c r="J148" s="4"/>
      <c r="K148" s="4"/>
      <c r="L148" s="4"/>
    </row>
    <row r="149" spans="1:12" ht="14.1" customHeight="1">
      <c r="A149" s="4"/>
      <c r="B149" s="4"/>
      <c r="C149" s="823" t="s">
        <v>473</v>
      </c>
      <c r="D149" s="824"/>
      <c r="E149" s="824"/>
      <c r="F149" s="824"/>
      <c r="G149" s="824"/>
      <c r="H149" s="824"/>
      <c r="I149" s="4"/>
      <c r="J149" s="4"/>
      <c r="K149" s="4"/>
      <c r="L149" s="4"/>
    </row>
    <row r="150" spans="1:12" ht="14.1" customHeight="1">
      <c r="A150" s="4"/>
      <c r="B150" s="4"/>
      <c r="C150" s="13"/>
      <c r="D150" s="116">
        <v>2021</v>
      </c>
      <c r="E150" s="116">
        <v>2022</v>
      </c>
      <c r="F150" s="116">
        <v>2023</v>
      </c>
      <c r="G150" s="915">
        <v>2024</v>
      </c>
      <c r="H150" s="916"/>
      <c r="I150" s="4"/>
      <c r="J150" s="4"/>
      <c r="K150" s="4"/>
      <c r="L150" s="4"/>
    </row>
    <row r="151" spans="1:12" ht="14.1" customHeight="1">
      <c r="A151" s="4"/>
      <c r="B151" s="4"/>
      <c r="C151" s="12"/>
      <c r="D151" s="117" t="s">
        <v>7</v>
      </c>
      <c r="E151" s="117" t="s">
        <v>8</v>
      </c>
      <c r="F151" s="117" t="s">
        <v>8</v>
      </c>
      <c r="G151" s="917" t="s">
        <v>8</v>
      </c>
      <c r="H151" s="918"/>
      <c r="I151" s="4"/>
      <c r="J151" s="4"/>
      <c r="K151" s="4"/>
      <c r="L151" s="4"/>
    </row>
    <row r="152" spans="1:12" ht="14.1" customHeight="1">
      <c r="A152" s="4"/>
      <c r="B152" s="4"/>
      <c r="C152" s="11" t="s">
        <v>470</v>
      </c>
      <c r="D152" s="115">
        <v>0</v>
      </c>
      <c r="E152" s="115">
        <v>0</v>
      </c>
      <c r="F152" s="115">
        <v>0</v>
      </c>
      <c r="G152" s="909">
        <v>0</v>
      </c>
      <c r="H152" s="910"/>
      <c r="I152" s="4"/>
      <c r="J152" s="4"/>
      <c r="K152" s="4"/>
      <c r="L152" s="4"/>
    </row>
    <row r="153" spans="1:12" ht="14.1" customHeight="1">
      <c r="A153" s="4"/>
      <c r="B153" s="4"/>
      <c r="C153" s="11" t="s">
        <v>459</v>
      </c>
      <c r="D153" s="115">
        <v>0</v>
      </c>
      <c r="E153" s="115">
        <v>0</v>
      </c>
      <c r="F153" s="115">
        <v>0</v>
      </c>
      <c r="G153" s="909">
        <v>0</v>
      </c>
      <c r="H153" s="910"/>
      <c r="I153" s="4"/>
      <c r="J153" s="4"/>
      <c r="K153" s="4"/>
      <c r="L153" s="4"/>
    </row>
    <row r="154" spans="1:12" ht="14.1" customHeight="1">
      <c r="A154" s="4"/>
      <c r="B154" s="4"/>
      <c r="C154" s="11" t="s">
        <v>463</v>
      </c>
      <c r="D154" s="115">
        <v>0</v>
      </c>
      <c r="E154" s="115">
        <v>0</v>
      </c>
      <c r="F154" s="115">
        <v>0</v>
      </c>
      <c r="G154" s="909">
        <v>0</v>
      </c>
      <c r="H154" s="910"/>
      <c r="I154" s="4"/>
      <c r="J154" s="4"/>
      <c r="K154" s="4"/>
      <c r="L154" s="4"/>
    </row>
    <row r="155" spans="1:12" ht="14.1" customHeight="1">
      <c r="A155" s="4"/>
      <c r="B155" s="4"/>
      <c r="C155" s="11" t="s">
        <v>469</v>
      </c>
      <c r="D155" s="115">
        <v>0</v>
      </c>
      <c r="E155" s="115">
        <v>0</v>
      </c>
      <c r="F155" s="115">
        <v>0</v>
      </c>
      <c r="G155" s="909">
        <v>0</v>
      </c>
      <c r="H155" s="910"/>
      <c r="I155" s="4"/>
      <c r="J155" s="4"/>
      <c r="K155" s="4"/>
      <c r="L155" s="4"/>
    </row>
    <row r="156" spans="1:12" ht="14.1" customHeight="1">
      <c r="A156" s="4"/>
      <c r="B156" s="4"/>
      <c r="C156" s="11" t="s">
        <v>459</v>
      </c>
      <c r="D156" s="115">
        <v>0</v>
      </c>
      <c r="E156" s="115">
        <v>0</v>
      </c>
      <c r="F156" s="115">
        <v>0</v>
      </c>
      <c r="G156" s="909">
        <v>0</v>
      </c>
      <c r="H156" s="910"/>
      <c r="I156" s="4"/>
      <c r="J156" s="4"/>
      <c r="K156" s="4"/>
      <c r="L156" s="4"/>
    </row>
    <row r="157" spans="1:12" ht="14.1" customHeight="1">
      <c r="A157" s="4"/>
      <c r="B157" s="4"/>
      <c r="C157" s="11" t="s">
        <v>463</v>
      </c>
      <c r="D157" s="115">
        <v>0</v>
      </c>
      <c r="E157" s="115">
        <v>0</v>
      </c>
      <c r="F157" s="115">
        <v>0</v>
      </c>
      <c r="G157" s="909">
        <v>0</v>
      </c>
      <c r="H157" s="910"/>
      <c r="I157" s="4"/>
      <c r="J157" s="4"/>
      <c r="K157" s="4"/>
      <c r="L157" s="4"/>
    </row>
    <row r="158" spans="1:12" ht="14.1" customHeight="1">
      <c r="A158" s="4"/>
      <c r="B158" s="4"/>
      <c r="C158" s="11" t="s">
        <v>468</v>
      </c>
      <c r="D158" s="115">
        <v>0</v>
      </c>
      <c r="E158" s="115">
        <v>0</v>
      </c>
      <c r="F158" s="115">
        <v>0</v>
      </c>
      <c r="G158" s="909">
        <v>0</v>
      </c>
      <c r="H158" s="910"/>
      <c r="I158" s="4"/>
      <c r="J158" s="4"/>
      <c r="K158" s="4"/>
      <c r="L158" s="4"/>
    </row>
    <row r="159" spans="1:12" ht="14.1" customHeight="1">
      <c r="A159" s="4"/>
      <c r="B159" s="4"/>
      <c r="C159" s="11" t="s">
        <v>459</v>
      </c>
      <c r="D159" s="115">
        <v>0</v>
      </c>
      <c r="E159" s="115">
        <v>0</v>
      </c>
      <c r="F159" s="115">
        <v>0</v>
      </c>
      <c r="G159" s="909">
        <v>0</v>
      </c>
      <c r="H159" s="910"/>
      <c r="I159" s="4"/>
      <c r="J159" s="4"/>
      <c r="K159" s="4"/>
      <c r="L159" s="4"/>
    </row>
    <row r="160" spans="1:12" ht="14.1" customHeight="1">
      <c r="A160" s="4"/>
      <c r="B160" s="4"/>
      <c r="C160" s="11" t="s">
        <v>463</v>
      </c>
      <c r="D160" s="115">
        <v>0</v>
      </c>
      <c r="E160" s="115">
        <v>0</v>
      </c>
      <c r="F160" s="115">
        <v>0</v>
      </c>
      <c r="G160" s="909">
        <v>0</v>
      </c>
      <c r="H160" s="910"/>
      <c r="I160" s="4"/>
      <c r="J160" s="4"/>
      <c r="K160" s="4"/>
      <c r="L160" s="4"/>
    </row>
    <row r="161" spans="1:12" ht="14.1" customHeight="1">
      <c r="A161" s="4"/>
      <c r="B161" s="4"/>
      <c r="C161" s="11" t="s">
        <v>467</v>
      </c>
      <c r="D161" s="115">
        <v>0</v>
      </c>
      <c r="E161" s="115">
        <v>0</v>
      </c>
      <c r="F161" s="115">
        <v>0</v>
      </c>
      <c r="G161" s="909">
        <v>0</v>
      </c>
      <c r="H161" s="910"/>
      <c r="I161" s="4"/>
      <c r="J161" s="4"/>
      <c r="K161" s="4"/>
      <c r="L161" s="4"/>
    </row>
    <row r="162" spans="1:12" ht="14.1" customHeight="1">
      <c r="A162" s="4"/>
      <c r="B162" s="4"/>
      <c r="C162" s="11" t="s">
        <v>459</v>
      </c>
      <c r="D162" s="115">
        <v>0</v>
      </c>
      <c r="E162" s="115">
        <v>0</v>
      </c>
      <c r="F162" s="115">
        <v>0</v>
      </c>
      <c r="G162" s="909">
        <v>0</v>
      </c>
      <c r="H162" s="910"/>
      <c r="I162" s="4"/>
      <c r="J162" s="4"/>
      <c r="K162" s="4"/>
      <c r="L162" s="4"/>
    </row>
    <row r="163" spans="1:12" ht="14.1" customHeight="1">
      <c r="A163" s="4"/>
      <c r="B163" s="4"/>
      <c r="C163" s="11" t="s">
        <v>463</v>
      </c>
      <c r="D163" s="115">
        <v>0</v>
      </c>
      <c r="E163" s="115">
        <v>0</v>
      </c>
      <c r="F163" s="115">
        <v>0</v>
      </c>
      <c r="G163" s="909">
        <v>0</v>
      </c>
      <c r="H163" s="910"/>
      <c r="I163" s="4"/>
      <c r="J163" s="4"/>
      <c r="K163" s="4"/>
      <c r="L163" s="4"/>
    </row>
    <row r="164" spans="1:12" ht="14.1" customHeight="1">
      <c r="A164" s="4"/>
      <c r="B164" s="4"/>
      <c r="C164" s="11" t="s">
        <v>472</v>
      </c>
      <c r="D164" s="115">
        <v>0</v>
      </c>
      <c r="E164" s="115">
        <v>0</v>
      </c>
      <c r="F164" s="115">
        <v>0</v>
      </c>
      <c r="G164" s="909">
        <v>0</v>
      </c>
      <c r="H164" s="910"/>
      <c r="I164" s="4"/>
      <c r="J164" s="4"/>
      <c r="K164" s="4"/>
      <c r="L164" s="4"/>
    </row>
    <row r="165" spans="1:12" ht="14.1" customHeight="1">
      <c r="A165" s="4"/>
      <c r="B165" s="4"/>
      <c r="C165" s="11" t="s">
        <v>459</v>
      </c>
      <c r="D165" s="115">
        <v>0</v>
      </c>
      <c r="E165" s="115">
        <v>0</v>
      </c>
      <c r="F165" s="115">
        <v>0</v>
      </c>
      <c r="G165" s="909">
        <v>0</v>
      </c>
      <c r="H165" s="910"/>
      <c r="I165" s="4"/>
      <c r="J165" s="4"/>
      <c r="K165" s="4"/>
      <c r="L165" s="4"/>
    </row>
    <row r="166" spans="1:12" ht="14.1" customHeight="1">
      <c r="A166" s="4"/>
      <c r="B166" s="4"/>
      <c r="C166" s="11" t="s">
        <v>463</v>
      </c>
      <c r="D166" s="115">
        <v>0</v>
      </c>
      <c r="E166" s="115">
        <v>0</v>
      </c>
      <c r="F166" s="115">
        <v>0</v>
      </c>
      <c r="G166" s="909">
        <v>0</v>
      </c>
      <c r="H166" s="910"/>
      <c r="I166" s="4"/>
      <c r="J166" s="4"/>
      <c r="K166" s="4"/>
      <c r="L166" s="4"/>
    </row>
    <row r="167" spans="1:12" ht="14.1" customHeight="1">
      <c r="A167" s="4"/>
      <c r="B167" s="4"/>
      <c r="C167" s="11" t="s">
        <v>465</v>
      </c>
      <c r="D167" s="115">
        <v>0</v>
      </c>
      <c r="E167" s="115">
        <v>0</v>
      </c>
      <c r="F167" s="115">
        <v>0</v>
      </c>
      <c r="G167" s="909">
        <v>0</v>
      </c>
      <c r="H167" s="910"/>
      <c r="I167" s="4"/>
      <c r="J167" s="4"/>
      <c r="K167" s="4"/>
      <c r="L167" s="4"/>
    </row>
    <row r="168" spans="1:12" ht="14.1" customHeight="1">
      <c r="A168" s="4"/>
      <c r="B168" s="4"/>
      <c r="C168" s="11" t="s">
        <v>459</v>
      </c>
      <c r="D168" s="115">
        <v>0</v>
      </c>
      <c r="E168" s="115">
        <v>0</v>
      </c>
      <c r="F168" s="115">
        <v>0</v>
      </c>
      <c r="G168" s="909">
        <v>0</v>
      </c>
      <c r="H168" s="910"/>
      <c r="I168" s="4"/>
      <c r="J168" s="4"/>
      <c r="K168" s="4"/>
      <c r="L168" s="4"/>
    </row>
    <row r="169" spans="1:12" ht="14.1" customHeight="1">
      <c r="A169" s="4"/>
      <c r="B169" s="4"/>
      <c r="C169" s="11" t="s">
        <v>463</v>
      </c>
      <c r="D169" s="115">
        <v>0</v>
      </c>
      <c r="E169" s="115">
        <v>0</v>
      </c>
      <c r="F169" s="115">
        <v>0</v>
      </c>
      <c r="G169" s="909">
        <v>0</v>
      </c>
      <c r="H169" s="910"/>
      <c r="I169" s="4"/>
      <c r="J169" s="4"/>
      <c r="K169" s="4"/>
      <c r="L169" s="4"/>
    </row>
    <row r="170" spans="1:12" ht="14.1" customHeight="1">
      <c r="A170" s="4"/>
      <c r="B170" s="4"/>
      <c r="C170" s="11" t="s">
        <v>464</v>
      </c>
      <c r="D170" s="115">
        <v>0</v>
      </c>
      <c r="E170" s="115">
        <v>0</v>
      </c>
      <c r="F170" s="115">
        <v>0</v>
      </c>
      <c r="G170" s="909">
        <v>0</v>
      </c>
      <c r="H170" s="910"/>
      <c r="I170" s="4"/>
      <c r="J170" s="4"/>
      <c r="K170" s="4"/>
      <c r="L170" s="4"/>
    </row>
    <row r="171" spans="1:12" ht="14.1" customHeight="1">
      <c r="A171" s="4"/>
      <c r="B171" s="4"/>
      <c r="C171" s="11" t="s">
        <v>459</v>
      </c>
      <c r="D171" s="115">
        <v>0</v>
      </c>
      <c r="E171" s="115">
        <v>0</v>
      </c>
      <c r="F171" s="115">
        <v>0</v>
      </c>
      <c r="G171" s="909">
        <v>0</v>
      </c>
      <c r="H171" s="910"/>
      <c r="I171" s="4"/>
      <c r="J171" s="4"/>
      <c r="K171" s="4"/>
      <c r="L171" s="4"/>
    </row>
    <row r="172" spans="1:12" ht="14.1" customHeight="1">
      <c r="A172" s="4"/>
      <c r="B172" s="4"/>
      <c r="C172" s="11" t="s">
        <v>463</v>
      </c>
      <c r="D172" s="115">
        <v>0</v>
      </c>
      <c r="E172" s="115">
        <v>0</v>
      </c>
      <c r="F172" s="115">
        <v>0</v>
      </c>
      <c r="G172" s="909">
        <v>0</v>
      </c>
      <c r="H172" s="910"/>
      <c r="I172" s="4"/>
      <c r="J172" s="4"/>
      <c r="K172" s="4"/>
      <c r="L172" s="4"/>
    </row>
    <row r="173" spans="1:12" ht="14.1" customHeight="1">
      <c r="A173" s="4"/>
      <c r="B173" s="4"/>
      <c r="C173" s="11" t="s">
        <v>462</v>
      </c>
      <c r="D173" s="115">
        <v>0</v>
      </c>
      <c r="E173" s="115">
        <v>0</v>
      </c>
      <c r="F173" s="115">
        <v>0</v>
      </c>
      <c r="G173" s="909">
        <v>0</v>
      </c>
      <c r="H173" s="910"/>
      <c r="I173" s="4"/>
      <c r="J173" s="4"/>
      <c r="K173" s="4"/>
      <c r="L173" s="4"/>
    </row>
    <row r="174" spans="1:12" ht="14.1" customHeight="1">
      <c r="A174" s="4"/>
      <c r="B174" s="4"/>
      <c r="C174" s="11" t="s">
        <v>459</v>
      </c>
      <c r="D174" s="115">
        <v>0</v>
      </c>
      <c r="E174" s="115">
        <v>0</v>
      </c>
      <c r="F174" s="115">
        <v>0</v>
      </c>
      <c r="G174" s="909">
        <v>0</v>
      </c>
      <c r="H174" s="910"/>
      <c r="I174" s="4"/>
      <c r="J174" s="4"/>
      <c r="K174" s="4"/>
      <c r="L174" s="4"/>
    </row>
    <row r="175" spans="1:12" ht="14.1" customHeight="1">
      <c r="A175" s="4"/>
      <c r="B175" s="4"/>
      <c r="C175" s="11" t="s">
        <v>458</v>
      </c>
      <c r="D175" s="115">
        <v>0</v>
      </c>
      <c r="E175" s="115">
        <v>0</v>
      </c>
      <c r="F175" s="115">
        <v>0</v>
      </c>
      <c r="G175" s="909">
        <v>0</v>
      </c>
      <c r="H175" s="910"/>
      <c r="I175" s="4"/>
      <c r="J175" s="4"/>
      <c r="K175" s="4"/>
      <c r="L175" s="4"/>
    </row>
    <row r="176" spans="1:12" ht="14.1" customHeight="1">
      <c r="A176" s="4"/>
      <c r="B176" s="4"/>
      <c r="C176" s="11" t="s">
        <v>457</v>
      </c>
      <c r="D176" s="115">
        <v>0</v>
      </c>
      <c r="E176" s="115">
        <v>0</v>
      </c>
      <c r="F176" s="115">
        <v>0</v>
      </c>
      <c r="G176" s="909">
        <v>0</v>
      </c>
      <c r="H176" s="910"/>
      <c r="I176" s="4"/>
      <c r="J176" s="4"/>
      <c r="K176" s="4"/>
      <c r="L176" s="4"/>
    </row>
    <row r="177" spans="1:12" ht="14.1" customHeight="1">
      <c r="A177" s="4"/>
      <c r="B177" s="4"/>
      <c r="C177" s="11" t="s">
        <v>456</v>
      </c>
      <c r="D177" s="115">
        <v>0</v>
      </c>
      <c r="E177" s="115">
        <v>0</v>
      </c>
      <c r="F177" s="115">
        <v>0</v>
      </c>
      <c r="G177" s="909">
        <v>0</v>
      </c>
      <c r="H177" s="910"/>
      <c r="I177" s="4"/>
      <c r="J177" s="4"/>
      <c r="K177" s="4"/>
      <c r="L177" s="4"/>
    </row>
    <row r="178" spans="1:12" ht="14.1" customHeight="1">
      <c r="A178" s="4"/>
      <c r="B178" s="4"/>
      <c r="C178" s="11" t="s">
        <v>455</v>
      </c>
      <c r="D178" s="115">
        <v>0</v>
      </c>
      <c r="E178" s="115">
        <v>0</v>
      </c>
      <c r="F178" s="115">
        <v>0</v>
      </c>
      <c r="G178" s="909">
        <v>0</v>
      </c>
      <c r="H178" s="910"/>
      <c r="I178" s="4"/>
      <c r="J178" s="4"/>
      <c r="K178" s="4"/>
      <c r="L178" s="4"/>
    </row>
    <row r="179" spans="1:12" ht="14.1" customHeight="1">
      <c r="A179" s="4"/>
      <c r="B179" s="4"/>
      <c r="C179" s="11" t="s">
        <v>461</v>
      </c>
      <c r="D179" s="115">
        <v>160000</v>
      </c>
      <c r="E179" s="115">
        <v>900000</v>
      </c>
      <c r="F179" s="115">
        <v>0</v>
      </c>
      <c r="G179" s="909">
        <v>600000</v>
      </c>
      <c r="H179" s="910"/>
      <c r="I179" s="4"/>
      <c r="J179" s="4"/>
      <c r="K179" s="4"/>
      <c r="L179" s="4"/>
    </row>
    <row r="180" spans="1:12" ht="14.1" customHeight="1">
      <c r="A180" s="4"/>
      <c r="B180" s="4"/>
      <c r="C180" s="11" t="s">
        <v>459</v>
      </c>
      <c r="D180" s="115">
        <v>160000</v>
      </c>
      <c r="E180" s="115">
        <v>900000</v>
      </c>
      <c r="F180" s="115">
        <v>0</v>
      </c>
      <c r="G180" s="909">
        <v>600000</v>
      </c>
      <c r="H180" s="910"/>
      <c r="I180" s="4"/>
      <c r="J180" s="4"/>
      <c r="K180" s="4"/>
      <c r="L180" s="4"/>
    </row>
    <row r="181" spans="1:12" ht="14.1" customHeight="1">
      <c r="A181" s="4"/>
      <c r="B181" s="4"/>
      <c r="C181" s="11" t="s">
        <v>458</v>
      </c>
      <c r="D181" s="115">
        <v>0</v>
      </c>
      <c r="E181" s="115">
        <v>0</v>
      </c>
      <c r="F181" s="115">
        <v>0</v>
      </c>
      <c r="G181" s="909">
        <v>0</v>
      </c>
      <c r="H181" s="910"/>
      <c r="I181" s="4"/>
      <c r="J181" s="4"/>
      <c r="K181" s="4"/>
      <c r="L181" s="4"/>
    </row>
    <row r="182" spans="1:12" ht="14.1" customHeight="1">
      <c r="A182" s="4"/>
      <c r="B182" s="4"/>
      <c r="C182" s="11" t="s">
        <v>457</v>
      </c>
      <c r="D182" s="115">
        <v>0</v>
      </c>
      <c r="E182" s="115">
        <v>0</v>
      </c>
      <c r="F182" s="115">
        <v>0</v>
      </c>
      <c r="G182" s="909">
        <v>0</v>
      </c>
      <c r="H182" s="910"/>
      <c r="I182" s="4"/>
      <c r="J182" s="4"/>
      <c r="K182" s="4"/>
      <c r="L182" s="4"/>
    </row>
    <row r="183" spans="1:12" ht="14.1" customHeight="1">
      <c r="A183" s="4"/>
      <c r="B183" s="4"/>
      <c r="C183" s="11" t="s">
        <v>456</v>
      </c>
      <c r="D183" s="115">
        <v>0</v>
      </c>
      <c r="E183" s="115">
        <v>0</v>
      </c>
      <c r="F183" s="115">
        <v>0</v>
      </c>
      <c r="G183" s="909">
        <v>0</v>
      </c>
      <c r="H183" s="910"/>
      <c r="I183" s="4"/>
      <c r="J183" s="4"/>
      <c r="K183" s="4"/>
      <c r="L183" s="4"/>
    </row>
    <row r="184" spans="1:12" ht="14.1" customHeight="1">
      <c r="A184" s="4"/>
      <c r="B184" s="4"/>
      <c r="C184" s="11" t="s">
        <v>455</v>
      </c>
      <c r="D184" s="115">
        <v>0</v>
      </c>
      <c r="E184" s="115">
        <v>0</v>
      </c>
      <c r="F184" s="115">
        <v>0</v>
      </c>
      <c r="G184" s="909">
        <v>0</v>
      </c>
      <c r="H184" s="910"/>
      <c r="I184" s="4"/>
      <c r="J184" s="4"/>
      <c r="K184" s="4"/>
      <c r="L184" s="4"/>
    </row>
    <row r="185" spans="1:12" ht="14.1" customHeight="1">
      <c r="A185" s="4"/>
      <c r="B185" s="4"/>
      <c r="C185" s="11" t="s">
        <v>460</v>
      </c>
      <c r="D185" s="115">
        <v>0</v>
      </c>
      <c r="E185" s="115">
        <v>0</v>
      </c>
      <c r="F185" s="115">
        <v>0</v>
      </c>
      <c r="G185" s="909">
        <v>0</v>
      </c>
      <c r="H185" s="910"/>
      <c r="I185" s="4"/>
      <c r="J185" s="4"/>
      <c r="K185" s="4"/>
      <c r="L185" s="4"/>
    </row>
    <row r="186" spans="1:12" ht="14.1" customHeight="1">
      <c r="A186" s="4"/>
      <c r="B186" s="4"/>
      <c r="C186" s="11" t="s">
        <v>459</v>
      </c>
      <c r="D186" s="115">
        <v>0</v>
      </c>
      <c r="E186" s="115">
        <v>0</v>
      </c>
      <c r="F186" s="115">
        <v>0</v>
      </c>
      <c r="G186" s="909">
        <v>0</v>
      </c>
      <c r="H186" s="910"/>
      <c r="I186" s="4"/>
      <c r="J186" s="4"/>
      <c r="K186" s="4"/>
      <c r="L186" s="4"/>
    </row>
    <row r="187" spans="1:12" ht="14.1" customHeight="1">
      <c r="A187" s="4"/>
      <c r="B187" s="4"/>
      <c r="C187" s="11" t="s">
        <v>458</v>
      </c>
      <c r="D187" s="115">
        <v>0</v>
      </c>
      <c r="E187" s="115">
        <v>0</v>
      </c>
      <c r="F187" s="115">
        <v>0</v>
      </c>
      <c r="G187" s="909">
        <v>0</v>
      </c>
      <c r="H187" s="910"/>
      <c r="I187" s="4"/>
      <c r="J187" s="4"/>
      <c r="K187" s="4"/>
      <c r="L187" s="4"/>
    </row>
    <row r="188" spans="1:12" ht="14.1" customHeight="1">
      <c r="A188" s="4"/>
      <c r="B188" s="4"/>
      <c r="C188" s="11" t="s">
        <v>457</v>
      </c>
      <c r="D188" s="115">
        <v>0</v>
      </c>
      <c r="E188" s="115">
        <v>0</v>
      </c>
      <c r="F188" s="115">
        <v>0</v>
      </c>
      <c r="G188" s="909">
        <v>0</v>
      </c>
      <c r="H188" s="910"/>
      <c r="I188" s="4"/>
      <c r="J188" s="4"/>
      <c r="K188" s="4"/>
      <c r="L188" s="4"/>
    </row>
    <row r="189" spans="1:12" ht="14.1" customHeight="1">
      <c r="A189" s="4"/>
      <c r="B189" s="4"/>
      <c r="C189" s="11" t="s">
        <v>456</v>
      </c>
      <c r="D189" s="115">
        <v>0</v>
      </c>
      <c r="E189" s="115">
        <v>0</v>
      </c>
      <c r="F189" s="115">
        <v>0</v>
      </c>
      <c r="G189" s="909">
        <v>0</v>
      </c>
      <c r="H189" s="910"/>
      <c r="I189" s="4"/>
      <c r="J189" s="4"/>
      <c r="K189" s="4"/>
      <c r="L189" s="4"/>
    </row>
    <row r="190" spans="1:12" ht="14.1" customHeight="1">
      <c r="A190" s="4"/>
      <c r="B190" s="4"/>
      <c r="C190" s="11" t="s">
        <v>455</v>
      </c>
      <c r="D190" s="115">
        <v>0</v>
      </c>
      <c r="E190" s="115">
        <v>0</v>
      </c>
      <c r="F190" s="115">
        <v>0</v>
      </c>
      <c r="G190" s="909">
        <v>0</v>
      </c>
      <c r="H190" s="910"/>
      <c r="I190" s="4"/>
      <c r="J190" s="4"/>
      <c r="K190" s="4"/>
      <c r="L190" s="4"/>
    </row>
    <row r="191" spans="1:12" ht="14.1" customHeight="1">
      <c r="A191" s="4"/>
      <c r="B191" s="4"/>
      <c r="C191" s="11" t="s">
        <v>454</v>
      </c>
      <c r="D191" s="115">
        <v>0</v>
      </c>
      <c r="E191" s="115">
        <v>0</v>
      </c>
      <c r="F191" s="115">
        <v>0</v>
      </c>
      <c r="G191" s="909">
        <v>0</v>
      </c>
      <c r="H191" s="910"/>
      <c r="I191" s="4"/>
      <c r="J191" s="4"/>
      <c r="K191" s="4"/>
      <c r="L191" s="4"/>
    </row>
    <row r="192" spans="1:12" ht="14.1" customHeight="1">
      <c r="A192" s="4"/>
      <c r="B192" s="4"/>
      <c r="C192" s="11" t="s">
        <v>453</v>
      </c>
      <c r="D192" s="115">
        <v>0</v>
      </c>
      <c r="E192" s="115">
        <v>0</v>
      </c>
      <c r="F192" s="115">
        <v>0</v>
      </c>
      <c r="G192" s="909">
        <v>0</v>
      </c>
      <c r="H192" s="910"/>
      <c r="I192" s="4"/>
      <c r="J192" s="4"/>
      <c r="K192" s="4"/>
      <c r="L192" s="4"/>
    </row>
    <row r="193" spans="1:12" ht="14.1" customHeight="1">
      <c r="A193" s="4"/>
      <c r="B193" s="4"/>
      <c r="C193" s="10" t="s">
        <v>165</v>
      </c>
      <c r="D193" s="115">
        <v>160000</v>
      </c>
      <c r="E193" s="115">
        <v>900000</v>
      </c>
      <c r="F193" s="115">
        <v>0</v>
      </c>
      <c r="G193" s="909">
        <v>600000</v>
      </c>
      <c r="H193" s="910"/>
      <c r="I193" s="4"/>
      <c r="J193" s="4"/>
      <c r="K193" s="4"/>
      <c r="L193" s="4"/>
    </row>
    <row r="194" spans="1:12" ht="18" customHeight="1">
      <c r="A194" s="4"/>
      <c r="B194" s="4"/>
      <c r="C194" s="14" t="s">
        <v>484</v>
      </c>
      <c r="D194" s="825" t="s">
        <v>595</v>
      </c>
      <c r="E194" s="826"/>
      <c r="F194" s="826"/>
      <c r="G194" s="826"/>
      <c r="H194" s="826"/>
      <c r="I194" s="4"/>
      <c r="J194" s="4"/>
      <c r="K194" s="4"/>
      <c r="L194" s="4"/>
    </row>
    <row r="195" spans="1:12" ht="18" customHeight="1">
      <c r="A195" s="4"/>
      <c r="B195" s="4"/>
      <c r="C195" s="122" t="s">
        <v>482</v>
      </c>
      <c r="D195" s="821" t="s">
        <v>594</v>
      </c>
      <c r="E195" s="822"/>
      <c r="F195" s="822"/>
      <c r="G195" s="822"/>
      <c r="H195" s="822"/>
      <c r="I195" s="4"/>
      <c r="J195" s="4"/>
      <c r="K195" s="4"/>
      <c r="L195" s="4"/>
    </row>
    <row r="196" spans="1:12" ht="18" customHeight="1">
      <c r="A196" s="4"/>
      <c r="B196" s="4"/>
      <c r="C196" s="122" t="s">
        <v>15</v>
      </c>
      <c r="D196" s="821" t="s">
        <v>99</v>
      </c>
      <c r="E196" s="822"/>
      <c r="F196" s="822"/>
      <c r="G196" s="822"/>
      <c r="H196" s="822"/>
      <c r="I196" s="4"/>
      <c r="J196" s="4"/>
      <c r="K196" s="4"/>
      <c r="L196" s="4"/>
    </row>
    <row r="197" spans="1:12" ht="15" customHeight="1">
      <c r="A197" s="4"/>
      <c r="B197" s="4"/>
      <c r="C197" s="13"/>
      <c r="D197" s="116">
        <v>2021</v>
      </c>
      <c r="E197" s="116">
        <v>2022</v>
      </c>
      <c r="F197" s="116">
        <v>2023</v>
      </c>
      <c r="G197" s="915">
        <v>2024</v>
      </c>
      <c r="H197" s="916"/>
      <c r="I197" s="4"/>
      <c r="J197" s="4"/>
      <c r="K197" s="4"/>
      <c r="L197" s="4"/>
    </row>
    <row r="198" spans="1:12" ht="15" customHeight="1">
      <c r="A198" s="4"/>
      <c r="B198" s="4"/>
      <c r="C198" s="12"/>
      <c r="D198" s="117" t="s">
        <v>7</v>
      </c>
      <c r="E198" s="117" t="s">
        <v>8</v>
      </c>
      <c r="F198" s="117" t="s">
        <v>8</v>
      </c>
      <c r="G198" s="917" t="s">
        <v>8</v>
      </c>
      <c r="H198" s="918"/>
      <c r="I198" s="4"/>
      <c r="J198" s="4"/>
      <c r="K198" s="4"/>
      <c r="L198" s="4"/>
    </row>
    <row r="199" spans="1:12" ht="14.1" customHeight="1">
      <c r="A199" s="4"/>
      <c r="B199" s="4"/>
      <c r="C199" s="7" t="s">
        <v>16</v>
      </c>
      <c r="D199" s="114" t="s">
        <v>450</v>
      </c>
      <c r="E199" s="114" t="s">
        <v>474</v>
      </c>
      <c r="F199" s="114" t="s">
        <v>474</v>
      </c>
      <c r="G199" s="919" t="s">
        <v>593</v>
      </c>
      <c r="H199" s="906"/>
      <c r="I199" s="4"/>
      <c r="J199" s="4"/>
      <c r="K199" s="4"/>
      <c r="L199" s="4"/>
    </row>
    <row r="200" spans="1:12" ht="14.1" customHeight="1">
      <c r="A200" s="4"/>
      <c r="B200" s="4"/>
      <c r="C200" s="7" t="s">
        <v>17</v>
      </c>
      <c r="D200" s="114" t="s">
        <v>474</v>
      </c>
      <c r="E200" s="114" t="s">
        <v>474</v>
      </c>
      <c r="F200" s="114" t="s">
        <v>474</v>
      </c>
      <c r="G200" s="919" t="s">
        <v>592</v>
      </c>
      <c r="H200" s="906"/>
      <c r="I200" s="4"/>
      <c r="J200" s="4"/>
      <c r="K200" s="4"/>
      <c r="L200" s="4"/>
    </row>
    <row r="201" spans="1:12" ht="14.1" customHeight="1">
      <c r="A201" s="4"/>
      <c r="B201" s="4"/>
      <c r="C201" s="7" t="s">
        <v>18</v>
      </c>
      <c r="D201" s="114" t="s">
        <v>474</v>
      </c>
      <c r="E201" s="114" t="s">
        <v>474</v>
      </c>
      <c r="F201" s="114" t="s">
        <v>474</v>
      </c>
      <c r="G201" s="919" t="s">
        <v>591</v>
      </c>
      <c r="H201" s="906"/>
      <c r="I201" s="4"/>
      <c r="J201" s="4"/>
      <c r="K201" s="4"/>
      <c r="L201" s="4"/>
    </row>
    <row r="202" spans="1:12" ht="14.1" customHeight="1">
      <c r="A202" s="4"/>
      <c r="B202" s="4"/>
      <c r="C202" s="7" t="s">
        <v>477</v>
      </c>
      <c r="D202" s="114" t="s">
        <v>450</v>
      </c>
      <c r="E202" s="114" t="s">
        <v>450</v>
      </c>
      <c r="F202" s="114" t="s">
        <v>450</v>
      </c>
      <c r="G202" s="919" t="s">
        <v>450</v>
      </c>
      <c r="H202" s="906"/>
      <c r="I202" s="4"/>
      <c r="J202" s="4"/>
      <c r="K202" s="4"/>
      <c r="L202" s="4"/>
    </row>
    <row r="203" spans="1:12" ht="14.1" customHeight="1">
      <c r="A203" s="4"/>
      <c r="B203" s="4"/>
      <c r="C203" s="7" t="s">
        <v>476</v>
      </c>
      <c r="D203" s="114" t="s">
        <v>450</v>
      </c>
      <c r="E203" s="114" t="s">
        <v>450</v>
      </c>
      <c r="F203" s="114" t="s">
        <v>450</v>
      </c>
      <c r="G203" s="919" t="s">
        <v>450</v>
      </c>
      <c r="H203" s="906"/>
      <c r="I203" s="4"/>
      <c r="J203" s="4"/>
      <c r="K203" s="4"/>
      <c r="L203" s="4"/>
    </row>
    <row r="204" spans="1:12" ht="14.1" customHeight="1">
      <c r="A204" s="4"/>
      <c r="B204" s="4"/>
      <c r="C204" s="7" t="s">
        <v>22</v>
      </c>
      <c r="D204" s="114" t="s">
        <v>450</v>
      </c>
      <c r="E204" s="114" t="s">
        <v>450</v>
      </c>
      <c r="F204" s="114" t="s">
        <v>450</v>
      </c>
      <c r="G204" s="919" t="s">
        <v>450</v>
      </c>
      <c r="H204" s="906"/>
      <c r="I204" s="4"/>
      <c r="J204" s="4"/>
      <c r="K204" s="4"/>
      <c r="L204" s="4"/>
    </row>
    <row r="205" spans="1:12" ht="14.1" customHeight="1">
      <c r="A205" s="4"/>
      <c r="B205" s="4"/>
      <c r="C205" s="823" t="s">
        <v>473</v>
      </c>
      <c r="D205" s="824"/>
      <c r="E205" s="824"/>
      <c r="F205" s="824"/>
      <c r="G205" s="824"/>
      <c r="H205" s="824"/>
      <c r="I205" s="4"/>
      <c r="J205" s="4"/>
      <c r="K205" s="4"/>
      <c r="L205" s="4"/>
    </row>
    <row r="206" spans="1:12" ht="14.1" customHeight="1">
      <c r="A206" s="4"/>
      <c r="B206" s="4"/>
      <c r="C206" s="13"/>
      <c r="D206" s="116">
        <v>2021</v>
      </c>
      <c r="E206" s="116">
        <v>2022</v>
      </c>
      <c r="F206" s="116">
        <v>2023</v>
      </c>
      <c r="G206" s="915">
        <v>2024</v>
      </c>
      <c r="H206" s="916"/>
      <c r="I206" s="4"/>
      <c r="J206" s="4"/>
      <c r="K206" s="4"/>
      <c r="L206" s="4"/>
    </row>
    <row r="207" spans="1:12" ht="14.1" customHeight="1">
      <c r="A207" s="4"/>
      <c r="B207" s="4"/>
      <c r="C207" s="12"/>
      <c r="D207" s="117" t="s">
        <v>7</v>
      </c>
      <c r="E207" s="117" t="s">
        <v>8</v>
      </c>
      <c r="F207" s="117" t="s">
        <v>8</v>
      </c>
      <c r="G207" s="917" t="s">
        <v>8</v>
      </c>
      <c r="H207" s="918"/>
      <c r="I207" s="4"/>
      <c r="J207" s="4"/>
      <c r="K207" s="4"/>
      <c r="L207" s="4"/>
    </row>
    <row r="208" spans="1:12" ht="14.1" customHeight="1">
      <c r="A208" s="4"/>
      <c r="B208" s="4"/>
      <c r="C208" s="11" t="s">
        <v>470</v>
      </c>
      <c r="D208" s="115">
        <v>0</v>
      </c>
      <c r="E208" s="115">
        <v>0</v>
      </c>
      <c r="F208" s="115">
        <v>0</v>
      </c>
      <c r="G208" s="909">
        <v>0</v>
      </c>
      <c r="H208" s="910"/>
      <c r="I208" s="4"/>
      <c r="J208" s="4"/>
      <c r="K208" s="4"/>
      <c r="L208" s="4"/>
    </row>
    <row r="209" spans="1:12" ht="14.1" customHeight="1">
      <c r="A209" s="4"/>
      <c r="B209" s="4"/>
      <c r="C209" s="11" t="s">
        <v>459</v>
      </c>
      <c r="D209" s="115">
        <v>0</v>
      </c>
      <c r="E209" s="115">
        <v>0</v>
      </c>
      <c r="F209" s="115">
        <v>0</v>
      </c>
      <c r="G209" s="909">
        <v>0</v>
      </c>
      <c r="H209" s="910"/>
      <c r="I209" s="4"/>
      <c r="J209" s="4"/>
      <c r="K209" s="4"/>
      <c r="L209" s="4"/>
    </row>
    <row r="210" spans="1:12" ht="14.1" customHeight="1">
      <c r="A210" s="4"/>
      <c r="B210" s="4"/>
      <c r="C210" s="11" t="s">
        <v>463</v>
      </c>
      <c r="D210" s="115">
        <v>0</v>
      </c>
      <c r="E210" s="115">
        <v>0</v>
      </c>
      <c r="F210" s="115">
        <v>0</v>
      </c>
      <c r="G210" s="909">
        <v>0</v>
      </c>
      <c r="H210" s="910"/>
      <c r="I210" s="4"/>
      <c r="J210" s="4"/>
      <c r="K210" s="4"/>
      <c r="L210" s="4"/>
    </row>
    <row r="211" spans="1:12" ht="14.1" customHeight="1">
      <c r="A211" s="4"/>
      <c r="B211" s="4"/>
      <c r="C211" s="11" t="s">
        <v>469</v>
      </c>
      <c r="D211" s="115">
        <v>0</v>
      </c>
      <c r="E211" s="115">
        <v>0</v>
      </c>
      <c r="F211" s="115">
        <v>0</v>
      </c>
      <c r="G211" s="909">
        <v>0</v>
      </c>
      <c r="H211" s="910"/>
      <c r="I211" s="4"/>
      <c r="J211" s="4"/>
      <c r="K211" s="4"/>
      <c r="L211" s="4"/>
    </row>
    <row r="212" spans="1:12" ht="14.1" customHeight="1">
      <c r="A212" s="4"/>
      <c r="B212" s="4"/>
      <c r="C212" s="11" t="s">
        <v>459</v>
      </c>
      <c r="D212" s="115">
        <v>0</v>
      </c>
      <c r="E212" s="115">
        <v>0</v>
      </c>
      <c r="F212" s="115">
        <v>0</v>
      </c>
      <c r="G212" s="909">
        <v>0</v>
      </c>
      <c r="H212" s="910"/>
      <c r="I212" s="4"/>
      <c r="J212" s="4"/>
      <c r="K212" s="4"/>
      <c r="L212" s="4"/>
    </row>
    <row r="213" spans="1:12" ht="14.1" customHeight="1">
      <c r="A213" s="4"/>
      <c r="B213" s="4"/>
      <c r="C213" s="11" t="s">
        <v>463</v>
      </c>
      <c r="D213" s="115">
        <v>0</v>
      </c>
      <c r="E213" s="115">
        <v>0</v>
      </c>
      <c r="F213" s="115">
        <v>0</v>
      </c>
      <c r="G213" s="909">
        <v>0</v>
      </c>
      <c r="H213" s="910"/>
      <c r="I213" s="4"/>
      <c r="J213" s="4"/>
      <c r="K213" s="4"/>
      <c r="L213" s="4"/>
    </row>
    <row r="214" spans="1:12" ht="14.1" customHeight="1">
      <c r="A214" s="4"/>
      <c r="B214" s="4"/>
      <c r="C214" s="11" t="s">
        <v>468</v>
      </c>
      <c r="D214" s="115">
        <v>0</v>
      </c>
      <c r="E214" s="115">
        <v>0</v>
      </c>
      <c r="F214" s="115">
        <v>0</v>
      </c>
      <c r="G214" s="909">
        <v>0</v>
      </c>
      <c r="H214" s="910"/>
      <c r="I214" s="4"/>
      <c r="J214" s="4"/>
      <c r="K214" s="4"/>
      <c r="L214" s="4"/>
    </row>
    <row r="215" spans="1:12" ht="14.1" customHeight="1">
      <c r="A215" s="4"/>
      <c r="B215" s="4"/>
      <c r="C215" s="11" t="s">
        <v>459</v>
      </c>
      <c r="D215" s="115">
        <v>0</v>
      </c>
      <c r="E215" s="115">
        <v>0</v>
      </c>
      <c r="F215" s="115">
        <v>0</v>
      </c>
      <c r="G215" s="909">
        <v>0</v>
      </c>
      <c r="H215" s="910"/>
      <c r="I215" s="4"/>
      <c r="J215" s="4"/>
      <c r="K215" s="4"/>
      <c r="L215" s="4"/>
    </row>
    <row r="216" spans="1:12" ht="14.1" customHeight="1">
      <c r="A216" s="4"/>
      <c r="B216" s="4"/>
      <c r="C216" s="11" t="s">
        <v>463</v>
      </c>
      <c r="D216" s="115">
        <v>0</v>
      </c>
      <c r="E216" s="115">
        <v>0</v>
      </c>
      <c r="F216" s="115">
        <v>0</v>
      </c>
      <c r="G216" s="909">
        <v>0</v>
      </c>
      <c r="H216" s="910"/>
      <c r="I216" s="4"/>
      <c r="J216" s="4"/>
      <c r="K216" s="4"/>
      <c r="L216" s="4"/>
    </row>
    <row r="217" spans="1:12" ht="14.1" customHeight="1">
      <c r="A217" s="4"/>
      <c r="B217" s="4"/>
      <c r="C217" s="11" t="s">
        <v>467</v>
      </c>
      <c r="D217" s="115">
        <v>0</v>
      </c>
      <c r="E217" s="115">
        <v>0</v>
      </c>
      <c r="F217" s="115">
        <v>0</v>
      </c>
      <c r="G217" s="909">
        <v>0</v>
      </c>
      <c r="H217" s="910"/>
      <c r="I217" s="4"/>
      <c r="J217" s="4"/>
      <c r="K217" s="4"/>
      <c r="L217" s="4"/>
    </row>
    <row r="218" spans="1:12" ht="14.1" customHeight="1">
      <c r="A218" s="4"/>
      <c r="B218" s="4"/>
      <c r="C218" s="11" t="s">
        <v>459</v>
      </c>
      <c r="D218" s="115">
        <v>0</v>
      </c>
      <c r="E218" s="115">
        <v>0</v>
      </c>
      <c r="F218" s="115">
        <v>0</v>
      </c>
      <c r="G218" s="909">
        <v>0</v>
      </c>
      <c r="H218" s="910"/>
      <c r="I218" s="4"/>
      <c r="J218" s="4"/>
      <c r="K218" s="4"/>
      <c r="L218" s="4"/>
    </row>
    <row r="219" spans="1:12" ht="14.1" customHeight="1">
      <c r="A219" s="4"/>
      <c r="B219" s="4"/>
      <c r="C219" s="11" t="s">
        <v>463</v>
      </c>
      <c r="D219" s="115">
        <v>0</v>
      </c>
      <c r="E219" s="115">
        <v>0</v>
      </c>
      <c r="F219" s="115">
        <v>0</v>
      </c>
      <c r="G219" s="909">
        <v>0</v>
      </c>
      <c r="H219" s="910"/>
      <c r="I219" s="4"/>
      <c r="J219" s="4"/>
      <c r="K219" s="4"/>
      <c r="L219" s="4"/>
    </row>
    <row r="220" spans="1:12" ht="14.1" customHeight="1">
      <c r="A220" s="4"/>
      <c r="B220" s="4"/>
      <c r="C220" s="11" t="s">
        <v>472</v>
      </c>
      <c r="D220" s="115">
        <v>0</v>
      </c>
      <c r="E220" s="115">
        <v>0</v>
      </c>
      <c r="F220" s="115">
        <v>0</v>
      </c>
      <c r="G220" s="909">
        <v>0</v>
      </c>
      <c r="H220" s="910"/>
      <c r="I220" s="4"/>
      <c r="J220" s="4"/>
      <c r="K220" s="4"/>
      <c r="L220" s="4"/>
    </row>
    <row r="221" spans="1:12" ht="14.1" customHeight="1">
      <c r="A221" s="4"/>
      <c r="B221" s="4"/>
      <c r="C221" s="11" t="s">
        <v>459</v>
      </c>
      <c r="D221" s="115">
        <v>0</v>
      </c>
      <c r="E221" s="115">
        <v>0</v>
      </c>
      <c r="F221" s="115">
        <v>0</v>
      </c>
      <c r="G221" s="909">
        <v>0</v>
      </c>
      <c r="H221" s="910"/>
      <c r="I221" s="4"/>
      <c r="J221" s="4"/>
      <c r="K221" s="4"/>
      <c r="L221" s="4"/>
    </row>
    <row r="222" spans="1:12" ht="14.1" customHeight="1">
      <c r="A222" s="4"/>
      <c r="B222" s="4"/>
      <c r="C222" s="11" t="s">
        <v>463</v>
      </c>
      <c r="D222" s="115">
        <v>0</v>
      </c>
      <c r="E222" s="115">
        <v>0</v>
      </c>
      <c r="F222" s="115">
        <v>0</v>
      </c>
      <c r="G222" s="909">
        <v>0</v>
      </c>
      <c r="H222" s="910"/>
      <c r="I222" s="4"/>
      <c r="J222" s="4"/>
      <c r="K222" s="4"/>
      <c r="L222" s="4"/>
    </row>
    <row r="223" spans="1:12" ht="14.1" customHeight="1">
      <c r="A223" s="4"/>
      <c r="B223" s="4"/>
      <c r="C223" s="11" t="s">
        <v>465</v>
      </c>
      <c r="D223" s="115">
        <v>0</v>
      </c>
      <c r="E223" s="115">
        <v>0</v>
      </c>
      <c r="F223" s="115">
        <v>0</v>
      </c>
      <c r="G223" s="909">
        <v>0</v>
      </c>
      <c r="H223" s="910"/>
      <c r="I223" s="4"/>
      <c r="J223" s="4"/>
      <c r="K223" s="4"/>
      <c r="L223" s="4"/>
    </row>
    <row r="224" spans="1:12" ht="14.1" customHeight="1">
      <c r="A224" s="4"/>
      <c r="B224" s="4"/>
      <c r="C224" s="11" t="s">
        <v>459</v>
      </c>
      <c r="D224" s="115">
        <v>0</v>
      </c>
      <c r="E224" s="115">
        <v>0</v>
      </c>
      <c r="F224" s="115">
        <v>0</v>
      </c>
      <c r="G224" s="909">
        <v>0</v>
      </c>
      <c r="H224" s="910"/>
      <c r="I224" s="4"/>
      <c r="J224" s="4"/>
      <c r="K224" s="4"/>
      <c r="L224" s="4"/>
    </row>
    <row r="225" spans="1:12" ht="14.1" customHeight="1">
      <c r="A225" s="4"/>
      <c r="B225" s="4"/>
      <c r="C225" s="11" t="s">
        <v>463</v>
      </c>
      <c r="D225" s="115">
        <v>0</v>
      </c>
      <c r="E225" s="115">
        <v>0</v>
      </c>
      <c r="F225" s="115">
        <v>0</v>
      </c>
      <c r="G225" s="909">
        <v>0</v>
      </c>
      <c r="H225" s="910"/>
      <c r="I225" s="4"/>
      <c r="J225" s="4"/>
      <c r="K225" s="4"/>
      <c r="L225" s="4"/>
    </row>
    <row r="226" spans="1:12" ht="14.1" customHeight="1">
      <c r="A226" s="4"/>
      <c r="B226" s="4"/>
      <c r="C226" s="11" t="s">
        <v>464</v>
      </c>
      <c r="D226" s="115">
        <v>0</v>
      </c>
      <c r="E226" s="115">
        <v>0</v>
      </c>
      <c r="F226" s="115">
        <v>0</v>
      </c>
      <c r="G226" s="909">
        <v>0</v>
      </c>
      <c r="H226" s="910"/>
      <c r="I226" s="4"/>
      <c r="J226" s="4"/>
      <c r="K226" s="4"/>
      <c r="L226" s="4"/>
    </row>
    <row r="227" spans="1:12" ht="14.1" customHeight="1">
      <c r="A227" s="4"/>
      <c r="B227" s="4"/>
      <c r="C227" s="11" t="s">
        <v>459</v>
      </c>
      <c r="D227" s="115">
        <v>0</v>
      </c>
      <c r="E227" s="115">
        <v>0</v>
      </c>
      <c r="F227" s="115">
        <v>0</v>
      </c>
      <c r="G227" s="909">
        <v>0</v>
      </c>
      <c r="H227" s="910"/>
      <c r="I227" s="4"/>
      <c r="J227" s="4"/>
      <c r="K227" s="4"/>
      <c r="L227" s="4"/>
    </row>
    <row r="228" spans="1:12" ht="14.1" customHeight="1">
      <c r="A228" s="4"/>
      <c r="B228" s="4"/>
      <c r="C228" s="11" t="s">
        <v>463</v>
      </c>
      <c r="D228" s="115">
        <v>0</v>
      </c>
      <c r="E228" s="115">
        <v>0</v>
      </c>
      <c r="F228" s="115">
        <v>0</v>
      </c>
      <c r="G228" s="909">
        <v>0</v>
      </c>
      <c r="H228" s="910"/>
      <c r="I228" s="4"/>
      <c r="J228" s="4"/>
      <c r="K228" s="4"/>
      <c r="L228" s="4"/>
    </row>
    <row r="229" spans="1:12" ht="14.1" customHeight="1">
      <c r="A229" s="4"/>
      <c r="B229" s="4"/>
      <c r="C229" s="11" t="s">
        <v>462</v>
      </c>
      <c r="D229" s="115">
        <v>0</v>
      </c>
      <c r="E229" s="115">
        <v>0</v>
      </c>
      <c r="F229" s="115">
        <v>0</v>
      </c>
      <c r="G229" s="909">
        <v>0</v>
      </c>
      <c r="H229" s="910"/>
      <c r="I229" s="4"/>
      <c r="J229" s="4"/>
      <c r="K229" s="4"/>
      <c r="L229" s="4"/>
    </row>
    <row r="230" spans="1:12" ht="14.1" customHeight="1">
      <c r="A230" s="4"/>
      <c r="B230" s="4"/>
      <c r="C230" s="11" t="s">
        <v>459</v>
      </c>
      <c r="D230" s="115">
        <v>0</v>
      </c>
      <c r="E230" s="115">
        <v>0</v>
      </c>
      <c r="F230" s="115">
        <v>0</v>
      </c>
      <c r="G230" s="909">
        <v>0</v>
      </c>
      <c r="H230" s="910"/>
      <c r="I230" s="4"/>
      <c r="J230" s="4"/>
      <c r="K230" s="4"/>
      <c r="L230" s="4"/>
    </row>
    <row r="231" spans="1:12" ht="14.1" customHeight="1">
      <c r="A231" s="4"/>
      <c r="B231" s="4"/>
      <c r="C231" s="11" t="s">
        <v>458</v>
      </c>
      <c r="D231" s="115">
        <v>0</v>
      </c>
      <c r="E231" s="115">
        <v>0</v>
      </c>
      <c r="F231" s="115">
        <v>0</v>
      </c>
      <c r="G231" s="909">
        <v>0</v>
      </c>
      <c r="H231" s="910"/>
      <c r="I231" s="4"/>
      <c r="J231" s="4"/>
      <c r="K231" s="4"/>
      <c r="L231" s="4"/>
    </row>
    <row r="232" spans="1:12" ht="14.1" customHeight="1">
      <c r="A232" s="4"/>
      <c r="B232" s="4"/>
      <c r="C232" s="11" t="s">
        <v>457</v>
      </c>
      <c r="D232" s="115">
        <v>0</v>
      </c>
      <c r="E232" s="115">
        <v>0</v>
      </c>
      <c r="F232" s="115">
        <v>0</v>
      </c>
      <c r="G232" s="909">
        <v>0</v>
      </c>
      <c r="H232" s="910"/>
      <c r="I232" s="4"/>
      <c r="J232" s="4"/>
      <c r="K232" s="4"/>
      <c r="L232" s="4"/>
    </row>
    <row r="233" spans="1:12" ht="14.1" customHeight="1">
      <c r="A233" s="4"/>
      <c r="B233" s="4"/>
      <c r="C233" s="11" t="s">
        <v>456</v>
      </c>
      <c r="D233" s="115">
        <v>0</v>
      </c>
      <c r="E233" s="115">
        <v>0</v>
      </c>
      <c r="F233" s="115">
        <v>0</v>
      </c>
      <c r="G233" s="909">
        <v>0</v>
      </c>
      <c r="H233" s="910"/>
      <c r="I233" s="4"/>
      <c r="J233" s="4"/>
      <c r="K233" s="4"/>
      <c r="L233" s="4"/>
    </row>
    <row r="234" spans="1:12" ht="14.1" customHeight="1">
      <c r="A234" s="4"/>
      <c r="B234" s="4"/>
      <c r="C234" s="11" t="s">
        <v>455</v>
      </c>
      <c r="D234" s="115">
        <v>0</v>
      </c>
      <c r="E234" s="115">
        <v>0</v>
      </c>
      <c r="F234" s="115">
        <v>0</v>
      </c>
      <c r="G234" s="909">
        <v>0</v>
      </c>
      <c r="H234" s="910"/>
      <c r="I234" s="4"/>
      <c r="J234" s="4"/>
      <c r="K234" s="4"/>
      <c r="L234" s="4"/>
    </row>
    <row r="235" spans="1:12" ht="14.1" customHeight="1">
      <c r="A235" s="4"/>
      <c r="B235" s="4"/>
      <c r="C235" s="11" t="s">
        <v>461</v>
      </c>
      <c r="D235" s="115">
        <v>0</v>
      </c>
      <c r="E235" s="115">
        <v>0</v>
      </c>
      <c r="F235" s="115">
        <v>0</v>
      </c>
      <c r="G235" s="909">
        <v>1200000</v>
      </c>
      <c r="H235" s="910"/>
      <c r="I235" s="4"/>
      <c r="J235" s="4"/>
      <c r="K235" s="4"/>
      <c r="L235" s="4"/>
    </row>
    <row r="236" spans="1:12" ht="14.1" customHeight="1">
      <c r="A236" s="4"/>
      <c r="B236" s="4"/>
      <c r="C236" s="11" t="s">
        <v>459</v>
      </c>
      <c r="D236" s="115">
        <v>0</v>
      </c>
      <c r="E236" s="115">
        <v>0</v>
      </c>
      <c r="F236" s="115">
        <v>0</v>
      </c>
      <c r="G236" s="909">
        <v>1200000</v>
      </c>
      <c r="H236" s="910"/>
      <c r="I236" s="4"/>
      <c r="J236" s="4"/>
      <c r="K236" s="4"/>
      <c r="L236" s="4"/>
    </row>
    <row r="237" spans="1:12" ht="14.1" customHeight="1">
      <c r="A237" s="4"/>
      <c r="B237" s="4"/>
      <c r="C237" s="11" t="s">
        <v>458</v>
      </c>
      <c r="D237" s="115">
        <v>0</v>
      </c>
      <c r="E237" s="115">
        <v>0</v>
      </c>
      <c r="F237" s="115">
        <v>0</v>
      </c>
      <c r="G237" s="909">
        <v>0</v>
      </c>
      <c r="H237" s="910"/>
      <c r="I237" s="4"/>
      <c r="J237" s="4"/>
      <c r="K237" s="4"/>
      <c r="L237" s="4"/>
    </row>
    <row r="238" spans="1:12" ht="14.1" customHeight="1">
      <c r="A238" s="4"/>
      <c r="B238" s="4"/>
      <c r="C238" s="11" t="s">
        <v>457</v>
      </c>
      <c r="D238" s="115">
        <v>0</v>
      </c>
      <c r="E238" s="115">
        <v>0</v>
      </c>
      <c r="F238" s="115">
        <v>0</v>
      </c>
      <c r="G238" s="909">
        <v>0</v>
      </c>
      <c r="H238" s="910"/>
      <c r="I238" s="4"/>
      <c r="J238" s="4"/>
      <c r="K238" s="4"/>
      <c r="L238" s="4"/>
    </row>
    <row r="239" spans="1:12" ht="14.1" customHeight="1">
      <c r="A239" s="4"/>
      <c r="B239" s="4"/>
      <c r="C239" s="11" t="s">
        <v>456</v>
      </c>
      <c r="D239" s="115">
        <v>0</v>
      </c>
      <c r="E239" s="115">
        <v>0</v>
      </c>
      <c r="F239" s="115">
        <v>0</v>
      </c>
      <c r="G239" s="909">
        <v>0</v>
      </c>
      <c r="H239" s="910"/>
      <c r="I239" s="4"/>
      <c r="J239" s="4"/>
      <c r="K239" s="4"/>
      <c r="L239" s="4"/>
    </row>
    <row r="240" spans="1:12" ht="14.1" customHeight="1">
      <c r="A240" s="4"/>
      <c r="B240" s="4"/>
      <c r="C240" s="11" t="s">
        <v>455</v>
      </c>
      <c r="D240" s="115">
        <v>0</v>
      </c>
      <c r="E240" s="115">
        <v>0</v>
      </c>
      <c r="F240" s="115">
        <v>0</v>
      </c>
      <c r="G240" s="909">
        <v>0</v>
      </c>
      <c r="H240" s="910"/>
      <c r="I240" s="4"/>
      <c r="J240" s="4"/>
      <c r="K240" s="4"/>
      <c r="L240" s="4"/>
    </row>
    <row r="241" spans="1:12" ht="14.1" customHeight="1">
      <c r="A241" s="4"/>
      <c r="B241" s="4"/>
      <c r="C241" s="11" t="s">
        <v>460</v>
      </c>
      <c r="D241" s="115">
        <v>0</v>
      </c>
      <c r="E241" s="115">
        <v>0</v>
      </c>
      <c r="F241" s="115">
        <v>0</v>
      </c>
      <c r="G241" s="909">
        <v>0</v>
      </c>
      <c r="H241" s="910"/>
      <c r="I241" s="4"/>
      <c r="J241" s="4"/>
      <c r="K241" s="4"/>
      <c r="L241" s="4"/>
    </row>
    <row r="242" spans="1:12" ht="14.1" customHeight="1">
      <c r="A242" s="4"/>
      <c r="B242" s="4"/>
      <c r="C242" s="11" t="s">
        <v>459</v>
      </c>
      <c r="D242" s="115">
        <v>0</v>
      </c>
      <c r="E242" s="115">
        <v>0</v>
      </c>
      <c r="F242" s="115">
        <v>0</v>
      </c>
      <c r="G242" s="909">
        <v>0</v>
      </c>
      <c r="H242" s="910"/>
      <c r="I242" s="4"/>
      <c r="J242" s="4"/>
      <c r="K242" s="4"/>
      <c r="L242" s="4"/>
    </row>
    <row r="243" spans="1:12" ht="14.1" customHeight="1">
      <c r="A243" s="4"/>
      <c r="B243" s="4"/>
      <c r="C243" s="11" t="s">
        <v>458</v>
      </c>
      <c r="D243" s="115">
        <v>0</v>
      </c>
      <c r="E243" s="115">
        <v>0</v>
      </c>
      <c r="F243" s="115">
        <v>0</v>
      </c>
      <c r="G243" s="909">
        <v>0</v>
      </c>
      <c r="H243" s="910"/>
      <c r="I243" s="4"/>
      <c r="J243" s="4"/>
      <c r="K243" s="4"/>
      <c r="L243" s="4"/>
    </row>
    <row r="244" spans="1:12" ht="14.1" customHeight="1">
      <c r="A244" s="4"/>
      <c r="B244" s="4"/>
      <c r="C244" s="11" t="s">
        <v>457</v>
      </c>
      <c r="D244" s="115">
        <v>0</v>
      </c>
      <c r="E244" s="115">
        <v>0</v>
      </c>
      <c r="F244" s="115">
        <v>0</v>
      </c>
      <c r="G244" s="909">
        <v>0</v>
      </c>
      <c r="H244" s="910"/>
      <c r="I244" s="4"/>
      <c r="J244" s="4"/>
      <c r="K244" s="4"/>
      <c r="L244" s="4"/>
    </row>
    <row r="245" spans="1:12" ht="14.1" customHeight="1">
      <c r="A245" s="4"/>
      <c r="B245" s="4"/>
      <c r="C245" s="11" t="s">
        <v>456</v>
      </c>
      <c r="D245" s="115">
        <v>0</v>
      </c>
      <c r="E245" s="115">
        <v>0</v>
      </c>
      <c r="F245" s="115">
        <v>0</v>
      </c>
      <c r="G245" s="909">
        <v>0</v>
      </c>
      <c r="H245" s="910"/>
      <c r="I245" s="4"/>
      <c r="J245" s="4"/>
      <c r="K245" s="4"/>
      <c r="L245" s="4"/>
    </row>
    <row r="246" spans="1:12" ht="14.1" customHeight="1">
      <c r="A246" s="4"/>
      <c r="B246" s="4"/>
      <c r="C246" s="11" t="s">
        <v>455</v>
      </c>
      <c r="D246" s="115">
        <v>0</v>
      </c>
      <c r="E246" s="115">
        <v>0</v>
      </c>
      <c r="F246" s="115">
        <v>0</v>
      </c>
      <c r="G246" s="909">
        <v>0</v>
      </c>
      <c r="H246" s="910"/>
      <c r="I246" s="4"/>
      <c r="J246" s="4"/>
      <c r="K246" s="4"/>
      <c r="L246" s="4"/>
    </row>
    <row r="247" spans="1:12" ht="14.1" customHeight="1">
      <c r="A247" s="4"/>
      <c r="B247" s="4"/>
      <c r="C247" s="11" t="s">
        <v>454</v>
      </c>
      <c r="D247" s="115">
        <v>0</v>
      </c>
      <c r="E247" s="115">
        <v>0</v>
      </c>
      <c r="F247" s="115">
        <v>0</v>
      </c>
      <c r="G247" s="909">
        <v>0</v>
      </c>
      <c r="H247" s="910"/>
      <c r="I247" s="4"/>
      <c r="J247" s="4"/>
      <c r="K247" s="4"/>
      <c r="L247" s="4"/>
    </row>
    <row r="248" spans="1:12" ht="14.1" customHeight="1">
      <c r="A248" s="4"/>
      <c r="B248" s="4"/>
      <c r="C248" s="11" t="s">
        <v>453</v>
      </c>
      <c r="D248" s="115">
        <v>0</v>
      </c>
      <c r="E248" s="115">
        <v>0</v>
      </c>
      <c r="F248" s="115">
        <v>0</v>
      </c>
      <c r="G248" s="909">
        <v>0</v>
      </c>
      <c r="H248" s="910"/>
      <c r="I248" s="4"/>
      <c r="J248" s="4"/>
      <c r="K248" s="4"/>
      <c r="L248" s="4"/>
    </row>
    <row r="249" spans="1:12" ht="14.1" customHeight="1">
      <c r="A249" s="4"/>
      <c r="B249" s="4"/>
      <c r="C249" s="10" t="s">
        <v>165</v>
      </c>
      <c r="D249" s="115">
        <v>0</v>
      </c>
      <c r="E249" s="115">
        <v>0</v>
      </c>
      <c r="F249" s="115">
        <v>0</v>
      </c>
      <c r="G249" s="909">
        <v>1200000</v>
      </c>
      <c r="H249" s="910"/>
      <c r="I249" s="4"/>
      <c r="J249" s="4"/>
      <c r="K249" s="4"/>
      <c r="L249" s="4"/>
    </row>
    <row r="250" spans="1:12" ht="18" customHeight="1">
      <c r="A250" s="4"/>
      <c r="B250" s="4"/>
      <c r="C250" s="14" t="s">
        <v>484</v>
      </c>
      <c r="D250" s="825" t="s">
        <v>590</v>
      </c>
      <c r="E250" s="826"/>
      <c r="F250" s="826"/>
      <c r="G250" s="826"/>
      <c r="H250" s="826"/>
      <c r="I250" s="4"/>
      <c r="J250" s="4"/>
      <c r="K250" s="4"/>
      <c r="L250" s="4"/>
    </row>
    <row r="251" spans="1:12" ht="18" customHeight="1">
      <c r="A251" s="4"/>
      <c r="B251" s="4"/>
      <c r="C251" s="122" t="s">
        <v>482</v>
      </c>
      <c r="D251" s="821" t="s">
        <v>589</v>
      </c>
      <c r="E251" s="822"/>
      <c r="F251" s="822"/>
      <c r="G251" s="822"/>
      <c r="H251" s="822"/>
      <c r="I251" s="4"/>
      <c r="J251" s="4"/>
      <c r="K251" s="4"/>
      <c r="L251" s="4"/>
    </row>
    <row r="252" spans="1:12" ht="18" customHeight="1">
      <c r="A252" s="4"/>
      <c r="B252" s="4"/>
      <c r="C252" s="122" t="s">
        <v>15</v>
      </c>
      <c r="D252" s="821" t="s">
        <v>46</v>
      </c>
      <c r="E252" s="822"/>
      <c r="F252" s="822"/>
      <c r="G252" s="822"/>
      <c r="H252" s="822"/>
      <c r="I252" s="4"/>
      <c r="J252" s="4"/>
      <c r="K252" s="4"/>
      <c r="L252" s="4"/>
    </row>
    <row r="253" spans="1:12" ht="15" customHeight="1">
      <c r="A253" s="4"/>
      <c r="B253" s="4"/>
      <c r="C253" s="13"/>
      <c r="D253" s="116">
        <v>2021</v>
      </c>
      <c r="E253" s="116">
        <v>2022</v>
      </c>
      <c r="F253" s="116">
        <v>2023</v>
      </c>
      <c r="G253" s="915">
        <v>2024</v>
      </c>
      <c r="H253" s="916"/>
      <c r="I253" s="4"/>
      <c r="J253" s="4"/>
      <c r="K253" s="4"/>
      <c r="L253" s="4"/>
    </row>
    <row r="254" spans="1:12" ht="15" customHeight="1">
      <c r="A254" s="4"/>
      <c r="B254" s="4"/>
      <c r="C254" s="12"/>
      <c r="D254" s="117" t="s">
        <v>7</v>
      </c>
      <c r="E254" s="117" t="s">
        <v>8</v>
      </c>
      <c r="F254" s="117" t="s">
        <v>8</v>
      </c>
      <c r="G254" s="917" t="s">
        <v>8</v>
      </c>
      <c r="H254" s="918"/>
      <c r="I254" s="4"/>
      <c r="J254" s="4"/>
      <c r="K254" s="4"/>
      <c r="L254" s="4"/>
    </row>
    <row r="255" spans="1:12" ht="14.1" customHeight="1">
      <c r="A255" s="4"/>
      <c r="B255" s="4"/>
      <c r="C255" s="7" t="s">
        <v>16</v>
      </c>
      <c r="D255" s="114" t="s">
        <v>450</v>
      </c>
      <c r="E255" s="114" t="s">
        <v>531</v>
      </c>
      <c r="F255" s="114" t="s">
        <v>474</v>
      </c>
      <c r="G255" s="919" t="s">
        <v>474</v>
      </c>
      <c r="H255" s="906"/>
      <c r="I255" s="4"/>
      <c r="J255" s="4"/>
      <c r="K255" s="4"/>
      <c r="L255" s="4"/>
    </row>
    <row r="256" spans="1:12" ht="14.1" customHeight="1">
      <c r="A256" s="4"/>
      <c r="B256" s="4"/>
      <c r="C256" s="7" t="s">
        <v>17</v>
      </c>
      <c r="D256" s="114" t="s">
        <v>474</v>
      </c>
      <c r="E256" s="114" t="s">
        <v>588</v>
      </c>
      <c r="F256" s="114" t="s">
        <v>474</v>
      </c>
      <c r="G256" s="919" t="s">
        <v>474</v>
      </c>
      <c r="H256" s="906"/>
      <c r="I256" s="4"/>
      <c r="J256" s="4"/>
      <c r="K256" s="4"/>
      <c r="L256" s="4"/>
    </row>
    <row r="257" spans="1:12" ht="14.1" customHeight="1">
      <c r="A257" s="4"/>
      <c r="B257" s="4"/>
      <c r="C257" s="7" t="s">
        <v>18</v>
      </c>
      <c r="D257" s="114" t="s">
        <v>474</v>
      </c>
      <c r="E257" s="114" t="s">
        <v>588</v>
      </c>
      <c r="F257" s="114" t="s">
        <v>474</v>
      </c>
      <c r="G257" s="919" t="s">
        <v>474</v>
      </c>
      <c r="H257" s="906"/>
      <c r="I257" s="4"/>
      <c r="J257" s="4"/>
      <c r="K257" s="4"/>
      <c r="L257" s="4"/>
    </row>
    <row r="258" spans="1:12" ht="14.1" customHeight="1">
      <c r="A258" s="4"/>
      <c r="B258" s="4"/>
      <c r="C258" s="7" t="s">
        <v>477</v>
      </c>
      <c r="D258" s="114" t="s">
        <v>450</v>
      </c>
      <c r="E258" s="114" t="s">
        <v>450</v>
      </c>
      <c r="F258" s="114" t="s">
        <v>583</v>
      </c>
      <c r="G258" s="919" t="s">
        <v>450</v>
      </c>
      <c r="H258" s="906"/>
      <c r="I258" s="4"/>
      <c r="J258" s="4"/>
      <c r="K258" s="4"/>
      <c r="L258" s="4"/>
    </row>
    <row r="259" spans="1:12" ht="14.1" customHeight="1">
      <c r="A259" s="4"/>
      <c r="B259" s="4"/>
      <c r="C259" s="7" t="s">
        <v>476</v>
      </c>
      <c r="D259" s="114" t="s">
        <v>450</v>
      </c>
      <c r="E259" s="114" t="s">
        <v>450</v>
      </c>
      <c r="F259" s="114" t="s">
        <v>583</v>
      </c>
      <c r="G259" s="919" t="s">
        <v>450</v>
      </c>
      <c r="H259" s="906"/>
      <c r="I259" s="4"/>
      <c r="J259" s="4"/>
      <c r="K259" s="4"/>
      <c r="L259" s="4"/>
    </row>
    <row r="260" spans="1:12" ht="14.1" customHeight="1">
      <c r="A260" s="4"/>
      <c r="B260" s="4"/>
      <c r="C260" s="7" t="s">
        <v>22</v>
      </c>
      <c r="D260" s="114" t="s">
        <v>450</v>
      </c>
      <c r="E260" s="114" t="s">
        <v>450</v>
      </c>
      <c r="F260" s="114" t="s">
        <v>583</v>
      </c>
      <c r="G260" s="919" t="s">
        <v>450</v>
      </c>
      <c r="H260" s="906"/>
      <c r="I260" s="4"/>
      <c r="J260" s="4"/>
      <c r="K260" s="4"/>
      <c r="L260" s="4"/>
    </row>
    <row r="261" spans="1:12" ht="14.1" customHeight="1">
      <c r="A261" s="4"/>
      <c r="B261" s="4"/>
      <c r="C261" s="823" t="s">
        <v>473</v>
      </c>
      <c r="D261" s="824"/>
      <c r="E261" s="824"/>
      <c r="F261" s="824"/>
      <c r="G261" s="824"/>
      <c r="H261" s="824"/>
      <c r="I261" s="4"/>
      <c r="J261" s="4"/>
      <c r="K261" s="4"/>
      <c r="L261" s="4"/>
    </row>
    <row r="262" spans="1:12" ht="14.1" customHeight="1">
      <c r="A262" s="4"/>
      <c r="B262" s="4"/>
      <c r="C262" s="13"/>
      <c r="D262" s="116">
        <v>2021</v>
      </c>
      <c r="E262" s="116">
        <v>2022</v>
      </c>
      <c r="F262" s="116">
        <v>2023</v>
      </c>
      <c r="G262" s="915">
        <v>2024</v>
      </c>
      <c r="H262" s="916"/>
      <c r="I262" s="4"/>
      <c r="J262" s="4"/>
      <c r="K262" s="4"/>
      <c r="L262" s="4"/>
    </row>
    <row r="263" spans="1:12" ht="14.1" customHeight="1">
      <c r="A263" s="4"/>
      <c r="B263" s="4"/>
      <c r="C263" s="12"/>
      <c r="D263" s="117" t="s">
        <v>7</v>
      </c>
      <c r="E263" s="117" t="s">
        <v>8</v>
      </c>
      <c r="F263" s="117" t="s">
        <v>8</v>
      </c>
      <c r="G263" s="917" t="s">
        <v>8</v>
      </c>
      <c r="H263" s="918"/>
      <c r="I263" s="4"/>
      <c r="J263" s="4"/>
      <c r="K263" s="4"/>
      <c r="L263" s="4"/>
    </row>
    <row r="264" spans="1:12" ht="14.1" customHeight="1">
      <c r="A264" s="4"/>
      <c r="B264" s="4"/>
      <c r="C264" s="11" t="s">
        <v>470</v>
      </c>
      <c r="D264" s="115">
        <v>0</v>
      </c>
      <c r="E264" s="115">
        <v>0</v>
      </c>
      <c r="F264" s="115">
        <v>0</v>
      </c>
      <c r="G264" s="909">
        <v>0</v>
      </c>
      <c r="H264" s="910"/>
      <c r="I264" s="4"/>
      <c r="J264" s="4"/>
      <c r="K264" s="4"/>
      <c r="L264" s="4"/>
    </row>
    <row r="265" spans="1:12" ht="14.1" customHeight="1">
      <c r="A265" s="4"/>
      <c r="B265" s="4"/>
      <c r="C265" s="11" t="s">
        <v>459</v>
      </c>
      <c r="D265" s="115">
        <v>0</v>
      </c>
      <c r="E265" s="115">
        <v>0</v>
      </c>
      <c r="F265" s="115">
        <v>0</v>
      </c>
      <c r="G265" s="909">
        <v>0</v>
      </c>
      <c r="H265" s="910"/>
      <c r="I265" s="4"/>
      <c r="J265" s="4"/>
      <c r="K265" s="4"/>
      <c r="L265" s="4"/>
    </row>
    <row r="266" spans="1:12" ht="14.1" customHeight="1">
      <c r="A266" s="4"/>
      <c r="B266" s="4"/>
      <c r="C266" s="11" t="s">
        <v>463</v>
      </c>
      <c r="D266" s="115">
        <v>0</v>
      </c>
      <c r="E266" s="115">
        <v>0</v>
      </c>
      <c r="F266" s="115">
        <v>0</v>
      </c>
      <c r="G266" s="909">
        <v>0</v>
      </c>
      <c r="H266" s="910"/>
      <c r="I266" s="4"/>
      <c r="J266" s="4"/>
      <c r="K266" s="4"/>
      <c r="L266" s="4"/>
    </row>
    <row r="267" spans="1:12" ht="14.1" customHeight="1">
      <c r="A267" s="4"/>
      <c r="B267" s="4"/>
      <c r="C267" s="11" t="s">
        <v>469</v>
      </c>
      <c r="D267" s="115">
        <v>0</v>
      </c>
      <c r="E267" s="115">
        <v>0</v>
      </c>
      <c r="F267" s="115">
        <v>0</v>
      </c>
      <c r="G267" s="909">
        <v>0</v>
      </c>
      <c r="H267" s="910"/>
      <c r="I267" s="4"/>
      <c r="J267" s="4"/>
      <c r="K267" s="4"/>
      <c r="L267" s="4"/>
    </row>
    <row r="268" spans="1:12" ht="14.1" customHeight="1">
      <c r="A268" s="4"/>
      <c r="B268" s="4"/>
      <c r="C268" s="11" t="s">
        <v>459</v>
      </c>
      <c r="D268" s="115">
        <v>0</v>
      </c>
      <c r="E268" s="115">
        <v>0</v>
      </c>
      <c r="F268" s="115">
        <v>0</v>
      </c>
      <c r="G268" s="909">
        <v>0</v>
      </c>
      <c r="H268" s="910"/>
      <c r="I268" s="4"/>
      <c r="J268" s="4"/>
      <c r="K268" s="4"/>
      <c r="L268" s="4"/>
    </row>
    <row r="269" spans="1:12" ht="14.1" customHeight="1">
      <c r="A269" s="4"/>
      <c r="B269" s="4"/>
      <c r="C269" s="11" t="s">
        <v>463</v>
      </c>
      <c r="D269" s="115">
        <v>0</v>
      </c>
      <c r="E269" s="115">
        <v>0</v>
      </c>
      <c r="F269" s="115">
        <v>0</v>
      </c>
      <c r="G269" s="909">
        <v>0</v>
      </c>
      <c r="H269" s="910"/>
      <c r="I269" s="4"/>
      <c r="J269" s="4"/>
      <c r="K269" s="4"/>
      <c r="L269" s="4"/>
    </row>
    <row r="270" spans="1:12" ht="14.1" customHeight="1">
      <c r="A270" s="4"/>
      <c r="B270" s="4"/>
      <c r="C270" s="11" t="s">
        <v>468</v>
      </c>
      <c r="D270" s="115">
        <v>0</v>
      </c>
      <c r="E270" s="115">
        <v>0</v>
      </c>
      <c r="F270" s="115">
        <v>0</v>
      </c>
      <c r="G270" s="909">
        <v>0</v>
      </c>
      <c r="H270" s="910"/>
      <c r="I270" s="4"/>
      <c r="J270" s="4"/>
      <c r="K270" s="4"/>
      <c r="L270" s="4"/>
    </row>
    <row r="271" spans="1:12" ht="14.1" customHeight="1">
      <c r="A271" s="4"/>
      <c r="B271" s="4"/>
      <c r="C271" s="11" t="s">
        <v>459</v>
      </c>
      <c r="D271" s="115">
        <v>0</v>
      </c>
      <c r="E271" s="115">
        <v>0</v>
      </c>
      <c r="F271" s="115">
        <v>0</v>
      </c>
      <c r="G271" s="909">
        <v>0</v>
      </c>
      <c r="H271" s="910"/>
      <c r="I271" s="4"/>
      <c r="J271" s="4"/>
      <c r="K271" s="4"/>
      <c r="L271" s="4"/>
    </row>
    <row r="272" spans="1:12" ht="14.1" customHeight="1">
      <c r="A272" s="4"/>
      <c r="B272" s="4"/>
      <c r="C272" s="11" t="s">
        <v>463</v>
      </c>
      <c r="D272" s="115">
        <v>0</v>
      </c>
      <c r="E272" s="115">
        <v>0</v>
      </c>
      <c r="F272" s="115">
        <v>0</v>
      </c>
      <c r="G272" s="909">
        <v>0</v>
      </c>
      <c r="H272" s="910"/>
      <c r="I272" s="4"/>
      <c r="J272" s="4"/>
      <c r="K272" s="4"/>
      <c r="L272" s="4"/>
    </row>
    <row r="273" spans="1:12" ht="14.1" customHeight="1">
      <c r="A273" s="4"/>
      <c r="B273" s="4"/>
      <c r="C273" s="11" t="s">
        <v>467</v>
      </c>
      <c r="D273" s="115">
        <v>0</v>
      </c>
      <c r="E273" s="115">
        <v>0</v>
      </c>
      <c r="F273" s="115">
        <v>0</v>
      </c>
      <c r="G273" s="909">
        <v>0</v>
      </c>
      <c r="H273" s="910"/>
      <c r="I273" s="4"/>
      <c r="J273" s="4"/>
      <c r="K273" s="4"/>
      <c r="L273" s="4"/>
    </row>
    <row r="274" spans="1:12" ht="14.1" customHeight="1">
      <c r="A274" s="4"/>
      <c r="B274" s="4"/>
      <c r="C274" s="11" t="s">
        <v>459</v>
      </c>
      <c r="D274" s="115">
        <v>0</v>
      </c>
      <c r="E274" s="115">
        <v>0</v>
      </c>
      <c r="F274" s="115">
        <v>0</v>
      </c>
      <c r="G274" s="909">
        <v>0</v>
      </c>
      <c r="H274" s="910"/>
      <c r="I274" s="4"/>
      <c r="J274" s="4"/>
      <c r="K274" s="4"/>
      <c r="L274" s="4"/>
    </row>
    <row r="275" spans="1:12" ht="14.1" customHeight="1">
      <c r="A275" s="4"/>
      <c r="B275" s="4"/>
      <c r="C275" s="11" t="s">
        <v>463</v>
      </c>
      <c r="D275" s="115">
        <v>0</v>
      </c>
      <c r="E275" s="115">
        <v>0</v>
      </c>
      <c r="F275" s="115">
        <v>0</v>
      </c>
      <c r="G275" s="909">
        <v>0</v>
      </c>
      <c r="H275" s="910"/>
      <c r="I275" s="4"/>
      <c r="J275" s="4"/>
      <c r="K275" s="4"/>
      <c r="L275" s="4"/>
    </row>
    <row r="276" spans="1:12" ht="14.1" customHeight="1">
      <c r="A276" s="4"/>
      <c r="B276" s="4"/>
      <c r="C276" s="11" t="s">
        <v>472</v>
      </c>
      <c r="D276" s="115">
        <v>0</v>
      </c>
      <c r="E276" s="115">
        <v>0</v>
      </c>
      <c r="F276" s="115">
        <v>0</v>
      </c>
      <c r="G276" s="909">
        <v>0</v>
      </c>
      <c r="H276" s="910"/>
      <c r="I276" s="4"/>
      <c r="J276" s="4"/>
      <c r="K276" s="4"/>
      <c r="L276" s="4"/>
    </row>
    <row r="277" spans="1:12" ht="14.1" customHeight="1">
      <c r="A277" s="4"/>
      <c r="B277" s="4"/>
      <c r="C277" s="11" t="s">
        <v>459</v>
      </c>
      <c r="D277" s="115">
        <v>0</v>
      </c>
      <c r="E277" s="115">
        <v>0</v>
      </c>
      <c r="F277" s="115">
        <v>0</v>
      </c>
      <c r="G277" s="909">
        <v>0</v>
      </c>
      <c r="H277" s="910"/>
      <c r="I277" s="4"/>
      <c r="J277" s="4"/>
      <c r="K277" s="4"/>
      <c r="L277" s="4"/>
    </row>
    <row r="278" spans="1:12" ht="14.1" customHeight="1">
      <c r="A278" s="4"/>
      <c r="B278" s="4"/>
      <c r="C278" s="11" t="s">
        <v>463</v>
      </c>
      <c r="D278" s="115">
        <v>0</v>
      </c>
      <c r="E278" s="115">
        <v>0</v>
      </c>
      <c r="F278" s="115">
        <v>0</v>
      </c>
      <c r="G278" s="909">
        <v>0</v>
      </c>
      <c r="H278" s="910"/>
      <c r="I278" s="4"/>
      <c r="J278" s="4"/>
      <c r="K278" s="4"/>
      <c r="L278" s="4"/>
    </row>
    <row r="279" spans="1:12" ht="14.1" customHeight="1">
      <c r="A279" s="4"/>
      <c r="B279" s="4"/>
      <c r="C279" s="11" t="s">
        <v>465</v>
      </c>
      <c r="D279" s="115">
        <v>0</v>
      </c>
      <c r="E279" s="115">
        <v>0</v>
      </c>
      <c r="F279" s="115">
        <v>0</v>
      </c>
      <c r="G279" s="909">
        <v>0</v>
      </c>
      <c r="H279" s="910"/>
      <c r="I279" s="4"/>
      <c r="J279" s="4"/>
      <c r="K279" s="4"/>
      <c r="L279" s="4"/>
    </row>
    <row r="280" spans="1:12" ht="14.1" customHeight="1">
      <c r="A280" s="4"/>
      <c r="B280" s="4"/>
      <c r="C280" s="11" t="s">
        <v>459</v>
      </c>
      <c r="D280" s="115">
        <v>0</v>
      </c>
      <c r="E280" s="115">
        <v>0</v>
      </c>
      <c r="F280" s="115">
        <v>0</v>
      </c>
      <c r="G280" s="909">
        <v>0</v>
      </c>
      <c r="H280" s="910"/>
      <c r="I280" s="4"/>
      <c r="J280" s="4"/>
      <c r="K280" s="4"/>
      <c r="L280" s="4"/>
    </row>
    <row r="281" spans="1:12" ht="14.1" customHeight="1">
      <c r="A281" s="4"/>
      <c r="B281" s="4"/>
      <c r="C281" s="11" t="s">
        <v>463</v>
      </c>
      <c r="D281" s="115">
        <v>0</v>
      </c>
      <c r="E281" s="115">
        <v>0</v>
      </c>
      <c r="F281" s="115">
        <v>0</v>
      </c>
      <c r="G281" s="909">
        <v>0</v>
      </c>
      <c r="H281" s="910"/>
      <c r="I281" s="4"/>
      <c r="J281" s="4"/>
      <c r="K281" s="4"/>
      <c r="L281" s="4"/>
    </row>
    <row r="282" spans="1:12" ht="14.1" customHeight="1">
      <c r="A282" s="4"/>
      <c r="B282" s="4"/>
      <c r="C282" s="11" t="s">
        <v>464</v>
      </c>
      <c r="D282" s="115">
        <v>0</v>
      </c>
      <c r="E282" s="115">
        <v>0</v>
      </c>
      <c r="F282" s="115">
        <v>0</v>
      </c>
      <c r="G282" s="909">
        <v>0</v>
      </c>
      <c r="H282" s="910"/>
      <c r="I282" s="4"/>
      <c r="J282" s="4"/>
      <c r="K282" s="4"/>
      <c r="L282" s="4"/>
    </row>
    <row r="283" spans="1:12" ht="14.1" customHeight="1">
      <c r="A283" s="4"/>
      <c r="B283" s="4"/>
      <c r="C283" s="11" t="s">
        <v>459</v>
      </c>
      <c r="D283" s="115">
        <v>0</v>
      </c>
      <c r="E283" s="115">
        <v>0</v>
      </c>
      <c r="F283" s="115">
        <v>0</v>
      </c>
      <c r="G283" s="909">
        <v>0</v>
      </c>
      <c r="H283" s="910"/>
      <c r="I283" s="4"/>
      <c r="J283" s="4"/>
      <c r="K283" s="4"/>
      <c r="L283" s="4"/>
    </row>
    <row r="284" spans="1:12" ht="14.1" customHeight="1">
      <c r="A284" s="4"/>
      <c r="B284" s="4"/>
      <c r="C284" s="11" t="s">
        <v>463</v>
      </c>
      <c r="D284" s="115">
        <v>0</v>
      </c>
      <c r="E284" s="115">
        <v>0</v>
      </c>
      <c r="F284" s="115">
        <v>0</v>
      </c>
      <c r="G284" s="909">
        <v>0</v>
      </c>
      <c r="H284" s="910"/>
      <c r="I284" s="4"/>
      <c r="J284" s="4"/>
      <c r="K284" s="4"/>
      <c r="L284" s="4"/>
    </row>
    <row r="285" spans="1:12" ht="14.1" customHeight="1">
      <c r="A285" s="4"/>
      <c r="B285" s="4"/>
      <c r="C285" s="11" t="s">
        <v>462</v>
      </c>
      <c r="D285" s="115">
        <v>0</v>
      </c>
      <c r="E285" s="115">
        <v>0</v>
      </c>
      <c r="F285" s="115">
        <v>0</v>
      </c>
      <c r="G285" s="909">
        <v>0</v>
      </c>
      <c r="H285" s="910"/>
      <c r="I285" s="4"/>
      <c r="J285" s="4"/>
      <c r="K285" s="4"/>
      <c r="L285" s="4"/>
    </row>
    <row r="286" spans="1:12" ht="14.1" customHeight="1">
      <c r="A286" s="4"/>
      <c r="B286" s="4"/>
      <c r="C286" s="11" t="s">
        <v>459</v>
      </c>
      <c r="D286" s="115">
        <v>0</v>
      </c>
      <c r="E286" s="115">
        <v>0</v>
      </c>
      <c r="F286" s="115">
        <v>0</v>
      </c>
      <c r="G286" s="909">
        <v>0</v>
      </c>
      <c r="H286" s="910"/>
      <c r="I286" s="4"/>
      <c r="J286" s="4"/>
      <c r="K286" s="4"/>
      <c r="L286" s="4"/>
    </row>
    <row r="287" spans="1:12" ht="14.1" customHeight="1">
      <c r="A287" s="4"/>
      <c r="B287" s="4"/>
      <c r="C287" s="11" t="s">
        <v>458</v>
      </c>
      <c r="D287" s="115">
        <v>0</v>
      </c>
      <c r="E287" s="115">
        <v>0</v>
      </c>
      <c r="F287" s="115">
        <v>0</v>
      </c>
      <c r="G287" s="909">
        <v>0</v>
      </c>
      <c r="H287" s="910"/>
      <c r="I287" s="4"/>
      <c r="J287" s="4"/>
      <c r="K287" s="4"/>
      <c r="L287" s="4"/>
    </row>
    <row r="288" spans="1:12" ht="14.1" customHeight="1">
      <c r="A288" s="4"/>
      <c r="B288" s="4"/>
      <c r="C288" s="11" t="s">
        <v>457</v>
      </c>
      <c r="D288" s="115">
        <v>0</v>
      </c>
      <c r="E288" s="115">
        <v>0</v>
      </c>
      <c r="F288" s="115">
        <v>0</v>
      </c>
      <c r="G288" s="909">
        <v>0</v>
      </c>
      <c r="H288" s="910"/>
      <c r="I288" s="4"/>
      <c r="J288" s="4"/>
      <c r="K288" s="4"/>
      <c r="L288" s="4"/>
    </row>
    <row r="289" spans="1:12" ht="14.1" customHeight="1">
      <c r="A289" s="4"/>
      <c r="B289" s="4"/>
      <c r="C289" s="11" t="s">
        <v>456</v>
      </c>
      <c r="D289" s="115">
        <v>0</v>
      </c>
      <c r="E289" s="115">
        <v>0</v>
      </c>
      <c r="F289" s="115">
        <v>0</v>
      </c>
      <c r="G289" s="909">
        <v>0</v>
      </c>
      <c r="H289" s="910"/>
      <c r="I289" s="4"/>
      <c r="J289" s="4"/>
      <c r="K289" s="4"/>
      <c r="L289" s="4"/>
    </row>
    <row r="290" spans="1:12" ht="14.1" customHeight="1">
      <c r="A290" s="4"/>
      <c r="B290" s="4"/>
      <c r="C290" s="11" t="s">
        <v>455</v>
      </c>
      <c r="D290" s="115">
        <v>0</v>
      </c>
      <c r="E290" s="115">
        <v>0</v>
      </c>
      <c r="F290" s="115">
        <v>0</v>
      </c>
      <c r="G290" s="909">
        <v>0</v>
      </c>
      <c r="H290" s="910"/>
      <c r="I290" s="4"/>
      <c r="J290" s="4"/>
      <c r="K290" s="4"/>
      <c r="L290" s="4"/>
    </row>
    <row r="291" spans="1:12" ht="14.1" customHeight="1">
      <c r="A291" s="4"/>
      <c r="B291" s="4"/>
      <c r="C291" s="11" t="s">
        <v>461</v>
      </c>
      <c r="D291" s="115">
        <v>0</v>
      </c>
      <c r="E291" s="115">
        <v>900000</v>
      </c>
      <c r="F291" s="115">
        <v>0</v>
      </c>
      <c r="G291" s="909">
        <v>0</v>
      </c>
      <c r="H291" s="910"/>
      <c r="I291" s="4"/>
      <c r="J291" s="4"/>
      <c r="K291" s="4"/>
      <c r="L291" s="4"/>
    </row>
    <row r="292" spans="1:12" ht="14.1" customHeight="1">
      <c r="A292" s="4"/>
      <c r="B292" s="4"/>
      <c r="C292" s="11" t="s">
        <v>459</v>
      </c>
      <c r="D292" s="115">
        <v>0</v>
      </c>
      <c r="E292" s="115">
        <v>900000</v>
      </c>
      <c r="F292" s="115">
        <v>0</v>
      </c>
      <c r="G292" s="909">
        <v>0</v>
      </c>
      <c r="H292" s="910"/>
      <c r="I292" s="4"/>
      <c r="J292" s="4"/>
      <c r="K292" s="4"/>
      <c r="L292" s="4"/>
    </row>
    <row r="293" spans="1:12" ht="14.1" customHeight="1">
      <c r="A293" s="4"/>
      <c r="B293" s="4"/>
      <c r="C293" s="11" t="s">
        <v>458</v>
      </c>
      <c r="D293" s="115">
        <v>0</v>
      </c>
      <c r="E293" s="115">
        <v>0</v>
      </c>
      <c r="F293" s="115">
        <v>0</v>
      </c>
      <c r="G293" s="909">
        <v>0</v>
      </c>
      <c r="H293" s="910"/>
      <c r="I293" s="4"/>
      <c r="J293" s="4"/>
      <c r="K293" s="4"/>
      <c r="L293" s="4"/>
    </row>
    <row r="294" spans="1:12" ht="14.1" customHeight="1">
      <c r="A294" s="4"/>
      <c r="B294" s="4"/>
      <c r="C294" s="11" t="s">
        <v>457</v>
      </c>
      <c r="D294" s="115">
        <v>0</v>
      </c>
      <c r="E294" s="115">
        <v>0</v>
      </c>
      <c r="F294" s="115">
        <v>0</v>
      </c>
      <c r="G294" s="909">
        <v>0</v>
      </c>
      <c r="H294" s="910"/>
      <c r="I294" s="4"/>
      <c r="J294" s="4"/>
      <c r="K294" s="4"/>
      <c r="L294" s="4"/>
    </row>
    <row r="295" spans="1:12" ht="14.1" customHeight="1">
      <c r="A295" s="4"/>
      <c r="B295" s="4"/>
      <c r="C295" s="11" t="s">
        <v>456</v>
      </c>
      <c r="D295" s="115">
        <v>0</v>
      </c>
      <c r="E295" s="115">
        <v>0</v>
      </c>
      <c r="F295" s="115">
        <v>0</v>
      </c>
      <c r="G295" s="909">
        <v>0</v>
      </c>
      <c r="H295" s="910"/>
      <c r="I295" s="4"/>
      <c r="J295" s="4"/>
      <c r="K295" s="4"/>
      <c r="L295" s="4"/>
    </row>
    <row r="296" spans="1:12" ht="14.1" customHeight="1">
      <c r="A296" s="4"/>
      <c r="B296" s="4"/>
      <c r="C296" s="11" t="s">
        <v>455</v>
      </c>
      <c r="D296" s="115">
        <v>0</v>
      </c>
      <c r="E296" s="115">
        <v>0</v>
      </c>
      <c r="F296" s="115">
        <v>0</v>
      </c>
      <c r="G296" s="909">
        <v>0</v>
      </c>
      <c r="H296" s="910"/>
      <c r="I296" s="4"/>
      <c r="J296" s="4"/>
      <c r="K296" s="4"/>
      <c r="L296" s="4"/>
    </row>
    <row r="297" spans="1:12" ht="14.1" customHeight="1">
      <c r="A297" s="4"/>
      <c r="B297" s="4"/>
      <c r="C297" s="11" t="s">
        <v>460</v>
      </c>
      <c r="D297" s="115">
        <v>0</v>
      </c>
      <c r="E297" s="115">
        <v>0</v>
      </c>
      <c r="F297" s="115">
        <v>0</v>
      </c>
      <c r="G297" s="909">
        <v>0</v>
      </c>
      <c r="H297" s="910"/>
      <c r="I297" s="4"/>
      <c r="J297" s="4"/>
      <c r="K297" s="4"/>
      <c r="L297" s="4"/>
    </row>
    <row r="298" spans="1:12" ht="14.1" customHeight="1">
      <c r="A298" s="4"/>
      <c r="B298" s="4"/>
      <c r="C298" s="11" t="s">
        <v>459</v>
      </c>
      <c r="D298" s="115">
        <v>0</v>
      </c>
      <c r="E298" s="115">
        <v>0</v>
      </c>
      <c r="F298" s="115">
        <v>0</v>
      </c>
      <c r="G298" s="909">
        <v>0</v>
      </c>
      <c r="H298" s="910"/>
      <c r="I298" s="4"/>
      <c r="J298" s="4"/>
      <c r="K298" s="4"/>
      <c r="L298" s="4"/>
    </row>
    <row r="299" spans="1:12" ht="14.1" customHeight="1">
      <c r="A299" s="4"/>
      <c r="B299" s="4"/>
      <c r="C299" s="11" t="s">
        <v>458</v>
      </c>
      <c r="D299" s="115">
        <v>0</v>
      </c>
      <c r="E299" s="115">
        <v>0</v>
      </c>
      <c r="F299" s="115">
        <v>0</v>
      </c>
      <c r="G299" s="909">
        <v>0</v>
      </c>
      <c r="H299" s="910"/>
      <c r="I299" s="4"/>
      <c r="J299" s="4"/>
      <c r="K299" s="4"/>
      <c r="L299" s="4"/>
    </row>
    <row r="300" spans="1:12" ht="14.1" customHeight="1">
      <c r="A300" s="4"/>
      <c r="B300" s="4"/>
      <c r="C300" s="11" t="s">
        <v>457</v>
      </c>
      <c r="D300" s="115">
        <v>0</v>
      </c>
      <c r="E300" s="115">
        <v>0</v>
      </c>
      <c r="F300" s="115">
        <v>0</v>
      </c>
      <c r="G300" s="909">
        <v>0</v>
      </c>
      <c r="H300" s="910"/>
      <c r="I300" s="4"/>
      <c r="J300" s="4"/>
      <c r="K300" s="4"/>
      <c r="L300" s="4"/>
    </row>
    <row r="301" spans="1:12" ht="14.1" customHeight="1">
      <c r="A301" s="4"/>
      <c r="B301" s="4"/>
      <c r="C301" s="11" t="s">
        <v>456</v>
      </c>
      <c r="D301" s="115">
        <v>0</v>
      </c>
      <c r="E301" s="115">
        <v>0</v>
      </c>
      <c r="F301" s="115">
        <v>0</v>
      </c>
      <c r="G301" s="909">
        <v>0</v>
      </c>
      <c r="H301" s="910"/>
      <c r="I301" s="4"/>
      <c r="J301" s="4"/>
      <c r="K301" s="4"/>
      <c r="L301" s="4"/>
    </row>
    <row r="302" spans="1:12" ht="14.1" customHeight="1">
      <c r="A302" s="4"/>
      <c r="B302" s="4"/>
      <c r="C302" s="11" t="s">
        <v>455</v>
      </c>
      <c r="D302" s="115">
        <v>0</v>
      </c>
      <c r="E302" s="115">
        <v>0</v>
      </c>
      <c r="F302" s="115">
        <v>0</v>
      </c>
      <c r="G302" s="909">
        <v>0</v>
      </c>
      <c r="H302" s="910"/>
      <c r="I302" s="4"/>
      <c r="J302" s="4"/>
      <c r="K302" s="4"/>
      <c r="L302" s="4"/>
    </row>
    <row r="303" spans="1:12" ht="14.1" customHeight="1">
      <c r="A303" s="4"/>
      <c r="B303" s="4"/>
      <c r="C303" s="11" t="s">
        <v>454</v>
      </c>
      <c r="D303" s="115">
        <v>0</v>
      </c>
      <c r="E303" s="115">
        <v>0</v>
      </c>
      <c r="F303" s="115">
        <v>0</v>
      </c>
      <c r="G303" s="909">
        <v>0</v>
      </c>
      <c r="H303" s="910"/>
      <c r="I303" s="4"/>
      <c r="J303" s="4"/>
      <c r="K303" s="4"/>
      <c r="L303" s="4"/>
    </row>
    <row r="304" spans="1:12" ht="14.1" customHeight="1">
      <c r="A304" s="4"/>
      <c r="B304" s="4"/>
      <c r="C304" s="11" t="s">
        <v>453</v>
      </c>
      <c r="D304" s="115">
        <v>0</v>
      </c>
      <c r="E304" s="115">
        <v>0</v>
      </c>
      <c r="F304" s="115">
        <v>0</v>
      </c>
      <c r="G304" s="909">
        <v>0</v>
      </c>
      <c r="H304" s="910"/>
      <c r="I304" s="4"/>
      <c r="J304" s="4"/>
      <c r="K304" s="4"/>
      <c r="L304" s="4"/>
    </row>
    <row r="305" spans="1:12" ht="14.1" customHeight="1">
      <c r="A305" s="4"/>
      <c r="B305" s="4"/>
      <c r="C305" s="10" t="s">
        <v>165</v>
      </c>
      <c r="D305" s="115">
        <v>0</v>
      </c>
      <c r="E305" s="115">
        <v>900000</v>
      </c>
      <c r="F305" s="115">
        <v>0</v>
      </c>
      <c r="G305" s="909">
        <v>0</v>
      </c>
      <c r="H305" s="910"/>
      <c r="I305" s="4"/>
      <c r="J305" s="4"/>
      <c r="K305" s="4"/>
      <c r="L305" s="4"/>
    </row>
    <row r="306" spans="1:12" ht="18" customHeight="1">
      <c r="A306" s="4"/>
      <c r="B306" s="4"/>
      <c r="C306" s="14" t="s">
        <v>484</v>
      </c>
      <c r="D306" s="825" t="s">
        <v>587</v>
      </c>
      <c r="E306" s="826"/>
      <c r="F306" s="826"/>
      <c r="G306" s="826"/>
      <c r="H306" s="826"/>
      <c r="I306" s="4"/>
      <c r="J306" s="4"/>
      <c r="K306" s="4"/>
      <c r="L306" s="4"/>
    </row>
    <row r="307" spans="1:12" ht="18" customHeight="1">
      <c r="A307" s="4"/>
      <c r="B307" s="4"/>
      <c r="C307" s="122" t="s">
        <v>482</v>
      </c>
      <c r="D307" s="821" t="s">
        <v>586</v>
      </c>
      <c r="E307" s="822"/>
      <c r="F307" s="822"/>
      <c r="G307" s="822"/>
      <c r="H307" s="822"/>
      <c r="I307" s="4"/>
      <c r="J307" s="4"/>
      <c r="K307" s="4"/>
      <c r="L307" s="4"/>
    </row>
    <row r="308" spans="1:12" ht="18" customHeight="1">
      <c r="A308" s="4"/>
      <c r="B308" s="4"/>
      <c r="C308" s="122" t="s">
        <v>15</v>
      </c>
      <c r="D308" s="821" t="s">
        <v>46</v>
      </c>
      <c r="E308" s="822"/>
      <c r="F308" s="822"/>
      <c r="G308" s="822"/>
      <c r="H308" s="822"/>
      <c r="I308" s="4"/>
      <c r="J308" s="4"/>
      <c r="K308" s="4"/>
      <c r="L308" s="4"/>
    </row>
    <row r="309" spans="1:12" ht="15" customHeight="1">
      <c r="A309" s="4"/>
      <c r="B309" s="4"/>
      <c r="C309" s="13"/>
      <c r="D309" s="116">
        <v>2021</v>
      </c>
      <c r="E309" s="116">
        <v>2022</v>
      </c>
      <c r="F309" s="116">
        <v>2023</v>
      </c>
      <c r="G309" s="915">
        <v>2024</v>
      </c>
      <c r="H309" s="916"/>
      <c r="I309" s="4"/>
      <c r="J309" s="4"/>
      <c r="K309" s="4"/>
      <c r="L309" s="4"/>
    </row>
    <row r="310" spans="1:12" ht="15" customHeight="1">
      <c r="A310" s="4"/>
      <c r="B310" s="4"/>
      <c r="C310" s="12"/>
      <c r="D310" s="117" t="s">
        <v>7</v>
      </c>
      <c r="E310" s="117" t="s">
        <v>8</v>
      </c>
      <c r="F310" s="117" t="s">
        <v>8</v>
      </c>
      <c r="G310" s="917" t="s">
        <v>8</v>
      </c>
      <c r="H310" s="918"/>
      <c r="I310" s="4"/>
      <c r="J310" s="4"/>
      <c r="K310" s="4"/>
      <c r="L310" s="4"/>
    </row>
    <row r="311" spans="1:12" ht="14.1" customHeight="1">
      <c r="A311" s="4"/>
      <c r="B311" s="4"/>
      <c r="C311" s="7" t="s">
        <v>16</v>
      </c>
      <c r="D311" s="114" t="s">
        <v>450</v>
      </c>
      <c r="E311" s="114" t="s">
        <v>474</v>
      </c>
      <c r="F311" s="114" t="s">
        <v>568</v>
      </c>
      <c r="G311" s="919" t="s">
        <v>474</v>
      </c>
      <c r="H311" s="906"/>
      <c r="I311" s="4"/>
      <c r="J311" s="4"/>
      <c r="K311" s="4"/>
      <c r="L311" s="4"/>
    </row>
    <row r="312" spans="1:12" ht="14.1" customHeight="1">
      <c r="A312" s="4"/>
      <c r="B312" s="4"/>
      <c r="C312" s="7" t="s">
        <v>17</v>
      </c>
      <c r="D312" s="114" t="s">
        <v>474</v>
      </c>
      <c r="E312" s="114" t="s">
        <v>474</v>
      </c>
      <c r="F312" s="114" t="s">
        <v>585</v>
      </c>
      <c r="G312" s="919" t="s">
        <v>474</v>
      </c>
      <c r="H312" s="906"/>
      <c r="I312" s="4"/>
      <c r="J312" s="4"/>
      <c r="K312" s="4"/>
      <c r="L312" s="4"/>
    </row>
    <row r="313" spans="1:12" ht="14.1" customHeight="1">
      <c r="A313" s="4"/>
      <c r="B313" s="4"/>
      <c r="C313" s="7" t="s">
        <v>18</v>
      </c>
      <c r="D313" s="114" t="s">
        <v>474</v>
      </c>
      <c r="E313" s="114" t="s">
        <v>474</v>
      </c>
      <c r="F313" s="114" t="s">
        <v>584</v>
      </c>
      <c r="G313" s="919" t="s">
        <v>474</v>
      </c>
      <c r="H313" s="906"/>
      <c r="I313" s="4"/>
      <c r="J313" s="4"/>
      <c r="K313" s="4"/>
      <c r="L313" s="4"/>
    </row>
    <row r="314" spans="1:12" ht="14.1" customHeight="1">
      <c r="A314" s="4"/>
      <c r="B314" s="4"/>
      <c r="C314" s="7" t="s">
        <v>477</v>
      </c>
      <c r="D314" s="114" t="s">
        <v>450</v>
      </c>
      <c r="E314" s="114" t="s">
        <v>450</v>
      </c>
      <c r="F314" s="114" t="s">
        <v>450</v>
      </c>
      <c r="G314" s="919" t="s">
        <v>583</v>
      </c>
      <c r="H314" s="906"/>
      <c r="I314" s="4"/>
      <c r="J314" s="4"/>
      <c r="K314" s="4"/>
      <c r="L314" s="4"/>
    </row>
    <row r="315" spans="1:12" ht="14.1" customHeight="1">
      <c r="A315" s="4"/>
      <c r="B315" s="4"/>
      <c r="C315" s="7" t="s">
        <v>476</v>
      </c>
      <c r="D315" s="114" t="s">
        <v>450</v>
      </c>
      <c r="E315" s="114" t="s">
        <v>450</v>
      </c>
      <c r="F315" s="114" t="s">
        <v>450</v>
      </c>
      <c r="G315" s="919" t="s">
        <v>583</v>
      </c>
      <c r="H315" s="906"/>
      <c r="I315" s="4"/>
      <c r="J315" s="4"/>
      <c r="K315" s="4"/>
      <c r="L315" s="4"/>
    </row>
    <row r="316" spans="1:12" ht="14.1" customHeight="1">
      <c r="A316" s="4"/>
      <c r="B316" s="4"/>
      <c r="C316" s="7" t="s">
        <v>22</v>
      </c>
      <c r="D316" s="114" t="s">
        <v>450</v>
      </c>
      <c r="E316" s="114" t="s">
        <v>450</v>
      </c>
      <c r="F316" s="114" t="s">
        <v>450</v>
      </c>
      <c r="G316" s="919" t="s">
        <v>583</v>
      </c>
      <c r="H316" s="906"/>
      <c r="I316" s="4"/>
      <c r="J316" s="4"/>
      <c r="K316" s="4"/>
      <c r="L316" s="4"/>
    </row>
    <row r="317" spans="1:12" ht="14.1" customHeight="1">
      <c r="A317" s="4"/>
      <c r="B317" s="4"/>
      <c r="C317" s="823" t="s">
        <v>473</v>
      </c>
      <c r="D317" s="824"/>
      <c r="E317" s="824"/>
      <c r="F317" s="824"/>
      <c r="G317" s="824"/>
      <c r="H317" s="824"/>
      <c r="I317" s="4"/>
      <c r="J317" s="4"/>
      <c r="K317" s="4"/>
      <c r="L317" s="4"/>
    </row>
    <row r="318" spans="1:12" ht="14.1" customHeight="1">
      <c r="A318" s="4"/>
      <c r="B318" s="4"/>
      <c r="C318" s="13"/>
      <c r="D318" s="116">
        <v>2021</v>
      </c>
      <c r="E318" s="116">
        <v>2022</v>
      </c>
      <c r="F318" s="116">
        <v>2023</v>
      </c>
      <c r="G318" s="915">
        <v>2024</v>
      </c>
      <c r="H318" s="916"/>
      <c r="I318" s="4"/>
      <c r="J318" s="4"/>
      <c r="K318" s="4"/>
      <c r="L318" s="4"/>
    </row>
    <row r="319" spans="1:12" ht="14.1" customHeight="1">
      <c r="A319" s="4"/>
      <c r="B319" s="4"/>
      <c r="C319" s="12"/>
      <c r="D319" s="117" t="s">
        <v>7</v>
      </c>
      <c r="E319" s="117" t="s">
        <v>8</v>
      </c>
      <c r="F319" s="117" t="s">
        <v>8</v>
      </c>
      <c r="G319" s="917" t="s">
        <v>8</v>
      </c>
      <c r="H319" s="918"/>
      <c r="I319" s="4"/>
      <c r="J319" s="4"/>
      <c r="K319" s="4"/>
      <c r="L319" s="4"/>
    </row>
    <row r="320" spans="1:12" ht="14.1" customHeight="1">
      <c r="A320" s="4"/>
      <c r="B320" s="4"/>
      <c r="C320" s="11" t="s">
        <v>470</v>
      </c>
      <c r="D320" s="115">
        <v>0</v>
      </c>
      <c r="E320" s="115">
        <v>0</v>
      </c>
      <c r="F320" s="115">
        <v>0</v>
      </c>
      <c r="G320" s="909">
        <v>0</v>
      </c>
      <c r="H320" s="910"/>
      <c r="I320" s="4"/>
      <c r="J320" s="4"/>
      <c r="K320" s="4"/>
      <c r="L320" s="4"/>
    </row>
    <row r="321" spans="1:12" ht="14.1" customHeight="1">
      <c r="A321" s="4"/>
      <c r="B321" s="4"/>
      <c r="C321" s="11" t="s">
        <v>459</v>
      </c>
      <c r="D321" s="115">
        <v>0</v>
      </c>
      <c r="E321" s="115">
        <v>0</v>
      </c>
      <c r="F321" s="115">
        <v>0</v>
      </c>
      <c r="G321" s="909">
        <v>0</v>
      </c>
      <c r="H321" s="910"/>
      <c r="I321" s="4"/>
      <c r="J321" s="4"/>
      <c r="K321" s="4"/>
      <c r="L321" s="4"/>
    </row>
    <row r="322" spans="1:12" ht="14.1" customHeight="1">
      <c r="A322" s="4"/>
      <c r="B322" s="4"/>
      <c r="C322" s="11" t="s">
        <v>463</v>
      </c>
      <c r="D322" s="115">
        <v>0</v>
      </c>
      <c r="E322" s="115">
        <v>0</v>
      </c>
      <c r="F322" s="115">
        <v>0</v>
      </c>
      <c r="G322" s="909">
        <v>0</v>
      </c>
      <c r="H322" s="910"/>
      <c r="I322" s="4"/>
      <c r="J322" s="4"/>
      <c r="K322" s="4"/>
      <c r="L322" s="4"/>
    </row>
    <row r="323" spans="1:12" ht="14.1" customHeight="1">
      <c r="A323" s="4"/>
      <c r="B323" s="4"/>
      <c r="C323" s="11" t="s">
        <v>469</v>
      </c>
      <c r="D323" s="115">
        <v>0</v>
      </c>
      <c r="E323" s="115">
        <v>0</v>
      </c>
      <c r="F323" s="115">
        <v>0</v>
      </c>
      <c r="G323" s="909">
        <v>0</v>
      </c>
      <c r="H323" s="910"/>
      <c r="I323" s="4"/>
      <c r="J323" s="4"/>
      <c r="K323" s="4"/>
      <c r="L323" s="4"/>
    </row>
    <row r="324" spans="1:12" ht="14.1" customHeight="1">
      <c r="A324" s="4"/>
      <c r="B324" s="4"/>
      <c r="C324" s="11" t="s">
        <v>459</v>
      </c>
      <c r="D324" s="115">
        <v>0</v>
      </c>
      <c r="E324" s="115">
        <v>0</v>
      </c>
      <c r="F324" s="115">
        <v>0</v>
      </c>
      <c r="G324" s="909">
        <v>0</v>
      </c>
      <c r="H324" s="910"/>
      <c r="I324" s="4"/>
      <c r="J324" s="4"/>
      <c r="K324" s="4"/>
      <c r="L324" s="4"/>
    </row>
    <row r="325" spans="1:12" ht="14.1" customHeight="1">
      <c r="A325" s="4"/>
      <c r="B325" s="4"/>
      <c r="C325" s="11" t="s">
        <v>463</v>
      </c>
      <c r="D325" s="115">
        <v>0</v>
      </c>
      <c r="E325" s="115">
        <v>0</v>
      </c>
      <c r="F325" s="115">
        <v>0</v>
      </c>
      <c r="G325" s="909">
        <v>0</v>
      </c>
      <c r="H325" s="910"/>
      <c r="I325" s="4"/>
      <c r="J325" s="4"/>
      <c r="K325" s="4"/>
      <c r="L325" s="4"/>
    </row>
    <row r="326" spans="1:12" ht="14.1" customHeight="1">
      <c r="A326" s="4"/>
      <c r="B326" s="4"/>
      <c r="C326" s="11" t="s">
        <v>468</v>
      </c>
      <c r="D326" s="115">
        <v>0</v>
      </c>
      <c r="E326" s="115">
        <v>0</v>
      </c>
      <c r="F326" s="115">
        <v>0</v>
      </c>
      <c r="G326" s="909">
        <v>0</v>
      </c>
      <c r="H326" s="910"/>
      <c r="I326" s="4"/>
      <c r="J326" s="4"/>
      <c r="K326" s="4"/>
      <c r="L326" s="4"/>
    </row>
    <row r="327" spans="1:12" ht="14.1" customHeight="1">
      <c r="A327" s="4"/>
      <c r="B327" s="4"/>
      <c r="C327" s="11" t="s">
        <v>459</v>
      </c>
      <c r="D327" s="115">
        <v>0</v>
      </c>
      <c r="E327" s="115">
        <v>0</v>
      </c>
      <c r="F327" s="115">
        <v>0</v>
      </c>
      <c r="G327" s="909">
        <v>0</v>
      </c>
      <c r="H327" s="910"/>
      <c r="I327" s="4"/>
      <c r="J327" s="4"/>
      <c r="K327" s="4"/>
      <c r="L327" s="4"/>
    </row>
    <row r="328" spans="1:12" ht="14.1" customHeight="1">
      <c r="A328" s="4"/>
      <c r="B328" s="4"/>
      <c r="C328" s="11" t="s">
        <v>463</v>
      </c>
      <c r="D328" s="115">
        <v>0</v>
      </c>
      <c r="E328" s="115">
        <v>0</v>
      </c>
      <c r="F328" s="115">
        <v>0</v>
      </c>
      <c r="G328" s="909">
        <v>0</v>
      </c>
      <c r="H328" s="910"/>
      <c r="I328" s="4"/>
      <c r="J328" s="4"/>
      <c r="K328" s="4"/>
      <c r="L328" s="4"/>
    </row>
    <row r="329" spans="1:12" ht="14.1" customHeight="1">
      <c r="A329" s="4"/>
      <c r="B329" s="4"/>
      <c r="C329" s="11" t="s">
        <v>467</v>
      </c>
      <c r="D329" s="115">
        <v>0</v>
      </c>
      <c r="E329" s="115">
        <v>0</v>
      </c>
      <c r="F329" s="115">
        <v>0</v>
      </c>
      <c r="G329" s="909">
        <v>0</v>
      </c>
      <c r="H329" s="910"/>
      <c r="I329" s="4"/>
      <c r="J329" s="4"/>
      <c r="K329" s="4"/>
      <c r="L329" s="4"/>
    </row>
    <row r="330" spans="1:12" ht="14.1" customHeight="1">
      <c r="A330" s="4"/>
      <c r="B330" s="4"/>
      <c r="C330" s="11" t="s">
        <v>459</v>
      </c>
      <c r="D330" s="115">
        <v>0</v>
      </c>
      <c r="E330" s="115">
        <v>0</v>
      </c>
      <c r="F330" s="115">
        <v>0</v>
      </c>
      <c r="G330" s="909">
        <v>0</v>
      </c>
      <c r="H330" s="910"/>
      <c r="I330" s="4"/>
      <c r="J330" s="4"/>
      <c r="K330" s="4"/>
      <c r="L330" s="4"/>
    </row>
    <row r="331" spans="1:12" ht="14.1" customHeight="1">
      <c r="A331" s="4"/>
      <c r="B331" s="4"/>
      <c r="C331" s="11" t="s">
        <v>463</v>
      </c>
      <c r="D331" s="115">
        <v>0</v>
      </c>
      <c r="E331" s="115">
        <v>0</v>
      </c>
      <c r="F331" s="115">
        <v>0</v>
      </c>
      <c r="G331" s="909">
        <v>0</v>
      </c>
      <c r="H331" s="910"/>
      <c r="I331" s="4"/>
      <c r="J331" s="4"/>
      <c r="K331" s="4"/>
      <c r="L331" s="4"/>
    </row>
    <row r="332" spans="1:12" ht="14.1" customHeight="1">
      <c r="A332" s="4"/>
      <c r="B332" s="4"/>
      <c r="C332" s="11" t="s">
        <v>472</v>
      </c>
      <c r="D332" s="115">
        <v>0</v>
      </c>
      <c r="E332" s="115">
        <v>0</v>
      </c>
      <c r="F332" s="115">
        <v>0</v>
      </c>
      <c r="G332" s="909">
        <v>0</v>
      </c>
      <c r="H332" s="910"/>
      <c r="I332" s="4"/>
      <c r="J332" s="4"/>
      <c r="K332" s="4"/>
      <c r="L332" s="4"/>
    </row>
    <row r="333" spans="1:12" ht="14.1" customHeight="1">
      <c r="A333" s="4"/>
      <c r="B333" s="4"/>
      <c r="C333" s="11" t="s">
        <v>459</v>
      </c>
      <c r="D333" s="115">
        <v>0</v>
      </c>
      <c r="E333" s="115">
        <v>0</v>
      </c>
      <c r="F333" s="115">
        <v>0</v>
      </c>
      <c r="G333" s="909">
        <v>0</v>
      </c>
      <c r="H333" s="910"/>
      <c r="I333" s="4"/>
      <c r="J333" s="4"/>
      <c r="K333" s="4"/>
      <c r="L333" s="4"/>
    </row>
    <row r="334" spans="1:12" ht="14.1" customHeight="1">
      <c r="A334" s="4"/>
      <c r="B334" s="4"/>
      <c r="C334" s="11" t="s">
        <v>463</v>
      </c>
      <c r="D334" s="115">
        <v>0</v>
      </c>
      <c r="E334" s="115">
        <v>0</v>
      </c>
      <c r="F334" s="115">
        <v>0</v>
      </c>
      <c r="G334" s="909">
        <v>0</v>
      </c>
      <c r="H334" s="910"/>
      <c r="I334" s="4"/>
      <c r="J334" s="4"/>
      <c r="K334" s="4"/>
      <c r="L334" s="4"/>
    </row>
    <row r="335" spans="1:12" ht="14.1" customHeight="1">
      <c r="A335" s="4"/>
      <c r="B335" s="4"/>
      <c r="C335" s="11" t="s">
        <v>465</v>
      </c>
      <c r="D335" s="115">
        <v>0</v>
      </c>
      <c r="E335" s="115">
        <v>0</v>
      </c>
      <c r="F335" s="115">
        <v>0</v>
      </c>
      <c r="G335" s="909">
        <v>0</v>
      </c>
      <c r="H335" s="910"/>
      <c r="I335" s="4"/>
      <c r="J335" s="4"/>
      <c r="K335" s="4"/>
      <c r="L335" s="4"/>
    </row>
    <row r="336" spans="1:12" ht="14.1" customHeight="1">
      <c r="A336" s="4"/>
      <c r="B336" s="4"/>
      <c r="C336" s="11" t="s">
        <v>459</v>
      </c>
      <c r="D336" s="115">
        <v>0</v>
      </c>
      <c r="E336" s="115">
        <v>0</v>
      </c>
      <c r="F336" s="115">
        <v>0</v>
      </c>
      <c r="G336" s="909">
        <v>0</v>
      </c>
      <c r="H336" s="910"/>
      <c r="I336" s="4"/>
      <c r="J336" s="4"/>
      <c r="K336" s="4"/>
      <c r="L336" s="4"/>
    </row>
    <row r="337" spans="1:12" ht="14.1" customHeight="1">
      <c r="A337" s="4"/>
      <c r="B337" s="4"/>
      <c r="C337" s="11" t="s">
        <v>463</v>
      </c>
      <c r="D337" s="115">
        <v>0</v>
      </c>
      <c r="E337" s="115">
        <v>0</v>
      </c>
      <c r="F337" s="115">
        <v>0</v>
      </c>
      <c r="G337" s="909">
        <v>0</v>
      </c>
      <c r="H337" s="910"/>
      <c r="I337" s="4"/>
      <c r="J337" s="4"/>
      <c r="K337" s="4"/>
      <c r="L337" s="4"/>
    </row>
    <row r="338" spans="1:12" ht="14.1" customHeight="1">
      <c r="A338" s="4"/>
      <c r="B338" s="4"/>
      <c r="C338" s="11" t="s">
        <v>464</v>
      </c>
      <c r="D338" s="115">
        <v>0</v>
      </c>
      <c r="E338" s="115">
        <v>0</v>
      </c>
      <c r="F338" s="115">
        <v>0</v>
      </c>
      <c r="G338" s="909">
        <v>0</v>
      </c>
      <c r="H338" s="910"/>
      <c r="I338" s="4"/>
      <c r="J338" s="4"/>
      <c r="K338" s="4"/>
      <c r="L338" s="4"/>
    </row>
    <row r="339" spans="1:12" ht="14.1" customHeight="1">
      <c r="A339" s="4"/>
      <c r="B339" s="4"/>
      <c r="C339" s="11" t="s">
        <v>459</v>
      </c>
      <c r="D339" s="115">
        <v>0</v>
      </c>
      <c r="E339" s="115">
        <v>0</v>
      </c>
      <c r="F339" s="115">
        <v>0</v>
      </c>
      <c r="G339" s="909">
        <v>0</v>
      </c>
      <c r="H339" s="910"/>
      <c r="I339" s="4"/>
      <c r="J339" s="4"/>
      <c r="K339" s="4"/>
      <c r="L339" s="4"/>
    </row>
    <row r="340" spans="1:12" ht="14.1" customHeight="1">
      <c r="A340" s="4"/>
      <c r="B340" s="4"/>
      <c r="C340" s="11" t="s">
        <v>463</v>
      </c>
      <c r="D340" s="115">
        <v>0</v>
      </c>
      <c r="E340" s="115">
        <v>0</v>
      </c>
      <c r="F340" s="115">
        <v>0</v>
      </c>
      <c r="G340" s="909">
        <v>0</v>
      </c>
      <c r="H340" s="910"/>
      <c r="I340" s="4"/>
      <c r="J340" s="4"/>
      <c r="K340" s="4"/>
      <c r="L340" s="4"/>
    </row>
    <row r="341" spans="1:12" ht="14.1" customHeight="1">
      <c r="A341" s="4"/>
      <c r="B341" s="4"/>
      <c r="C341" s="11" t="s">
        <v>462</v>
      </c>
      <c r="D341" s="115">
        <v>0</v>
      </c>
      <c r="E341" s="115">
        <v>0</v>
      </c>
      <c r="F341" s="115">
        <v>0</v>
      </c>
      <c r="G341" s="909">
        <v>0</v>
      </c>
      <c r="H341" s="910"/>
      <c r="I341" s="4"/>
      <c r="J341" s="4"/>
      <c r="K341" s="4"/>
      <c r="L341" s="4"/>
    </row>
    <row r="342" spans="1:12" ht="14.1" customHeight="1">
      <c r="A342" s="4"/>
      <c r="B342" s="4"/>
      <c r="C342" s="11" t="s">
        <v>459</v>
      </c>
      <c r="D342" s="115">
        <v>0</v>
      </c>
      <c r="E342" s="115">
        <v>0</v>
      </c>
      <c r="F342" s="115">
        <v>0</v>
      </c>
      <c r="G342" s="909">
        <v>0</v>
      </c>
      <c r="H342" s="910"/>
      <c r="I342" s="4"/>
      <c r="J342" s="4"/>
      <c r="K342" s="4"/>
      <c r="L342" s="4"/>
    </row>
    <row r="343" spans="1:12" ht="14.1" customHeight="1">
      <c r="A343" s="4"/>
      <c r="B343" s="4"/>
      <c r="C343" s="11" t="s">
        <v>458</v>
      </c>
      <c r="D343" s="115">
        <v>0</v>
      </c>
      <c r="E343" s="115">
        <v>0</v>
      </c>
      <c r="F343" s="115">
        <v>0</v>
      </c>
      <c r="G343" s="909">
        <v>0</v>
      </c>
      <c r="H343" s="910"/>
      <c r="I343" s="4"/>
      <c r="J343" s="4"/>
      <c r="K343" s="4"/>
      <c r="L343" s="4"/>
    </row>
    <row r="344" spans="1:12" ht="14.1" customHeight="1">
      <c r="A344" s="4"/>
      <c r="B344" s="4"/>
      <c r="C344" s="11" t="s">
        <v>457</v>
      </c>
      <c r="D344" s="115">
        <v>0</v>
      </c>
      <c r="E344" s="115">
        <v>0</v>
      </c>
      <c r="F344" s="115">
        <v>0</v>
      </c>
      <c r="G344" s="909">
        <v>0</v>
      </c>
      <c r="H344" s="910"/>
      <c r="I344" s="4"/>
      <c r="J344" s="4"/>
      <c r="K344" s="4"/>
      <c r="L344" s="4"/>
    </row>
    <row r="345" spans="1:12" ht="14.1" customHeight="1">
      <c r="A345" s="4"/>
      <c r="B345" s="4"/>
      <c r="C345" s="11" t="s">
        <v>456</v>
      </c>
      <c r="D345" s="115">
        <v>0</v>
      </c>
      <c r="E345" s="115">
        <v>0</v>
      </c>
      <c r="F345" s="115">
        <v>0</v>
      </c>
      <c r="G345" s="909">
        <v>0</v>
      </c>
      <c r="H345" s="910"/>
      <c r="I345" s="4"/>
      <c r="J345" s="4"/>
      <c r="K345" s="4"/>
      <c r="L345" s="4"/>
    </row>
    <row r="346" spans="1:12" ht="14.1" customHeight="1">
      <c r="A346" s="4"/>
      <c r="B346" s="4"/>
      <c r="C346" s="11" t="s">
        <v>455</v>
      </c>
      <c r="D346" s="115">
        <v>0</v>
      </c>
      <c r="E346" s="115">
        <v>0</v>
      </c>
      <c r="F346" s="115">
        <v>0</v>
      </c>
      <c r="G346" s="909">
        <v>0</v>
      </c>
      <c r="H346" s="910"/>
      <c r="I346" s="4"/>
      <c r="J346" s="4"/>
      <c r="K346" s="4"/>
      <c r="L346" s="4"/>
    </row>
    <row r="347" spans="1:12" ht="14.1" customHeight="1">
      <c r="A347" s="4"/>
      <c r="B347" s="4"/>
      <c r="C347" s="11" t="s">
        <v>461</v>
      </c>
      <c r="D347" s="115">
        <v>0</v>
      </c>
      <c r="E347" s="115">
        <v>0</v>
      </c>
      <c r="F347" s="115">
        <v>1800000</v>
      </c>
      <c r="G347" s="909">
        <v>0</v>
      </c>
      <c r="H347" s="910"/>
      <c r="I347" s="4"/>
      <c r="J347" s="4"/>
      <c r="K347" s="4"/>
      <c r="L347" s="4"/>
    </row>
    <row r="348" spans="1:12" ht="14.1" customHeight="1">
      <c r="A348" s="4"/>
      <c r="B348" s="4"/>
      <c r="C348" s="11" t="s">
        <v>459</v>
      </c>
      <c r="D348" s="115">
        <v>0</v>
      </c>
      <c r="E348" s="115">
        <v>0</v>
      </c>
      <c r="F348" s="115">
        <v>1800000</v>
      </c>
      <c r="G348" s="909">
        <v>0</v>
      </c>
      <c r="H348" s="910"/>
      <c r="I348" s="4"/>
      <c r="J348" s="4"/>
      <c r="K348" s="4"/>
      <c r="L348" s="4"/>
    </row>
    <row r="349" spans="1:12" ht="14.1" customHeight="1">
      <c r="A349" s="4"/>
      <c r="B349" s="4"/>
      <c r="C349" s="11" t="s">
        <v>458</v>
      </c>
      <c r="D349" s="115">
        <v>0</v>
      </c>
      <c r="E349" s="115">
        <v>0</v>
      </c>
      <c r="F349" s="115">
        <v>0</v>
      </c>
      <c r="G349" s="909">
        <v>0</v>
      </c>
      <c r="H349" s="910"/>
      <c r="I349" s="4"/>
      <c r="J349" s="4"/>
      <c r="K349" s="4"/>
      <c r="L349" s="4"/>
    </row>
    <row r="350" spans="1:12" ht="14.1" customHeight="1">
      <c r="A350" s="4"/>
      <c r="B350" s="4"/>
      <c r="C350" s="11" t="s">
        <v>457</v>
      </c>
      <c r="D350" s="115">
        <v>0</v>
      </c>
      <c r="E350" s="115">
        <v>0</v>
      </c>
      <c r="F350" s="115">
        <v>0</v>
      </c>
      <c r="G350" s="909">
        <v>0</v>
      </c>
      <c r="H350" s="910"/>
      <c r="I350" s="4"/>
      <c r="J350" s="4"/>
      <c r="K350" s="4"/>
      <c r="L350" s="4"/>
    </row>
    <row r="351" spans="1:12" ht="14.1" customHeight="1">
      <c r="A351" s="4"/>
      <c r="B351" s="4"/>
      <c r="C351" s="11" t="s">
        <v>456</v>
      </c>
      <c r="D351" s="115">
        <v>0</v>
      </c>
      <c r="E351" s="115">
        <v>0</v>
      </c>
      <c r="F351" s="115">
        <v>0</v>
      </c>
      <c r="G351" s="909">
        <v>0</v>
      </c>
      <c r="H351" s="910"/>
      <c r="I351" s="4"/>
      <c r="J351" s="4"/>
      <c r="K351" s="4"/>
      <c r="L351" s="4"/>
    </row>
    <row r="352" spans="1:12" ht="14.1" customHeight="1">
      <c r="A352" s="4"/>
      <c r="B352" s="4"/>
      <c r="C352" s="11" t="s">
        <v>455</v>
      </c>
      <c r="D352" s="115">
        <v>0</v>
      </c>
      <c r="E352" s="115">
        <v>0</v>
      </c>
      <c r="F352" s="115">
        <v>0</v>
      </c>
      <c r="G352" s="909">
        <v>0</v>
      </c>
      <c r="H352" s="910"/>
      <c r="I352" s="4"/>
      <c r="J352" s="4"/>
      <c r="K352" s="4"/>
      <c r="L352" s="4"/>
    </row>
    <row r="353" spans="1:12" ht="14.1" customHeight="1">
      <c r="A353" s="4"/>
      <c r="B353" s="4"/>
      <c r="C353" s="11" t="s">
        <v>460</v>
      </c>
      <c r="D353" s="115">
        <v>0</v>
      </c>
      <c r="E353" s="115">
        <v>0</v>
      </c>
      <c r="F353" s="115">
        <v>0</v>
      </c>
      <c r="G353" s="909">
        <v>0</v>
      </c>
      <c r="H353" s="910"/>
      <c r="I353" s="4"/>
      <c r="J353" s="4"/>
      <c r="K353" s="4"/>
      <c r="L353" s="4"/>
    </row>
    <row r="354" spans="1:12" ht="14.1" customHeight="1">
      <c r="A354" s="4"/>
      <c r="B354" s="4"/>
      <c r="C354" s="11" t="s">
        <v>459</v>
      </c>
      <c r="D354" s="115">
        <v>0</v>
      </c>
      <c r="E354" s="115">
        <v>0</v>
      </c>
      <c r="F354" s="115">
        <v>0</v>
      </c>
      <c r="G354" s="909">
        <v>0</v>
      </c>
      <c r="H354" s="910"/>
      <c r="I354" s="4"/>
      <c r="J354" s="4"/>
      <c r="K354" s="4"/>
      <c r="L354" s="4"/>
    </row>
    <row r="355" spans="1:12" ht="14.1" customHeight="1">
      <c r="A355" s="4"/>
      <c r="B355" s="4"/>
      <c r="C355" s="11" t="s">
        <v>458</v>
      </c>
      <c r="D355" s="115">
        <v>0</v>
      </c>
      <c r="E355" s="115">
        <v>0</v>
      </c>
      <c r="F355" s="115">
        <v>0</v>
      </c>
      <c r="G355" s="909">
        <v>0</v>
      </c>
      <c r="H355" s="910"/>
      <c r="I355" s="4"/>
      <c r="J355" s="4"/>
      <c r="K355" s="4"/>
      <c r="L355" s="4"/>
    </row>
    <row r="356" spans="1:12" ht="14.1" customHeight="1">
      <c r="A356" s="4"/>
      <c r="B356" s="4"/>
      <c r="C356" s="11" t="s">
        <v>457</v>
      </c>
      <c r="D356" s="115">
        <v>0</v>
      </c>
      <c r="E356" s="115">
        <v>0</v>
      </c>
      <c r="F356" s="115">
        <v>0</v>
      </c>
      <c r="G356" s="909">
        <v>0</v>
      </c>
      <c r="H356" s="910"/>
      <c r="I356" s="4"/>
      <c r="J356" s="4"/>
      <c r="K356" s="4"/>
      <c r="L356" s="4"/>
    </row>
    <row r="357" spans="1:12" ht="14.1" customHeight="1">
      <c r="A357" s="4"/>
      <c r="B357" s="4"/>
      <c r="C357" s="11" t="s">
        <v>456</v>
      </c>
      <c r="D357" s="115">
        <v>0</v>
      </c>
      <c r="E357" s="115">
        <v>0</v>
      </c>
      <c r="F357" s="115">
        <v>0</v>
      </c>
      <c r="G357" s="909">
        <v>0</v>
      </c>
      <c r="H357" s="910"/>
      <c r="I357" s="4"/>
      <c r="J357" s="4"/>
      <c r="K357" s="4"/>
      <c r="L357" s="4"/>
    </row>
    <row r="358" spans="1:12" ht="14.1" customHeight="1">
      <c r="A358" s="4"/>
      <c r="B358" s="4"/>
      <c r="C358" s="11" t="s">
        <v>455</v>
      </c>
      <c r="D358" s="115">
        <v>0</v>
      </c>
      <c r="E358" s="115">
        <v>0</v>
      </c>
      <c r="F358" s="115">
        <v>0</v>
      </c>
      <c r="G358" s="909">
        <v>0</v>
      </c>
      <c r="H358" s="910"/>
      <c r="I358" s="4"/>
      <c r="J358" s="4"/>
      <c r="K358" s="4"/>
      <c r="L358" s="4"/>
    </row>
    <row r="359" spans="1:12" ht="14.1" customHeight="1">
      <c r="A359" s="4"/>
      <c r="B359" s="4"/>
      <c r="C359" s="11" t="s">
        <v>454</v>
      </c>
      <c r="D359" s="115">
        <v>0</v>
      </c>
      <c r="E359" s="115">
        <v>0</v>
      </c>
      <c r="F359" s="115">
        <v>0</v>
      </c>
      <c r="G359" s="909">
        <v>0</v>
      </c>
      <c r="H359" s="910"/>
      <c r="I359" s="4"/>
      <c r="J359" s="4"/>
      <c r="K359" s="4"/>
      <c r="L359" s="4"/>
    </row>
    <row r="360" spans="1:12" ht="14.1" customHeight="1">
      <c r="A360" s="4"/>
      <c r="B360" s="4"/>
      <c r="C360" s="11" t="s">
        <v>453</v>
      </c>
      <c r="D360" s="115">
        <v>0</v>
      </c>
      <c r="E360" s="115">
        <v>0</v>
      </c>
      <c r="F360" s="115">
        <v>0</v>
      </c>
      <c r="G360" s="909">
        <v>0</v>
      </c>
      <c r="H360" s="910"/>
      <c r="I360" s="4"/>
      <c r="J360" s="4"/>
      <c r="K360" s="4"/>
      <c r="L360" s="4"/>
    </row>
    <row r="361" spans="1:12" ht="14.1" customHeight="1">
      <c r="A361" s="4"/>
      <c r="B361" s="4"/>
      <c r="C361" s="10" t="s">
        <v>165</v>
      </c>
      <c r="D361" s="115">
        <v>0</v>
      </c>
      <c r="E361" s="115">
        <v>0</v>
      </c>
      <c r="F361" s="115">
        <v>1800000</v>
      </c>
      <c r="G361" s="909">
        <v>0</v>
      </c>
      <c r="H361" s="910"/>
      <c r="I361" s="4"/>
      <c r="J361" s="4"/>
      <c r="K361" s="4"/>
      <c r="L361" s="4"/>
    </row>
    <row r="362" spans="1:12" ht="15" customHeight="1">
      <c r="A362" s="4"/>
      <c r="B362" s="4"/>
      <c r="C362" s="9" t="s">
        <v>450</v>
      </c>
      <c r="D362" s="119" t="s">
        <v>450</v>
      </c>
      <c r="E362" s="119" t="s">
        <v>450</v>
      </c>
      <c r="F362" s="119" t="s">
        <v>450</v>
      </c>
      <c r="G362" s="911" t="s">
        <v>450</v>
      </c>
      <c r="H362" s="912"/>
      <c r="I362" s="4"/>
      <c r="J362" s="4"/>
      <c r="K362" s="4"/>
      <c r="L362" s="4"/>
    </row>
    <row r="363" spans="1:12" ht="15" customHeight="1">
      <c r="A363" s="4"/>
      <c r="B363" s="4"/>
      <c r="C363" s="8" t="s">
        <v>471</v>
      </c>
      <c r="D363" s="120">
        <v>155599520</v>
      </c>
      <c r="E363" s="120">
        <v>167944000</v>
      </c>
      <c r="F363" s="120">
        <v>167944000</v>
      </c>
      <c r="G363" s="913">
        <v>173495000</v>
      </c>
      <c r="H363" s="914"/>
      <c r="I363" s="4"/>
      <c r="J363" s="4"/>
      <c r="K363" s="4"/>
      <c r="L363" s="4"/>
    </row>
    <row r="364" spans="1:12" ht="15" customHeight="1">
      <c r="A364" s="4"/>
      <c r="B364" s="4"/>
      <c r="C364" s="7" t="s">
        <v>470</v>
      </c>
      <c r="D364" s="118">
        <v>102860000</v>
      </c>
      <c r="E364" s="118">
        <v>105920000</v>
      </c>
      <c r="F364" s="118">
        <v>105920000</v>
      </c>
      <c r="G364" s="905">
        <v>105920000</v>
      </c>
      <c r="H364" s="906"/>
      <c r="I364" s="4"/>
      <c r="J364" s="4"/>
      <c r="K364" s="4"/>
      <c r="L364" s="4"/>
    </row>
    <row r="365" spans="1:12" ht="15" customHeight="1">
      <c r="A365" s="4"/>
      <c r="B365" s="4"/>
      <c r="C365" s="7" t="s">
        <v>459</v>
      </c>
      <c r="D365" s="118">
        <v>102860000</v>
      </c>
      <c r="E365" s="118">
        <v>105920000</v>
      </c>
      <c r="F365" s="118">
        <v>105920000</v>
      </c>
      <c r="G365" s="905">
        <v>105920000</v>
      </c>
      <c r="H365" s="906"/>
      <c r="I365" s="4"/>
      <c r="J365" s="4"/>
      <c r="K365" s="4"/>
      <c r="L365" s="4"/>
    </row>
    <row r="366" spans="1:12" ht="15" customHeight="1">
      <c r="A366" s="4"/>
      <c r="B366" s="4"/>
      <c r="C366" s="7" t="s">
        <v>463</v>
      </c>
      <c r="D366" s="118">
        <v>0</v>
      </c>
      <c r="E366" s="118">
        <v>0</v>
      </c>
      <c r="F366" s="118">
        <v>0</v>
      </c>
      <c r="G366" s="905">
        <v>0</v>
      </c>
      <c r="H366" s="906"/>
      <c r="I366" s="4"/>
      <c r="J366" s="4"/>
      <c r="K366" s="4"/>
      <c r="L366" s="4"/>
    </row>
    <row r="367" spans="1:12" ht="15" customHeight="1">
      <c r="A367" s="4"/>
      <c r="B367" s="4"/>
      <c r="C367" s="7" t="s">
        <v>469</v>
      </c>
      <c r="D367" s="118">
        <v>15400000</v>
      </c>
      <c r="E367" s="118">
        <v>15400000</v>
      </c>
      <c r="F367" s="118">
        <v>15400000</v>
      </c>
      <c r="G367" s="905">
        <v>15400000</v>
      </c>
      <c r="H367" s="906"/>
      <c r="I367" s="4"/>
      <c r="J367" s="4"/>
      <c r="K367" s="4"/>
      <c r="L367" s="4"/>
    </row>
    <row r="368" spans="1:12" ht="15" customHeight="1">
      <c r="A368" s="4"/>
      <c r="B368" s="4"/>
      <c r="C368" s="7" t="s">
        <v>459</v>
      </c>
      <c r="D368" s="118">
        <v>15400000</v>
      </c>
      <c r="E368" s="118">
        <v>15400000</v>
      </c>
      <c r="F368" s="118">
        <v>15400000</v>
      </c>
      <c r="G368" s="905">
        <v>15400000</v>
      </c>
      <c r="H368" s="906"/>
      <c r="I368" s="4"/>
      <c r="J368" s="4"/>
      <c r="K368" s="4"/>
      <c r="L368" s="4"/>
    </row>
    <row r="369" spans="1:12" ht="15" customHeight="1">
      <c r="A369" s="4"/>
      <c r="B369" s="4"/>
      <c r="C369" s="7" t="s">
        <v>463</v>
      </c>
      <c r="D369" s="118">
        <v>0</v>
      </c>
      <c r="E369" s="118">
        <v>0</v>
      </c>
      <c r="F369" s="118">
        <v>0</v>
      </c>
      <c r="G369" s="905">
        <v>0</v>
      </c>
      <c r="H369" s="906"/>
      <c r="I369" s="4"/>
      <c r="J369" s="4"/>
      <c r="K369" s="4"/>
      <c r="L369" s="4"/>
    </row>
    <row r="370" spans="1:12" ht="15" customHeight="1">
      <c r="A370" s="4"/>
      <c r="B370" s="4"/>
      <c r="C370" s="7" t="s">
        <v>468</v>
      </c>
      <c r="D370" s="118">
        <v>35100000</v>
      </c>
      <c r="E370" s="118">
        <v>43384000</v>
      </c>
      <c r="F370" s="118">
        <v>43384000</v>
      </c>
      <c r="G370" s="905">
        <v>48935000</v>
      </c>
      <c r="H370" s="906"/>
      <c r="I370" s="4"/>
      <c r="J370" s="4"/>
      <c r="K370" s="4"/>
      <c r="L370" s="4"/>
    </row>
    <row r="371" spans="1:12" ht="15" customHeight="1">
      <c r="A371" s="4"/>
      <c r="B371" s="4"/>
      <c r="C371" s="7" t="s">
        <v>459</v>
      </c>
      <c r="D371" s="118">
        <v>35100000</v>
      </c>
      <c r="E371" s="118">
        <v>43384000</v>
      </c>
      <c r="F371" s="118">
        <v>43384000</v>
      </c>
      <c r="G371" s="905">
        <v>48935000</v>
      </c>
      <c r="H371" s="906"/>
      <c r="I371" s="4"/>
      <c r="J371" s="4"/>
      <c r="K371" s="4"/>
      <c r="L371" s="4"/>
    </row>
    <row r="372" spans="1:12" ht="15" customHeight="1">
      <c r="A372" s="4"/>
      <c r="B372" s="4"/>
      <c r="C372" s="7" t="s">
        <v>463</v>
      </c>
      <c r="D372" s="118">
        <v>0</v>
      </c>
      <c r="E372" s="118">
        <v>0</v>
      </c>
      <c r="F372" s="118">
        <v>0</v>
      </c>
      <c r="G372" s="905">
        <v>0</v>
      </c>
      <c r="H372" s="906"/>
      <c r="I372" s="4"/>
      <c r="J372" s="4"/>
      <c r="K372" s="4"/>
      <c r="L372" s="4"/>
    </row>
    <row r="373" spans="1:12" ht="15" customHeight="1">
      <c r="A373" s="4"/>
      <c r="B373" s="4"/>
      <c r="C373" s="7" t="s">
        <v>467</v>
      </c>
      <c r="D373" s="118">
        <v>0</v>
      </c>
      <c r="E373" s="118">
        <v>0</v>
      </c>
      <c r="F373" s="118">
        <v>0</v>
      </c>
      <c r="G373" s="905">
        <v>0</v>
      </c>
      <c r="H373" s="906"/>
      <c r="I373" s="4"/>
      <c r="J373" s="4"/>
      <c r="K373" s="4"/>
      <c r="L373" s="4"/>
    </row>
    <row r="374" spans="1:12" ht="15" customHeight="1">
      <c r="A374" s="4"/>
      <c r="B374" s="4"/>
      <c r="C374" s="7" t="s">
        <v>459</v>
      </c>
      <c r="D374" s="118">
        <v>0</v>
      </c>
      <c r="E374" s="118">
        <v>0</v>
      </c>
      <c r="F374" s="118">
        <v>0</v>
      </c>
      <c r="G374" s="905">
        <v>0</v>
      </c>
      <c r="H374" s="906"/>
      <c r="I374" s="4"/>
      <c r="J374" s="4"/>
      <c r="K374" s="4"/>
      <c r="L374" s="4"/>
    </row>
    <row r="375" spans="1:12" ht="15" customHeight="1">
      <c r="A375" s="4"/>
      <c r="B375" s="4"/>
      <c r="C375" s="7" t="s">
        <v>463</v>
      </c>
      <c r="D375" s="118">
        <v>0</v>
      </c>
      <c r="E375" s="118">
        <v>0</v>
      </c>
      <c r="F375" s="118">
        <v>0</v>
      </c>
      <c r="G375" s="905">
        <v>0</v>
      </c>
      <c r="H375" s="906"/>
      <c r="I375" s="4"/>
      <c r="J375" s="4"/>
      <c r="K375" s="4"/>
      <c r="L375" s="4"/>
    </row>
    <row r="376" spans="1:12" ht="20.100000000000001" customHeight="1">
      <c r="A376" s="4"/>
      <c r="B376" s="4"/>
      <c r="C376" s="7" t="s">
        <v>466</v>
      </c>
      <c r="D376" s="121">
        <v>0</v>
      </c>
      <c r="E376" s="121">
        <v>0</v>
      </c>
      <c r="F376" s="121">
        <v>0</v>
      </c>
      <c r="G376" s="907">
        <v>0</v>
      </c>
      <c r="H376" s="908"/>
      <c r="I376" s="4"/>
      <c r="J376" s="4"/>
      <c r="K376" s="4"/>
      <c r="L376" s="4"/>
    </row>
    <row r="377" spans="1:12" ht="15" customHeight="1">
      <c r="A377" s="4"/>
      <c r="B377" s="4"/>
      <c r="C377" s="7" t="s">
        <v>459</v>
      </c>
      <c r="D377" s="118">
        <v>0</v>
      </c>
      <c r="E377" s="118">
        <v>0</v>
      </c>
      <c r="F377" s="118">
        <v>0</v>
      </c>
      <c r="G377" s="905">
        <v>0</v>
      </c>
      <c r="H377" s="906"/>
      <c r="I377" s="4"/>
      <c r="J377" s="4"/>
      <c r="K377" s="4"/>
      <c r="L377" s="4"/>
    </row>
    <row r="378" spans="1:12" ht="15" customHeight="1">
      <c r="A378" s="4"/>
      <c r="B378" s="4"/>
      <c r="C378" s="7" t="s">
        <v>463</v>
      </c>
      <c r="D378" s="118">
        <v>0</v>
      </c>
      <c r="E378" s="118">
        <v>0</v>
      </c>
      <c r="F378" s="118">
        <v>0</v>
      </c>
      <c r="G378" s="905">
        <v>0</v>
      </c>
      <c r="H378" s="906"/>
      <c r="I378" s="4"/>
      <c r="J378" s="4"/>
      <c r="K378" s="4"/>
      <c r="L378" s="4"/>
    </row>
    <row r="379" spans="1:12" ht="15" customHeight="1">
      <c r="A379" s="4"/>
      <c r="B379" s="4"/>
      <c r="C379" s="7" t="s">
        <v>465</v>
      </c>
      <c r="D379" s="118">
        <v>0</v>
      </c>
      <c r="E379" s="118">
        <v>0</v>
      </c>
      <c r="F379" s="118">
        <v>0</v>
      </c>
      <c r="G379" s="905">
        <v>0</v>
      </c>
      <c r="H379" s="906"/>
      <c r="I379" s="4"/>
      <c r="J379" s="4"/>
      <c r="K379" s="4"/>
      <c r="L379" s="4"/>
    </row>
    <row r="380" spans="1:12" ht="15" customHeight="1">
      <c r="A380" s="4"/>
      <c r="B380" s="4"/>
      <c r="C380" s="7" t="s">
        <v>459</v>
      </c>
      <c r="D380" s="118">
        <v>0</v>
      </c>
      <c r="E380" s="118">
        <v>0</v>
      </c>
      <c r="F380" s="118">
        <v>0</v>
      </c>
      <c r="G380" s="905">
        <v>0</v>
      </c>
      <c r="H380" s="906"/>
      <c r="I380" s="4"/>
      <c r="J380" s="4"/>
      <c r="K380" s="4"/>
      <c r="L380" s="4"/>
    </row>
    <row r="381" spans="1:12" ht="15" customHeight="1">
      <c r="A381" s="4"/>
      <c r="B381" s="4"/>
      <c r="C381" s="7" t="s">
        <v>463</v>
      </c>
      <c r="D381" s="118">
        <v>0</v>
      </c>
      <c r="E381" s="118">
        <v>0</v>
      </c>
      <c r="F381" s="118">
        <v>0</v>
      </c>
      <c r="G381" s="905">
        <v>0</v>
      </c>
      <c r="H381" s="906"/>
      <c r="I381" s="4"/>
      <c r="J381" s="4"/>
      <c r="K381" s="4"/>
      <c r="L381" s="4"/>
    </row>
    <row r="382" spans="1:12" ht="15" customHeight="1">
      <c r="A382" s="4"/>
      <c r="B382" s="4"/>
      <c r="C382" s="7" t="s">
        <v>464</v>
      </c>
      <c r="D382" s="118">
        <v>739520</v>
      </c>
      <c r="E382" s="118">
        <v>240000</v>
      </c>
      <c r="F382" s="118">
        <v>240000</v>
      </c>
      <c r="G382" s="905">
        <v>240000</v>
      </c>
      <c r="H382" s="906"/>
      <c r="I382" s="4"/>
      <c r="J382" s="4"/>
      <c r="K382" s="4"/>
      <c r="L382" s="4"/>
    </row>
    <row r="383" spans="1:12" ht="15" customHeight="1">
      <c r="A383" s="4"/>
      <c r="B383" s="4"/>
      <c r="C383" s="7" t="s">
        <v>459</v>
      </c>
      <c r="D383" s="118">
        <v>739520</v>
      </c>
      <c r="E383" s="118">
        <v>240000</v>
      </c>
      <c r="F383" s="118">
        <v>240000</v>
      </c>
      <c r="G383" s="905">
        <v>240000</v>
      </c>
      <c r="H383" s="906"/>
      <c r="I383" s="4"/>
      <c r="J383" s="4"/>
      <c r="K383" s="4"/>
      <c r="L383" s="4"/>
    </row>
    <row r="384" spans="1:12" ht="15" customHeight="1">
      <c r="A384" s="4"/>
      <c r="B384" s="4"/>
      <c r="C384" s="7" t="s">
        <v>463</v>
      </c>
      <c r="D384" s="118">
        <v>0</v>
      </c>
      <c r="E384" s="118">
        <v>0</v>
      </c>
      <c r="F384" s="118">
        <v>0</v>
      </c>
      <c r="G384" s="905">
        <v>0</v>
      </c>
      <c r="H384" s="906"/>
      <c r="I384" s="4"/>
      <c r="J384" s="4"/>
      <c r="K384" s="4"/>
      <c r="L384" s="4"/>
    </row>
    <row r="385" spans="1:12" ht="15" customHeight="1">
      <c r="A385" s="4"/>
      <c r="B385" s="4"/>
      <c r="C385" s="7" t="s">
        <v>462</v>
      </c>
      <c r="D385" s="118">
        <v>0</v>
      </c>
      <c r="E385" s="118">
        <v>0</v>
      </c>
      <c r="F385" s="118">
        <v>0</v>
      </c>
      <c r="G385" s="905">
        <v>0</v>
      </c>
      <c r="H385" s="906"/>
      <c r="I385" s="4"/>
      <c r="J385" s="4"/>
      <c r="K385" s="4"/>
      <c r="L385" s="4"/>
    </row>
    <row r="386" spans="1:12" ht="15" customHeight="1">
      <c r="A386" s="4"/>
      <c r="B386" s="4"/>
      <c r="C386" s="7" t="s">
        <v>459</v>
      </c>
      <c r="D386" s="118">
        <v>0</v>
      </c>
      <c r="E386" s="118">
        <v>0</v>
      </c>
      <c r="F386" s="118">
        <v>0</v>
      </c>
      <c r="G386" s="905">
        <v>0</v>
      </c>
      <c r="H386" s="906"/>
      <c r="I386" s="4"/>
      <c r="J386" s="4"/>
      <c r="K386" s="4"/>
      <c r="L386" s="4"/>
    </row>
    <row r="387" spans="1:12" ht="15" customHeight="1">
      <c r="A387" s="4"/>
      <c r="B387" s="4"/>
      <c r="C387" s="7" t="s">
        <v>458</v>
      </c>
      <c r="D387" s="118">
        <v>0</v>
      </c>
      <c r="E387" s="118">
        <v>0</v>
      </c>
      <c r="F387" s="118">
        <v>0</v>
      </c>
      <c r="G387" s="905">
        <v>0</v>
      </c>
      <c r="H387" s="906"/>
      <c r="I387" s="4"/>
      <c r="J387" s="4"/>
      <c r="K387" s="4"/>
      <c r="L387" s="4"/>
    </row>
    <row r="388" spans="1:12" ht="15" customHeight="1">
      <c r="A388" s="4"/>
      <c r="B388" s="4"/>
      <c r="C388" s="7" t="s">
        <v>457</v>
      </c>
      <c r="D388" s="118">
        <v>0</v>
      </c>
      <c r="E388" s="118">
        <v>0</v>
      </c>
      <c r="F388" s="118">
        <v>0</v>
      </c>
      <c r="G388" s="905">
        <v>0</v>
      </c>
      <c r="H388" s="906"/>
      <c r="I388" s="4"/>
      <c r="J388" s="4"/>
      <c r="K388" s="4"/>
      <c r="L388" s="4"/>
    </row>
    <row r="389" spans="1:12" ht="15" customHeight="1">
      <c r="A389" s="4"/>
      <c r="B389" s="4"/>
      <c r="C389" s="7" t="s">
        <v>456</v>
      </c>
      <c r="D389" s="118">
        <v>0</v>
      </c>
      <c r="E389" s="118">
        <v>0</v>
      </c>
      <c r="F389" s="118">
        <v>0</v>
      </c>
      <c r="G389" s="905">
        <v>0</v>
      </c>
      <c r="H389" s="906"/>
      <c r="I389" s="4"/>
      <c r="J389" s="4"/>
      <c r="K389" s="4"/>
      <c r="L389" s="4"/>
    </row>
    <row r="390" spans="1:12" ht="15" customHeight="1">
      <c r="A390" s="4"/>
      <c r="B390" s="4"/>
      <c r="C390" s="7" t="s">
        <v>455</v>
      </c>
      <c r="D390" s="118">
        <v>0</v>
      </c>
      <c r="E390" s="118">
        <v>0</v>
      </c>
      <c r="F390" s="118">
        <v>0</v>
      </c>
      <c r="G390" s="905">
        <v>0</v>
      </c>
      <c r="H390" s="906"/>
      <c r="I390" s="4"/>
      <c r="J390" s="4"/>
      <c r="K390" s="4"/>
      <c r="L390" s="4"/>
    </row>
    <row r="391" spans="1:12" ht="15" customHeight="1">
      <c r="A391" s="4"/>
      <c r="B391" s="4"/>
      <c r="C391" s="7" t="s">
        <v>461</v>
      </c>
      <c r="D391" s="118">
        <v>1500000</v>
      </c>
      <c r="E391" s="118">
        <v>3000000</v>
      </c>
      <c r="F391" s="118">
        <v>3000000</v>
      </c>
      <c r="G391" s="905">
        <v>3000000</v>
      </c>
      <c r="H391" s="906"/>
      <c r="I391" s="4"/>
      <c r="J391" s="4"/>
      <c r="K391" s="4"/>
      <c r="L391" s="4"/>
    </row>
    <row r="392" spans="1:12" ht="15" customHeight="1">
      <c r="A392" s="4"/>
      <c r="B392" s="4"/>
      <c r="C392" s="7" t="s">
        <v>459</v>
      </c>
      <c r="D392" s="118">
        <v>1500000</v>
      </c>
      <c r="E392" s="118">
        <v>3000000</v>
      </c>
      <c r="F392" s="118">
        <v>3000000</v>
      </c>
      <c r="G392" s="905">
        <v>3000000</v>
      </c>
      <c r="H392" s="906"/>
      <c r="I392" s="4"/>
      <c r="J392" s="4"/>
      <c r="K392" s="4"/>
      <c r="L392" s="4"/>
    </row>
    <row r="393" spans="1:12" ht="15" customHeight="1">
      <c r="A393" s="4"/>
      <c r="B393" s="4"/>
      <c r="C393" s="7" t="s">
        <v>458</v>
      </c>
      <c r="D393" s="118">
        <v>0</v>
      </c>
      <c r="E393" s="118">
        <v>0</v>
      </c>
      <c r="F393" s="118">
        <v>0</v>
      </c>
      <c r="G393" s="905">
        <v>0</v>
      </c>
      <c r="H393" s="906"/>
      <c r="I393" s="4"/>
      <c r="J393" s="4"/>
      <c r="K393" s="4"/>
      <c r="L393" s="4"/>
    </row>
    <row r="394" spans="1:12" ht="15" customHeight="1">
      <c r="A394" s="4"/>
      <c r="B394" s="4"/>
      <c r="C394" s="7" t="s">
        <v>457</v>
      </c>
      <c r="D394" s="118">
        <v>0</v>
      </c>
      <c r="E394" s="118">
        <v>0</v>
      </c>
      <c r="F394" s="118">
        <v>0</v>
      </c>
      <c r="G394" s="905">
        <v>0</v>
      </c>
      <c r="H394" s="906"/>
      <c r="I394" s="4"/>
      <c r="J394" s="4"/>
      <c r="K394" s="4"/>
      <c r="L394" s="4"/>
    </row>
    <row r="395" spans="1:12" ht="15" customHeight="1">
      <c r="A395" s="4"/>
      <c r="B395" s="4"/>
      <c r="C395" s="7" t="s">
        <v>456</v>
      </c>
      <c r="D395" s="118">
        <v>0</v>
      </c>
      <c r="E395" s="118">
        <v>0</v>
      </c>
      <c r="F395" s="118">
        <v>0</v>
      </c>
      <c r="G395" s="905">
        <v>0</v>
      </c>
      <c r="H395" s="906"/>
      <c r="I395" s="4"/>
      <c r="J395" s="4"/>
      <c r="K395" s="4"/>
      <c r="L395" s="4"/>
    </row>
    <row r="396" spans="1:12" ht="15" customHeight="1">
      <c r="A396" s="4"/>
      <c r="B396" s="4"/>
      <c r="C396" s="7" t="s">
        <v>455</v>
      </c>
      <c r="D396" s="118">
        <v>0</v>
      </c>
      <c r="E396" s="118">
        <v>0</v>
      </c>
      <c r="F396" s="118">
        <v>0</v>
      </c>
      <c r="G396" s="905">
        <v>0</v>
      </c>
      <c r="H396" s="906"/>
      <c r="I396" s="4"/>
      <c r="J396" s="4"/>
      <c r="K396" s="4"/>
      <c r="L396" s="4"/>
    </row>
    <row r="397" spans="1:12" ht="15" customHeight="1">
      <c r="A397" s="4"/>
      <c r="B397" s="4"/>
      <c r="C397" s="7" t="s">
        <v>460</v>
      </c>
      <c r="D397" s="118">
        <v>0</v>
      </c>
      <c r="E397" s="118">
        <v>0</v>
      </c>
      <c r="F397" s="118">
        <v>0</v>
      </c>
      <c r="G397" s="905">
        <v>0</v>
      </c>
      <c r="H397" s="906"/>
      <c r="I397" s="4"/>
      <c r="J397" s="4"/>
      <c r="K397" s="4"/>
      <c r="L397" s="4"/>
    </row>
    <row r="398" spans="1:12" ht="15" customHeight="1">
      <c r="A398" s="4"/>
      <c r="B398" s="4"/>
      <c r="C398" s="7" t="s">
        <v>459</v>
      </c>
      <c r="D398" s="118">
        <v>0</v>
      </c>
      <c r="E398" s="118">
        <v>0</v>
      </c>
      <c r="F398" s="118">
        <v>0</v>
      </c>
      <c r="G398" s="905">
        <v>0</v>
      </c>
      <c r="H398" s="906"/>
      <c r="I398" s="4"/>
      <c r="J398" s="4"/>
      <c r="K398" s="4"/>
      <c r="L398" s="4"/>
    </row>
    <row r="399" spans="1:12" ht="15" customHeight="1">
      <c r="A399" s="4"/>
      <c r="B399" s="4"/>
      <c r="C399" s="7" t="s">
        <v>458</v>
      </c>
      <c r="D399" s="118">
        <v>0</v>
      </c>
      <c r="E399" s="118">
        <v>0</v>
      </c>
      <c r="F399" s="118">
        <v>0</v>
      </c>
      <c r="G399" s="905">
        <v>0</v>
      </c>
      <c r="H399" s="906"/>
      <c r="I399" s="4"/>
      <c r="J399" s="4"/>
      <c r="K399" s="4"/>
      <c r="L399" s="4"/>
    </row>
    <row r="400" spans="1:12" ht="15" customHeight="1">
      <c r="A400" s="4"/>
      <c r="B400" s="4"/>
      <c r="C400" s="7" t="s">
        <v>457</v>
      </c>
      <c r="D400" s="118">
        <v>0</v>
      </c>
      <c r="E400" s="118">
        <v>0</v>
      </c>
      <c r="F400" s="118">
        <v>0</v>
      </c>
      <c r="G400" s="905">
        <v>0</v>
      </c>
      <c r="H400" s="906"/>
      <c r="I400" s="4"/>
      <c r="J400" s="4"/>
      <c r="K400" s="4"/>
      <c r="L400" s="4"/>
    </row>
    <row r="401" spans="1:12" ht="15" customHeight="1">
      <c r="A401" s="4"/>
      <c r="B401" s="4"/>
      <c r="C401" s="7" t="s">
        <v>456</v>
      </c>
      <c r="D401" s="118">
        <v>0</v>
      </c>
      <c r="E401" s="118">
        <v>0</v>
      </c>
      <c r="F401" s="118">
        <v>0</v>
      </c>
      <c r="G401" s="905">
        <v>0</v>
      </c>
      <c r="H401" s="906"/>
      <c r="I401" s="4"/>
      <c r="J401" s="4"/>
      <c r="K401" s="4"/>
      <c r="L401" s="4"/>
    </row>
    <row r="402" spans="1:12" ht="15" customHeight="1">
      <c r="A402" s="4"/>
      <c r="B402" s="4"/>
      <c r="C402" s="7" t="s">
        <v>455</v>
      </c>
      <c r="D402" s="118">
        <v>0</v>
      </c>
      <c r="E402" s="118">
        <v>0</v>
      </c>
      <c r="F402" s="118">
        <v>0</v>
      </c>
      <c r="G402" s="905">
        <v>0</v>
      </c>
      <c r="H402" s="906"/>
      <c r="I402" s="4"/>
      <c r="J402" s="4"/>
      <c r="K402" s="4"/>
      <c r="L402" s="4"/>
    </row>
    <row r="403" spans="1:12" ht="15" customHeight="1">
      <c r="A403" s="4"/>
      <c r="B403" s="4"/>
      <c r="C403" s="7" t="s">
        <v>454</v>
      </c>
      <c r="D403" s="118">
        <v>0</v>
      </c>
      <c r="E403" s="118">
        <v>0</v>
      </c>
      <c r="F403" s="118">
        <v>0</v>
      </c>
      <c r="G403" s="905">
        <v>0</v>
      </c>
      <c r="H403" s="906"/>
      <c r="I403" s="4"/>
      <c r="J403" s="4"/>
      <c r="K403" s="4"/>
      <c r="L403" s="4"/>
    </row>
    <row r="404" spans="1:12" ht="15" customHeight="1">
      <c r="A404" s="4"/>
      <c r="B404" s="4"/>
      <c r="C404" s="7" t="s">
        <v>453</v>
      </c>
      <c r="D404" s="118">
        <v>0</v>
      </c>
      <c r="E404" s="118">
        <v>0</v>
      </c>
      <c r="F404" s="118">
        <v>0</v>
      </c>
      <c r="G404" s="905">
        <v>0</v>
      </c>
      <c r="H404" s="906"/>
      <c r="I404" s="4"/>
      <c r="J404" s="4"/>
      <c r="K404" s="4"/>
      <c r="L404" s="4"/>
    </row>
    <row r="405" spans="1:12" ht="20.100000000000001" customHeight="1">
      <c r="A405" s="4"/>
      <c r="B405" s="4"/>
      <c r="C405" s="6" t="s">
        <v>450</v>
      </c>
      <c r="D405" s="4"/>
      <c r="E405" s="4"/>
      <c r="F405" s="4"/>
      <c r="G405" s="4"/>
      <c r="H405" s="4"/>
      <c r="I405" s="4"/>
      <c r="J405" s="4"/>
      <c r="K405" s="4"/>
      <c r="L405" s="4"/>
    </row>
    <row r="406" spans="1:12" ht="20.100000000000001" customHeight="1">
      <c r="A406" s="17" t="s">
        <v>582</v>
      </c>
      <c r="B406" s="122" t="s">
        <v>338</v>
      </c>
      <c r="C406" s="122" t="s">
        <v>581</v>
      </c>
      <c r="D406" s="4"/>
      <c r="E406" s="3" t="s">
        <v>450</v>
      </c>
      <c r="F406" s="122" t="s">
        <v>338</v>
      </c>
      <c r="G406" s="903" t="s">
        <v>580</v>
      </c>
      <c r="H406" s="904"/>
      <c r="I406" s="5" t="s">
        <v>450</v>
      </c>
      <c r="J406" s="3" t="s">
        <v>450</v>
      </c>
      <c r="K406" s="122" t="s">
        <v>338</v>
      </c>
      <c r="L406" s="122" t="s">
        <v>579</v>
      </c>
    </row>
    <row r="407" spans="1:12" ht="20.100000000000001" customHeight="1">
      <c r="A407" s="2" t="s">
        <v>578</v>
      </c>
      <c r="B407" s="122" t="s">
        <v>451</v>
      </c>
      <c r="C407" s="122" t="s">
        <v>450</v>
      </c>
      <c r="D407" s="4"/>
      <c r="E407" s="2" t="s">
        <v>577</v>
      </c>
      <c r="F407" s="122" t="s">
        <v>451</v>
      </c>
      <c r="G407" s="903" t="s">
        <v>450</v>
      </c>
      <c r="H407" s="904"/>
      <c r="I407" s="4"/>
      <c r="J407" s="2" t="s">
        <v>452</v>
      </c>
      <c r="K407" s="122" t="s">
        <v>451</v>
      </c>
      <c r="L407" s="122" t="s">
        <v>450</v>
      </c>
    </row>
    <row r="408" spans="1:12" ht="20.100000000000001" customHeight="1">
      <c r="A408" s="1" t="s">
        <v>450</v>
      </c>
      <c r="B408" s="122" t="s">
        <v>336</v>
      </c>
      <c r="C408" s="123">
        <v>44438</v>
      </c>
      <c r="D408" s="4"/>
      <c r="E408" s="1" t="s">
        <v>450</v>
      </c>
      <c r="F408" s="122" t="s">
        <v>336</v>
      </c>
      <c r="G408" s="924">
        <v>44438</v>
      </c>
      <c r="H408" s="904"/>
      <c r="I408" s="4"/>
      <c r="J408" s="1" t="s">
        <v>450</v>
      </c>
      <c r="K408" s="122" t="s">
        <v>336</v>
      </c>
      <c r="L408" s="123">
        <v>44438</v>
      </c>
    </row>
  </sheetData>
  <mergeCells count="407">
    <mergeCell ref="G403:H403"/>
    <mergeCell ref="G404:H404"/>
    <mergeCell ref="G406:H406"/>
    <mergeCell ref="G407:H407"/>
    <mergeCell ref="G408:H408"/>
    <mergeCell ref="G397:H397"/>
    <mergeCell ref="G398:H398"/>
    <mergeCell ref="G399:H399"/>
    <mergeCell ref="G400:H400"/>
    <mergeCell ref="G401:H401"/>
    <mergeCell ref="G402:H402"/>
    <mergeCell ref="G391:H391"/>
    <mergeCell ref="G392:H392"/>
    <mergeCell ref="G393:H393"/>
    <mergeCell ref="G394:H394"/>
    <mergeCell ref="G395:H395"/>
    <mergeCell ref="G396:H396"/>
    <mergeCell ref="G385:H385"/>
    <mergeCell ref="G386:H386"/>
    <mergeCell ref="G387:H387"/>
    <mergeCell ref="G388:H388"/>
    <mergeCell ref="G389:H389"/>
    <mergeCell ref="G390:H390"/>
    <mergeCell ref="G379:H379"/>
    <mergeCell ref="G380:H380"/>
    <mergeCell ref="G381:H381"/>
    <mergeCell ref="G382:H382"/>
    <mergeCell ref="G383:H383"/>
    <mergeCell ref="G384:H384"/>
    <mergeCell ref="G373:H373"/>
    <mergeCell ref="G374:H374"/>
    <mergeCell ref="G375:H375"/>
    <mergeCell ref="G376:H376"/>
    <mergeCell ref="G377:H377"/>
    <mergeCell ref="G378:H378"/>
    <mergeCell ref="G367:H367"/>
    <mergeCell ref="G368:H368"/>
    <mergeCell ref="G369:H369"/>
    <mergeCell ref="G370:H370"/>
    <mergeCell ref="G371:H371"/>
    <mergeCell ref="G372:H372"/>
    <mergeCell ref="G361:H361"/>
    <mergeCell ref="G362:H362"/>
    <mergeCell ref="G363:H363"/>
    <mergeCell ref="G364:H364"/>
    <mergeCell ref="G365:H365"/>
    <mergeCell ref="G366:H366"/>
    <mergeCell ref="G355:H355"/>
    <mergeCell ref="G356:H356"/>
    <mergeCell ref="G357:H357"/>
    <mergeCell ref="G358:H358"/>
    <mergeCell ref="G359:H359"/>
    <mergeCell ref="G360:H360"/>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13:H313"/>
    <mergeCell ref="G314:H314"/>
    <mergeCell ref="G315:H315"/>
    <mergeCell ref="G316:H316"/>
    <mergeCell ref="C317:H317"/>
    <mergeCell ref="G318:H318"/>
    <mergeCell ref="D307:H307"/>
    <mergeCell ref="D308:H308"/>
    <mergeCell ref="G309:H309"/>
    <mergeCell ref="G310:H310"/>
    <mergeCell ref="G311:H311"/>
    <mergeCell ref="G312:H312"/>
    <mergeCell ref="G301:H301"/>
    <mergeCell ref="G302:H302"/>
    <mergeCell ref="G303:H303"/>
    <mergeCell ref="G304:H304"/>
    <mergeCell ref="G305:H305"/>
    <mergeCell ref="D306:H306"/>
    <mergeCell ref="G295:H295"/>
    <mergeCell ref="G296:H296"/>
    <mergeCell ref="G297:H297"/>
    <mergeCell ref="G298:H298"/>
    <mergeCell ref="G299:H299"/>
    <mergeCell ref="G300:H300"/>
    <mergeCell ref="G289:H289"/>
    <mergeCell ref="G290:H290"/>
    <mergeCell ref="G291:H291"/>
    <mergeCell ref="G292:H292"/>
    <mergeCell ref="G293:H293"/>
    <mergeCell ref="G294:H294"/>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65:H265"/>
    <mergeCell ref="G266:H266"/>
    <mergeCell ref="G267:H267"/>
    <mergeCell ref="G268:H268"/>
    <mergeCell ref="G269:H269"/>
    <mergeCell ref="G270:H270"/>
    <mergeCell ref="G259:H259"/>
    <mergeCell ref="G260:H260"/>
    <mergeCell ref="C261:H261"/>
    <mergeCell ref="G262:H262"/>
    <mergeCell ref="G263:H263"/>
    <mergeCell ref="G264:H264"/>
    <mergeCell ref="G253:H253"/>
    <mergeCell ref="G254:H254"/>
    <mergeCell ref="G255:H255"/>
    <mergeCell ref="G256:H256"/>
    <mergeCell ref="G257:H257"/>
    <mergeCell ref="G258:H258"/>
    <mergeCell ref="G247:H247"/>
    <mergeCell ref="G248:H248"/>
    <mergeCell ref="G249:H249"/>
    <mergeCell ref="D250:H250"/>
    <mergeCell ref="D251:H251"/>
    <mergeCell ref="D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C205:H205"/>
    <mergeCell ref="G206:H206"/>
    <mergeCell ref="G207:H207"/>
    <mergeCell ref="G208:H208"/>
    <mergeCell ref="G209:H209"/>
    <mergeCell ref="G210:H210"/>
    <mergeCell ref="G199:H199"/>
    <mergeCell ref="G200:H200"/>
    <mergeCell ref="G201:H201"/>
    <mergeCell ref="G202:H202"/>
    <mergeCell ref="G203:H203"/>
    <mergeCell ref="G204:H204"/>
    <mergeCell ref="G193:H193"/>
    <mergeCell ref="D194:H194"/>
    <mergeCell ref="D195:H195"/>
    <mergeCell ref="D196:H196"/>
    <mergeCell ref="G197:H197"/>
    <mergeCell ref="G198:H198"/>
    <mergeCell ref="G187:H187"/>
    <mergeCell ref="G188:H188"/>
    <mergeCell ref="G189:H189"/>
    <mergeCell ref="G190:H190"/>
    <mergeCell ref="G191:H191"/>
    <mergeCell ref="G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G146:H146"/>
    <mergeCell ref="G147:H147"/>
    <mergeCell ref="G148:H148"/>
    <mergeCell ref="C149:H149"/>
    <mergeCell ref="G150:H150"/>
    <mergeCell ref="D139:H139"/>
    <mergeCell ref="D140:H140"/>
    <mergeCell ref="G141:H141"/>
    <mergeCell ref="G142:H142"/>
    <mergeCell ref="G143:H143"/>
    <mergeCell ref="G144:H144"/>
    <mergeCell ref="G133:H133"/>
    <mergeCell ref="G134:H134"/>
    <mergeCell ref="G135:H135"/>
    <mergeCell ref="G136:H136"/>
    <mergeCell ref="G137:H137"/>
    <mergeCell ref="D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C93:H93"/>
    <mergeCell ref="G94:H94"/>
    <mergeCell ref="G95:H95"/>
    <mergeCell ref="G96:H96"/>
    <mergeCell ref="G85:H85"/>
    <mergeCell ref="G86:H86"/>
    <mergeCell ref="G87:H87"/>
    <mergeCell ref="G88:H88"/>
    <mergeCell ref="G89:H89"/>
    <mergeCell ref="G90:H90"/>
    <mergeCell ref="G79:H79"/>
    <mergeCell ref="C80:H80"/>
    <mergeCell ref="D81:H81"/>
    <mergeCell ref="D82:H82"/>
    <mergeCell ref="D83:H83"/>
    <mergeCell ref="D84:H84"/>
    <mergeCell ref="G73:H73"/>
    <mergeCell ref="G74:H74"/>
    <mergeCell ref="G75:H75"/>
    <mergeCell ref="G76:H76"/>
    <mergeCell ref="G77:H77"/>
    <mergeCell ref="G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G32:H32"/>
    <mergeCell ref="G33:H33"/>
    <mergeCell ref="G34:H34"/>
    <mergeCell ref="C35:H35"/>
    <mergeCell ref="G36:H36"/>
    <mergeCell ref="D25:H25"/>
    <mergeCell ref="D26:H26"/>
    <mergeCell ref="G27:H27"/>
    <mergeCell ref="G28:H28"/>
    <mergeCell ref="G29:H29"/>
    <mergeCell ref="G30:H30"/>
    <mergeCell ref="G19:H19"/>
    <mergeCell ref="G20:H20"/>
    <mergeCell ref="G21:H21"/>
    <mergeCell ref="C22:H22"/>
    <mergeCell ref="D23:H23"/>
    <mergeCell ref="D24:H24"/>
    <mergeCell ref="G13:H13"/>
    <mergeCell ref="G14:H14"/>
    <mergeCell ref="G15:H15"/>
    <mergeCell ref="G16:H16"/>
    <mergeCell ref="G17:H17"/>
    <mergeCell ref="D18:H18"/>
    <mergeCell ref="D7:H7"/>
    <mergeCell ref="C8:H8"/>
    <mergeCell ref="C9:H9"/>
    <mergeCell ref="D10:H10"/>
    <mergeCell ref="G11:H11"/>
    <mergeCell ref="G12:H12"/>
    <mergeCell ref="C1:G1"/>
    <mergeCell ref="C2:H2"/>
    <mergeCell ref="D3:H3"/>
    <mergeCell ref="D4:H4"/>
    <mergeCell ref="D5:H5"/>
    <mergeCell ref="D6:H6"/>
  </mergeCells>
  <pageMargins left="0.25" right="0.2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186"/>
  <sheetViews>
    <sheetView workbookViewId="0">
      <selection activeCell="A16" sqref="A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1185</v>
      </c>
      <c r="E3" s="842"/>
      <c r="F3" s="842"/>
      <c r="G3" s="842"/>
      <c r="H3" s="4"/>
      <c r="I3" s="4"/>
      <c r="J3" s="4"/>
      <c r="K3" s="4"/>
    </row>
    <row r="4" spans="1:11" ht="14.1" customHeight="1">
      <c r="A4" s="4"/>
      <c r="B4" s="4"/>
      <c r="C4" s="16" t="s">
        <v>573</v>
      </c>
      <c r="D4" s="841" t="s">
        <v>1184</v>
      </c>
      <c r="E4" s="842"/>
      <c r="F4" s="842"/>
      <c r="G4" s="842"/>
      <c r="H4" s="4"/>
      <c r="I4" s="4"/>
      <c r="J4" s="4"/>
      <c r="K4" s="4"/>
    </row>
    <row r="5" spans="1:11" ht="14.1" customHeight="1">
      <c r="A5" s="4"/>
      <c r="B5" s="4"/>
      <c r="C5" s="16" t="s">
        <v>0</v>
      </c>
      <c r="D5" s="841" t="s">
        <v>1183</v>
      </c>
      <c r="E5" s="842"/>
      <c r="F5" s="842"/>
      <c r="G5" s="842"/>
      <c r="H5" s="4"/>
      <c r="I5" s="4"/>
      <c r="J5" s="4"/>
      <c r="K5" s="4"/>
    </row>
    <row r="6" spans="1:11" ht="14.1" customHeight="1">
      <c r="A6" s="4"/>
      <c r="B6" s="4"/>
      <c r="C6" s="16" t="s">
        <v>1</v>
      </c>
      <c r="D6" s="841" t="s">
        <v>102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20.100000000000001" customHeight="1">
      <c r="A9" s="4"/>
      <c r="B9" s="4"/>
      <c r="C9" s="835" t="s">
        <v>1182</v>
      </c>
      <c r="D9" s="836"/>
      <c r="E9" s="836"/>
      <c r="F9" s="836"/>
      <c r="G9" s="836"/>
      <c r="H9" s="4"/>
      <c r="I9" s="4"/>
      <c r="J9" s="4"/>
      <c r="K9" s="4"/>
    </row>
    <row r="10" spans="1:11" ht="69" customHeight="1">
      <c r="A10" s="4"/>
      <c r="B10" s="4"/>
      <c r="C10" s="8" t="s">
        <v>5</v>
      </c>
      <c r="D10" s="829" t="s">
        <v>1181</v>
      </c>
      <c r="E10" s="830"/>
      <c r="F10" s="830"/>
      <c r="G10" s="830"/>
      <c r="H10" s="4"/>
      <c r="I10" s="4"/>
      <c r="J10" s="4"/>
    </row>
    <row r="11" spans="1:11" ht="27.95" customHeight="1">
      <c r="A11" s="4"/>
      <c r="B11" s="4"/>
      <c r="C11" s="7" t="s">
        <v>6</v>
      </c>
      <c r="D11" s="44">
        <v>2021</v>
      </c>
      <c r="E11" s="44">
        <v>2022</v>
      </c>
      <c r="F11" s="44">
        <v>2023</v>
      </c>
      <c r="G11" s="44">
        <v>2024</v>
      </c>
      <c r="H11" s="4"/>
      <c r="I11" s="4"/>
      <c r="J11" s="4"/>
      <c r="K11" s="4"/>
    </row>
    <row r="12" spans="1:11" ht="14.1" customHeight="1">
      <c r="A12" s="4"/>
      <c r="B12" s="4"/>
      <c r="C12" s="15"/>
      <c r="D12" s="45" t="s">
        <v>7</v>
      </c>
      <c r="E12" s="45" t="s">
        <v>8</v>
      </c>
      <c r="F12" s="45" t="s">
        <v>8</v>
      </c>
      <c r="G12" s="45" t="s">
        <v>8</v>
      </c>
      <c r="H12" s="4"/>
      <c r="I12" s="4"/>
      <c r="J12" s="4"/>
      <c r="K12" s="4"/>
    </row>
    <row r="13" spans="1:11" ht="30.95" customHeight="1">
      <c r="A13" s="4"/>
      <c r="B13" s="4"/>
      <c r="C13" s="7" t="s">
        <v>1180</v>
      </c>
      <c r="D13" s="43" t="s">
        <v>450</v>
      </c>
      <c r="E13" s="43" t="s">
        <v>450</v>
      </c>
      <c r="F13" s="43" t="s">
        <v>450</v>
      </c>
      <c r="G13" s="43" t="s">
        <v>450</v>
      </c>
      <c r="H13" s="4"/>
      <c r="I13" s="4"/>
      <c r="J13" s="4"/>
      <c r="K13" s="4"/>
    </row>
    <row r="14" spans="1:11" ht="93.95" customHeight="1">
      <c r="A14" s="4"/>
      <c r="B14" s="4"/>
      <c r="C14" s="8" t="s">
        <v>303</v>
      </c>
      <c r="D14" s="829" t="s">
        <v>426</v>
      </c>
      <c r="E14" s="830"/>
      <c r="F14" s="830"/>
      <c r="G14" s="830"/>
      <c r="H14" s="4"/>
      <c r="I14" s="4"/>
      <c r="J14" s="4"/>
      <c r="K14" s="4"/>
    </row>
    <row r="15" spans="1:11" ht="27.95" customHeight="1">
      <c r="A15" s="4"/>
      <c r="B15" s="4"/>
      <c r="C15" s="7" t="s">
        <v>511</v>
      </c>
      <c r="D15" s="44">
        <v>2021</v>
      </c>
      <c r="E15" s="44">
        <v>2022</v>
      </c>
      <c r="F15" s="44">
        <v>2023</v>
      </c>
      <c r="G15" s="44">
        <v>2024</v>
      </c>
      <c r="H15" s="4"/>
      <c r="I15" s="4"/>
      <c r="J15" s="4"/>
      <c r="K15" s="4"/>
    </row>
    <row r="16" spans="1:11" ht="14.1" customHeight="1">
      <c r="B16" s="4"/>
      <c r="C16" s="15"/>
      <c r="D16" s="45" t="s">
        <v>7</v>
      </c>
      <c r="E16" s="45" t="s">
        <v>8</v>
      </c>
      <c r="F16" s="45" t="s">
        <v>8</v>
      </c>
      <c r="G16" s="45" t="s">
        <v>8</v>
      </c>
      <c r="H16" s="4"/>
      <c r="I16" s="4"/>
      <c r="J16" s="4"/>
      <c r="K16" s="4"/>
    </row>
    <row r="17" spans="1:11" ht="20.100000000000001" customHeight="1">
      <c r="A17" s="4"/>
      <c r="B17" s="4"/>
      <c r="C17" s="7" t="s">
        <v>427</v>
      </c>
      <c r="D17" s="43" t="s">
        <v>450</v>
      </c>
      <c r="E17" s="43" t="s">
        <v>429</v>
      </c>
      <c r="F17" s="43" t="s">
        <v>510</v>
      </c>
      <c r="G17" s="43" t="s">
        <v>509</v>
      </c>
      <c r="H17" s="4"/>
      <c r="I17" s="4"/>
      <c r="J17" s="4"/>
      <c r="K17" s="4"/>
    </row>
    <row r="18" spans="1:11" ht="20.100000000000001" customHeight="1">
      <c r="A18" s="4"/>
      <c r="B18" s="4"/>
      <c r="C18" s="7" t="s">
        <v>430</v>
      </c>
      <c r="D18" s="43" t="s">
        <v>450</v>
      </c>
      <c r="E18" s="43" t="s">
        <v>509</v>
      </c>
      <c r="F18" s="43" t="s">
        <v>508</v>
      </c>
      <c r="G18" s="43" t="s">
        <v>1179</v>
      </c>
      <c r="H18" s="4"/>
      <c r="I18" s="4"/>
      <c r="J18" s="4"/>
      <c r="K18" s="4"/>
    </row>
    <row r="19" spans="1:11" ht="14.1" customHeight="1">
      <c r="A19" s="4"/>
      <c r="B19" s="4"/>
      <c r="C19" s="7" t="s">
        <v>431</v>
      </c>
      <c r="D19" s="43" t="s">
        <v>450</v>
      </c>
      <c r="E19" s="43" t="s">
        <v>428</v>
      </c>
      <c r="F19" s="43" t="s">
        <v>510</v>
      </c>
      <c r="G19" s="43" t="s">
        <v>508</v>
      </c>
      <c r="H19" s="4"/>
      <c r="I19" s="4"/>
      <c r="J19" s="4"/>
      <c r="K19" s="4"/>
    </row>
    <row r="20" spans="1:11" ht="14.1" customHeight="1">
      <c r="A20" s="4"/>
      <c r="B20" s="4"/>
      <c r="C20" s="7" t="s">
        <v>432</v>
      </c>
      <c r="D20" s="43" t="s">
        <v>450</v>
      </c>
      <c r="E20" s="43" t="s">
        <v>510</v>
      </c>
      <c r="F20" s="43" t="s">
        <v>509</v>
      </c>
      <c r="G20" s="43" t="s">
        <v>1178</v>
      </c>
      <c r="H20" s="4"/>
      <c r="I20" s="4"/>
      <c r="J20" s="4"/>
      <c r="K20" s="4"/>
    </row>
    <row r="21" spans="1:11" ht="14.1" customHeight="1">
      <c r="A21" s="4"/>
      <c r="B21" s="4"/>
      <c r="C21" s="7" t="s">
        <v>433</v>
      </c>
      <c r="D21" s="43" t="s">
        <v>450</v>
      </c>
      <c r="E21" s="43" t="s">
        <v>428</v>
      </c>
      <c r="F21" s="43" t="s">
        <v>523</v>
      </c>
      <c r="G21" s="43" t="s">
        <v>509</v>
      </c>
      <c r="H21" s="4"/>
      <c r="I21" s="4"/>
      <c r="J21" s="4"/>
      <c r="K21" s="4"/>
    </row>
    <row r="22" spans="1:11" ht="14.1" customHeight="1">
      <c r="A22" s="4"/>
      <c r="B22" s="4"/>
      <c r="C22" s="827" t="s">
        <v>347</v>
      </c>
      <c r="D22" s="828"/>
      <c r="E22" s="828"/>
      <c r="F22" s="828"/>
      <c r="G22" s="828"/>
      <c r="H22" s="4"/>
      <c r="I22" s="4"/>
      <c r="J22" s="4"/>
      <c r="K22" s="4"/>
    </row>
    <row r="23" spans="1:11" ht="14.1" customHeight="1">
      <c r="A23" s="4"/>
      <c r="B23" s="4"/>
      <c r="C23" s="34" t="s">
        <v>1177</v>
      </c>
      <c r="D23" s="827" t="s">
        <v>1176</v>
      </c>
      <c r="E23" s="828"/>
      <c r="F23" s="828"/>
      <c r="G23" s="828"/>
      <c r="H23" s="4"/>
      <c r="I23" s="4"/>
      <c r="J23" s="4"/>
      <c r="K23" s="4"/>
    </row>
    <row r="24" spans="1:11" ht="18" customHeight="1">
      <c r="A24" s="4"/>
      <c r="B24" s="4"/>
      <c r="C24" s="14" t="s">
        <v>484</v>
      </c>
      <c r="D24" s="825" t="s">
        <v>1175</v>
      </c>
      <c r="E24" s="826"/>
      <c r="F24" s="826"/>
      <c r="G24" s="826"/>
      <c r="H24" s="4"/>
      <c r="I24" s="4"/>
      <c r="J24" s="4"/>
      <c r="K24" s="4"/>
    </row>
    <row r="25" spans="1:11" ht="18" customHeight="1">
      <c r="A25" s="4"/>
      <c r="B25" s="4"/>
      <c r="C25" s="35" t="s">
        <v>482</v>
      </c>
      <c r="D25" s="821" t="s">
        <v>1174</v>
      </c>
      <c r="E25" s="822"/>
      <c r="F25" s="822"/>
      <c r="G25" s="822"/>
      <c r="H25" s="4"/>
      <c r="I25" s="4"/>
      <c r="J25" s="4"/>
      <c r="K25" s="4"/>
    </row>
    <row r="26" spans="1:11" ht="18" customHeight="1">
      <c r="A26" s="4"/>
      <c r="B26" s="4"/>
      <c r="C26" s="35" t="s">
        <v>15</v>
      </c>
      <c r="D26" s="821" t="s">
        <v>1173</v>
      </c>
      <c r="E26" s="822"/>
      <c r="F26" s="822"/>
      <c r="G26" s="822"/>
      <c r="H26" s="4"/>
      <c r="I26" s="4"/>
      <c r="J26" s="4"/>
      <c r="K26" s="4"/>
    </row>
    <row r="27" spans="1:11" ht="15" customHeight="1">
      <c r="A27" s="4"/>
      <c r="B27" s="4"/>
      <c r="C27" s="13"/>
      <c r="D27" s="41">
        <v>2021</v>
      </c>
      <c r="E27" s="41">
        <v>2022</v>
      </c>
      <c r="F27" s="41">
        <v>2023</v>
      </c>
      <c r="G27" s="41">
        <v>2024</v>
      </c>
      <c r="H27" s="4"/>
      <c r="I27" s="4"/>
      <c r="J27" s="4"/>
      <c r="K27" s="4"/>
    </row>
    <row r="28" spans="1:11" ht="15" customHeight="1">
      <c r="A28" s="4"/>
      <c r="B28" s="4"/>
      <c r="C28" s="12"/>
      <c r="D28" s="42" t="s">
        <v>7</v>
      </c>
      <c r="E28" s="42" t="s">
        <v>8</v>
      </c>
      <c r="F28" s="42" t="s">
        <v>8</v>
      </c>
      <c r="G28" s="42" t="s">
        <v>8</v>
      </c>
      <c r="H28" s="4"/>
      <c r="I28" s="4"/>
      <c r="J28" s="4"/>
      <c r="K28" s="4"/>
    </row>
    <row r="29" spans="1:11" ht="14.1" customHeight="1">
      <c r="A29" s="4"/>
      <c r="B29" s="4"/>
      <c r="C29" s="7" t="s">
        <v>16</v>
      </c>
      <c r="D29" s="43" t="s">
        <v>1171</v>
      </c>
      <c r="E29" s="43" t="s">
        <v>1172</v>
      </c>
      <c r="F29" s="43" t="s">
        <v>949</v>
      </c>
      <c r="G29" s="43" t="s">
        <v>1171</v>
      </c>
      <c r="H29" s="4"/>
      <c r="I29" s="4"/>
      <c r="J29" s="4"/>
      <c r="K29" s="4"/>
    </row>
    <row r="30" spans="1:11" ht="14.1" customHeight="1">
      <c r="A30" s="4"/>
      <c r="B30" s="4"/>
      <c r="C30" s="7" t="s">
        <v>680</v>
      </c>
      <c r="D30" s="43" t="s">
        <v>2297</v>
      </c>
      <c r="E30" s="43" t="s">
        <v>1170</v>
      </c>
      <c r="F30" s="43" t="s">
        <v>1169</v>
      </c>
      <c r="G30" s="43" t="s">
        <v>1168</v>
      </c>
      <c r="H30" s="4"/>
      <c r="I30" s="4"/>
      <c r="J30" s="4"/>
      <c r="K30" s="4"/>
    </row>
    <row r="31" spans="1:11" ht="14.1" customHeight="1">
      <c r="A31" s="4"/>
      <c r="B31" s="4"/>
      <c r="C31" s="7" t="s">
        <v>676</v>
      </c>
      <c r="D31" s="43" t="s">
        <v>2298</v>
      </c>
      <c r="E31" s="43" t="s">
        <v>1167</v>
      </c>
      <c r="F31" s="43" t="s">
        <v>1166</v>
      </c>
      <c r="G31" s="43" t="s">
        <v>1165</v>
      </c>
      <c r="H31" s="4"/>
      <c r="I31" s="4"/>
      <c r="J31" s="4"/>
      <c r="K31" s="4"/>
    </row>
    <row r="32" spans="1:11" ht="14.1" customHeight="1">
      <c r="A32" s="4"/>
      <c r="B32" s="4"/>
      <c r="C32" s="7" t="s">
        <v>477</v>
      </c>
      <c r="D32" s="43" t="s">
        <v>450</v>
      </c>
      <c r="E32" s="43" t="s">
        <v>1164</v>
      </c>
      <c r="F32" s="43" t="s">
        <v>1023</v>
      </c>
      <c r="G32" s="43" t="s">
        <v>1163</v>
      </c>
      <c r="H32" s="4"/>
      <c r="I32" s="4"/>
      <c r="J32" s="4"/>
      <c r="K32" s="4"/>
    </row>
    <row r="33" spans="1:11" ht="14.1" customHeight="1">
      <c r="A33" s="4"/>
      <c r="B33" s="4"/>
      <c r="C33" s="7" t="s">
        <v>476</v>
      </c>
      <c r="D33" s="43" t="s">
        <v>450</v>
      </c>
      <c r="E33" s="43" t="s">
        <v>2299</v>
      </c>
      <c r="F33" s="43" t="s">
        <v>1162</v>
      </c>
      <c r="G33" s="43" t="s">
        <v>619</v>
      </c>
      <c r="H33" s="4"/>
      <c r="I33" s="4"/>
      <c r="J33" s="4"/>
      <c r="K33" s="4"/>
    </row>
    <row r="34" spans="1:11" ht="14.1" customHeight="1">
      <c r="A34" s="4"/>
      <c r="B34" s="4"/>
      <c r="C34" s="7" t="s">
        <v>22</v>
      </c>
      <c r="D34" s="43" t="s">
        <v>450</v>
      </c>
      <c r="E34" s="43" t="s">
        <v>2300</v>
      </c>
      <c r="F34" s="43" t="s">
        <v>1161</v>
      </c>
      <c r="G34" s="43" t="s">
        <v>1160</v>
      </c>
      <c r="H34" s="4"/>
      <c r="I34" s="4"/>
      <c r="J34" s="4"/>
      <c r="K34" s="4"/>
    </row>
    <row r="35" spans="1:11" ht="14.1" customHeight="1">
      <c r="A35" s="4"/>
      <c r="B35" s="4"/>
      <c r="C35" s="823" t="s">
        <v>473</v>
      </c>
      <c r="D35" s="824"/>
      <c r="E35" s="824"/>
      <c r="F35" s="824"/>
      <c r="G35" s="824"/>
      <c r="H35" s="4"/>
      <c r="I35" s="4"/>
      <c r="J35" s="4"/>
      <c r="K35" s="4"/>
    </row>
    <row r="36" spans="1:11" ht="14.1" customHeight="1">
      <c r="A36" s="4"/>
      <c r="B36" s="4"/>
      <c r="C36" s="13"/>
      <c r="D36" s="41">
        <v>2021</v>
      </c>
      <c r="E36" s="41">
        <v>2022</v>
      </c>
      <c r="F36" s="41">
        <v>2023</v>
      </c>
      <c r="G36" s="41">
        <v>2024</v>
      </c>
      <c r="H36" s="4"/>
      <c r="I36" s="4"/>
      <c r="J36" s="4"/>
      <c r="K36" s="4"/>
    </row>
    <row r="37" spans="1:11" ht="14.1" customHeight="1">
      <c r="A37" s="4"/>
      <c r="B37" s="4"/>
      <c r="C37" s="12"/>
      <c r="D37" s="42" t="s">
        <v>7</v>
      </c>
      <c r="E37" s="42" t="s">
        <v>8</v>
      </c>
      <c r="F37" s="42" t="s">
        <v>8</v>
      </c>
      <c r="G37" s="42" t="s">
        <v>8</v>
      </c>
      <c r="H37" s="4"/>
      <c r="I37" s="4"/>
      <c r="J37" s="4"/>
      <c r="K37" s="4"/>
    </row>
    <row r="38" spans="1:11" ht="14.1" customHeight="1">
      <c r="A38" s="4"/>
      <c r="B38" s="4"/>
      <c r="C38" s="11" t="s">
        <v>470</v>
      </c>
      <c r="D38" s="38">
        <v>57581128</v>
      </c>
      <c r="E38" s="38">
        <v>58500000</v>
      </c>
      <c r="F38" s="38">
        <v>60000000</v>
      </c>
      <c r="G38" s="38">
        <v>61000000</v>
      </c>
      <c r="H38" s="4"/>
      <c r="I38" s="4"/>
      <c r="J38" s="4"/>
      <c r="K38" s="4"/>
    </row>
    <row r="39" spans="1:11" ht="14.1" customHeight="1">
      <c r="A39" s="4"/>
      <c r="B39" s="4"/>
      <c r="C39" s="11" t="s">
        <v>459</v>
      </c>
      <c r="D39" s="38">
        <v>57581128</v>
      </c>
      <c r="E39" s="38">
        <v>58500000</v>
      </c>
      <c r="F39" s="38">
        <v>60000000</v>
      </c>
      <c r="G39" s="38">
        <v>61000000</v>
      </c>
      <c r="H39" s="4"/>
      <c r="I39" s="4"/>
      <c r="J39" s="4"/>
      <c r="K39" s="4"/>
    </row>
    <row r="40" spans="1:11" ht="14.1" customHeight="1">
      <c r="A40" s="4"/>
      <c r="B40" s="4"/>
      <c r="C40" s="11" t="s">
        <v>463</v>
      </c>
      <c r="D40" s="38">
        <v>0</v>
      </c>
      <c r="E40" s="38">
        <v>0</v>
      </c>
      <c r="F40" s="38">
        <v>0</v>
      </c>
      <c r="G40" s="38">
        <v>0</v>
      </c>
      <c r="H40" s="4"/>
      <c r="I40" s="4"/>
      <c r="J40" s="4"/>
      <c r="K40" s="4"/>
    </row>
    <row r="41" spans="1:11" ht="14.1" customHeight="1">
      <c r="A41" s="4"/>
      <c r="B41" s="4"/>
      <c r="C41" s="11" t="s">
        <v>469</v>
      </c>
      <c r="D41" s="38">
        <v>9500000</v>
      </c>
      <c r="E41" s="38">
        <v>9600000</v>
      </c>
      <c r="F41" s="38">
        <v>9600000</v>
      </c>
      <c r="G41" s="38">
        <v>9800000</v>
      </c>
      <c r="H41" s="4"/>
      <c r="I41" s="4"/>
      <c r="J41" s="4"/>
      <c r="K41" s="4"/>
    </row>
    <row r="42" spans="1:11" ht="14.1" customHeight="1">
      <c r="A42" s="4"/>
      <c r="B42" s="4"/>
      <c r="C42" s="11" t="s">
        <v>459</v>
      </c>
      <c r="D42" s="38">
        <v>9500000</v>
      </c>
      <c r="E42" s="38">
        <v>9600000</v>
      </c>
      <c r="F42" s="38">
        <v>9600000</v>
      </c>
      <c r="G42" s="38">
        <v>9800000</v>
      </c>
      <c r="H42" s="4"/>
      <c r="I42" s="4"/>
      <c r="J42" s="4"/>
      <c r="K42" s="4"/>
    </row>
    <row r="43" spans="1:11" ht="14.1" customHeight="1">
      <c r="A43" s="4"/>
      <c r="B43" s="4"/>
      <c r="C43" s="11" t="s">
        <v>463</v>
      </c>
      <c r="D43" s="38">
        <v>0</v>
      </c>
      <c r="E43" s="38">
        <v>0</v>
      </c>
      <c r="F43" s="38">
        <v>0</v>
      </c>
      <c r="G43" s="38">
        <v>0</v>
      </c>
      <c r="H43" s="4"/>
      <c r="I43" s="4"/>
      <c r="J43" s="4"/>
      <c r="K43" s="4"/>
    </row>
    <row r="44" spans="1:11" ht="14.1" customHeight="1">
      <c r="A44" s="4"/>
      <c r="B44" s="4"/>
      <c r="C44" s="11" t="s">
        <v>468</v>
      </c>
      <c r="D44" s="38">
        <v>7870105</v>
      </c>
      <c r="E44" s="38">
        <v>12260000</v>
      </c>
      <c r="F44" s="38">
        <v>11280000</v>
      </c>
      <c r="G44" s="38">
        <v>12810000</v>
      </c>
      <c r="H44" s="4"/>
      <c r="I44" s="4"/>
      <c r="J44" s="4"/>
      <c r="K44" s="4"/>
    </row>
    <row r="45" spans="1:11" ht="14.1" customHeight="1">
      <c r="A45" s="4"/>
      <c r="B45" s="4"/>
      <c r="C45" s="11" t="s">
        <v>459</v>
      </c>
      <c r="D45" s="38">
        <v>7870105</v>
      </c>
      <c r="E45" s="38">
        <v>12260000</v>
      </c>
      <c r="F45" s="38">
        <v>11280000</v>
      </c>
      <c r="G45" s="38">
        <v>12810000</v>
      </c>
      <c r="H45" s="4"/>
      <c r="I45" s="4"/>
      <c r="J45" s="4"/>
      <c r="K45" s="4"/>
    </row>
    <row r="46" spans="1:11" ht="14.1" customHeight="1">
      <c r="A46" s="4"/>
      <c r="B46" s="4"/>
      <c r="C46" s="11" t="s">
        <v>463</v>
      </c>
      <c r="D46" s="38">
        <v>0</v>
      </c>
      <c r="E46" s="38">
        <v>0</v>
      </c>
      <c r="F46" s="38">
        <v>0</v>
      </c>
      <c r="G46" s="38">
        <v>0</v>
      </c>
      <c r="H46" s="4"/>
      <c r="I46" s="4"/>
      <c r="J46" s="4"/>
      <c r="K46" s="4"/>
    </row>
    <row r="47" spans="1:11" ht="14.1" customHeight="1">
      <c r="A47" s="4"/>
      <c r="B47" s="4"/>
      <c r="C47" s="11" t="s">
        <v>467</v>
      </c>
      <c r="D47" s="38">
        <v>0</v>
      </c>
      <c r="E47" s="38">
        <v>0</v>
      </c>
      <c r="F47" s="38">
        <v>0</v>
      </c>
      <c r="G47" s="38">
        <v>0</v>
      </c>
      <c r="H47" s="4"/>
      <c r="I47" s="4"/>
      <c r="J47" s="4"/>
      <c r="K47" s="4"/>
    </row>
    <row r="48" spans="1:11" ht="14.1" customHeight="1">
      <c r="A48" s="4"/>
      <c r="B48" s="4"/>
      <c r="C48" s="11" t="s">
        <v>459</v>
      </c>
      <c r="D48" s="38">
        <v>0</v>
      </c>
      <c r="E48" s="38">
        <v>0</v>
      </c>
      <c r="F48" s="38">
        <v>0</v>
      </c>
      <c r="G48" s="38">
        <v>0</v>
      </c>
      <c r="H48" s="4"/>
      <c r="I48" s="4"/>
      <c r="J48" s="4"/>
      <c r="K48" s="4"/>
    </row>
    <row r="49" spans="1:11" ht="14.1" customHeight="1">
      <c r="A49" s="4"/>
      <c r="B49" s="4"/>
      <c r="C49" s="11" t="s">
        <v>463</v>
      </c>
      <c r="D49" s="38">
        <v>0</v>
      </c>
      <c r="E49" s="38">
        <v>0</v>
      </c>
      <c r="F49" s="38">
        <v>0</v>
      </c>
      <c r="G49" s="38">
        <v>0</v>
      </c>
      <c r="H49" s="4"/>
      <c r="I49" s="4"/>
      <c r="J49" s="4"/>
      <c r="K49" s="4"/>
    </row>
    <row r="50" spans="1:11" ht="14.1" customHeight="1">
      <c r="A50" s="4"/>
      <c r="B50" s="4"/>
      <c r="C50" s="11" t="s">
        <v>472</v>
      </c>
      <c r="D50" s="38">
        <v>0</v>
      </c>
      <c r="E50" s="38">
        <v>0</v>
      </c>
      <c r="F50" s="38">
        <v>0</v>
      </c>
      <c r="G50" s="38">
        <v>0</v>
      </c>
      <c r="H50" s="4"/>
      <c r="I50" s="4"/>
      <c r="J50" s="4"/>
      <c r="K50" s="4"/>
    </row>
    <row r="51" spans="1:11" ht="14.1" customHeight="1">
      <c r="A51" s="4"/>
      <c r="B51" s="4"/>
      <c r="C51" s="11" t="s">
        <v>459</v>
      </c>
      <c r="D51" s="38">
        <v>0</v>
      </c>
      <c r="E51" s="38">
        <v>0</v>
      </c>
      <c r="F51" s="38">
        <v>0</v>
      </c>
      <c r="G51" s="38">
        <v>0</v>
      </c>
      <c r="H51" s="4"/>
      <c r="I51" s="4"/>
      <c r="J51" s="4"/>
      <c r="K51" s="4"/>
    </row>
    <row r="52" spans="1:11" ht="14.1" customHeight="1">
      <c r="A52" s="4"/>
      <c r="B52" s="4"/>
      <c r="C52" s="11" t="s">
        <v>463</v>
      </c>
      <c r="D52" s="38">
        <v>0</v>
      </c>
      <c r="E52" s="38">
        <v>0</v>
      </c>
      <c r="F52" s="38">
        <v>0</v>
      </c>
      <c r="G52" s="38">
        <v>0</v>
      </c>
      <c r="H52" s="4"/>
      <c r="I52" s="4"/>
      <c r="J52" s="4"/>
      <c r="K52" s="4"/>
    </row>
    <row r="53" spans="1:11" ht="14.1" customHeight="1">
      <c r="A53" s="4"/>
      <c r="B53" s="4"/>
      <c r="C53" s="11" t="s">
        <v>465</v>
      </c>
      <c r="D53" s="38">
        <v>0</v>
      </c>
      <c r="E53" s="38">
        <v>0</v>
      </c>
      <c r="F53" s="38">
        <v>0</v>
      </c>
      <c r="G53" s="38">
        <v>0</v>
      </c>
      <c r="H53" s="4"/>
      <c r="I53" s="4"/>
      <c r="J53" s="4"/>
      <c r="K53" s="4"/>
    </row>
    <row r="54" spans="1:11" ht="14.1" customHeight="1">
      <c r="A54" s="4"/>
      <c r="B54" s="4"/>
      <c r="C54" s="11" t="s">
        <v>459</v>
      </c>
      <c r="D54" s="38">
        <v>0</v>
      </c>
      <c r="E54" s="38">
        <v>0</v>
      </c>
      <c r="F54" s="38">
        <v>0</v>
      </c>
      <c r="G54" s="38">
        <v>0</v>
      </c>
      <c r="H54" s="4"/>
      <c r="I54" s="4"/>
      <c r="J54" s="4"/>
      <c r="K54" s="4"/>
    </row>
    <row r="55" spans="1:11" ht="14.1" customHeight="1">
      <c r="A55" s="4"/>
      <c r="B55" s="4"/>
      <c r="C55" s="11" t="s">
        <v>463</v>
      </c>
      <c r="D55" s="38">
        <v>0</v>
      </c>
      <c r="E55" s="38">
        <v>0</v>
      </c>
      <c r="F55" s="38">
        <v>0</v>
      </c>
      <c r="G55" s="38">
        <v>0</v>
      </c>
      <c r="H55" s="4"/>
      <c r="I55" s="4"/>
      <c r="J55" s="4"/>
      <c r="K55" s="4"/>
    </row>
    <row r="56" spans="1:11" ht="14.1" customHeight="1">
      <c r="A56" s="4"/>
      <c r="B56" s="4"/>
      <c r="C56" s="11" t="s">
        <v>464</v>
      </c>
      <c r="D56" s="38">
        <v>2039587</v>
      </c>
      <c r="E56" s="38">
        <v>240000</v>
      </c>
      <c r="F56" s="38">
        <v>240000</v>
      </c>
      <c r="G56" s="38">
        <v>240000</v>
      </c>
      <c r="H56" s="4"/>
      <c r="I56" s="4"/>
      <c r="J56" s="4"/>
      <c r="K56" s="4"/>
    </row>
    <row r="57" spans="1:11" ht="14.1" customHeight="1">
      <c r="A57" s="4"/>
      <c r="B57" s="4"/>
      <c r="C57" s="11" t="s">
        <v>459</v>
      </c>
      <c r="D57" s="38">
        <v>2039587</v>
      </c>
      <c r="E57" s="38">
        <v>240000</v>
      </c>
      <c r="F57" s="38">
        <v>240000</v>
      </c>
      <c r="G57" s="38">
        <v>240000</v>
      </c>
      <c r="H57" s="4"/>
      <c r="I57" s="4"/>
      <c r="J57" s="4"/>
      <c r="K57" s="4"/>
    </row>
    <row r="58" spans="1:11" ht="14.1" customHeight="1">
      <c r="A58" s="4"/>
      <c r="B58" s="4"/>
      <c r="C58" s="11" t="s">
        <v>463</v>
      </c>
      <c r="D58" s="38">
        <v>0</v>
      </c>
      <c r="E58" s="38">
        <v>0</v>
      </c>
      <c r="F58" s="38">
        <v>0</v>
      </c>
      <c r="G58" s="38">
        <v>0</v>
      </c>
      <c r="H58" s="4"/>
      <c r="I58" s="4"/>
      <c r="J58" s="4"/>
      <c r="K58" s="4"/>
    </row>
    <row r="59" spans="1:11" ht="14.1" customHeight="1">
      <c r="A59" s="4"/>
      <c r="B59" s="4"/>
      <c r="C59" s="11" t="s">
        <v>462</v>
      </c>
      <c r="D59" s="38">
        <v>0</v>
      </c>
      <c r="E59" s="38">
        <v>0</v>
      </c>
      <c r="F59" s="38">
        <v>0</v>
      </c>
      <c r="G59" s="38">
        <v>0</v>
      </c>
      <c r="H59" s="4"/>
      <c r="I59" s="4"/>
      <c r="J59" s="4"/>
      <c r="K59" s="4"/>
    </row>
    <row r="60" spans="1:11" ht="14.1" customHeight="1">
      <c r="A60" s="4"/>
      <c r="B60" s="4"/>
      <c r="C60" s="11" t="s">
        <v>459</v>
      </c>
      <c r="D60" s="38">
        <v>0</v>
      </c>
      <c r="E60" s="38">
        <v>0</v>
      </c>
      <c r="F60" s="38">
        <v>0</v>
      </c>
      <c r="G60" s="38">
        <v>0</v>
      </c>
      <c r="H60" s="4"/>
      <c r="I60" s="4"/>
      <c r="J60" s="4"/>
      <c r="K60" s="4"/>
    </row>
    <row r="61" spans="1:11" ht="14.1" customHeight="1">
      <c r="A61" s="4"/>
      <c r="B61" s="4"/>
      <c r="C61" s="11" t="s">
        <v>458</v>
      </c>
      <c r="D61" s="38">
        <v>0</v>
      </c>
      <c r="E61" s="38">
        <v>0</v>
      </c>
      <c r="F61" s="38">
        <v>0</v>
      </c>
      <c r="G61" s="38">
        <v>0</v>
      </c>
      <c r="H61" s="4"/>
      <c r="I61" s="4"/>
      <c r="J61" s="4"/>
      <c r="K61" s="4"/>
    </row>
    <row r="62" spans="1:11" ht="14.1" customHeight="1">
      <c r="A62" s="4"/>
      <c r="B62" s="4"/>
      <c r="C62" s="11" t="s">
        <v>457</v>
      </c>
      <c r="D62" s="38">
        <v>0</v>
      </c>
      <c r="E62" s="38">
        <v>0</v>
      </c>
      <c r="F62" s="38">
        <v>0</v>
      </c>
      <c r="G62" s="38">
        <v>0</v>
      </c>
      <c r="H62" s="4"/>
      <c r="I62" s="4"/>
      <c r="J62" s="4"/>
      <c r="K62" s="4"/>
    </row>
    <row r="63" spans="1:11" ht="14.1" customHeight="1">
      <c r="A63" s="4"/>
      <c r="B63" s="4"/>
      <c r="C63" s="11" t="s">
        <v>456</v>
      </c>
      <c r="D63" s="38">
        <v>0</v>
      </c>
      <c r="E63" s="38">
        <v>0</v>
      </c>
      <c r="F63" s="38">
        <v>0</v>
      </c>
      <c r="G63" s="38">
        <v>0</v>
      </c>
      <c r="H63" s="4"/>
      <c r="I63" s="4"/>
      <c r="J63" s="4"/>
      <c r="K63" s="4"/>
    </row>
    <row r="64" spans="1:11" ht="14.1" customHeight="1">
      <c r="A64" s="4"/>
      <c r="B64" s="4"/>
      <c r="C64" s="11" t="s">
        <v>455</v>
      </c>
      <c r="D64" s="38">
        <v>0</v>
      </c>
      <c r="E64" s="38">
        <v>0</v>
      </c>
      <c r="F64" s="38">
        <v>0</v>
      </c>
      <c r="G64" s="38">
        <v>0</v>
      </c>
      <c r="H64" s="4"/>
      <c r="I64" s="4"/>
      <c r="J64" s="4"/>
      <c r="K64" s="4"/>
    </row>
    <row r="65" spans="1:11" ht="14.1" customHeight="1">
      <c r="A65" s="4"/>
      <c r="B65" s="4"/>
      <c r="C65" s="11" t="s">
        <v>461</v>
      </c>
      <c r="D65" s="38">
        <v>0</v>
      </c>
      <c r="E65" s="38">
        <v>0</v>
      </c>
      <c r="F65" s="38">
        <v>0</v>
      </c>
      <c r="G65" s="38">
        <v>0</v>
      </c>
      <c r="H65" s="4"/>
      <c r="I65" s="4"/>
      <c r="J65" s="4"/>
      <c r="K65" s="4"/>
    </row>
    <row r="66" spans="1:11" ht="14.1" customHeight="1">
      <c r="A66" s="4"/>
      <c r="B66" s="4"/>
      <c r="C66" s="11" t="s">
        <v>459</v>
      </c>
      <c r="D66" s="38">
        <v>0</v>
      </c>
      <c r="E66" s="38">
        <v>0</v>
      </c>
      <c r="F66" s="38">
        <v>0</v>
      </c>
      <c r="G66" s="38">
        <v>0</v>
      </c>
      <c r="H66" s="4"/>
      <c r="I66" s="4"/>
      <c r="J66" s="4"/>
      <c r="K66" s="4"/>
    </row>
    <row r="67" spans="1:11" ht="14.1" customHeight="1">
      <c r="A67" s="4"/>
      <c r="B67" s="4"/>
      <c r="C67" s="11" t="s">
        <v>458</v>
      </c>
      <c r="D67" s="38">
        <v>0</v>
      </c>
      <c r="E67" s="38">
        <v>0</v>
      </c>
      <c r="F67" s="38">
        <v>0</v>
      </c>
      <c r="G67" s="38">
        <v>0</v>
      </c>
      <c r="H67" s="4"/>
      <c r="I67" s="4"/>
      <c r="J67" s="4"/>
      <c r="K67" s="4"/>
    </row>
    <row r="68" spans="1:11" ht="14.1" customHeight="1">
      <c r="A68" s="4"/>
      <c r="B68" s="4"/>
      <c r="C68" s="11" t="s">
        <v>457</v>
      </c>
      <c r="D68" s="38">
        <v>0</v>
      </c>
      <c r="E68" s="38">
        <v>0</v>
      </c>
      <c r="F68" s="38">
        <v>0</v>
      </c>
      <c r="G68" s="38">
        <v>0</v>
      </c>
      <c r="H68" s="4"/>
      <c r="I68" s="4"/>
      <c r="J68" s="4"/>
      <c r="K68" s="4"/>
    </row>
    <row r="69" spans="1:11" ht="14.1" customHeight="1">
      <c r="A69" s="4"/>
      <c r="B69" s="4"/>
      <c r="C69" s="11" t="s">
        <v>456</v>
      </c>
      <c r="D69" s="38">
        <v>0</v>
      </c>
      <c r="E69" s="38">
        <v>0</v>
      </c>
      <c r="F69" s="38">
        <v>0</v>
      </c>
      <c r="G69" s="38">
        <v>0</v>
      </c>
      <c r="H69" s="4"/>
      <c r="I69" s="4"/>
      <c r="J69" s="4"/>
      <c r="K69" s="4"/>
    </row>
    <row r="70" spans="1:11" ht="14.1" customHeight="1">
      <c r="A70" s="4"/>
      <c r="B70" s="4"/>
      <c r="C70" s="11" t="s">
        <v>455</v>
      </c>
      <c r="D70" s="38">
        <v>0</v>
      </c>
      <c r="E70" s="38">
        <v>0</v>
      </c>
      <c r="F70" s="38">
        <v>0</v>
      </c>
      <c r="G70" s="38">
        <v>0</v>
      </c>
      <c r="H70" s="4"/>
      <c r="I70" s="4"/>
      <c r="J70" s="4"/>
      <c r="K70" s="4"/>
    </row>
    <row r="71" spans="1:11" ht="14.1" customHeight="1">
      <c r="A71" s="4"/>
      <c r="B71" s="4"/>
      <c r="C71" s="11" t="s">
        <v>460</v>
      </c>
      <c r="D71" s="38">
        <v>0</v>
      </c>
      <c r="E71" s="38">
        <v>0</v>
      </c>
      <c r="F71" s="38">
        <v>0</v>
      </c>
      <c r="G71" s="38">
        <v>0</v>
      </c>
      <c r="H71" s="4"/>
      <c r="I71" s="4"/>
      <c r="J71" s="4"/>
      <c r="K71" s="4"/>
    </row>
    <row r="72" spans="1:11" ht="14.1" customHeight="1">
      <c r="A72" s="4"/>
      <c r="B72" s="4"/>
      <c r="C72" s="11" t="s">
        <v>459</v>
      </c>
      <c r="D72" s="38">
        <v>0</v>
      </c>
      <c r="E72" s="38">
        <v>0</v>
      </c>
      <c r="F72" s="38">
        <v>0</v>
      </c>
      <c r="G72" s="38">
        <v>0</v>
      </c>
      <c r="H72" s="4"/>
      <c r="I72" s="4"/>
      <c r="J72" s="4"/>
      <c r="K72" s="4"/>
    </row>
    <row r="73" spans="1:11" ht="14.1" customHeight="1">
      <c r="A73" s="4"/>
      <c r="B73" s="4"/>
      <c r="C73" s="11" t="s">
        <v>458</v>
      </c>
      <c r="D73" s="38">
        <v>0</v>
      </c>
      <c r="E73" s="38">
        <v>0</v>
      </c>
      <c r="F73" s="38">
        <v>0</v>
      </c>
      <c r="G73" s="38">
        <v>0</v>
      </c>
      <c r="H73" s="4"/>
      <c r="I73" s="4"/>
      <c r="J73" s="4"/>
      <c r="K73" s="4"/>
    </row>
    <row r="74" spans="1:11" ht="14.1" customHeight="1">
      <c r="A74" s="4"/>
      <c r="B74" s="4"/>
      <c r="C74" s="11" t="s">
        <v>457</v>
      </c>
      <c r="D74" s="38">
        <v>0</v>
      </c>
      <c r="E74" s="38">
        <v>0</v>
      </c>
      <c r="F74" s="38">
        <v>0</v>
      </c>
      <c r="G74" s="38">
        <v>0</v>
      </c>
      <c r="H74" s="4"/>
      <c r="I74" s="4"/>
      <c r="J74" s="4"/>
      <c r="K74" s="4"/>
    </row>
    <row r="75" spans="1:11" ht="14.1" customHeight="1">
      <c r="A75" s="4"/>
      <c r="B75" s="4"/>
      <c r="C75" s="11" t="s">
        <v>456</v>
      </c>
      <c r="D75" s="38">
        <v>0</v>
      </c>
      <c r="E75" s="38">
        <v>0</v>
      </c>
      <c r="F75" s="38">
        <v>0</v>
      </c>
      <c r="G75" s="38">
        <v>0</v>
      </c>
      <c r="H75" s="4"/>
      <c r="I75" s="4"/>
      <c r="J75" s="4"/>
      <c r="K75" s="4"/>
    </row>
    <row r="76" spans="1:11" ht="14.1" customHeight="1">
      <c r="A76" s="4"/>
      <c r="B76" s="4"/>
      <c r="C76" s="11" t="s">
        <v>455</v>
      </c>
      <c r="D76" s="38">
        <v>0</v>
      </c>
      <c r="E76" s="38">
        <v>0</v>
      </c>
      <c r="F76" s="38">
        <v>0</v>
      </c>
      <c r="G76" s="38">
        <v>0</v>
      </c>
      <c r="H76" s="4"/>
      <c r="I76" s="4"/>
      <c r="J76" s="4"/>
      <c r="K76" s="4"/>
    </row>
    <row r="77" spans="1:11" ht="14.1" customHeight="1">
      <c r="A77" s="4"/>
      <c r="B77" s="4"/>
      <c r="C77" s="11" t="s">
        <v>454</v>
      </c>
      <c r="D77" s="38">
        <v>0</v>
      </c>
      <c r="E77" s="38">
        <v>0</v>
      </c>
      <c r="F77" s="38">
        <v>0</v>
      </c>
      <c r="G77" s="38">
        <v>0</v>
      </c>
      <c r="H77" s="4"/>
      <c r="I77" s="4"/>
      <c r="J77" s="4"/>
      <c r="K77" s="4"/>
    </row>
    <row r="78" spans="1:11" ht="14.1" customHeight="1">
      <c r="A78" s="4"/>
      <c r="B78" s="4"/>
      <c r="C78" s="11" t="s">
        <v>453</v>
      </c>
      <c r="D78" s="38">
        <v>0</v>
      </c>
      <c r="E78" s="38">
        <v>0</v>
      </c>
      <c r="F78" s="38">
        <v>0</v>
      </c>
      <c r="G78" s="38">
        <v>0</v>
      </c>
      <c r="H78" s="4"/>
      <c r="I78" s="4"/>
      <c r="J78" s="4"/>
      <c r="K78" s="4"/>
    </row>
    <row r="79" spans="1:11" ht="14.1" customHeight="1">
      <c r="A79" s="4"/>
      <c r="B79" s="4"/>
      <c r="C79" s="10" t="s">
        <v>165</v>
      </c>
      <c r="D79" s="38">
        <v>76990820</v>
      </c>
      <c r="E79" s="38">
        <v>80600000</v>
      </c>
      <c r="F79" s="38">
        <v>81120000</v>
      </c>
      <c r="G79" s="38">
        <v>83850000</v>
      </c>
      <c r="H79" s="4"/>
      <c r="I79" s="4"/>
      <c r="J79" s="4"/>
      <c r="K79" s="4"/>
    </row>
    <row r="80" spans="1:11" ht="27" customHeight="1">
      <c r="A80" s="4"/>
      <c r="B80" s="4"/>
      <c r="C80" s="8" t="s">
        <v>5</v>
      </c>
      <c r="D80" s="829" t="s">
        <v>946</v>
      </c>
      <c r="E80" s="830"/>
      <c r="F80" s="830"/>
      <c r="G80" s="830"/>
      <c r="H80" s="4"/>
      <c r="I80" s="4"/>
      <c r="J80" s="4"/>
      <c r="K80" s="4"/>
    </row>
    <row r="81" spans="1:11" ht="26.1" customHeight="1">
      <c r="A81" s="4"/>
      <c r="B81" s="4"/>
      <c r="C81" s="8" t="s">
        <v>303</v>
      </c>
      <c r="D81" s="829" t="s">
        <v>450</v>
      </c>
      <c r="E81" s="830"/>
      <c r="F81" s="830"/>
      <c r="G81" s="830"/>
      <c r="H81" s="4"/>
      <c r="I81" s="4"/>
      <c r="J81" s="4"/>
      <c r="K81" s="4"/>
    </row>
    <row r="82" spans="1:11" ht="14.1" customHeight="1">
      <c r="A82" s="4"/>
      <c r="B82" s="4"/>
      <c r="C82" s="827" t="s">
        <v>44</v>
      </c>
      <c r="D82" s="828"/>
      <c r="E82" s="828"/>
      <c r="F82" s="828"/>
      <c r="G82" s="828"/>
      <c r="H82" s="4"/>
      <c r="I82" s="4"/>
      <c r="J82" s="4"/>
      <c r="K82" s="4"/>
    </row>
    <row r="83" spans="1:11" ht="14.1" customHeight="1">
      <c r="A83" s="4"/>
      <c r="B83" s="4"/>
      <c r="C83" s="34" t="s">
        <v>1159</v>
      </c>
      <c r="D83" s="827" t="s">
        <v>261</v>
      </c>
      <c r="E83" s="828"/>
      <c r="F83" s="828"/>
      <c r="G83" s="828"/>
      <c r="H83" s="4"/>
      <c r="I83" s="4"/>
      <c r="J83" s="4"/>
      <c r="K83" s="4"/>
    </row>
    <row r="84" spans="1:11" ht="14.1" customHeight="1">
      <c r="A84" s="4"/>
      <c r="B84" s="4"/>
      <c r="C84" s="14" t="s">
        <v>484</v>
      </c>
      <c r="D84" s="825" t="s">
        <v>1158</v>
      </c>
      <c r="E84" s="826"/>
      <c r="F84" s="826"/>
      <c r="G84" s="826"/>
      <c r="H84" s="4"/>
      <c r="I84" s="4"/>
      <c r="J84" s="4"/>
      <c r="K84" s="4"/>
    </row>
    <row r="85" spans="1:11" ht="14.1" customHeight="1">
      <c r="A85" s="4"/>
      <c r="B85" s="4"/>
      <c r="C85" s="35" t="s">
        <v>482</v>
      </c>
      <c r="D85" s="821" t="s">
        <v>1157</v>
      </c>
      <c r="E85" s="822"/>
      <c r="F85" s="822"/>
      <c r="G85" s="822"/>
      <c r="H85" s="4"/>
      <c r="I85" s="4"/>
      <c r="J85" s="4"/>
      <c r="K85" s="4"/>
    </row>
    <row r="86" spans="1:11" ht="14.1" customHeight="1">
      <c r="A86" s="4"/>
      <c r="B86" s="4"/>
      <c r="C86" s="35" t="s">
        <v>15</v>
      </c>
      <c r="D86" s="821" t="s">
        <v>99</v>
      </c>
      <c r="E86" s="822"/>
      <c r="F86" s="822"/>
      <c r="G86" s="822"/>
      <c r="H86" s="4"/>
      <c r="I86" s="4"/>
      <c r="J86" s="4"/>
      <c r="K86" s="4"/>
    </row>
    <row r="87" spans="1:11" ht="15" customHeight="1">
      <c r="A87" s="4"/>
      <c r="B87" s="4"/>
      <c r="C87" s="13"/>
      <c r="D87" s="41">
        <v>2021</v>
      </c>
      <c r="E87" s="41">
        <v>2022</v>
      </c>
      <c r="F87" s="41">
        <v>2023</v>
      </c>
      <c r="G87" s="41">
        <v>2024</v>
      </c>
      <c r="H87" s="4"/>
      <c r="I87" s="4"/>
      <c r="J87" s="4"/>
      <c r="K87" s="4"/>
    </row>
    <row r="88" spans="1:11" ht="15" customHeight="1">
      <c r="A88" s="4"/>
      <c r="B88" s="4"/>
      <c r="C88" s="12"/>
      <c r="D88" s="42" t="s">
        <v>7</v>
      </c>
      <c r="E88" s="42" t="s">
        <v>8</v>
      </c>
      <c r="F88" s="42" t="s">
        <v>8</v>
      </c>
      <c r="G88" s="42" t="s">
        <v>8</v>
      </c>
      <c r="H88" s="4"/>
      <c r="I88" s="4"/>
      <c r="J88" s="4"/>
      <c r="K88" s="4"/>
    </row>
    <row r="89" spans="1:11" ht="14.1" customHeight="1">
      <c r="A89" s="4"/>
      <c r="B89" s="4"/>
      <c r="C89" s="7" t="s">
        <v>16</v>
      </c>
      <c r="D89" s="43" t="s">
        <v>506</v>
      </c>
      <c r="E89" s="43" t="s">
        <v>876</v>
      </c>
      <c r="F89" s="43" t="s">
        <v>876</v>
      </c>
      <c r="G89" s="43" t="s">
        <v>615</v>
      </c>
      <c r="H89" s="4"/>
      <c r="I89" s="4"/>
      <c r="J89" s="4"/>
      <c r="K89" s="4"/>
    </row>
    <row r="90" spans="1:11" ht="14.1" customHeight="1">
      <c r="A90" s="4"/>
      <c r="B90" s="4"/>
      <c r="C90" s="7" t="s">
        <v>680</v>
      </c>
      <c r="D90" s="43" t="s">
        <v>692</v>
      </c>
      <c r="E90" s="43" t="s">
        <v>692</v>
      </c>
      <c r="F90" s="43" t="s">
        <v>692</v>
      </c>
      <c r="G90" s="43" t="s">
        <v>692</v>
      </c>
      <c r="H90" s="4"/>
      <c r="I90" s="4"/>
      <c r="J90" s="4"/>
      <c r="K90" s="4"/>
    </row>
    <row r="91" spans="1:11" ht="14.1" customHeight="1">
      <c r="A91" s="4"/>
      <c r="B91" s="4"/>
      <c r="C91" s="7" t="s">
        <v>676</v>
      </c>
      <c r="D91" s="43" t="s">
        <v>1156</v>
      </c>
      <c r="E91" s="43" t="s">
        <v>1155</v>
      </c>
      <c r="F91" s="43" t="s">
        <v>1155</v>
      </c>
      <c r="G91" s="43" t="s">
        <v>1154</v>
      </c>
      <c r="H91" s="4"/>
      <c r="I91" s="4"/>
      <c r="J91" s="4"/>
      <c r="K91" s="4"/>
    </row>
    <row r="92" spans="1:11" ht="14.1" customHeight="1">
      <c r="A92" s="4"/>
      <c r="B92" s="4"/>
      <c r="C92" s="7" t="s">
        <v>477</v>
      </c>
      <c r="D92" s="43" t="s">
        <v>450</v>
      </c>
      <c r="E92" s="43" t="s">
        <v>1153</v>
      </c>
      <c r="F92" s="43" t="s">
        <v>474</v>
      </c>
      <c r="G92" s="43" t="s">
        <v>1063</v>
      </c>
      <c r="H92" s="4"/>
      <c r="I92" s="4"/>
      <c r="J92" s="4"/>
      <c r="K92" s="4"/>
    </row>
    <row r="93" spans="1:11" ht="14.1" customHeight="1">
      <c r="A93" s="4"/>
      <c r="B93" s="4"/>
      <c r="C93" s="7" t="s">
        <v>476</v>
      </c>
      <c r="D93" s="43" t="s">
        <v>450</v>
      </c>
      <c r="E93" s="43" t="s">
        <v>474</v>
      </c>
      <c r="F93" s="43" t="s">
        <v>474</v>
      </c>
      <c r="G93" s="43" t="s">
        <v>474</v>
      </c>
      <c r="H93" s="4"/>
      <c r="I93" s="4"/>
      <c r="J93" s="4"/>
      <c r="K93" s="4"/>
    </row>
    <row r="94" spans="1:11" ht="14.1" customHeight="1">
      <c r="A94" s="4"/>
      <c r="B94" s="4"/>
      <c r="C94" s="7" t="s">
        <v>22</v>
      </c>
      <c r="D94" s="43" t="s">
        <v>450</v>
      </c>
      <c r="E94" s="43" t="s">
        <v>938</v>
      </c>
      <c r="F94" s="43" t="s">
        <v>474</v>
      </c>
      <c r="G94" s="43" t="s">
        <v>1152</v>
      </c>
      <c r="H94" s="4"/>
      <c r="I94" s="4"/>
      <c r="J94" s="4"/>
      <c r="K94" s="4"/>
    </row>
    <row r="95" spans="1:11" ht="14.1" customHeight="1">
      <c r="A95" s="4"/>
      <c r="B95" s="4"/>
      <c r="C95" s="823" t="s">
        <v>473</v>
      </c>
      <c r="D95" s="824"/>
      <c r="E95" s="824"/>
      <c r="F95" s="824"/>
      <c r="G95" s="824"/>
      <c r="H95" s="4"/>
      <c r="I95" s="4"/>
      <c r="J95" s="4"/>
      <c r="K95" s="4"/>
    </row>
    <row r="96" spans="1:11" ht="14.1" customHeight="1">
      <c r="A96" s="4"/>
      <c r="B96" s="4"/>
      <c r="C96" s="13"/>
      <c r="D96" s="41">
        <v>2021</v>
      </c>
      <c r="E96" s="41">
        <v>2022</v>
      </c>
      <c r="F96" s="41">
        <v>2023</v>
      </c>
      <c r="G96" s="41">
        <v>2024</v>
      </c>
      <c r="H96" s="4"/>
      <c r="I96" s="4"/>
      <c r="J96" s="4"/>
      <c r="K96" s="4"/>
    </row>
    <row r="97" spans="1:11" ht="14.1" customHeight="1">
      <c r="A97" s="4"/>
      <c r="B97" s="4"/>
      <c r="C97" s="12"/>
      <c r="D97" s="42" t="s">
        <v>7</v>
      </c>
      <c r="E97" s="42" t="s">
        <v>8</v>
      </c>
      <c r="F97" s="42" t="s">
        <v>8</v>
      </c>
      <c r="G97" s="42" t="s">
        <v>8</v>
      </c>
      <c r="H97" s="4"/>
      <c r="I97" s="4"/>
      <c r="J97" s="4"/>
      <c r="K97" s="4"/>
    </row>
    <row r="98" spans="1:11" ht="14.1" customHeight="1">
      <c r="A98" s="4"/>
      <c r="B98" s="4"/>
      <c r="C98" s="11" t="s">
        <v>470</v>
      </c>
      <c r="D98" s="38">
        <v>0</v>
      </c>
      <c r="E98" s="38">
        <v>0</v>
      </c>
      <c r="F98" s="38">
        <v>0</v>
      </c>
      <c r="G98" s="38">
        <v>0</v>
      </c>
      <c r="H98" s="4"/>
      <c r="I98" s="4"/>
      <c r="J98" s="4"/>
      <c r="K98" s="4"/>
    </row>
    <row r="99" spans="1:11" ht="14.1" customHeight="1">
      <c r="A99" s="4"/>
      <c r="B99" s="4"/>
      <c r="C99" s="11" t="s">
        <v>459</v>
      </c>
      <c r="D99" s="38">
        <v>0</v>
      </c>
      <c r="E99" s="38">
        <v>0</v>
      </c>
      <c r="F99" s="38">
        <v>0</v>
      </c>
      <c r="G99" s="38">
        <v>0</v>
      </c>
      <c r="H99" s="4"/>
      <c r="I99" s="4"/>
      <c r="J99" s="4"/>
      <c r="K99" s="4"/>
    </row>
    <row r="100" spans="1:11" ht="14.1" customHeight="1">
      <c r="A100" s="4"/>
      <c r="B100" s="4"/>
      <c r="C100" s="11" t="s">
        <v>463</v>
      </c>
      <c r="D100" s="38">
        <v>0</v>
      </c>
      <c r="E100" s="38">
        <v>0</v>
      </c>
      <c r="F100" s="38">
        <v>0</v>
      </c>
      <c r="G100" s="38">
        <v>0</v>
      </c>
      <c r="H100" s="4"/>
      <c r="I100" s="4"/>
      <c r="J100" s="4"/>
      <c r="K100" s="4"/>
    </row>
    <row r="101" spans="1:11" ht="14.1" customHeight="1">
      <c r="A101" s="4"/>
      <c r="B101" s="4"/>
      <c r="C101" s="11" t="s">
        <v>469</v>
      </c>
      <c r="D101" s="38">
        <v>0</v>
      </c>
      <c r="E101" s="38">
        <v>0</v>
      </c>
      <c r="F101" s="38">
        <v>0</v>
      </c>
      <c r="G101" s="38">
        <v>0</v>
      </c>
      <c r="H101" s="4"/>
      <c r="I101" s="4"/>
      <c r="J101" s="4"/>
      <c r="K101" s="4"/>
    </row>
    <row r="102" spans="1:11" ht="14.1" customHeight="1">
      <c r="A102" s="4"/>
      <c r="B102" s="4"/>
      <c r="C102" s="11" t="s">
        <v>459</v>
      </c>
      <c r="D102" s="38">
        <v>0</v>
      </c>
      <c r="E102" s="38">
        <v>0</v>
      </c>
      <c r="F102" s="38">
        <v>0</v>
      </c>
      <c r="G102" s="38">
        <v>0</v>
      </c>
      <c r="H102" s="4"/>
      <c r="I102" s="4"/>
      <c r="J102" s="4"/>
      <c r="K102" s="4"/>
    </row>
    <row r="103" spans="1:11" ht="14.1" customHeight="1">
      <c r="A103" s="4"/>
      <c r="B103" s="4"/>
      <c r="C103" s="11" t="s">
        <v>463</v>
      </c>
      <c r="D103" s="38">
        <v>0</v>
      </c>
      <c r="E103" s="38">
        <v>0</v>
      </c>
      <c r="F103" s="38">
        <v>0</v>
      </c>
      <c r="G103" s="38">
        <v>0</v>
      </c>
      <c r="H103" s="4"/>
      <c r="I103" s="4"/>
      <c r="J103" s="4"/>
      <c r="K103" s="4"/>
    </row>
    <row r="104" spans="1:11" ht="14.1" customHeight="1">
      <c r="A104" s="4"/>
      <c r="B104" s="4"/>
      <c r="C104" s="11" t="s">
        <v>468</v>
      </c>
      <c r="D104" s="38">
        <v>0</v>
      </c>
      <c r="E104" s="38">
        <v>0</v>
      </c>
      <c r="F104" s="38">
        <v>0</v>
      </c>
      <c r="G104" s="38">
        <v>0</v>
      </c>
      <c r="H104" s="4"/>
      <c r="I104" s="4"/>
      <c r="J104" s="4"/>
      <c r="K104" s="4"/>
    </row>
    <row r="105" spans="1:11" ht="14.1" customHeight="1">
      <c r="A105" s="4"/>
      <c r="B105" s="4"/>
      <c r="C105" s="11" t="s">
        <v>459</v>
      </c>
      <c r="D105" s="38">
        <v>0</v>
      </c>
      <c r="E105" s="38">
        <v>0</v>
      </c>
      <c r="F105" s="38">
        <v>0</v>
      </c>
      <c r="G105" s="38">
        <v>0</v>
      </c>
      <c r="H105" s="4"/>
      <c r="I105" s="4"/>
      <c r="J105" s="4"/>
      <c r="K105" s="4"/>
    </row>
    <row r="106" spans="1:11" ht="14.1" customHeight="1">
      <c r="A106" s="4"/>
      <c r="B106" s="4"/>
      <c r="C106" s="11" t="s">
        <v>463</v>
      </c>
      <c r="D106" s="38">
        <v>0</v>
      </c>
      <c r="E106" s="38">
        <v>0</v>
      </c>
      <c r="F106" s="38">
        <v>0</v>
      </c>
      <c r="G106" s="38">
        <v>0</v>
      </c>
      <c r="H106" s="4"/>
      <c r="I106" s="4"/>
      <c r="J106" s="4"/>
      <c r="K106" s="4"/>
    </row>
    <row r="107" spans="1:11" ht="14.1" customHeight="1">
      <c r="A107" s="4"/>
      <c r="B107" s="4"/>
      <c r="C107" s="11" t="s">
        <v>467</v>
      </c>
      <c r="D107" s="38">
        <v>0</v>
      </c>
      <c r="E107" s="38">
        <v>0</v>
      </c>
      <c r="F107" s="38">
        <v>0</v>
      </c>
      <c r="G107" s="38">
        <v>0</v>
      </c>
      <c r="H107" s="4"/>
      <c r="I107" s="4"/>
      <c r="J107" s="4"/>
      <c r="K107" s="4"/>
    </row>
    <row r="108" spans="1:11" ht="14.1" customHeight="1">
      <c r="A108" s="4"/>
      <c r="B108" s="4"/>
      <c r="C108" s="11" t="s">
        <v>459</v>
      </c>
      <c r="D108" s="38">
        <v>0</v>
      </c>
      <c r="E108" s="38">
        <v>0</v>
      </c>
      <c r="F108" s="38">
        <v>0</v>
      </c>
      <c r="G108" s="38">
        <v>0</v>
      </c>
      <c r="H108" s="4"/>
      <c r="I108" s="4"/>
      <c r="J108" s="4"/>
      <c r="K108" s="4"/>
    </row>
    <row r="109" spans="1:11" ht="14.1" customHeight="1">
      <c r="A109" s="4"/>
      <c r="B109" s="4"/>
      <c r="C109" s="11" t="s">
        <v>463</v>
      </c>
      <c r="D109" s="38">
        <v>0</v>
      </c>
      <c r="E109" s="38">
        <v>0</v>
      </c>
      <c r="F109" s="38">
        <v>0</v>
      </c>
      <c r="G109" s="38">
        <v>0</v>
      </c>
      <c r="H109" s="4"/>
      <c r="I109" s="4"/>
      <c r="J109" s="4"/>
      <c r="K109" s="4"/>
    </row>
    <row r="110" spans="1:11" ht="14.1" customHeight="1">
      <c r="A110" s="4"/>
      <c r="B110" s="4"/>
      <c r="C110" s="11" t="s">
        <v>472</v>
      </c>
      <c r="D110" s="38">
        <v>0</v>
      </c>
      <c r="E110" s="38">
        <v>0</v>
      </c>
      <c r="F110" s="38">
        <v>0</v>
      </c>
      <c r="G110" s="38">
        <v>0</v>
      </c>
      <c r="H110" s="4"/>
      <c r="I110" s="4"/>
      <c r="J110" s="4"/>
      <c r="K110" s="4"/>
    </row>
    <row r="111" spans="1:11" ht="14.1" customHeight="1">
      <c r="A111" s="4"/>
      <c r="B111" s="4"/>
      <c r="C111" s="11" t="s">
        <v>459</v>
      </c>
      <c r="D111" s="38">
        <v>0</v>
      </c>
      <c r="E111" s="38">
        <v>0</v>
      </c>
      <c r="F111" s="38">
        <v>0</v>
      </c>
      <c r="G111" s="38">
        <v>0</v>
      </c>
      <c r="H111" s="4"/>
      <c r="I111" s="4"/>
      <c r="J111" s="4"/>
      <c r="K111" s="4"/>
    </row>
    <row r="112" spans="1:11" ht="14.1" customHeight="1">
      <c r="A112" s="4"/>
      <c r="B112" s="4"/>
      <c r="C112" s="11" t="s">
        <v>463</v>
      </c>
      <c r="D112" s="38">
        <v>0</v>
      </c>
      <c r="E112" s="38">
        <v>0</v>
      </c>
      <c r="F112" s="38">
        <v>0</v>
      </c>
      <c r="G112" s="38">
        <v>0</v>
      </c>
      <c r="H112" s="4"/>
      <c r="I112" s="4"/>
      <c r="J112" s="4"/>
      <c r="K112" s="4"/>
    </row>
    <row r="113" spans="1:11" ht="14.1" customHeight="1">
      <c r="A113" s="4"/>
      <c r="B113" s="4"/>
      <c r="C113" s="11" t="s">
        <v>465</v>
      </c>
      <c r="D113" s="38">
        <v>0</v>
      </c>
      <c r="E113" s="38">
        <v>0</v>
      </c>
      <c r="F113" s="38">
        <v>0</v>
      </c>
      <c r="G113" s="38">
        <v>0</v>
      </c>
      <c r="H113" s="4"/>
      <c r="I113" s="4"/>
      <c r="J113" s="4"/>
      <c r="K113" s="4"/>
    </row>
    <row r="114" spans="1:11" ht="14.1" customHeight="1">
      <c r="A114" s="4"/>
      <c r="B114" s="4"/>
      <c r="C114" s="11" t="s">
        <v>459</v>
      </c>
      <c r="D114" s="38">
        <v>0</v>
      </c>
      <c r="E114" s="38">
        <v>0</v>
      </c>
      <c r="F114" s="38">
        <v>0</v>
      </c>
      <c r="G114" s="38">
        <v>0</v>
      </c>
      <c r="H114" s="4"/>
      <c r="I114" s="4"/>
      <c r="J114" s="4"/>
      <c r="K114" s="4"/>
    </row>
    <row r="115" spans="1:11" ht="14.1" customHeight="1">
      <c r="A115" s="4"/>
      <c r="B115" s="4"/>
      <c r="C115" s="11" t="s">
        <v>463</v>
      </c>
      <c r="D115" s="38">
        <v>0</v>
      </c>
      <c r="E115" s="38">
        <v>0</v>
      </c>
      <c r="F115" s="38">
        <v>0</v>
      </c>
      <c r="G115" s="38">
        <v>0</v>
      </c>
      <c r="H115" s="4"/>
      <c r="I115" s="4"/>
      <c r="J115" s="4"/>
      <c r="K115" s="4"/>
    </row>
    <row r="116" spans="1:11" ht="14.1" customHeight="1">
      <c r="A116" s="4"/>
      <c r="B116" s="4"/>
      <c r="C116" s="11" t="s">
        <v>464</v>
      </c>
      <c r="D116" s="38">
        <v>0</v>
      </c>
      <c r="E116" s="38">
        <v>0</v>
      </c>
      <c r="F116" s="38">
        <v>0</v>
      </c>
      <c r="G116" s="38">
        <v>0</v>
      </c>
      <c r="H116" s="4"/>
      <c r="I116" s="4"/>
      <c r="J116" s="4"/>
      <c r="K116" s="4"/>
    </row>
    <row r="117" spans="1:11" ht="14.1" customHeight="1">
      <c r="A117" s="4"/>
      <c r="B117" s="4"/>
      <c r="C117" s="11" t="s">
        <v>459</v>
      </c>
      <c r="D117" s="38">
        <v>0</v>
      </c>
      <c r="E117" s="38">
        <v>0</v>
      </c>
      <c r="F117" s="38">
        <v>0</v>
      </c>
      <c r="G117" s="38">
        <v>0</v>
      </c>
      <c r="H117" s="4"/>
      <c r="I117" s="4"/>
      <c r="J117" s="4"/>
      <c r="K117" s="4"/>
    </row>
    <row r="118" spans="1:11" ht="14.1" customHeight="1">
      <c r="A118" s="4"/>
      <c r="B118" s="4"/>
      <c r="C118" s="11" t="s">
        <v>463</v>
      </c>
      <c r="D118" s="38">
        <v>0</v>
      </c>
      <c r="E118" s="38">
        <v>0</v>
      </c>
      <c r="F118" s="38">
        <v>0</v>
      </c>
      <c r="G118" s="38">
        <v>0</v>
      </c>
      <c r="H118" s="4"/>
      <c r="I118" s="4"/>
      <c r="J118" s="4"/>
      <c r="K118" s="4"/>
    </row>
    <row r="119" spans="1:11" ht="14.1" customHeight="1">
      <c r="A119" s="4"/>
      <c r="B119" s="4"/>
      <c r="C119" s="11" t="s">
        <v>462</v>
      </c>
      <c r="D119" s="38">
        <v>0</v>
      </c>
      <c r="E119" s="38">
        <v>0</v>
      </c>
      <c r="F119" s="38">
        <v>0</v>
      </c>
      <c r="G119" s="38">
        <v>0</v>
      </c>
      <c r="H119" s="4"/>
      <c r="I119" s="4"/>
      <c r="J119" s="4"/>
      <c r="K119" s="4"/>
    </row>
    <row r="120" spans="1:11" ht="14.1" customHeight="1">
      <c r="A120" s="4"/>
      <c r="B120" s="4"/>
      <c r="C120" s="11" t="s">
        <v>459</v>
      </c>
      <c r="D120" s="38">
        <v>0</v>
      </c>
      <c r="E120" s="38">
        <v>0</v>
      </c>
      <c r="F120" s="38">
        <v>0</v>
      </c>
      <c r="G120" s="38">
        <v>0</v>
      </c>
      <c r="H120" s="4"/>
      <c r="I120" s="4"/>
      <c r="J120" s="4"/>
      <c r="K120" s="4"/>
    </row>
    <row r="121" spans="1:11" ht="14.1" customHeight="1">
      <c r="A121" s="4"/>
      <c r="B121" s="4"/>
      <c r="C121" s="11" t="s">
        <v>458</v>
      </c>
      <c r="D121" s="38">
        <v>0</v>
      </c>
      <c r="E121" s="38">
        <v>0</v>
      </c>
      <c r="F121" s="38">
        <v>0</v>
      </c>
      <c r="G121" s="38">
        <v>0</v>
      </c>
      <c r="H121" s="4"/>
      <c r="I121" s="4"/>
      <c r="J121" s="4"/>
      <c r="K121" s="4"/>
    </row>
    <row r="122" spans="1:11" ht="14.1" customHeight="1">
      <c r="A122" s="4"/>
      <c r="B122" s="4"/>
      <c r="C122" s="11" t="s">
        <v>457</v>
      </c>
      <c r="D122" s="38">
        <v>0</v>
      </c>
      <c r="E122" s="38">
        <v>0</v>
      </c>
      <c r="F122" s="38">
        <v>0</v>
      </c>
      <c r="G122" s="38">
        <v>0</v>
      </c>
      <c r="H122" s="4"/>
      <c r="I122" s="4"/>
      <c r="J122" s="4"/>
      <c r="K122" s="4"/>
    </row>
    <row r="123" spans="1:11" ht="14.1" customHeight="1">
      <c r="A123" s="4"/>
      <c r="B123" s="4"/>
      <c r="C123" s="11" t="s">
        <v>456</v>
      </c>
      <c r="D123" s="38">
        <v>0</v>
      </c>
      <c r="E123" s="38">
        <v>0</v>
      </c>
      <c r="F123" s="38">
        <v>0</v>
      </c>
      <c r="G123" s="38">
        <v>0</v>
      </c>
      <c r="H123" s="4"/>
      <c r="I123" s="4"/>
      <c r="J123" s="4"/>
      <c r="K123" s="4"/>
    </row>
    <row r="124" spans="1:11" ht="14.1" customHeight="1">
      <c r="A124" s="4"/>
      <c r="B124" s="4"/>
      <c r="C124" s="11" t="s">
        <v>455</v>
      </c>
      <c r="D124" s="38">
        <v>0</v>
      </c>
      <c r="E124" s="38">
        <v>0</v>
      </c>
      <c r="F124" s="38">
        <v>0</v>
      </c>
      <c r="G124" s="38">
        <v>0</v>
      </c>
      <c r="H124" s="4"/>
      <c r="I124" s="4"/>
      <c r="J124" s="4"/>
      <c r="K124" s="4"/>
    </row>
    <row r="125" spans="1:11" ht="14.1" customHeight="1">
      <c r="A125" s="4"/>
      <c r="B125" s="4"/>
      <c r="C125" s="11" t="s">
        <v>461</v>
      </c>
      <c r="D125" s="38">
        <v>1000000</v>
      </c>
      <c r="E125" s="38">
        <v>1000000</v>
      </c>
      <c r="F125" s="38">
        <v>1000000</v>
      </c>
      <c r="G125" s="38">
        <v>1000000</v>
      </c>
      <c r="H125" s="4"/>
      <c r="I125" s="4"/>
      <c r="J125" s="4"/>
      <c r="K125" s="4"/>
    </row>
    <row r="126" spans="1:11" ht="14.1" customHeight="1">
      <c r="A126" s="4"/>
      <c r="B126" s="4"/>
      <c r="C126" s="11" t="s">
        <v>459</v>
      </c>
      <c r="D126" s="38">
        <v>1000000</v>
      </c>
      <c r="E126" s="38">
        <v>1000000</v>
      </c>
      <c r="F126" s="38">
        <v>1000000</v>
      </c>
      <c r="G126" s="38">
        <v>1000000</v>
      </c>
      <c r="H126" s="4"/>
      <c r="I126" s="4"/>
      <c r="J126" s="4"/>
      <c r="K126" s="4"/>
    </row>
    <row r="127" spans="1:11" ht="14.1" customHeight="1">
      <c r="A127" s="4"/>
      <c r="B127" s="4"/>
      <c r="C127" s="11" t="s">
        <v>458</v>
      </c>
      <c r="D127" s="38">
        <v>0</v>
      </c>
      <c r="E127" s="38">
        <v>0</v>
      </c>
      <c r="F127" s="38">
        <v>0</v>
      </c>
      <c r="G127" s="38">
        <v>0</v>
      </c>
      <c r="H127" s="4"/>
      <c r="I127" s="4"/>
      <c r="J127" s="4"/>
      <c r="K127" s="4"/>
    </row>
    <row r="128" spans="1:11" ht="14.1" customHeight="1">
      <c r="A128" s="4"/>
      <c r="B128" s="4"/>
      <c r="C128" s="11" t="s">
        <v>457</v>
      </c>
      <c r="D128" s="38">
        <v>0</v>
      </c>
      <c r="E128" s="38">
        <v>0</v>
      </c>
      <c r="F128" s="38">
        <v>0</v>
      </c>
      <c r="G128" s="38">
        <v>0</v>
      </c>
      <c r="H128" s="4"/>
      <c r="I128" s="4"/>
      <c r="J128" s="4"/>
      <c r="K128" s="4"/>
    </row>
    <row r="129" spans="1:11" ht="14.1" customHeight="1">
      <c r="A129" s="4"/>
      <c r="B129" s="4"/>
      <c r="C129" s="11" t="s">
        <v>456</v>
      </c>
      <c r="D129" s="38">
        <v>0</v>
      </c>
      <c r="E129" s="38">
        <v>0</v>
      </c>
      <c r="F129" s="38">
        <v>0</v>
      </c>
      <c r="G129" s="38">
        <v>0</v>
      </c>
      <c r="H129" s="4"/>
      <c r="I129" s="4"/>
      <c r="J129" s="4"/>
      <c r="K129" s="4"/>
    </row>
    <row r="130" spans="1:11" ht="14.1" customHeight="1">
      <c r="A130" s="4"/>
      <c r="B130" s="4"/>
      <c r="C130" s="11" t="s">
        <v>455</v>
      </c>
      <c r="D130" s="38">
        <v>0</v>
      </c>
      <c r="E130" s="38">
        <v>0</v>
      </c>
      <c r="F130" s="38">
        <v>0</v>
      </c>
      <c r="G130" s="38">
        <v>0</v>
      </c>
      <c r="H130" s="4"/>
      <c r="I130" s="4"/>
      <c r="J130" s="4"/>
      <c r="K130" s="4"/>
    </row>
    <row r="131" spans="1:11" ht="14.1" customHeight="1">
      <c r="A131" s="4"/>
      <c r="B131" s="4"/>
      <c r="C131" s="11" t="s">
        <v>460</v>
      </c>
      <c r="D131" s="38">
        <v>0</v>
      </c>
      <c r="E131" s="38">
        <v>0</v>
      </c>
      <c r="F131" s="38">
        <v>0</v>
      </c>
      <c r="G131" s="38">
        <v>0</v>
      </c>
      <c r="H131" s="4"/>
      <c r="I131" s="4"/>
      <c r="J131" s="4"/>
      <c r="K131" s="4"/>
    </row>
    <row r="132" spans="1:11" ht="14.1" customHeight="1">
      <c r="A132" s="4"/>
      <c r="B132" s="4"/>
      <c r="C132" s="11" t="s">
        <v>459</v>
      </c>
      <c r="D132" s="38">
        <v>0</v>
      </c>
      <c r="E132" s="38">
        <v>0</v>
      </c>
      <c r="F132" s="38">
        <v>0</v>
      </c>
      <c r="G132" s="38">
        <v>0</v>
      </c>
      <c r="H132" s="4"/>
      <c r="I132" s="4"/>
      <c r="J132" s="4"/>
      <c r="K132" s="4"/>
    </row>
    <row r="133" spans="1:11" ht="14.1" customHeight="1">
      <c r="A133" s="4"/>
      <c r="B133" s="4"/>
      <c r="C133" s="11" t="s">
        <v>458</v>
      </c>
      <c r="D133" s="38">
        <v>0</v>
      </c>
      <c r="E133" s="38">
        <v>0</v>
      </c>
      <c r="F133" s="38">
        <v>0</v>
      </c>
      <c r="G133" s="38">
        <v>0</v>
      </c>
      <c r="H133" s="4"/>
      <c r="I133" s="4"/>
      <c r="J133" s="4"/>
      <c r="K133" s="4"/>
    </row>
    <row r="134" spans="1:11" ht="14.1" customHeight="1">
      <c r="A134" s="4"/>
      <c r="B134" s="4"/>
      <c r="C134" s="11" t="s">
        <v>457</v>
      </c>
      <c r="D134" s="38">
        <v>0</v>
      </c>
      <c r="E134" s="38">
        <v>0</v>
      </c>
      <c r="F134" s="38">
        <v>0</v>
      </c>
      <c r="G134" s="38">
        <v>0</v>
      </c>
      <c r="H134" s="4"/>
      <c r="I134" s="4"/>
      <c r="J134" s="4"/>
      <c r="K134" s="4"/>
    </row>
    <row r="135" spans="1:11" ht="14.1" customHeight="1">
      <c r="A135" s="4"/>
      <c r="B135" s="4"/>
      <c r="C135" s="11" t="s">
        <v>456</v>
      </c>
      <c r="D135" s="38">
        <v>0</v>
      </c>
      <c r="E135" s="38">
        <v>0</v>
      </c>
      <c r="F135" s="38">
        <v>0</v>
      </c>
      <c r="G135" s="38">
        <v>0</v>
      </c>
      <c r="H135" s="4"/>
      <c r="I135" s="4"/>
      <c r="J135" s="4"/>
      <c r="K135" s="4"/>
    </row>
    <row r="136" spans="1:11" ht="14.1" customHeight="1">
      <c r="A136" s="4"/>
      <c r="B136" s="4"/>
      <c r="C136" s="11" t="s">
        <v>455</v>
      </c>
      <c r="D136" s="38">
        <v>0</v>
      </c>
      <c r="E136" s="38">
        <v>0</v>
      </c>
      <c r="F136" s="38">
        <v>0</v>
      </c>
      <c r="G136" s="38">
        <v>0</v>
      </c>
      <c r="H136" s="4"/>
      <c r="I136" s="4"/>
      <c r="J136" s="4"/>
      <c r="K136" s="4"/>
    </row>
    <row r="137" spans="1:11" ht="14.1" customHeight="1">
      <c r="A137" s="4"/>
      <c r="B137" s="4"/>
      <c r="C137" s="11" t="s">
        <v>454</v>
      </c>
      <c r="D137" s="38">
        <v>0</v>
      </c>
      <c r="E137" s="38">
        <v>0</v>
      </c>
      <c r="F137" s="38">
        <v>0</v>
      </c>
      <c r="G137" s="38">
        <v>0</v>
      </c>
      <c r="H137" s="4"/>
      <c r="I137" s="4"/>
      <c r="J137" s="4"/>
      <c r="K137" s="4"/>
    </row>
    <row r="138" spans="1:11" ht="14.1" customHeight="1">
      <c r="A138" s="4"/>
      <c r="B138" s="4"/>
      <c r="C138" s="11" t="s">
        <v>453</v>
      </c>
      <c r="D138" s="38">
        <v>0</v>
      </c>
      <c r="E138" s="38">
        <v>0</v>
      </c>
      <c r="F138" s="38">
        <v>0</v>
      </c>
      <c r="G138" s="38">
        <v>0</v>
      </c>
      <c r="H138" s="4"/>
      <c r="I138" s="4"/>
      <c r="J138" s="4"/>
      <c r="K138" s="4"/>
    </row>
    <row r="139" spans="1:11" ht="14.1" customHeight="1">
      <c r="A139" s="4"/>
      <c r="B139" s="4"/>
      <c r="C139" s="10" t="s">
        <v>165</v>
      </c>
      <c r="D139" s="38">
        <v>1000000</v>
      </c>
      <c r="E139" s="38">
        <v>1000000</v>
      </c>
      <c r="F139" s="38">
        <v>1000000</v>
      </c>
      <c r="G139" s="38">
        <v>1000000</v>
      </c>
      <c r="H139" s="4"/>
      <c r="I139" s="4"/>
      <c r="J139" s="4"/>
      <c r="K139" s="4"/>
    </row>
    <row r="140" spans="1:11" ht="15" customHeight="1">
      <c r="A140" s="4"/>
      <c r="B140" s="4"/>
      <c r="C140" s="9" t="s">
        <v>450</v>
      </c>
      <c r="D140" s="39" t="s">
        <v>450</v>
      </c>
      <c r="E140" s="39" t="s">
        <v>450</v>
      </c>
      <c r="F140" s="39" t="s">
        <v>450</v>
      </c>
      <c r="G140" s="39" t="s">
        <v>450</v>
      </c>
      <c r="H140" s="4"/>
      <c r="I140" s="4"/>
      <c r="J140" s="4"/>
      <c r="K140" s="4"/>
    </row>
    <row r="141" spans="1:11" ht="15" customHeight="1">
      <c r="A141" s="4"/>
      <c r="B141" s="4"/>
      <c r="C141" s="8" t="s">
        <v>471</v>
      </c>
      <c r="D141" s="40">
        <v>77990820</v>
      </c>
      <c r="E141" s="40">
        <v>81600000</v>
      </c>
      <c r="F141" s="40">
        <v>82120000</v>
      </c>
      <c r="G141" s="40">
        <v>84850000</v>
      </c>
      <c r="H141" s="4"/>
      <c r="I141" s="4"/>
      <c r="J141" s="4"/>
      <c r="K141" s="4"/>
    </row>
    <row r="142" spans="1:11" ht="15" customHeight="1">
      <c r="A142" s="4"/>
      <c r="B142" s="4"/>
      <c r="C142" s="7" t="s">
        <v>470</v>
      </c>
      <c r="D142" s="36">
        <v>57581128</v>
      </c>
      <c r="E142" s="36">
        <v>58500000</v>
      </c>
      <c r="F142" s="36">
        <v>60000000</v>
      </c>
      <c r="G142" s="36">
        <v>61000000</v>
      </c>
      <c r="H142" s="4"/>
      <c r="I142" s="4"/>
      <c r="J142" s="4"/>
      <c r="K142" s="4"/>
    </row>
    <row r="143" spans="1:11" ht="15" customHeight="1">
      <c r="A143" s="4"/>
      <c r="B143" s="4"/>
      <c r="C143" s="7" t="s">
        <v>459</v>
      </c>
      <c r="D143" s="36">
        <v>57581128</v>
      </c>
      <c r="E143" s="36">
        <v>58500000</v>
      </c>
      <c r="F143" s="36">
        <v>60000000</v>
      </c>
      <c r="G143" s="36">
        <v>61000000</v>
      </c>
      <c r="H143" s="4"/>
      <c r="I143" s="4"/>
      <c r="J143" s="4"/>
      <c r="K143" s="4"/>
    </row>
    <row r="144" spans="1:11" ht="15" customHeight="1">
      <c r="A144" s="4"/>
      <c r="B144" s="4"/>
      <c r="C144" s="7" t="s">
        <v>463</v>
      </c>
      <c r="D144" s="36">
        <v>0</v>
      </c>
      <c r="E144" s="36">
        <v>0</v>
      </c>
      <c r="F144" s="36">
        <v>0</v>
      </c>
      <c r="G144" s="36">
        <v>0</v>
      </c>
      <c r="H144" s="4"/>
      <c r="I144" s="4"/>
      <c r="J144" s="4"/>
      <c r="K144" s="4"/>
    </row>
    <row r="145" spans="1:11" ht="15" customHeight="1">
      <c r="A145" s="4"/>
      <c r="B145" s="4"/>
      <c r="C145" s="7" t="s">
        <v>469</v>
      </c>
      <c r="D145" s="36">
        <v>9500000</v>
      </c>
      <c r="E145" s="36">
        <v>9600000</v>
      </c>
      <c r="F145" s="36">
        <v>9600000</v>
      </c>
      <c r="G145" s="36">
        <v>9800000</v>
      </c>
      <c r="H145" s="4"/>
      <c r="I145" s="4"/>
      <c r="J145" s="4"/>
      <c r="K145" s="4"/>
    </row>
    <row r="146" spans="1:11" ht="15" customHeight="1">
      <c r="A146" s="4"/>
      <c r="B146" s="4"/>
      <c r="C146" s="7" t="s">
        <v>459</v>
      </c>
      <c r="D146" s="36">
        <v>9500000</v>
      </c>
      <c r="E146" s="36">
        <v>9600000</v>
      </c>
      <c r="F146" s="36">
        <v>9600000</v>
      </c>
      <c r="G146" s="36">
        <v>9800000</v>
      </c>
      <c r="H146" s="4"/>
      <c r="I146" s="4"/>
      <c r="J146" s="4"/>
      <c r="K146" s="4"/>
    </row>
    <row r="147" spans="1:11" ht="15" customHeight="1">
      <c r="A147" s="4"/>
      <c r="B147" s="4"/>
      <c r="C147" s="7" t="s">
        <v>463</v>
      </c>
      <c r="D147" s="36">
        <v>0</v>
      </c>
      <c r="E147" s="36">
        <v>0</v>
      </c>
      <c r="F147" s="36">
        <v>0</v>
      </c>
      <c r="G147" s="36">
        <v>0</v>
      </c>
      <c r="H147" s="4"/>
      <c r="I147" s="4"/>
      <c r="J147" s="4"/>
      <c r="K147" s="4"/>
    </row>
    <row r="148" spans="1:11" ht="15" customHeight="1">
      <c r="A148" s="4"/>
      <c r="B148" s="4"/>
      <c r="C148" s="7" t="s">
        <v>468</v>
      </c>
      <c r="D148" s="36">
        <v>7870105</v>
      </c>
      <c r="E148" s="36">
        <v>12260000</v>
      </c>
      <c r="F148" s="36">
        <v>11280000</v>
      </c>
      <c r="G148" s="36">
        <v>12810000</v>
      </c>
      <c r="H148" s="4"/>
      <c r="I148" s="4"/>
      <c r="J148" s="4"/>
      <c r="K148" s="4"/>
    </row>
    <row r="149" spans="1:11" ht="15" customHeight="1">
      <c r="A149" s="4"/>
      <c r="B149" s="4"/>
      <c r="C149" s="7" t="s">
        <v>459</v>
      </c>
      <c r="D149" s="36">
        <v>7870105</v>
      </c>
      <c r="E149" s="36">
        <v>12260000</v>
      </c>
      <c r="F149" s="36">
        <v>11280000</v>
      </c>
      <c r="G149" s="36">
        <v>12810000</v>
      </c>
      <c r="H149" s="4"/>
      <c r="I149" s="4"/>
      <c r="J149" s="4"/>
      <c r="K149" s="4"/>
    </row>
    <row r="150" spans="1:11" ht="15" customHeight="1">
      <c r="A150" s="4"/>
      <c r="B150" s="4"/>
      <c r="C150" s="7" t="s">
        <v>463</v>
      </c>
      <c r="D150" s="36">
        <v>0</v>
      </c>
      <c r="E150" s="36">
        <v>0</v>
      </c>
      <c r="F150" s="36">
        <v>0</v>
      </c>
      <c r="G150" s="36">
        <v>0</v>
      </c>
      <c r="H150" s="4"/>
      <c r="I150" s="4"/>
      <c r="J150" s="4"/>
      <c r="K150" s="4"/>
    </row>
    <row r="151" spans="1:11" ht="15" customHeight="1">
      <c r="A151" s="4"/>
      <c r="B151" s="4"/>
      <c r="C151" s="7" t="s">
        <v>467</v>
      </c>
      <c r="D151" s="36">
        <v>0</v>
      </c>
      <c r="E151" s="36">
        <v>0</v>
      </c>
      <c r="F151" s="36">
        <v>0</v>
      </c>
      <c r="G151" s="36">
        <v>0</v>
      </c>
      <c r="H151" s="4"/>
      <c r="I151" s="4"/>
      <c r="J151" s="4"/>
      <c r="K151" s="4"/>
    </row>
    <row r="152" spans="1:11" ht="15" customHeight="1">
      <c r="A152" s="4"/>
      <c r="B152" s="4"/>
      <c r="C152" s="7" t="s">
        <v>459</v>
      </c>
      <c r="D152" s="36">
        <v>0</v>
      </c>
      <c r="E152" s="36">
        <v>0</v>
      </c>
      <c r="F152" s="36">
        <v>0</v>
      </c>
      <c r="G152" s="36">
        <v>0</v>
      </c>
      <c r="H152" s="4"/>
      <c r="I152" s="4"/>
      <c r="J152" s="4"/>
      <c r="K152" s="4"/>
    </row>
    <row r="153" spans="1:11" ht="15" customHeight="1">
      <c r="A153" s="4"/>
      <c r="B153" s="4"/>
      <c r="C153" s="7" t="s">
        <v>463</v>
      </c>
      <c r="D153" s="36">
        <v>0</v>
      </c>
      <c r="E153" s="36">
        <v>0</v>
      </c>
      <c r="F153" s="36">
        <v>0</v>
      </c>
      <c r="G153" s="36">
        <v>0</v>
      </c>
      <c r="H153" s="4"/>
      <c r="I153" s="4"/>
      <c r="J153" s="4"/>
      <c r="K153" s="4"/>
    </row>
    <row r="154" spans="1:11" ht="20.100000000000001" customHeight="1">
      <c r="A154" s="4"/>
      <c r="B154" s="4"/>
      <c r="C154" s="7" t="s">
        <v>466</v>
      </c>
      <c r="D154" s="37">
        <v>0</v>
      </c>
      <c r="E154" s="37">
        <v>0</v>
      </c>
      <c r="F154" s="37">
        <v>0</v>
      </c>
      <c r="G154" s="37">
        <v>0</v>
      </c>
      <c r="H154" s="4"/>
      <c r="I154" s="4"/>
      <c r="J154" s="4"/>
      <c r="K154" s="4"/>
    </row>
    <row r="155" spans="1:11" ht="15" customHeight="1">
      <c r="A155" s="4"/>
      <c r="B155" s="4"/>
      <c r="C155" s="7" t="s">
        <v>459</v>
      </c>
      <c r="D155" s="36">
        <v>0</v>
      </c>
      <c r="E155" s="36">
        <v>0</v>
      </c>
      <c r="F155" s="36">
        <v>0</v>
      </c>
      <c r="G155" s="36">
        <v>0</v>
      </c>
      <c r="H155" s="4"/>
      <c r="I155" s="4"/>
      <c r="J155" s="4"/>
      <c r="K155" s="4"/>
    </row>
    <row r="156" spans="1:11" ht="15" customHeight="1">
      <c r="A156" s="4"/>
      <c r="B156" s="4"/>
      <c r="C156" s="7" t="s">
        <v>463</v>
      </c>
      <c r="D156" s="36">
        <v>0</v>
      </c>
      <c r="E156" s="36">
        <v>0</v>
      </c>
      <c r="F156" s="36">
        <v>0</v>
      </c>
      <c r="G156" s="36">
        <v>0</v>
      </c>
      <c r="H156" s="4"/>
      <c r="I156" s="4"/>
      <c r="J156" s="4"/>
      <c r="K156" s="4"/>
    </row>
    <row r="157" spans="1:11" ht="15" customHeight="1">
      <c r="A157" s="4"/>
      <c r="B157" s="4"/>
      <c r="C157" s="7" t="s">
        <v>465</v>
      </c>
      <c r="D157" s="36">
        <v>0</v>
      </c>
      <c r="E157" s="36">
        <v>0</v>
      </c>
      <c r="F157" s="36">
        <v>0</v>
      </c>
      <c r="G157" s="36">
        <v>0</v>
      </c>
      <c r="H157" s="4"/>
      <c r="I157" s="4"/>
      <c r="J157" s="4"/>
      <c r="K157" s="4"/>
    </row>
    <row r="158" spans="1:11" ht="15" customHeight="1">
      <c r="A158" s="4"/>
      <c r="B158" s="4"/>
      <c r="C158" s="7" t="s">
        <v>459</v>
      </c>
      <c r="D158" s="36">
        <v>0</v>
      </c>
      <c r="E158" s="36">
        <v>0</v>
      </c>
      <c r="F158" s="36">
        <v>0</v>
      </c>
      <c r="G158" s="36">
        <v>0</v>
      </c>
      <c r="H158" s="4"/>
      <c r="I158" s="4"/>
      <c r="J158" s="4"/>
      <c r="K158" s="4"/>
    </row>
    <row r="159" spans="1:11" ht="15" customHeight="1">
      <c r="A159" s="4"/>
      <c r="B159" s="4"/>
      <c r="C159" s="7" t="s">
        <v>463</v>
      </c>
      <c r="D159" s="36">
        <v>0</v>
      </c>
      <c r="E159" s="36">
        <v>0</v>
      </c>
      <c r="F159" s="36">
        <v>0</v>
      </c>
      <c r="G159" s="36">
        <v>0</v>
      </c>
      <c r="H159" s="4"/>
      <c r="I159" s="4"/>
      <c r="J159" s="4"/>
      <c r="K159" s="4"/>
    </row>
    <row r="160" spans="1:11" ht="15" customHeight="1">
      <c r="A160" s="4"/>
      <c r="B160" s="4"/>
      <c r="C160" s="7" t="s">
        <v>464</v>
      </c>
      <c r="D160" s="36">
        <v>2039587</v>
      </c>
      <c r="E160" s="36">
        <v>240000</v>
      </c>
      <c r="F160" s="36">
        <v>240000</v>
      </c>
      <c r="G160" s="36">
        <v>240000</v>
      </c>
      <c r="H160" s="4"/>
      <c r="I160" s="4"/>
      <c r="J160" s="4"/>
      <c r="K160" s="4"/>
    </row>
    <row r="161" spans="1:11" ht="15" customHeight="1">
      <c r="A161" s="4"/>
      <c r="B161" s="4"/>
      <c r="C161" s="7" t="s">
        <v>459</v>
      </c>
      <c r="D161" s="36">
        <v>2039587</v>
      </c>
      <c r="E161" s="36">
        <v>240000</v>
      </c>
      <c r="F161" s="36">
        <v>240000</v>
      </c>
      <c r="G161" s="36">
        <v>240000</v>
      </c>
      <c r="H161" s="4"/>
      <c r="I161" s="4"/>
      <c r="J161" s="4"/>
      <c r="K161" s="4"/>
    </row>
    <row r="162" spans="1:11" ht="15" customHeight="1">
      <c r="A162" s="4"/>
      <c r="B162" s="4"/>
      <c r="C162" s="7" t="s">
        <v>463</v>
      </c>
      <c r="D162" s="36">
        <v>0</v>
      </c>
      <c r="E162" s="36">
        <v>0</v>
      </c>
      <c r="F162" s="36">
        <v>0</v>
      </c>
      <c r="G162" s="36">
        <v>0</v>
      </c>
      <c r="H162" s="4"/>
      <c r="I162" s="4"/>
      <c r="J162" s="4"/>
      <c r="K162" s="4"/>
    </row>
    <row r="163" spans="1:11" ht="15" customHeight="1">
      <c r="A163" s="4"/>
      <c r="B163" s="4"/>
      <c r="C163" s="7" t="s">
        <v>462</v>
      </c>
      <c r="D163" s="36">
        <v>0</v>
      </c>
      <c r="E163" s="36">
        <v>0</v>
      </c>
      <c r="F163" s="36">
        <v>0</v>
      </c>
      <c r="G163" s="36">
        <v>0</v>
      </c>
      <c r="H163" s="4"/>
      <c r="I163" s="4"/>
      <c r="J163" s="4"/>
      <c r="K163" s="4"/>
    </row>
    <row r="164" spans="1:11" ht="15" customHeight="1">
      <c r="A164" s="4"/>
      <c r="B164" s="4"/>
      <c r="C164" s="7" t="s">
        <v>459</v>
      </c>
      <c r="D164" s="36">
        <v>0</v>
      </c>
      <c r="E164" s="36">
        <v>0</v>
      </c>
      <c r="F164" s="36">
        <v>0</v>
      </c>
      <c r="G164" s="36">
        <v>0</v>
      </c>
      <c r="H164" s="4"/>
      <c r="I164" s="4"/>
      <c r="J164" s="4"/>
      <c r="K164" s="4"/>
    </row>
    <row r="165" spans="1:11" ht="15" customHeight="1">
      <c r="A165" s="4"/>
      <c r="B165" s="4"/>
      <c r="C165" s="7" t="s">
        <v>458</v>
      </c>
      <c r="D165" s="36">
        <v>0</v>
      </c>
      <c r="E165" s="36">
        <v>0</v>
      </c>
      <c r="F165" s="36">
        <v>0</v>
      </c>
      <c r="G165" s="36">
        <v>0</v>
      </c>
      <c r="H165" s="4"/>
      <c r="I165" s="4"/>
      <c r="J165" s="4"/>
      <c r="K165" s="4"/>
    </row>
    <row r="166" spans="1:11" ht="15" customHeight="1">
      <c r="A166" s="4"/>
      <c r="B166" s="4"/>
      <c r="C166" s="7" t="s">
        <v>457</v>
      </c>
      <c r="D166" s="36">
        <v>0</v>
      </c>
      <c r="E166" s="36">
        <v>0</v>
      </c>
      <c r="F166" s="36">
        <v>0</v>
      </c>
      <c r="G166" s="36">
        <v>0</v>
      </c>
      <c r="H166" s="4"/>
      <c r="I166" s="4"/>
      <c r="J166" s="4"/>
      <c r="K166" s="4"/>
    </row>
    <row r="167" spans="1:11" ht="15" customHeight="1">
      <c r="A167" s="4"/>
      <c r="B167" s="4"/>
      <c r="C167" s="7" t="s">
        <v>456</v>
      </c>
      <c r="D167" s="36">
        <v>0</v>
      </c>
      <c r="E167" s="36">
        <v>0</v>
      </c>
      <c r="F167" s="36">
        <v>0</v>
      </c>
      <c r="G167" s="36">
        <v>0</v>
      </c>
      <c r="H167" s="4"/>
      <c r="I167" s="4"/>
      <c r="J167" s="4"/>
      <c r="K167" s="4"/>
    </row>
    <row r="168" spans="1:11" ht="15" customHeight="1">
      <c r="A168" s="4"/>
      <c r="B168" s="4"/>
      <c r="C168" s="7" t="s">
        <v>455</v>
      </c>
      <c r="D168" s="36">
        <v>0</v>
      </c>
      <c r="E168" s="36">
        <v>0</v>
      </c>
      <c r="F168" s="36">
        <v>0</v>
      </c>
      <c r="G168" s="36">
        <v>0</v>
      </c>
      <c r="H168" s="4"/>
      <c r="I168" s="4"/>
      <c r="J168" s="4"/>
      <c r="K168" s="4"/>
    </row>
    <row r="169" spans="1:11" ht="15" customHeight="1">
      <c r="A169" s="4"/>
      <c r="B169" s="4"/>
      <c r="C169" s="7" t="s">
        <v>461</v>
      </c>
      <c r="D169" s="36">
        <v>1000000</v>
      </c>
      <c r="E169" s="36">
        <v>1000000</v>
      </c>
      <c r="F169" s="36">
        <v>1000000</v>
      </c>
      <c r="G169" s="36">
        <v>1000000</v>
      </c>
      <c r="H169" s="4"/>
      <c r="I169" s="4"/>
      <c r="J169" s="4"/>
      <c r="K169" s="4"/>
    </row>
    <row r="170" spans="1:11" ht="15" customHeight="1">
      <c r="A170" s="4"/>
      <c r="B170" s="4"/>
      <c r="C170" s="7" t="s">
        <v>459</v>
      </c>
      <c r="D170" s="36">
        <v>1000000</v>
      </c>
      <c r="E170" s="36">
        <v>1000000</v>
      </c>
      <c r="F170" s="36">
        <v>1000000</v>
      </c>
      <c r="G170" s="36">
        <v>1000000</v>
      </c>
      <c r="H170" s="4"/>
      <c r="I170" s="4"/>
      <c r="J170" s="4"/>
      <c r="K170" s="4"/>
    </row>
    <row r="171" spans="1:11" ht="15" customHeight="1">
      <c r="A171" s="4"/>
      <c r="B171" s="4"/>
      <c r="C171" s="7" t="s">
        <v>458</v>
      </c>
      <c r="D171" s="36">
        <v>0</v>
      </c>
      <c r="E171" s="36">
        <v>0</v>
      </c>
      <c r="F171" s="36">
        <v>0</v>
      </c>
      <c r="G171" s="36">
        <v>0</v>
      </c>
      <c r="H171" s="4"/>
      <c r="I171" s="4"/>
      <c r="J171" s="4"/>
      <c r="K171" s="4"/>
    </row>
    <row r="172" spans="1:11" ht="15" customHeight="1">
      <c r="A172" s="4"/>
      <c r="B172" s="4"/>
      <c r="C172" s="7" t="s">
        <v>457</v>
      </c>
      <c r="D172" s="36">
        <v>0</v>
      </c>
      <c r="E172" s="36">
        <v>0</v>
      </c>
      <c r="F172" s="36">
        <v>0</v>
      </c>
      <c r="G172" s="36">
        <v>0</v>
      </c>
      <c r="H172" s="4"/>
      <c r="I172" s="4"/>
      <c r="J172" s="4"/>
      <c r="K172" s="4"/>
    </row>
    <row r="173" spans="1:11" ht="15" customHeight="1">
      <c r="A173" s="4"/>
      <c r="B173" s="4"/>
      <c r="C173" s="7" t="s">
        <v>456</v>
      </c>
      <c r="D173" s="36">
        <v>0</v>
      </c>
      <c r="E173" s="36">
        <v>0</v>
      </c>
      <c r="F173" s="36">
        <v>0</v>
      </c>
      <c r="G173" s="36">
        <v>0</v>
      </c>
      <c r="H173" s="4"/>
      <c r="I173" s="4"/>
      <c r="J173" s="4"/>
      <c r="K173" s="4"/>
    </row>
    <row r="174" spans="1:11" ht="15" customHeight="1">
      <c r="A174" s="4"/>
      <c r="B174" s="4"/>
      <c r="C174" s="7" t="s">
        <v>455</v>
      </c>
      <c r="D174" s="36">
        <v>0</v>
      </c>
      <c r="E174" s="36">
        <v>0</v>
      </c>
      <c r="F174" s="36">
        <v>0</v>
      </c>
      <c r="G174" s="36">
        <v>0</v>
      </c>
      <c r="H174" s="4"/>
      <c r="I174" s="4"/>
      <c r="J174" s="4"/>
      <c r="K174" s="4"/>
    </row>
    <row r="175" spans="1:11" ht="15" customHeight="1">
      <c r="A175" s="4"/>
      <c r="B175" s="4"/>
      <c r="C175" s="7" t="s">
        <v>460</v>
      </c>
      <c r="D175" s="36">
        <v>0</v>
      </c>
      <c r="E175" s="36">
        <v>0</v>
      </c>
      <c r="F175" s="36">
        <v>0</v>
      </c>
      <c r="G175" s="36">
        <v>0</v>
      </c>
      <c r="H175" s="4"/>
      <c r="I175" s="4"/>
      <c r="J175" s="4"/>
      <c r="K175" s="4"/>
    </row>
    <row r="176" spans="1:11" ht="15" customHeight="1">
      <c r="A176" s="4"/>
      <c r="B176" s="4"/>
      <c r="C176" s="7" t="s">
        <v>459</v>
      </c>
      <c r="D176" s="36">
        <v>0</v>
      </c>
      <c r="E176" s="36">
        <v>0</v>
      </c>
      <c r="F176" s="36">
        <v>0</v>
      </c>
      <c r="G176" s="36">
        <v>0</v>
      </c>
      <c r="H176" s="4"/>
      <c r="I176" s="4"/>
      <c r="J176" s="4"/>
      <c r="K176" s="4"/>
    </row>
    <row r="177" spans="1:11" ht="15" customHeight="1">
      <c r="A177" s="4"/>
      <c r="B177" s="4"/>
      <c r="C177" s="7" t="s">
        <v>458</v>
      </c>
      <c r="D177" s="36">
        <v>0</v>
      </c>
      <c r="E177" s="36">
        <v>0</v>
      </c>
      <c r="F177" s="36">
        <v>0</v>
      </c>
      <c r="G177" s="36">
        <v>0</v>
      </c>
      <c r="H177" s="4"/>
      <c r="I177" s="4"/>
      <c r="J177" s="4"/>
      <c r="K177" s="4"/>
    </row>
    <row r="178" spans="1:11" ht="15" customHeight="1">
      <c r="A178" s="4"/>
      <c r="B178" s="4"/>
      <c r="C178" s="7" t="s">
        <v>457</v>
      </c>
      <c r="D178" s="36">
        <v>0</v>
      </c>
      <c r="E178" s="36">
        <v>0</v>
      </c>
      <c r="F178" s="36">
        <v>0</v>
      </c>
      <c r="G178" s="36">
        <v>0</v>
      </c>
      <c r="H178" s="4"/>
      <c r="I178" s="4"/>
      <c r="J178" s="4"/>
      <c r="K178" s="4"/>
    </row>
    <row r="179" spans="1:11" ht="15" customHeight="1">
      <c r="A179" s="4"/>
      <c r="B179" s="4"/>
      <c r="C179" s="7" t="s">
        <v>456</v>
      </c>
      <c r="D179" s="36">
        <v>0</v>
      </c>
      <c r="E179" s="36">
        <v>0</v>
      </c>
      <c r="F179" s="36">
        <v>0</v>
      </c>
      <c r="G179" s="36">
        <v>0</v>
      </c>
      <c r="H179" s="4"/>
      <c r="I179" s="4"/>
      <c r="J179" s="4"/>
      <c r="K179" s="4"/>
    </row>
    <row r="180" spans="1:11" ht="15" customHeight="1">
      <c r="A180" s="4"/>
      <c r="B180" s="4"/>
      <c r="C180" s="7" t="s">
        <v>455</v>
      </c>
      <c r="D180" s="36">
        <v>0</v>
      </c>
      <c r="E180" s="36">
        <v>0</v>
      </c>
      <c r="F180" s="36">
        <v>0</v>
      </c>
      <c r="G180" s="36">
        <v>0</v>
      </c>
      <c r="H180" s="4"/>
      <c r="I180" s="4"/>
      <c r="J180" s="4"/>
      <c r="K180" s="4"/>
    </row>
    <row r="181" spans="1:11" ht="15" customHeight="1">
      <c r="A181" s="4"/>
      <c r="B181" s="4"/>
      <c r="C181" s="7" t="s">
        <v>454</v>
      </c>
      <c r="D181" s="36">
        <v>0</v>
      </c>
      <c r="E181" s="36">
        <v>0</v>
      </c>
      <c r="F181" s="36">
        <v>0</v>
      </c>
      <c r="G181" s="36">
        <v>0</v>
      </c>
      <c r="H181" s="4"/>
      <c r="I181" s="4"/>
      <c r="J181" s="4"/>
      <c r="K181" s="4"/>
    </row>
    <row r="182" spans="1:11" ht="15" customHeight="1">
      <c r="A182" s="4"/>
      <c r="B182" s="4"/>
      <c r="C182" s="7" t="s">
        <v>453</v>
      </c>
      <c r="D182" s="36">
        <v>0</v>
      </c>
      <c r="E182" s="36">
        <v>0</v>
      </c>
      <c r="F182" s="36">
        <v>0</v>
      </c>
      <c r="G182" s="36">
        <v>0</v>
      </c>
      <c r="H182" s="4"/>
      <c r="I182" s="4"/>
      <c r="J182" s="4"/>
      <c r="K182" s="4"/>
    </row>
    <row r="183" spans="1:11" ht="20.100000000000001" customHeight="1">
      <c r="A183" s="4"/>
      <c r="B183" s="4"/>
      <c r="C183" s="6" t="s">
        <v>450</v>
      </c>
      <c r="D183" s="4"/>
      <c r="E183" s="4"/>
      <c r="F183" s="4"/>
      <c r="G183" s="4"/>
      <c r="H183" s="4"/>
      <c r="I183" s="4"/>
      <c r="J183" s="4"/>
      <c r="K183" s="4"/>
    </row>
    <row r="184" spans="1:11" ht="20.100000000000001" customHeight="1">
      <c r="A184" s="17" t="s">
        <v>582</v>
      </c>
      <c r="B184" s="35" t="s">
        <v>338</v>
      </c>
      <c r="C184" s="35" t="s">
        <v>450</v>
      </c>
      <c r="D184" s="4"/>
      <c r="E184" s="3" t="s">
        <v>450</v>
      </c>
      <c r="F184" s="35" t="s">
        <v>338</v>
      </c>
      <c r="G184" s="35" t="s">
        <v>450</v>
      </c>
      <c r="H184" s="5" t="s">
        <v>450</v>
      </c>
      <c r="I184" s="3" t="s">
        <v>450</v>
      </c>
      <c r="J184" s="35" t="s">
        <v>338</v>
      </c>
      <c r="K184" s="35" t="s">
        <v>450</v>
      </c>
    </row>
    <row r="185" spans="1:11" ht="20.100000000000001" customHeight="1">
      <c r="A185" s="2" t="s">
        <v>578</v>
      </c>
      <c r="B185" s="35" t="s">
        <v>451</v>
      </c>
      <c r="C185" s="35" t="s">
        <v>450</v>
      </c>
      <c r="D185" s="4"/>
      <c r="E185" s="2" t="s">
        <v>577</v>
      </c>
      <c r="F185" s="35" t="s">
        <v>451</v>
      </c>
      <c r="G185" s="35" t="s">
        <v>450</v>
      </c>
      <c r="H185" s="4"/>
      <c r="I185" s="2" t="s">
        <v>452</v>
      </c>
      <c r="J185" s="35" t="s">
        <v>451</v>
      </c>
      <c r="K185" s="35" t="s">
        <v>450</v>
      </c>
    </row>
    <row r="186" spans="1:11" ht="20.100000000000001" customHeight="1">
      <c r="A186" s="1" t="s">
        <v>450</v>
      </c>
      <c r="B186" s="35" t="s">
        <v>336</v>
      </c>
      <c r="C186" s="35" t="s">
        <v>450</v>
      </c>
      <c r="D186" s="4"/>
      <c r="E186" s="1" t="s">
        <v>450</v>
      </c>
      <c r="F186" s="35" t="s">
        <v>336</v>
      </c>
      <c r="G186" s="35" t="s">
        <v>450</v>
      </c>
      <c r="H186" s="4"/>
      <c r="I186" s="1" t="s">
        <v>450</v>
      </c>
      <c r="J186" s="35" t="s">
        <v>336</v>
      </c>
      <c r="K186" s="35" t="s">
        <v>450</v>
      </c>
    </row>
  </sheetData>
  <mergeCells count="25">
    <mergeCell ref="D6:G6"/>
    <mergeCell ref="C1:G1"/>
    <mergeCell ref="C2:G2"/>
    <mergeCell ref="D3:G3"/>
    <mergeCell ref="D4:G4"/>
    <mergeCell ref="D5:G5"/>
    <mergeCell ref="D80:G80"/>
    <mergeCell ref="D7:G7"/>
    <mergeCell ref="C8:G8"/>
    <mergeCell ref="C9:G9"/>
    <mergeCell ref="D10:G10"/>
    <mergeCell ref="D14:G14"/>
    <mergeCell ref="C22:G22"/>
    <mergeCell ref="D23:G23"/>
    <mergeCell ref="D24:G24"/>
    <mergeCell ref="D25:G25"/>
    <mergeCell ref="D26:G26"/>
    <mergeCell ref="C35:G35"/>
    <mergeCell ref="C95:G95"/>
    <mergeCell ref="D81:G81"/>
    <mergeCell ref="C82:G82"/>
    <mergeCell ref="D83:G83"/>
    <mergeCell ref="D84:G84"/>
    <mergeCell ref="D85:G85"/>
    <mergeCell ref="D86:G86"/>
  </mergeCells>
  <pageMargins left="0" right="0" top="0" bottom="0"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237"/>
  <sheetViews>
    <sheetView workbookViewId="0">
      <selection activeCell="A16" sqref="A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1208</v>
      </c>
      <c r="E3" s="842"/>
      <c r="F3" s="842"/>
      <c r="G3" s="842"/>
      <c r="H3" s="4"/>
      <c r="I3" s="4"/>
      <c r="J3" s="4"/>
      <c r="K3" s="4"/>
    </row>
    <row r="4" spans="1:11" ht="14.1" customHeight="1">
      <c r="A4" s="4"/>
      <c r="B4" s="4"/>
      <c r="C4" s="16" t="s">
        <v>573</v>
      </c>
      <c r="D4" s="841" t="s">
        <v>434</v>
      </c>
      <c r="E4" s="842"/>
      <c r="F4" s="842"/>
      <c r="G4" s="842"/>
      <c r="H4" s="4"/>
      <c r="I4" s="4"/>
      <c r="J4" s="4"/>
      <c r="K4" s="4"/>
    </row>
    <row r="5" spans="1:11" ht="14.1" customHeight="1">
      <c r="A5" s="4"/>
      <c r="B5" s="4"/>
      <c r="C5" s="16" t="s">
        <v>0</v>
      </c>
      <c r="D5" s="841" t="s">
        <v>66</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72.95" customHeight="1">
      <c r="A9" s="4"/>
      <c r="B9" s="4"/>
      <c r="C9" s="835" t="s">
        <v>1207</v>
      </c>
      <c r="D9" s="836"/>
      <c r="E9" s="836"/>
      <c r="F9" s="836"/>
      <c r="G9" s="836"/>
      <c r="H9" s="4"/>
      <c r="I9" s="4"/>
      <c r="J9" s="4"/>
      <c r="K9" s="4"/>
    </row>
    <row r="10" spans="1:11" ht="47.1" customHeight="1">
      <c r="A10" s="4"/>
      <c r="B10" s="4"/>
      <c r="C10" s="8" t="s">
        <v>5</v>
      </c>
      <c r="D10" s="829" t="s">
        <v>435</v>
      </c>
      <c r="E10" s="830"/>
      <c r="F10" s="830"/>
      <c r="G10" s="830"/>
      <c r="H10" s="4"/>
      <c r="I10" s="4"/>
      <c r="J10" s="4"/>
    </row>
    <row r="11" spans="1:11" ht="27.95" customHeight="1">
      <c r="A11" s="4"/>
      <c r="B11" s="4"/>
      <c r="C11" s="7" t="s">
        <v>6</v>
      </c>
      <c r="D11" s="44">
        <v>2021</v>
      </c>
      <c r="E11" s="44">
        <v>2022</v>
      </c>
      <c r="F11" s="44">
        <v>2023</v>
      </c>
      <c r="G11" s="44">
        <v>2024</v>
      </c>
      <c r="H11" s="4"/>
      <c r="I11" s="4"/>
      <c r="J11" s="4"/>
      <c r="K11" s="4"/>
    </row>
    <row r="12" spans="1:11" ht="14.1" customHeight="1">
      <c r="A12" s="4"/>
      <c r="B12" s="4"/>
      <c r="C12" s="15"/>
      <c r="D12" s="45" t="s">
        <v>7</v>
      </c>
      <c r="E12" s="45" t="s">
        <v>8</v>
      </c>
      <c r="F12" s="45" t="s">
        <v>8</v>
      </c>
      <c r="G12" s="45" t="s">
        <v>8</v>
      </c>
      <c r="H12" s="4"/>
      <c r="I12" s="4"/>
      <c r="J12" s="4"/>
      <c r="K12" s="4"/>
    </row>
    <row r="13" spans="1:11" ht="20.100000000000001" customHeight="1">
      <c r="A13" s="4"/>
      <c r="B13" s="4"/>
      <c r="C13" s="7" t="s">
        <v>1206</v>
      </c>
      <c r="D13" s="43" t="s">
        <v>615</v>
      </c>
      <c r="E13" s="43" t="s">
        <v>615</v>
      </c>
      <c r="F13" s="43" t="s">
        <v>615</v>
      </c>
      <c r="G13" s="43" t="s">
        <v>615</v>
      </c>
      <c r="H13" s="4"/>
      <c r="I13" s="4"/>
      <c r="J13" s="4"/>
      <c r="K13" s="4"/>
    </row>
    <row r="14" spans="1:11" ht="51.95" customHeight="1">
      <c r="A14" s="4"/>
      <c r="B14" s="4"/>
      <c r="C14" s="8" t="s">
        <v>303</v>
      </c>
      <c r="D14" s="829" t="s">
        <v>1205</v>
      </c>
      <c r="E14" s="830"/>
      <c r="F14" s="830"/>
      <c r="G14" s="830"/>
      <c r="H14" s="4"/>
      <c r="I14" s="4"/>
      <c r="J14" s="4"/>
      <c r="K14" s="4"/>
    </row>
    <row r="15" spans="1:11" ht="27.95" customHeight="1">
      <c r="A15" s="4"/>
      <c r="B15" s="4"/>
      <c r="C15" s="7" t="s">
        <v>511</v>
      </c>
      <c r="D15" s="44">
        <v>2021</v>
      </c>
      <c r="E15" s="44">
        <v>2022</v>
      </c>
      <c r="F15" s="44">
        <v>2023</v>
      </c>
      <c r="G15" s="44">
        <v>2024</v>
      </c>
      <c r="H15" s="4"/>
      <c r="I15" s="4"/>
      <c r="J15" s="4"/>
      <c r="K15" s="4"/>
    </row>
    <row r="16" spans="1:11" ht="14.1" customHeight="1">
      <c r="B16" s="4"/>
      <c r="C16" s="15"/>
      <c r="D16" s="45" t="s">
        <v>7</v>
      </c>
      <c r="E16" s="45" t="s">
        <v>8</v>
      </c>
      <c r="F16" s="45" t="s">
        <v>8</v>
      </c>
      <c r="G16" s="45" t="s">
        <v>8</v>
      </c>
      <c r="H16" s="4"/>
      <c r="I16" s="4"/>
      <c r="J16" s="4"/>
      <c r="K16" s="4"/>
    </row>
    <row r="17" spans="1:11" ht="20.100000000000001" customHeight="1">
      <c r="A17" s="4"/>
      <c r="B17" s="4"/>
      <c r="C17" s="7" t="s">
        <v>1204</v>
      </c>
      <c r="D17" s="43" t="s">
        <v>1203</v>
      </c>
      <c r="E17" s="43" t="s">
        <v>1203</v>
      </c>
      <c r="F17" s="43" t="s">
        <v>1203</v>
      </c>
      <c r="G17" s="43" t="s">
        <v>1203</v>
      </c>
      <c r="H17" s="4"/>
      <c r="I17" s="4"/>
      <c r="J17" s="4"/>
      <c r="K17" s="4"/>
    </row>
    <row r="18" spans="1:11" ht="20.100000000000001" customHeight="1">
      <c r="A18" s="4"/>
      <c r="B18" s="4"/>
      <c r="C18" s="7" t="s">
        <v>1202</v>
      </c>
      <c r="D18" s="43" t="s">
        <v>450</v>
      </c>
      <c r="E18" s="43" t="s">
        <v>450</v>
      </c>
      <c r="F18" s="43" t="s">
        <v>450</v>
      </c>
      <c r="G18" s="43" t="s">
        <v>450</v>
      </c>
      <c r="H18" s="4"/>
      <c r="I18" s="4"/>
      <c r="J18" s="4"/>
      <c r="K18" s="4"/>
    </row>
    <row r="19" spans="1:11" ht="14.1" customHeight="1">
      <c r="A19" s="4"/>
      <c r="B19" s="4"/>
      <c r="C19" s="827" t="s">
        <v>347</v>
      </c>
      <c r="D19" s="828"/>
      <c r="E19" s="828"/>
      <c r="F19" s="828"/>
      <c r="G19" s="828"/>
      <c r="H19" s="4"/>
      <c r="I19" s="4"/>
      <c r="J19" s="4"/>
      <c r="K19" s="4"/>
    </row>
    <row r="20" spans="1:11" ht="14.1" customHeight="1">
      <c r="A20" s="4"/>
      <c r="B20" s="4"/>
      <c r="C20" s="34" t="s">
        <v>1201</v>
      </c>
      <c r="D20" s="827" t="s">
        <v>1200</v>
      </c>
      <c r="E20" s="828"/>
      <c r="F20" s="828"/>
      <c r="G20" s="828"/>
      <c r="H20" s="4"/>
      <c r="I20" s="4"/>
      <c r="J20" s="4"/>
      <c r="K20" s="4"/>
    </row>
    <row r="21" spans="1:11" ht="27" customHeight="1">
      <c r="A21" s="4"/>
      <c r="B21" s="4"/>
      <c r="C21" s="14" t="s">
        <v>484</v>
      </c>
      <c r="D21" s="825" t="s">
        <v>1199</v>
      </c>
      <c r="E21" s="826"/>
      <c r="F21" s="826"/>
      <c r="G21" s="826"/>
      <c r="H21" s="4"/>
      <c r="I21" s="4"/>
      <c r="J21" s="4"/>
      <c r="K21" s="4"/>
    </row>
    <row r="22" spans="1:11" ht="27" customHeight="1">
      <c r="A22" s="4"/>
      <c r="B22" s="4"/>
      <c r="C22" s="35" t="s">
        <v>482</v>
      </c>
      <c r="D22" s="821" t="s">
        <v>1198</v>
      </c>
      <c r="E22" s="822"/>
      <c r="F22" s="822"/>
      <c r="G22" s="822"/>
      <c r="H22" s="4"/>
      <c r="I22" s="4"/>
      <c r="J22" s="4"/>
      <c r="K22" s="4"/>
    </row>
    <row r="23" spans="1:11" ht="27" customHeight="1">
      <c r="A23" s="4"/>
      <c r="B23" s="4"/>
      <c r="C23" s="35" t="s">
        <v>15</v>
      </c>
      <c r="D23" s="821" t="s">
        <v>437</v>
      </c>
      <c r="E23" s="822"/>
      <c r="F23" s="822"/>
      <c r="G23" s="822"/>
      <c r="H23" s="4"/>
      <c r="I23" s="4"/>
      <c r="J23" s="4"/>
      <c r="K23" s="4"/>
    </row>
    <row r="24" spans="1:11" ht="15" customHeight="1">
      <c r="A24" s="4"/>
      <c r="B24" s="4"/>
      <c r="C24" s="13"/>
      <c r="D24" s="41">
        <v>2021</v>
      </c>
      <c r="E24" s="41">
        <v>2022</v>
      </c>
      <c r="F24" s="41">
        <v>2023</v>
      </c>
      <c r="G24" s="41">
        <v>2024</v>
      </c>
      <c r="H24" s="4"/>
      <c r="I24" s="4"/>
      <c r="J24" s="4"/>
      <c r="K24" s="4"/>
    </row>
    <row r="25" spans="1:11" ht="15" customHeight="1">
      <c r="A25" s="4"/>
      <c r="B25" s="4"/>
      <c r="C25" s="12"/>
      <c r="D25" s="42" t="s">
        <v>7</v>
      </c>
      <c r="E25" s="42" t="s">
        <v>8</v>
      </c>
      <c r="F25" s="42" t="s">
        <v>8</v>
      </c>
      <c r="G25" s="42" t="s">
        <v>8</v>
      </c>
      <c r="H25" s="4"/>
      <c r="I25" s="4"/>
      <c r="J25" s="4"/>
      <c r="K25" s="4"/>
    </row>
    <row r="26" spans="1:11" ht="14.1" customHeight="1">
      <c r="A26" s="4"/>
      <c r="B26" s="4"/>
      <c r="C26" s="7" t="s">
        <v>16</v>
      </c>
      <c r="D26" s="43" t="s">
        <v>531</v>
      </c>
      <c r="E26" s="43" t="s">
        <v>531</v>
      </c>
      <c r="F26" s="43" t="s">
        <v>531</v>
      </c>
      <c r="G26" s="43" t="s">
        <v>531</v>
      </c>
      <c r="H26" s="4"/>
      <c r="I26" s="4"/>
      <c r="J26" s="4"/>
      <c r="K26" s="4"/>
    </row>
    <row r="27" spans="1:11" ht="14.1" customHeight="1">
      <c r="A27" s="4"/>
      <c r="B27" s="4"/>
      <c r="C27" s="7" t="s">
        <v>680</v>
      </c>
      <c r="D27" s="43" t="s">
        <v>1197</v>
      </c>
      <c r="E27" s="43" t="s">
        <v>1196</v>
      </c>
      <c r="F27" s="43" t="s">
        <v>1195</v>
      </c>
      <c r="G27" s="43" t="s">
        <v>1194</v>
      </c>
      <c r="H27" s="4"/>
      <c r="I27" s="4"/>
      <c r="J27" s="4"/>
      <c r="K27" s="4"/>
    </row>
    <row r="28" spans="1:11" ht="14.1" customHeight="1">
      <c r="A28" s="4"/>
      <c r="B28" s="4"/>
      <c r="C28" s="7" t="s">
        <v>676</v>
      </c>
      <c r="D28" s="43" t="s">
        <v>1197</v>
      </c>
      <c r="E28" s="43" t="s">
        <v>1196</v>
      </c>
      <c r="F28" s="43" t="s">
        <v>1195</v>
      </c>
      <c r="G28" s="43" t="s">
        <v>1194</v>
      </c>
      <c r="H28" s="4"/>
      <c r="I28" s="4"/>
      <c r="J28" s="4"/>
      <c r="K28" s="4"/>
    </row>
    <row r="29" spans="1:11" ht="14.1" customHeight="1">
      <c r="A29" s="4"/>
      <c r="B29" s="4"/>
      <c r="C29" s="7" t="s">
        <v>477</v>
      </c>
      <c r="D29" s="43" t="s">
        <v>450</v>
      </c>
      <c r="E29" s="43" t="s">
        <v>474</v>
      </c>
      <c r="F29" s="43" t="s">
        <v>474</v>
      </c>
      <c r="G29" s="43" t="s">
        <v>474</v>
      </c>
      <c r="H29" s="4"/>
      <c r="I29" s="4"/>
      <c r="J29" s="4"/>
      <c r="K29" s="4"/>
    </row>
    <row r="30" spans="1:11" ht="14.1" customHeight="1">
      <c r="A30" s="4"/>
      <c r="B30" s="4"/>
      <c r="C30" s="7" t="s">
        <v>476</v>
      </c>
      <c r="D30" s="43" t="s">
        <v>450</v>
      </c>
      <c r="E30" s="43" t="s">
        <v>1193</v>
      </c>
      <c r="F30" s="43" t="s">
        <v>1192</v>
      </c>
      <c r="G30" s="43" t="s">
        <v>1191</v>
      </c>
      <c r="H30" s="4"/>
      <c r="I30" s="4"/>
      <c r="J30" s="4"/>
      <c r="K30" s="4"/>
    </row>
    <row r="31" spans="1:11" ht="14.1" customHeight="1">
      <c r="A31" s="4"/>
      <c r="B31" s="4"/>
      <c r="C31" s="7" t="s">
        <v>22</v>
      </c>
      <c r="D31" s="43" t="s">
        <v>450</v>
      </c>
      <c r="E31" s="43" t="s">
        <v>1193</v>
      </c>
      <c r="F31" s="43" t="s">
        <v>1192</v>
      </c>
      <c r="G31" s="43" t="s">
        <v>1191</v>
      </c>
      <c r="H31" s="4"/>
      <c r="I31" s="4"/>
      <c r="J31" s="4"/>
      <c r="K31" s="4"/>
    </row>
    <row r="32" spans="1:11" ht="14.1" customHeight="1">
      <c r="A32" s="4"/>
      <c r="B32" s="4"/>
      <c r="C32" s="823" t="s">
        <v>473</v>
      </c>
      <c r="D32" s="824"/>
      <c r="E32" s="824"/>
      <c r="F32" s="824"/>
      <c r="G32" s="824"/>
      <c r="H32" s="4"/>
      <c r="I32" s="4"/>
      <c r="J32" s="4"/>
      <c r="K32" s="4"/>
    </row>
    <row r="33" spans="1:11" ht="14.1" customHeight="1">
      <c r="A33" s="4"/>
      <c r="B33" s="4"/>
      <c r="C33" s="13"/>
      <c r="D33" s="41">
        <v>2021</v>
      </c>
      <c r="E33" s="41">
        <v>2022</v>
      </c>
      <c r="F33" s="41">
        <v>2023</v>
      </c>
      <c r="G33" s="41">
        <v>2024</v>
      </c>
      <c r="H33" s="4"/>
      <c r="I33" s="4"/>
      <c r="J33" s="4"/>
      <c r="K33" s="4"/>
    </row>
    <row r="34" spans="1:11" ht="14.1" customHeight="1">
      <c r="A34" s="4"/>
      <c r="B34" s="4"/>
      <c r="C34" s="12"/>
      <c r="D34" s="42" t="s">
        <v>7</v>
      </c>
      <c r="E34" s="42" t="s">
        <v>8</v>
      </c>
      <c r="F34" s="42" t="s">
        <v>8</v>
      </c>
      <c r="G34" s="42" t="s">
        <v>8</v>
      </c>
      <c r="H34" s="4"/>
      <c r="I34" s="4"/>
      <c r="J34" s="4"/>
      <c r="K34" s="4"/>
    </row>
    <row r="35" spans="1:11" ht="14.1" customHeight="1">
      <c r="A35" s="4"/>
      <c r="B35" s="4"/>
      <c r="C35" s="11" t="s">
        <v>470</v>
      </c>
      <c r="D35" s="38">
        <v>7250000</v>
      </c>
      <c r="E35" s="38">
        <v>7250000</v>
      </c>
      <c r="F35" s="38">
        <v>7250000</v>
      </c>
      <c r="G35" s="38">
        <v>7250000</v>
      </c>
      <c r="H35" s="4"/>
      <c r="I35" s="4"/>
      <c r="J35" s="4"/>
      <c r="K35" s="4"/>
    </row>
    <row r="36" spans="1:11" ht="14.1" customHeight="1">
      <c r="A36" s="4"/>
      <c r="B36" s="4"/>
      <c r="C36" s="11" t="s">
        <v>459</v>
      </c>
      <c r="D36" s="38">
        <v>7250000</v>
      </c>
      <c r="E36" s="38">
        <v>7250000</v>
      </c>
      <c r="F36" s="38">
        <v>7250000</v>
      </c>
      <c r="G36" s="38">
        <v>7250000</v>
      </c>
      <c r="H36" s="4"/>
      <c r="I36" s="4"/>
      <c r="J36" s="4"/>
      <c r="K36" s="4"/>
    </row>
    <row r="37" spans="1:11" ht="14.1" customHeight="1">
      <c r="A37" s="4"/>
      <c r="B37" s="4"/>
      <c r="C37" s="11" t="s">
        <v>463</v>
      </c>
      <c r="D37" s="38">
        <v>0</v>
      </c>
      <c r="E37" s="38">
        <v>0</v>
      </c>
      <c r="F37" s="38">
        <v>0</v>
      </c>
      <c r="G37" s="38">
        <v>0</v>
      </c>
      <c r="H37" s="4"/>
      <c r="I37" s="4"/>
      <c r="J37" s="4"/>
      <c r="K37" s="4"/>
    </row>
    <row r="38" spans="1:11" ht="14.1" customHeight="1">
      <c r="A38" s="4"/>
      <c r="B38" s="4"/>
      <c r="C38" s="11" t="s">
        <v>469</v>
      </c>
      <c r="D38" s="38">
        <v>1250000</v>
      </c>
      <c r="E38" s="38">
        <v>1250000</v>
      </c>
      <c r="F38" s="38">
        <v>1250000</v>
      </c>
      <c r="G38" s="38">
        <v>1250000</v>
      </c>
      <c r="H38" s="4"/>
      <c r="I38" s="4"/>
      <c r="J38" s="4"/>
      <c r="K38" s="4"/>
    </row>
    <row r="39" spans="1:11" ht="14.1" customHeight="1">
      <c r="A39" s="4"/>
      <c r="B39" s="4"/>
      <c r="C39" s="11" t="s">
        <v>459</v>
      </c>
      <c r="D39" s="38">
        <v>1250000</v>
      </c>
      <c r="E39" s="38">
        <v>1250000</v>
      </c>
      <c r="F39" s="38">
        <v>1250000</v>
      </c>
      <c r="G39" s="38">
        <v>1250000</v>
      </c>
      <c r="H39" s="4"/>
      <c r="I39" s="4"/>
      <c r="J39" s="4"/>
      <c r="K39" s="4"/>
    </row>
    <row r="40" spans="1:11" ht="14.1" customHeight="1">
      <c r="A40" s="4"/>
      <c r="B40" s="4"/>
      <c r="C40" s="11" t="s">
        <v>463</v>
      </c>
      <c r="D40" s="38">
        <v>0</v>
      </c>
      <c r="E40" s="38">
        <v>0</v>
      </c>
      <c r="F40" s="38">
        <v>0</v>
      </c>
      <c r="G40" s="38">
        <v>0</v>
      </c>
      <c r="H40" s="4"/>
      <c r="I40" s="4"/>
      <c r="J40" s="4"/>
      <c r="K40" s="4"/>
    </row>
    <row r="41" spans="1:11" ht="14.1" customHeight="1">
      <c r="A41" s="4"/>
      <c r="B41" s="4"/>
      <c r="C41" s="11" t="s">
        <v>468</v>
      </c>
      <c r="D41" s="38">
        <v>3900000</v>
      </c>
      <c r="E41" s="38">
        <v>4408000</v>
      </c>
      <c r="F41" s="38">
        <v>4720000</v>
      </c>
      <c r="G41" s="38">
        <v>5175000</v>
      </c>
      <c r="H41" s="4"/>
      <c r="I41" s="4"/>
      <c r="J41" s="4"/>
      <c r="K41" s="4"/>
    </row>
    <row r="42" spans="1:11" ht="14.1" customHeight="1">
      <c r="A42" s="4"/>
      <c r="B42" s="4"/>
      <c r="C42" s="11" t="s">
        <v>459</v>
      </c>
      <c r="D42" s="38">
        <v>3900000</v>
      </c>
      <c r="E42" s="38">
        <v>4408000</v>
      </c>
      <c r="F42" s="38">
        <v>4720000</v>
      </c>
      <c r="G42" s="38">
        <v>5175000</v>
      </c>
      <c r="H42" s="4"/>
      <c r="I42" s="4"/>
      <c r="J42" s="4"/>
      <c r="K42" s="4"/>
    </row>
    <row r="43" spans="1:11" ht="14.1" customHeight="1">
      <c r="A43" s="4"/>
      <c r="B43" s="4"/>
      <c r="C43" s="11" t="s">
        <v>463</v>
      </c>
      <c r="D43" s="38">
        <v>0</v>
      </c>
      <c r="E43" s="38">
        <v>0</v>
      </c>
      <c r="F43" s="38">
        <v>0</v>
      </c>
      <c r="G43" s="38">
        <v>0</v>
      </c>
      <c r="H43" s="4"/>
      <c r="I43" s="4"/>
      <c r="J43" s="4"/>
      <c r="K43" s="4"/>
    </row>
    <row r="44" spans="1:11" ht="14.1" customHeight="1">
      <c r="A44" s="4"/>
      <c r="B44" s="4"/>
      <c r="C44" s="11" t="s">
        <v>467</v>
      </c>
      <c r="D44" s="38">
        <v>0</v>
      </c>
      <c r="E44" s="38">
        <v>0</v>
      </c>
      <c r="F44" s="38">
        <v>0</v>
      </c>
      <c r="G44" s="38">
        <v>0</v>
      </c>
      <c r="H44" s="4"/>
      <c r="I44" s="4"/>
      <c r="J44" s="4"/>
      <c r="K44" s="4"/>
    </row>
    <row r="45" spans="1:11" ht="14.1" customHeight="1">
      <c r="A45" s="4"/>
      <c r="B45" s="4"/>
      <c r="C45" s="11" t="s">
        <v>459</v>
      </c>
      <c r="D45" s="38">
        <v>0</v>
      </c>
      <c r="E45" s="38">
        <v>0</v>
      </c>
      <c r="F45" s="38">
        <v>0</v>
      </c>
      <c r="G45" s="38">
        <v>0</v>
      </c>
      <c r="H45" s="4"/>
      <c r="I45" s="4"/>
      <c r="J45" s="4"/>
      <c r="K45" s="4"/>
    </row>
    <row r="46" spans="1:11" ht="14.1" customHeight="1">
      <c r="A46" s="4"/>
      <c r="B46" s="4"/>
      <c r="C46" s="11" t="s">
        <v>463</v>
      </c>
      <c r="D46" s="38">
        <v>0</v>
      </c>
      <c r="E46" s="38">
        <v>0</v>
      </c>
      <c r="F46" s="38">
        <v>0</v>
      </c>
      <c r="G46" s="38">
        <v>0</v>
      </c>
      <c r="H46" s="4"/>
      <c r="I46" s="4"/>
      <c r="J46" s="4"/>
      <c r="K46" s="4"/>
    </row>
    <row r="47" spans="1:11" ht="14.1" customHeight="1">
      <c r="A47" s="4"/>
      <c r="B47" s="4"/>
      <c r="C47" s="11" t="s">
        <v>472</v>
      </c>
      <c r="D47" s="38">
        <v>0</v>
      </c>
      <c r="E47" s="38">
        <v>0</v>
      </c>
      <c r="F47" s="38">
        <v>0</v>
      </c>
      <c r="G47" s="38">
        <v>0</v>
      </c>
      <c r="H47" s="4"/>
      <c r="I47" s="4"/>
      <c r="J47" s="4"/>
      <c r="K47" s="4"/>
    </row>
    <row r="48" spans="1:11" ht="14.1" customHeight="1">
      <c r="A48" s="4"/>
      <c r="B48" s="4"/>
      <c r="C48" s="11" t="s">
        <v>459</v>
      </c>
      <c r="D48" s="38">
        <v>0</v>
      </c>
      <c r="E48" s="38">
        <v>0</v>
      </c>
      <c r="F48" s="38">
        <v>0</v>
      </c>
      <c r="G48" s="38">
        <v>0</v>
      </c>
      <c r="H48" s="4"/>
      <c r="I48" s="4"/>
      <c r="J48" s="4"/>
      <c r="K48" s="4"/>
    </row>
    <row r="49" spans="1:11" ht="14.1" customHeight="1">
      <c r="A49" s="4"/>
      <c r="B49" s="4"/>
      <c r="C49" s="11" t="s">
        <v>463</v>
      </c>
      <c r="D49" s="38">
        <v>0</v>
      </c>
      <c r="E49" s="38">
        <v>0</v>
      </c>
      <c r="F49" s="38">
        <v>0</v>
      </c>
      <c r="G49" s="38">
        <v>0</v>
      </c>
      <c r="H49" s="4"/>
      <c r="I49" s="4"/>
      <c r="J49" s="4"/>
      <c r="K49" s="4"/>
    </row>
    <row r="50" spans="1:11" ht="14.1" customHeight="1">
      <c r="A50" s="4"/>
      <c r="B50" s="4"/>
      <c r="C50" s="11" t="s">
        <v>465</v>
      </c>
      <c r="D50" s="38">
        <v>0</v>
      </c>
      <c r="E50" s="38">
        <v>0</v>
      </c>
      <c r="F50" s="38">
        <v>0</v>
      </c>
      <c r="G50" s="38">
        <v>0</v>
      </c>
      <c r="H50" s="4"/>
      <c r="I50" s="4"/>
      <c r="J50" s="4"/>
      <c r="K50" s="4"/>
    </row>
    <row r="51" spans="1:11" ht="14.1" customHeight="1">
      <c r="A51" s="4"/>
      <c r="B51" s="4"/>
      <c r="C51" s="11" t="s">
        <v>459</v>
      </c>
      <c r="D51" s="38">
        <v>0</v>
      </c>
      <c r="E51" s="38">
        <v>0</v>
      </c>
      <c r="F51" s="38">
        <v>0</v>
      </c>
      <c r="G51" s="38">
        <v>0</v>
      </c>
      <c r="H51" s="4"/>
      <c r="I51" s="4"/>
      <c r="J51" s="4"/>
      <c r="K51" s="4"/>
    </row>
    <row r="52" spans="1:11" ht="14.1" customHeight="1">
      <c r="A52" s="4"/>
      <c r="B52" s="4"/>
      <c r="C52" s="11" t="s">
        <v>463</v>
      </c>
      <c r="D52" s="38">
        <v>0</v>
      </c>
      <c r="E52" s="38">
        <v>0</v>
      </c>
      <c r="F52" s="38">
        <v>0</v>
      </c>
      <c r="G52" s="38">
        <v>0</v>
      </c>
      <c r="H52" s="4"/>
      <c r="I52" s="4"/>
      <c r="J52" s="4"/>
      <c r="K52" s="4"/>
    </row>
    <row r="53" spans="1:11" ht="14.1" customHeight="1">
      <c r="A53" s="4"/>
      <c r="B53" s="4"/>
      <c r="C53" s="11" t="s">
        <v>464</v>
      </c>
      <c r="D53" s="38">
        <v>100000</v>
      </c>
      <c r="E53" s="38">
        <v>0</v>
      </c>
      <c r="F53" s="38">
        <v>0</v>
      </c>
      <c r="G53" s="38">
        <v>0</v>
      </c>
      <c r="H53" s="4"/>
      <c r="I53" s="4"/>
      <c r="J53" s="4"/>
      <c r="K53" s="4"/>
    </row>
    <row r="54" spans="1:11" ht="14.1" customHeight="1">
      <c r="A54" s="4"/>
      <c r="B54" s="4"/>
      <c r="C54" s="11" t="s">
        <v>459</v>
      </c>
      <c r="D54" s="38">
        <v>100000</v>
      </c>
      <c r="E54" s="38">
        <v>0</v>
      </c>
      <c r="F54" s="38">
        <v>0</v>
      </c>
      <c r="G54" s="38">
        <v>0</v>
      </c>
      <c r="H54" s="4"/>
      <c r="I54" s="4"/>
      <c r="J54" s="4"/>
      <c r="K54" s="4"/>
    </row>
    <row r="55" spans="1:11" ht="14.1" customHeight="1">
      <c r="A55" s="4"/>
      <c r="B55" s="4"/>
      <c r="C55" s="11" t="s">
        <v>463</v>
      </c>
      <c r="D55" s="38">
        <v>0</v>
      </c>
      <c r="E55" s="38">
        <v>0</v>
      </c>
      <c r="F55" s="38">
        <v>0</v>
      </c>
      <c r="G55" s="38">
        <v>0</v>
      </c>
      <c r="H55" s="4"/>
      <c r="I55" s="4"/>
      <c r="J55" s="4"/>
      <c r="K55" s="4"/>
    </row>
    <row r="56" spans="1:11" ht="14.1" customHeight="1">
      <c r="A56" s="4"/>
      <c r="B56" s="4"/>
      <c r="C56" s="11" t="s">
        <v>462</v>
      </c>
      <c r="D56" s="38">
        <v>0</v>
      </c>
      <c r="E56" s="38">
        <v>0</v>
      </c>
      <c r="F56" s="38">
        <v>0</v>
      </c>
      <c r="G56" s="38">
        <v>0</v>
      </c>
      <c r="H56" s="4"/>
      <c r="I56" s="4"/>
      <c r="J56" s="4"/>
      <c r="K56" s="4"/>
    </row>
    <row r="57" spans="1:11" ht="14.1" customHeight="1">
      <c r="A57" s="4"/>
      <c r="B57" s="4"/>
      <c r="C57" s="11" t="s">
        <v>459</v>
      </c>
      <c r="D57" s="38">
        <v>0</v>
      </c>
      <c r="E57" s="38">
        <v>0</v>
      </c>
      <c r="F57" s="38">
        <v>0</v>
      </c>
      <c r="G57" s="38">
        <v>0</v>
      </c>
      <c r="H57" s="4"/>
      <c r="I57" s="4"/>
      <c r="J57" s="4"/>
      <c r="K57" s="4"/>
    </row>
    <row r="58" spans="1:11" ht="14.1" customHeight="1">
      <c r="A58" s="4"/>
      <c r="B58" s="4"/>
      <c r="C58" s="11" t="s">
        <v>458</v>
      </c>
      <c r="D58" s="38">
        <v>0</v>
      </c>
      <c r="E58" s="38">
        <v>0</v>
      </c>
      <c r="F58" s="38">
        <v>0</v>
      </c>
      <c r="G58" s="38">
        <v>0</v>
      </c>
      <c r="H58" s="4"/>
      <c r="I58" s="4"/>
      <c r="J58" s="4"/>
      <c r="K58" s="4"/>
    </row>
    <row r="59" spans="1:11" ht="14.1" customHeight="1">
      <c r="A59" s="4"/>
      <c r="B59" s="4"/>
      <c r="C59" s="11" t="s">
        <v>457</v>
      </c>
      <c r="D59" s="38">
        <v>0</v>
      </c>
      <c r="E59" s="38">
        <v>0</v>
      </c>
      <c r="F59" s="38">
        <v>0</v>
      </c>
      <c r="G59" s="38">
        <v>0</v>
      </c>
      <c r="H59" s="4"/>
      <c r="I59" s="4"/>
      <c r="J59" s="4"/>
      <c r="K59" s="4"/>
    </row>
    <row r="60" spans="1:11" ht="14.1" customHeight="1">
      <c r="A60" s="4"/>
      <c r="B60" s="4"/>
      <c r="C60" s="11" t="s">
        <v>456</v>
      </c>
      <c r="D60" s="38">
        <v>0</v>
      </c>
      <c r="E60" s="38">
        <v>0</v>
      </c>
      <c r="F60" s="38">
        <v>0</v>
      </c>
      <c r="G60" s="38">
        <v>0</v>
      </c>
      <c r="H60" s="4"/>
      <c r="I60" s="4"/>
      <c r="J60" s="4"/>
      <c r="K60" s="4"/>
    </row>
    <row r="61" spans="1:11" ht="14.1" customHeight="1">
      <c r="A61" s="4"/>
      <c r="B61" s="4"/>
      <c r="C61" s="11" t="s">
        <v>455</v>
      </c>
      <c r="D61" s="38">
        <v>0</v>
      </c>
      <c r="E61" s="38">
        <v>0</v>
      </c>
      <c r="F61" s="38">
        <v>0</v>
      </c>
      <c r="G61" s="38">
        <v>0</v>
      </c>
      <c r="H61" s="4"/>
      <c r="I61" s="4"/>
      <c r="J61" s="4"/>
      <c r="K61" s="4"/>
    </row>
    <row r="62" spans="1:11" ht="14.1" customHeight="1">
      <c r="A62" s="4"/>
      <c r="B62" s="4"/>
      <c r="C62" s="11" t="s">
        <v>461</v>
      </c>
      <c r="D62" s="38">
        <v>0</v>
      </c>
      <c r="E62" s="38">
        <v>0</v>
      </c>
      <c r="F62" s="38">
        <v>0</v>
      </c>
      <c r="G62" s="38">
        <v>0</v>
      </c>
      <c r="H62" s="4"/>
      <c r="I62" s="4"/>
      <c r="J62" s="4"/>
      <c r="K62" s="4"/>
    </row>
    <row r="63" spans="1:11" ht="14.1" customHeight="1">
      <c r="A63" s="4"/>
      <c r="B63" s="4"/>
      <c r="C63" s="11" t="s">
        <v>459</v>
      </c>
      <c r="D63" s="38">
        <v>0</v>
      </c>
      <c r="E63" s="38">
        <v>0</v>
      </c>
      <c r="F63" s="38">
        <v>0</v>
      </c>
      <c r="G63" s="38">
        <v>0</v>
      </c>
      <c r="H63" s="4"/>
      <c r="I63" s="4"/>
      <c r="J63" s="4"/>
      <c r="K63" s="4"/>
    </row>
    <row r="64" spans="1:11" ht="14.1" customHeight="1">
      <c r="A64" s="4"/>
      <c r="B64" s="4"/>
      <c r="C64" s="11" t="s">
        <v>458</v>
      </c>
      <c r="D64" s="38">
        <v>0</v>
      </c>
      <c r="E64" s="38">
        <v>0</v>
      </c>
      <c r="F64" s="38">
        <v>0</v>
      </c>
      <c r="G64" s="38">
        <v>0</v>
      </c>
      <c r="H64" s="4"/>
      <c r="I64" s="4"/>
      <c r="J64" s="4"/>
      <c r="K64" s="4"/>
    </row>
    <row r="65" spans="1:11" ht="14.1" customHeight="1">
      <c r="A65" s="4"/>
      <c r="B65" s="4"/>
      <c r="C65" s="11" t="s">
        <v>457</v>
      </c>
      <c r="D65" s="38">
        <v>0</v>
      </c>
      <c r="E65" s="38">
        <v>0</v>
      </c>
      <c r="F65" s="38">
        <v>0</v>
      </c>
      <c r="G65" s="38">
        <v>0</v>
      </c>
      <c r="H65" s="4"/>
      <c r="I65" s="4"/>
      <c r="J65" s="4"/>
      <c r="K65" s="4"/>
    </row>
    <row r="66" spans="1:11" ht="14.1" customHeight="1">
      <c r="A66" s="4"/>
      <c r="B66" s="4"/>
      <c r="C66" s="11" t="s">
        <v>456</v>
      </c>
      <c r="D66" s="38">
        <v>0</v>
      </c>
      <c r="E66" s="38">
        <v>0</v>
      </c>
      <c r="F66" s="38">
        <v>0</v>
      </c>
      <c r="G66" s="38">
        <v>0</v>
      </c>
      <c r="H66" s="4"/>
      <c r="I66" s="4"/>
      <c r="J66" s="4"/>
      <c r="K66" s="4"/>
    </row>
    <row r="67" spans="1:11" ht="14.1" customHeight="1">
      <c r="A67" s="4"/>
      <c r="B67" s="4"/>
      <c r="C67" s="11" t="s">
        <v>455</v>
      </c>
      <c r="D67" s="38">
        <v>0</v>
      </c>
      <c r="E67" s="38">
        <v>0</v>
      </c>
      <c r="F67" s="38">
        <v>0</v>
      </c>
      <c r="G67" s="38">
        <v>0</v>
      </c>
      <c r="H67" s="4"/>
      <c r="I67" s="4"/>
      <c r="J67" s="4"/>
      <c r="K67" s="4"/>
    </row>
    <row r="68" spans="1:11" ht="14.1" customHeight="1">
      <c r="A68" s="4"/>
      <c r="B68" s="4"/>
      <c r="C68" s="11" t="s">
        <v>460</v>
      </c>
      <c r="D68" s="38">
        <v>0</v>
      </c>
      <c r="E68" s="38">
        <v>0</v>
      </c>
      <c r="F68" s="38">
        <v>0</v>
      </c>
      <c r="G68" s="38">
        <v>0</v>
      </c>
      <c r="H68" s="4"/>
      <c r="I68" s="4"/>
      <c r="J68" s="4"/>
      <c r="K68" s="4"/>
    </row>
    <row r="69" spans="1:11" ht="14.1" customHeight="1">
      <c r="A69" s="4"/>
      <c r="B69" s="4"/>
      <c r="C69" s="11" t="s">
        <v>459</v>
      </c>
      <c r="D69" s="38">
        <v>0</v>
      </c>
      <c r="E69" s="38">
        <v>0</v>
      </c>
      <c r="F69" s="38">
        <v>0</v>
      </c>
      <c r="G69" s="38">
        <v>0</v>
      </c>
      <c r="H69" s="4"/>
      <c r="I69" s="4"/>
      <c r="J69" s="4"/>
      <c r="K69" s="4"/>
    </row>
    <row r="70" spans="1:11" ht="14.1" customHeight="1">
      <c r="A70" s="4"/>
      <c r="B70" s="4"/>
      <c r="C70" s="11" t="s">
        <v>458</v>
      </c>
      <c r="D70" s="38">
        <v>0</v>
      </c>
      <c r="E70" s="38">
        <v>0</v>
      </c>
      <c r="F70" s="38">
        <v>0</v>
      </c>
      <c r="G70" s="38">
        <v>0</v>
      </c>
      <c r="H70" s="4"/>
      <c r="I70" s="4"/>
      <c r="J70" s="4"/>
      <c r="K70" s="4"/>
    </row>
    <row r="71" spans="1:11" ht="14.1" customHeight="1">
      <c r="A71" s="4"/>
      <c r="B71" s="4"/>
      <c r="C71" s="11" t="s">
        <v>457</v>
      </c>
      <c r="D71" s="38">
        <v>0</v>
      </c>
      <c r="E71" s="38">
        <v>0</v>
      </c>
      <c r="F71" s="38">
        <v>0</v>
      </c>
      <c r="G71" s="38">
        <v>0</v>
      </c>
      <c r="H71" s="4"/>
      <c r="I71" s="4"/>
      <c r="J71" s="4"/>
      <c r="K71" s="4"/>
    </row>
    <row r="72" spans="1:11" ht="14.1" customHeight="1">
      <c r="A72" s="4"/>
      <c r="B72" s="4"/>
      <c r="C72" s="11" t="s">
        <v>456</v>
      </c>
      <c r="D72" s="38">
        <v>0</v>
      </c>
      <c r="E72" s="38">
        <v>0</v>
      </c>
      <c r="F72" s="38">
        <v>0</v>
      </c>
      <c r="G72" s="38">
        <v>0</v>
      </c>
      <c r="H72" s="4"/>
      <c r="I72" s="4"/>
      <c r="J72" s="4"/>
      <c r="K72" s="4"/>
    </row>
    <row r="73" spans="1:11" ht="14.1" customHeight="1">
      <c r="A73" s="4"/>
      <c r="B73" s="4"/>
      <c r="C73" s="11" t="s">
        <v>455</v>
      </c>
      <c r="D73" s="38">
        <v>0</v>
      </c>
      <c r="E73" s="38">
        <v>0</v>
      </c>
      <c r="F73" s="38">
        <v>0</v>
      </c>
      <c r="G73" s="38">
        <v>0</v>
      </c>
      <c r="H73" s="4"/>
      <c r="I73" s="4"/>
      <c r="J73" s="4"/>
      <c r="K73" s="4"/>
    </row>
    <row r="74" spans="1:11" ht="14.1" customHeight="1">
      <c r="A74" s="4"/>
      <c r="B74" s="4"/>
      <c r="C74" s="11" t="s">
        <v>454</v>
      </c>
      <c r="D74" s="38">
        <v>0</v>
      </c>
      <c r="E74" s="38">
        <v>0</v>
      </c>
      <c r="F74" s="38">
        <v>0</v>
      </c>
      <c r="G74" s="38">
        <v>0</v>
      </c>
      <c r="H74" s="4"/>
      <c r="I74" s="4"/>
      <c r="J74" s="4"/>
      <c r="K74" s="4"/>
    </row>
    <row r="75" spans="1:11" ht="14.1" customHeight="1">
      <c r="A75" s="4"/>
      <c r="B75" s="4"/>
      <c r="C75" s="11" t="s">
        <v>453</v>
      </c>
      <c r="D75" s="38">
        <v>0</v>
      </c>
      <c r="E75" s="38">
        <v>0</v>
      </c>
      <c r="F75" s="38">
        <v>0</v>
      </c>
      <c r="G75" s="38">
        <v>0</v>
      </c>
      <c r="H75" s="4"/>
      <c r="I75" s="4"/>
      <c r="J75" s="4"/>
      <c r="K75" s="4"/>
    </row>
    <row r="76" spans="1:11" ht="14.1" customHeight="1">
      <c r="A76" s="4"/>
      <c r="B76" s="4"/>
      <c r="C76" s="10" t="s">
        <v>165</v>
      </c>
      <c r="D76" s="38">
        <v>12500000</v>
      </c>
      <c r="E76" s="38">
        <v>12908000</v>
      </c>
      <c r="F76" s="38">
        <v>13220000</v>
      </c>
      <c r="G76" s="38">
        <v>13675000</v>
      </c>
      <c r="H76" s="4"/>
      <c r="I76" s="4"/>
      <c r="J76" s="4"/>
      <c r="K76" s="4"/>
    </row>
    <row r="77" spans="1:11" ht="59.1" customHeight="1">
      <c r="A77" s="4"/>
      <c r="B77" s="4"/>
      <c r="C77" s="14" t="s">
        <v>484</v>
      </c>
      <c r="D77" s="825" t="s">
        <v>1190</v>
      </c>
      <c r="E77" s="826"/>
      <c r="F77" s="826"/>
      <c r="G77" s="826"/>
      <c r="H77" s="4"/>
      <c r="I77" s="4"/>
      <c r="J77" s="4"/>
      <c r="K77" s="4"/>
    </row>
    <row r="78" spans="1:11" ht="59.1" customHeight="1">
      <c r="A78" s="4"/>
      <c r="B78" s="4"/>
      <c r="C78" s="35" t="s">
        <v>482</v>
      </c>
      <c r="D78" s="821" t="s">
        <v>267</v>
      </c>
      <c r="E78" s="822"/>
      <c r="F78" s="822"/>
      <c r="G78" s="822"/>
      <c r="H78" s="4"/>
      <c r="I78" s="4"/>
      <c r="J78" s="4"/>
      <c r="K78" s="4"/>
    </row>
    <row r="79" spans="1:11" ht="59.1" customHeight="1">
      <c r="A79" s="4"/>
      <c r="B79" s="4"/>
      <c r="C79" s="35" t="s">
        <v>15</v>
      </c>
      <c r="D79" s="821" t="s">
        <v>437</v>
      </c>
      <c r="E79" s="822"/>
      <c r="F79" s="822"/>
      <c r="G79" s="822"/>
      <c r="H79" s="4"/>
      <c r="I79" s="4"/>
      <c r="J79" s="4"/>
      <c r="K79" s="4"/>
    </row>
    <row r="80" spans="1:11" ht="15" customHeight="1">
      <c r="A80" s="4"/>
      <c r="B80" s="4"/>
      <c r="C80" s="13"/>
      <c r="D80" s="41">
        <v>2021</v>
      </c>
      <c r="E80" s="41">
        <v>2022</v>
      </c>
      <c r="F80" s="41">
        <v>2023</v>
      </c>
      <c r="G80" s="41">
        <v>2024</v>
      </c>
      <c r="H80" s="4"/>
      <c r="I80" s="4"/>
      <c r="J80" s="4"/>
      <c r="K80" s="4"/>
    </row>
    <row r="81" spans="1:11" ht="15" customHeight="1">
      <c r="A81" s="4"/>
      <c r="B81" s="4"/>
      <c r="C81" s="12"/>
      <c r="D81" s="42" t="s">
        <v>7</v>
      </c>
      <c r="E81" s="42" t="s">
        <v>8</v>
      </c>
      <c r="F81" s="42" t="s">
        <v>8</v>
      </c>
      <c r="G81" s="42" t="s">
        <v>8</v>
      </c>
      <c r="H81" s="4"/>
      <c r="I81" s="4"/>
      <c r="J81" s="4"/>
      <c r="K81" s="4"/>
    </row>
    <row r="82" spans="1:11" ht="14.1" customHeight="1">
      <c r="A82" s="4"/>
      <c r="B82" s="4"/>
      <c r="C82" s="7" t="s">
        <v>16</v>
      </c>
      <c r="D82" s="43" t="s">
        <v>531</v>
      </c>
      <c r="E82" s="43" t="s">
        <v>531</v>
      </c>
      <c r="F82" s="43" t="s">
        <v>531</v>
      </c>
      <c r="G82" s="43" t="s">
        <v>531</v>
      </c>
      <c r="H82" s="4"/>
      <c r="I82" s="4"/>
      <c r="J82" s="4"/>
      <c r="K82" s="4"/>
    </row>
    <row r="83" spans="1:11" ht="14.1" customHeight="1">
      <c r="A83" s="4"/>
      <c r="B83" s="4"/>
      <c r="C83" s="7" t="s">
        <v>680</v>
      </c>
      <c r="D83" s="43" t="s">
        <v>940</v>
      </c>
      <c r="E83" s="43" t="s">
        <v>940</v>
      </c>
      <c r="F83" s="43" t="s">
        <v>940</v>
      </c>
      <c r="G83" s="43" t="s">
        <v>940</v>
      </c>
      <c r="H83" s="4"/>
      <c r="I83" s="4"/>
      <c r="J83" s="4"/>
      <c r="K83" s="4"/>
    </row>
    <row r="84" spans="1:11" ht="14.1" customHeight="1">
      <c r="A84" s="4"/>
      <c r="B84" s="4"/>
      <c r="C84" s="7" t="s">
        <v>676</v>
      </c>
      <c r="D84" s="43" t="s">
        <v>940</v>
      </c>
      <c r="E84" s="43" t="s">
        <v>940</v>
      </c>
      <c r="F84" s="43" t="s">
        <v>940</v>
      </c>
      <c r="G84" s="43" t="s">
        <v>940</v>
      </c>
      <c r="H84" s="4"/>
      <c r="I84" s="4"/>
      <c r="J84" s="4"/>
      <c r="K84" s="4"/>
    </row>
    <row r="85" spans="1:11" ht="14.1" customHeight="1">
      <c r="A85" s="4"/>
      <c r="B85" s="4"/>
      <c r="C85" s="7" t="s">
        <v>477</v>
      </c>
      <c r="D85" s="43" t="s">
        <v>450</v>
      </c>
      <c r="E85" s="43" t="s">
        <v>474</v>
      </c>
      <c r="F85" s="43" t="s">
        <v>474</v>
      </c>
      <c r="G85" s="43" t="s">
        <v>474</v>
      </c>
      <c r="H85" s="4"/>
      <c r="I85" s="4"/>
      <c r="J85" s="4"/>
      <c r="K85" s="4"/>
    </row>
    <row r="86" spans="1:11" ht="14.1" customHeight="1">
      <c r="A86" s="4"/>
      <c r="B86" s="4"/>
      <c r="C86" s="7" t="s">
        <v>476</v>
      </c>
      <c r="D86" s="43" t="s">
        <v>450</v>
      </c>
      <c r="E86" s="43" t="s">
        <v>474</v>
      </c>
      <c r="F86" s="43" t="s">
        <v>474</v>
      </c>
      <c r="G86" s="43" t="s">
        <v>474</v>
      </c>
      <c r="H86" s="4"/>
      <c r="I86" s="4"/>
      <c r="J86" s="4"/>
      <c r="K86" s="4"/>
    </row>
    <row r="87" spans="1:11" ht="14.1" customHeight="1">
      <c r="A87" s="4"/>
      <c r="B87" s="4"/>
      <c r="C87" s="7" t="s">
        <v>22</v>
      </c>
      <c r="D87" s="43" t="s">
        <v>450</v>
      </c>
      <c r="E87" s="43" t="s">
        <v>474</v>
      </c>
      <c r="F87" s="43" t="s">
        <v>474</v>
      </c>
      <c r="G87" s="43" t="s">
        <v>474</v>
      </c>
      <c r="H87" s="4"/>
      <c r="I87" s="4"/>
      <c r="J87" s="4"/>
      <c r="K87" s="4"/>
    </row>
    <row r="88" spans="1:11" ht="14.1" customHeight="1">
      <c r="A88" s="4"/>
      <c r="B88" s="4"/>
      <c r="C88" s="823" t="s">
        <v>473</v>
      </c>
      <c r="D88" s="824"/>
      <c r="E88" s="824"/>
      <c r="F88" s="824"/>
      <c r="G88" s="824"/>
      <c r="H88" s="4"/>
      <c r="I88" s="4"/>
      <c r="J88" s="4"/>
      <c r="K88" s="4"/>
    </row>
    <row r="89" spans="1:11" ht="14.1" customHeight="1">
      <c r="A89" s="4"/>
      <c r="B89" s="4"/>
      <c r="C89" s="13"/>
      <c r="D89" s="41">
        <v>2021</v>
      </c>
      <c r="E89" s="41">
        <v>2022</v>
      </c>
      <c r="F89" s="41">
        <v>2023</v>
      </c>
      <c r="G89" s="41">
        <v>2024</v>
      </c>
      <c r="H89" s="4"/>
      <c r="I89" s="4"/>
      <c r="J89" s="4"/>
      <c r="K89" s="4"/>
    </row>
    <row r="90" spans="1:11" ht="14.1" customHeight="1">
      <c r="A90" s="4"/>
      <c r="B90" s="4"/>
      <c r="C90" s="12"/>
      <c r="D90" s="42" t="s">
        <v>7</v>
      </c>
      <c r="E90" s="42" t="s">
        <v>8</v>
      </c>
      <c r="F90" s="42" t="s">
        <v>8</v>
      </c>
      <c r="G90" s="42" t="s">
        <v>8</v>
      </c>
      <c r="H90" s="4"/>
      <c r="I90" s="4"/>
      <c r="J90" s="4"/>
      <c r="K90" s="4"/>
    </row>
    <row r="91" spans="1:11" ht="14.1" customHeight="1">
      <c r="A91" s="4"/>
      <c r="B91" s="4"/>
      <c r="C91" s="11" t="s">
        <v>470</v>
      </c>
      <c r="D91" s="38">
        <v>0</v>
      </c>
      <c r="E91" s="38">
        <v>0</v>
      </c>
      <c r="F91" s="38">
        <v>0</v>
      </c>
      <c r="G91" s="38">
        <v>0</v>
      </c>
      <c r="H91" s="4"/>
      <c r="I91" s="4"/>
      <c r="J91" s="4"/>
      <c r="K91" s="4"/>
    </row>
    <row r="92" spans="1:11" ht="14.1" customHeight="1">
      <c r="A92" s="4"/>
      <c r="B92" s="4"/>
      <c r="C92" s="11" t="s">
        <v>459</v>
      </c>
      <c r="D92" s="38">
        <v>0</v>
      </c>
      <c r="E92" s="38">
        <v>0</v>
      </c>
      <c r="F92" s="38">
        <v>0</v>
      </c>
      <c r="G92" s="38">
        <v>0</v>
      </c>
      <c r="H92" s="4"/>
      <c r="I92" s="4"/>
      <c r="J92" s="4"/>
      <c r="K92" s="4"/>
    </row>
    <row r="93" spans="1:11" ht="14.1" customHeight="1">
      <c r="A93" s="4"/>
      <c r="B93" s="4"/>
      <c r="C93" s="11" t="s">
        <v>463</v>
      </c>
      <c r="D93" s="38">
        <v>0</v>
      </c>
      <c r="E93" s="38">
        <v>0</v>
      </c>
      <c r="F93" s="38">
        <v>0</v>
      </c>
      <c r="G93" s="38">
        <v>0</v>
      </c>
      <c r="H93" s="4"/>
      <c r="I93" s="4"/>
      <c r="J93" s="4"/>
      <c r="K93" s="4"/>
    </row>
    <row r="94" spans="1:11" ht="14.1" customHeight="1">
      <c r="A94" s="4"/>
      <c r="B94" s="4"/>
      <c r="C94" s="11" t="s">
        <v>469</v>
      </c>
      <c r="D94" s="38">
        <v>0</v>
      </c>
      <c r="E94" s="38">
        <v>0</v>
      </c>
      <c r="F94" s="38">
        <v>0</v>
      </c>
      <c r="G94" s="38">
        <v>0</v>
      </c>
      <c r="H94" s="4"/>
      <c r="I94" s="4"/>
      <c r="J94" s="4"/>
      <c r="K94" s="4"/>
    </row>
    <row r="95" spans="1:11" ht="14.1" customHeight="1">
      <c r="A95" s="4"/>
      <c r="B95" s="4"/>
      <c r="C95" s="11" t="s">
        <v>459</v>
      </c>
      <c r="D95" s="38">
        <v>0</v>
      </c>
      <c r="E95" s="38">
        <v>0</v>
      </c>
      <c r="F95" s="38">
        <v>0</v>
      </c>
      <c r="G95" s="38">
        <v>0</v>
      </c>
      <c r="H95" s="4"/>
      <c r="I95" s="4"/>
      <c r="J95" s="4"/>
      <c r="K95" s="4"/>
    </row>
    <row r="96" spans="1:11" ht="14.1" customHeight="1">
      <c r="A96" s="4"/>
      <c r="B96" s="4"/>
      <c r="C96" s="11" t="s">
        <v>463</v>
      </c>
      <c r="D96" s="38">
        <v>0</v>
      </c>
      <c r="E96" s="38">
        <v>0</v>
      </c>
      <c r="F96" s="38">
        <v>0</v>
      </c>
      <c r="G96" s="38">
        <v>0</v>
      </c>
      <c r="H96" s="4"/>
      <c r="I96" s="4"/>
      <c r="J96" s="4"/>
      <c r="K96" s="4"/>
    </row>
    <row r="97" spans="1:11" ht="14.1" customHeight="1">
      <c r="A97" s="4"/>
      <c r="B97" s="4"/>
      <c r="C97" s="11" t="s">
        <v>468</v>
      </c>
      <c r="D97" s="38">
        <v>0</v>
      </c>
      <c r="E97" s="38">
        <v>0</v>
      </c>
      <c r="F97" s="38">
        <v>0</v>
      </c>
      <c r="G97" s="38">
        <v>0</v>
      </c>
      <c r="H97" s="4"/>
      <c r="I97" s="4"/>
      <c r="J97" s="4"/>
      <c r="K97" s="4"/>
    </row>
    <row r="98" spans="1:11" ht="14.1" customHeight="1">
      <c r="A98" s="4"/>
      <c r="B98" s="4"/>
      <c r="C98" s="11" t="s">
        <v>459</v>
      </c>
      <c r="D98" s="38">
        <v>0</v>
      </c>
      <c r="E98" s="38">
        <v>0</v>
      </c>
      <c r="F98" s="38">
        <v>0</v>
      </c>
      <c r="G98" s="38">
        <v>0</v>
      </c>
      <c r="H98" s="4"/>
      <c r="I98" s="4"/>
      <c r="J98" s="4"/>
      <c r="K98" s="4"/>
    </row>
    <row r="99" spans="1:11" ht="14.1" customHeight="1">
      <c r="A99" s="4"/>
      <c r="B99" s="4"/>
      <c r="C99" s="11" t="s">
        <v>463</v>
      </c>
      <c r="D99" s="38">
        <v>0</v>
      </c>
      <c r="E99" s="38">
        <v>0</v>
      </c>
      <c r="F99" s="38">
        <v>0</v>
      </c>
      <c r="G99" s="38">
        <v>0</v>
      </c>
      <c r="H99" s="4"/>
      <c r="I99" s="4"/>
      <c r="J99" s="4"/>
      <c r="K99" s="4"/>
    </row>
    <row r="100" spans="1:11" ht="14.1" customHeight="1">
      <c r="A100" s="4"/>
      <c r="B100" s="4"/>
      <c r="C100" s="11" t="s">
        <v>467</v>
      </c>
      <c r="D100" s="38">
        <v>0</v>
      </c>
      <c r="E100" s="38">
        <v>0</v>
      </c>
      <c r="F100" s="38">
        <v>0</v>
      </c>
      <c r="G100" s="38">
        <v>0</v>
      </c>
      <c r="H100" s="4"/>
      <c r="I100" s="4"/>
      <c r="J100" s="4"/>
      <c r="K100" s="4"/>
    </row>
    <row r="101" spans="1:11" ht="14.1" customHeight="1">
      <c r="A101" s="4"/>
      <c r="B101" s="4"/>
      <c r="C101" s="11" t="s">
        <v>459</v>
      </c>
      <c r="D101" s="38">
        <v>0</v>
      </c>
      <c r="E101" s="38">
        <v>0</v>
      </c>
      <c r="F101" s="38">
        <v>0</v>
      </c>
      <c r="G101" s="38">
        <v>0</v>
      </c>
      <c r="H101" s="4"/>
      <c r="I101" s="4"/>
      <c r="J101" s="4"/>
      <c r="K101" s="4"/>
    </row>
    <row r="102" spans="1:11" ht="14.1" customHeight="1">
      <c r="A102" s="4"/>
      <c r="B102" s="4"/>
      <c r="C102" s="11" t="s">
        <v>463</v>
      </c>
      <c r="D102" s="38">
        <v>0</v>
      </c>
      <c r="E102" s="38">
        <v>0</v>
      </c>
      <c r="F102" s="38">
        <v>0</v>
      </c>
      <c r="G102" s="38">
        <v>0</v>
      </c>
      <c r="H102" s="4"/>
      <c r="I102" s="4"/>
      <c r="J102" s="4"/>
      <c r="K102" s="4"/>
    </row>
    <row r="103" spans="1:11" ht="14.1" customHeight="1">
      <c r="A103" s="4"/>
      <c r="B103" s="4"/>
      <c r="C103" s="11" t="s">
        <v>472</v>
      </c>
      <c r="D103" s="38">
        <v>0</v>
      </c>
      <c r="E103" s="38">
        <v>0</v>
      </c>
      <c r="F103" s="38">
        <v>0</v>
      </c>
      <c r="G103" s="38">
        <v>0</v>
      </c>
      <c r="H103" s="4"/>
      <c r="I103" s="4"/>
      <c r="J103" s="4"/>
      <c r="K103" s="4"/>
    </row>
    <row r="104" spans="1:11" ht="14.1" customHeight="1">
      <c r="A104" s="4"/>
      <c r="B104" s="4"/>
      <c r="C104" s="11" t="s">
        <v>459</v>
      </c>
      <c r="D104" s="38">
        <v>0</v>
      </c>
      <c r="E104" s="38">
        <v>0</v>
      </c>
      <c r="F104" s="38">
        <v>0</v>
      </c>
      <c r="G104" s="38">
        <v>0</v>
      </c>
      <c r="H104" s="4"/>
      <c r="I104" s="4"/>
      <c r="J104" s="4"/>
      <c r="K104" s="4"/>
    </row>
    <row r="105" spans="1:11" ht="14.1" customHeight="1">
      <c r="A105" s="4"/>
      <c r="B105" s="4"/>
      <c r="C105" s="11" t="s">
        <v>463</v>
      </c>
      <c r="D105" s="38">
        <v>0</v>
      </c>
      <c r="E105" s="38">
        <v>0</v>
      </c>
      <c r="F105" s="38">
        <v>0</v>
      </c>
      <c r="G105" s="38">
        <v>0</v>
      </c>
      <c r="H105" s="4"/>
      <c r="I105" s="4"/>
      <c r="J105" s="4"/>
      <c r="K105" s="4"/>
    </row>
    <row r="106" spans="1:11" ht="14.1" customHeight="1">
      <c r="A106" s="4"/>
      <c r="B106" s="4"/>
      <c r="C106" s="11" t="s">
        <v>465</v>
      </c>
      <c r="D106" s="38">
        <v>300000</v>
      </c>
      <c r="E106" s="38">
        <v>300000</v>
      </c>
      <c r="F106" s="38">
        <v>300000</v>
      </c>
      <c r="G106" s="38">
        <v>300000</v>
      </c>
      <c r="H106" s="4"/>
      <c r="I106" s="4"/>
      <c r="J106" s="4"/>
      <c r="K106" s="4"/>
    </row>
    <row r="107" spans="1:11" ht="14.1" customHeight="1">
      <c r="A107" s="4"/>
      <c r="B107" s="4"/>
      <c r="C107" s="11" t="s">
        <v>459</v>
      </c>
      <c r="D107" s="38">
        <v>300000</v>
      </c>
      <c r="E107" s="38">
        <v>300000</v>
      </c>
      <c r="F107" s="38">
        <v>300000</v>
      </c>
      <c r="G107" s="38">
        <v>300000</v>
      </c>
      <c r="H107" s="4"/>
      <c r="I107" s="4"/>
      <c r="J107" s="4"/>
      <c r="K107" s="4"/>
    </row>
    <row r="108" spans="1:11" ht="14.1" customHeight="1">
      <c r="A108" s="4"/>
      <c r="B108" s="4"/>
      <c r="C108" s="11" t="s">
        <v>463</v>
      </c>
      <c r="D108" s="38">
        <v>0</v>
      </c>
      <c r="E108" s="38">
        <v>0</v>
      </c>
      <c r="F108" s="38">
        <v>0</v>
      </c>
      <c r="G108" s="38">
        <v>0</v>
      </c>
      <c r="H108" s="4"/>
      <c r="I108" s="4"/>
      <c r="J108" s="4"/>
      <c r="K108" s="4"/>
    </row>
    <row r="109" spans="1:11" ht="14.1" customHeight="1">
      <c r="A109" s="4"/>
      <c r="B109" s="4"/>
      <c r="C109" s="11" t="s">
        <v>464</v>
      </c>
      <c r="D109" s="38">
        <v>0</v>
      </c>
      <c r="E109" s="38">
        <v>0</v>
      </c>
      <c r="F109" s="38">
        <v>0</v>
      </c>
      <c r="G109" s="38">
        <v>0</v>
      </c>
      <c r="H109" s="4"/>
      <c r="I109" s="4"/>
      <c r="J109" s="4"/>
      <c r="K109" s="4"/>
    </row>
    <row r="110" spans="1:11" ht="14.1" customHeight="1">
      <c r="A110" s="4"/>
      <c r="B110" s="4"/>
      <c r="C110" s="11" t="s">
        <v>459</v>
      </c>
      <c r="D110" s="38">
        <v>0</v>
      </c>
      <c r="E110" s="38">
        <v>0</v>
      </c>
      <c r="F110" s="38">
        <v>0</v>
      </c>
      <c r="G110" s="38">
        <v>0</v>
      </c>
      <c r="H110" s="4"/>
      <c r="I110" s="4"/>
      <c r="J110" s="4"/>
      <c r="K110" s="4"/>
    </row>
    <row r="111" spans="1:11" ht="14.1" customHeight="1">
      <c r="A111" s="4"/>
      <c r="B111" s="4"/>
      <c r="C111" s="11" t="s">
        <v>463</v>
      </c>
      <c r="D111" s="38">
        <v>0</v>
      </c>
      <c r="E111" s="38">
        <v>0</v>
      </c>
      <c r="F111" s="38">
        <v>0</v>
      </c>
      <c r="G111" s="38">
        <v>0</v>
      </c>
      <c r="H111" s="4"/>
      <c r="I111" s="4"/>
      <c r="J111" s="4"/>
      <c r="K111" s="4"/>
    </row>
    <row r="112" spans="1:11" ht="14.1" customHeight="1">
      <c r="A112" s="4"/>
      <c r="B112" s="4"/>
      <c r="C112" s="11" t="s">
        <v>462</v>
      </c>
      <c r="D112" s="38">
        <v>0</v>
      </c>
      <c r="E112" s="38">
        <v>0</v>
      </c>
      <c r="F112" s="38">
        <v>0</v>
      </c>
      <c r="G112" s="38">
        <v>0</v>
      </c>
      <c r="H112" s="4"/>
      <c r="I112" s="4"/>
      <c r="J112" s="4"/>
      <c r="K112" s="4"/>
    </row>
    <row r="113" spans="1:11" ht="14.1" customHeight="1">
      <c r="A113" s="4"/>
      <c r="B113" s="4"/>
      <c r="C113" s="11" t="s">
        <v>459</v>
      </c>
      <c r="D113" s="38">
        <v>0</v>
      </c>
      <c r="E113" s="38">
        <v>0</v>
      </c>
      <c r="F113" s="38">
        <v>0</v>
      </c>
      <c r="G113" s="38">
        <v>0</v>
      </c>
      <c r="H113" s="4"/>
      <c r="I113" s="4"/>
      <c r="J113" s="4"/>
      <c r="K113" s="4"/>
    </row>
    <row r="114" spans="1:11" ht="14.1" customHeight="1">
      <c r="A114" s="4"/>
      <c r="B114" s="4"/>
      <c r="C114" s="11" t="s">
        <v>458</v>
      </c>
      <c r="D114" s="38">
        <v>0</v>
      </c>
      <c r="E114" s="38">
        <v>0</v>
      </c>
      <c r="F114" s="38">
        <v>0</v>
      </c>
      <c r="G114" s="38">
        <v>0</v>
      </c>
      <c r="H114" s="4"/>
      <c r="I114" s="4"/>
      <c r="J114" s="4"/>
      <c r="K114" s="4"/>
    </row>
    <row r="115" spans="1:11" ht="14.1" customHeight="1">
      <c r="A115" s="4"/>
      <c r="B115" s="4"/>
      <c r="C115" s="11" t="s">
        <v>457</v>
      </c>
      <c r="D115" s="38">
        <v>0</v>
      </c>
      <c r="E115" s="38">
        <v>0</v>
      </c>
      <c r="F115" s="38">
        <v>0</v>
      </c>
      <c r="G115" s="38">
        <v>0</v>
      </c>
      <c r="H115" s="4"/>
      <c r="I115" s="4"/>
      <c r="J115" s="4"/>
      <c r="K115" s="4"/>
    </row>
    <row r="116" spans="1:11" ht="14.1" customHeight="1">
      <c r="A116" s="4"/>
      <c r="B116" s="4"/>
      <c r="C116" s="11" t="s">
        <v>456</v>
      </c>
      <c r="D116" s="38">
        <v>0</v>
      </c>
      <c r="E116" s="38">
        <v>0</v>
      </c>
      <c r="F116" s="38">
        <v>0</v>
      </c>
      <c r="G116" s="38">
        <v>0</v>
      </c>
      <c r="H116" s="4"/>
      <c r="I116" s="4"/>
      <c r="J116" s="4"/>
      <c r="K116" s="4"/>
    </row>
    <row r="117" spans="1:11" ht="14.1" customHeight="1">
      <c r="A117" s="4"/>
      <c r="B117" s="4"/>
      <c r="C117" s="11" t="s">
        <v>455</v>
      </c>
      <c r="D117" s="38">
        <v>0</v>
      </c>
      <c r="E117" s="38">
        <v>0</v>
      </c>
      <c r="F117" s="38">
        <v>0</v>
      </c>
      <c r="G117" s="38">
        <v>0</v>
      </c>
      <c r="H117" s="4"/>
      <c r="I117" s="4"/>
      <c r="J117" s="4"/>
      <c r="K117" s="4"/>
    </row>
    <row r="118" spans="1:11" ht="14.1" customHeight="1">
      <c r="A118" s="4"/>
      <c r="B118" s="4"/>
      <c r="C118" s="11" t="s">
        <v>461</v>
      </c>
      <c r="D118" s="38">
        <v>0</v>
      </c>
      <c r="E118" s="38">
        <v>0</v>
      </c>
      <c r="F118" s="38">
        <v>0</v>
      </c>
      <c r="G118" s="38">
        <v>0</v>
      </c>
      <c r="H118" s="4"/>
      <c r="I118" s="4"/>
      <c r="J118" s="4"/>
      <c r="K118" s="4"/>
    </row>
    <row r="119" spans="1:11" ht="14.1" customHeight="1">
      <c r="A119" s="4"/>
      <c r="B119" s="4"/>
      <c r="C119" s="11" t="s">
        <v>459</v>
      </c>
      <c r="D119" s="38">
        <v>0</v>
      </c>
      <c r="E119" s="38">
        <v>0</v>
      </c>
      <c r="F119" s="38">
        <v>0</v>
      </c>
      <c r="G119" s="38">
        <v>0</v>
      </c>
      <c r="H119" s="4"/>
      <c r="I119" s="4"/>
      <c r="J119" s="4"/>
      <c r="K119" s="4"/>
    </row>
    <row r="120" spans="1:11" ht="14.1" customHeight="1">
      <c r="A120" s="4"/>
      <c r="B120" s="4"/>
      <c r="C120" s="11" t="s">
        <v>458</v>
      </c>
      <c r="D120" s="38">
        <v>0</v>
      </c>
      <c r="E120" s="38">
        <v>0</v>
      </c>
      <c r="F120" s="38">
        <v>0</v>
      </c>
      <c r="G120" s="38">
        <v>0</v>
      </c>
      <c r="H120" s="4"/>
      <c r="I120" s="4"/>
      <c r="J120" s="4"/>
      <c r="K120" s="4"/>
    </row>
    <row r="121" spans="1:11" ht="14.1" customHeight="1">
      <c r="A121" s="4"/>
      <c r="B121" s="4"/>
      <c r="C121" s="11" t="s">
        <v>457</v>
      </c>
      <c r="D121" s="38">
        <v>0</v>
      </c>
      <c r="E121" s="38">
        <v>0</v>
      </c>
      <c r="F121" s="38">
        <v>0</v>
      </c>
      <c r="G121" s="38">
        <v>0</v>
      </c>
      <c r="H121" s="4"/>
      <c r="I121" s="4"/>
      <c r="J121" s="4"/>
      <c r="K121" s="4"/>
    </row>
    <row r="122" spans="1:11" ht="14.1" customHeight="1">
      <c r="A122" s="4"/>
      <c r="B122" s="4"/>
      <c r="C122" s="11" t="s">
        <v>456</v>
      </c>
      <c r="D122" s="38">
        <v>0</v>
      </c>
      <c r="E122" s="38">
        <v>0</v>
      </c>
      <c r="F122" s="38">
        <v>0</v>
      </c>
      <c r="G122" s="38">
        <v>0</v>
      </c>
      <c r="H122" s="4"/>
      <c r="I122" s="4"/>
      <c r="J122" s="4"/>
      <c r="K122" s="4"/>
    </row>
    <row r="123" spans="1:11" ht="14.1" customHeight="1">
      <c r="A123" s="4"/>
      <c r="B123" s="4"/>
      <c r="C123" s="11" t="s">
        <v>455</v>
      </c>
      <c r="D123" s="38">
        <v>0</v>
      </c>
      <c r="E123" s="38">
        <v>0</v>
      </c>
      <c r="F123" s="38">
        <v>0</v>
      </c>
      <c r="G123" s="38">
        <v>0</v>
      </c>
      <c r="H123" s="4"/>
      <c r="I123" s="4"/>
      <c r="J123" s="4"/>
      <c r="K123" s="4"/>
    </row>
    <row r="124" spans="1:11" ht="14.1" customHeight="1">
      <c r="A124" s="4"/>
      <c r="B124" s="4"/>
      <c r="C124" s="11" t="s">
        <v>460</v>
      </c>
      <c r="D124" s="38">
        <v>0</v>
      </c>
      <c r="E124" s="38">
        <v>0</v>
      </c>
      <c r="F124" s="38">
        <v>0</v>
      </c>
      <c r="G124" s="38">
        <v>0</v>
      </c>
      <c r="H124" s="4"/>
      <c r="I124" s="4"/>
      <c r="J124" s="4"/>
      <c r="K124" s="4"/>
    </row>
    <row r="125" spans="1:11" ht="14.1" customHeight="1">
      <c r="A125" s="4"/>
      <c r="B125" s="4"/>
      <c r="C125" s="11" t="s">
        <v>459</v>
      </c>
      <c r="D125" s="38">
        <v>0</v>
      </c>
      <c r="E125" s="38">
        <v>0</v>
      </c>
      <c r="F125" s="38">
        <v>0</v>
      </c>
      <c r="G125" s="38">
        <v>0</v>
      </c>
      <c r="H125" s="4"/>
      <c r="I125" s="4"/>
      <c r="J125" s="4"/>
      <c r="K125" s="4"/>
    </row>
    <row r="126" spans="1:11" ht="14.1" customHeight="1">
      <c r="A126" s="4"/>
      <c r="B126" s="4"/>
      <c r="C126" s="11" t="s">
        <v>458</v>
      </c>
      <c r="D126" s="38">
        <v>0</v>
      </c>
      <c r="E126" s="38">
        <v>0</v>
      </c>
      <c r="F126" s="38">
        <v>0</v>
      </c>
      <c r="G126" s="38">
        <v>0</v>
      </c>
      <c r="H126" s="4"/>
      <c r="I126" s="4"/>
      <c r="J126" s="4"/>
      <c r="K126" s="4"/>
    </row>
    <row r="127" spans="1:11" ht="14.1" customHeight="1">
      <c r="A127" s="4"/>
      <c r="B127" s="4"/>
      <c r="C127" s="11" t="s">
        <v>457</v>
      </c>
      <c r="D127" s="38">
        <v>0</v>
      </c>
      <c r="E127" s="38">
        <v>0</v>
      </c>
      <c r="F127" s="38">
        <v>0</v>
      </c>
      <c r="G127" s="38">
        <v>0</v>
      </c>
      <c r="H127" s="4"/>
      <c r="I127" s="4"/>
      <c r="J127" s="4"/>
      <c r="K127" s="4"/>
    </row>
    <row r="128" spans="1:11" ht="14.1" customHeight="1">
      <c r="A128" s="4"/>
      <c r="B128" s="4"/>
      <c r="C128" s="11" t="s">
        <v>456</v>
      </c>
      <c r="D128" s="38">
        <v>0</v>
      </c>
      <c r="E128" s="38">
        <v>0</v>
      </c>
      <c r="F128" s="38">
        <v>0</v>
      </c>
      <c r="G128" s="38">
        <v>0</v>
      </c>
      <c r="H128" s="4"/>
      <c r="I128" s="4"/>
      <c r="J128" s="4"/>
      <c r="K128" s="4"/>
    </row>
    <row r="129" spans="1:11" ht="14.1" customHeight="1">
      <c r="A129" s="4"/>
      <c r="B129" s="4"/>
      <c r="C129" s="11" t="s">
        <v>455</v>
      </c>
      <c r="D129" s="38">
        <v>0</v>
      </c>
      <c r="E129" s="38">
        <v>0</v>
      </c>
      <c r="F129" s="38">
        <v>0</v>
      </c>
      <c r="G129" s="38">
        <v>0</v>
      </c>
      <c r="H129" s="4"/>
      <c r="I129" s="4"/>
      <c r="J129" s="4"/>
      <c r="K129" s="4"/>
    </row>
    <row r="130" spans="1:11" ht="14.1" customHeight="1">
      <c r="A130" s="4"/>
      <c r="B130" s="4"/>
      <c r="C130" s="11" t="s">
        <v>454</v>
      </c>
      <c r="D130" s="38">
        <v>0</v>
      </c>
      <c r="E130" s="38">
        <v>0</v>
      </c>
      <c r="F130" s="38">
        <v>0</v>
      </c>
      <c r="G130" s="38">
        <v>0</v>
      </c>
      <c r="H130" s="4"/>
      <c r="I130" s="4"/>
      <c r="J130" s="4"/>
      <c r="K130" s="4"/>
    </row>
    <row r="131" spans="1:11" ht="14.1" customHeight="1">
      <c r="A131" s="4"/>
      <c r="B131" s="4"/>
      <c r="C131" s="11" t="s">
        <v>453</v>
      </c>
      <c r="D131" s="38">
        <v>0</v>
      </c>
      <c r="E131" s="38">
        <v>0</v>
      </c>
      <c r="F131" s="38">
        <v>0</v>
      </c>
      <c r="G131" s="38">
        <v>0</v>
      </c>
      <c r="H131" s="4"/>
      <c r="I131" s="4"/>
      <c r="J131" s="4"/>
      <c r="K131" s="4"/>
    </row>
    <row r="132" spans="1:11" ht="14.1" customHeight="1">
      <c r="A132" s="4"/>
      <c r="B132" s="4"/>
      <c r="C132" s="10" t="s">
        <v>165</v>
      </c>
      <c r="D132" s="38">
        <v>300000</v>
      </c>
      <c r="E132" s="38">
        <v>300000</v>
      </c>
      <c r="F132" s="38">
        <v>300000</v>
      </c>
      <c r="G132" s="38">
        <v>300000</v>
      </c>
      <c r="H132" s="4"/>
      <c r="I132" s="4"/>
      <c r="J132" s="4"/>
      <c r="K132" s="4"/>
    </row>
    <row r="133" spans="1:11" ht="14.1" customHeight="1">
      <c r="A133" s="4"/>
      <c r="B133" s="4"/>
      <c r="C133" s="827" t="s">
        <v>44</v>
      </c>
      <c r="D133" s="828"/>
      <c r="E133" s="828"/>
      <c r="F133" s="828"/>
      <c r="G133" s="828"/>
      <c r="H133" s="4"/>
      <c r="I133" s="4"/>
      <c r="J133" s="4"/>
      <c r="K133" s="4"/>
    </row>
    <row r="134" spans="1:11" ht="14.1" customHeight="1">
      <c r="A134" s="4"/>
      <c r="B134" s="4"/>
      <c r="C134" s="34" t="s">
        <v>1189</v>
      </c>
      <c r="D134" s="827" t="s">
        <v>55</v>
      </c>
      <c r="E134" s="828"/>
      <c r="F134" s="828"/>
      <c r="G134" s="828"/>
      <c r="H134" s="4"/>
      <c r="I134" s="4"/>
      <c r="J134" s="4"/>
      <c r="K134" s="4"/>
    </row>
    <row r="135" spans="1:11" ht="14.1" customHeight="1">
      <c r="A135" s="4"/>
      <c r="B135" s="4"/>
      <c r="C135" s="14" t="s">
        <v>484</v>
      </c>
      <c r="D135" s="825" t="s">
        <v>1188</v>
      </c>
      <c r="E135" s="826"/>
      <c r="F135" s="826"/>
      <c r="G135" s="826"/>
      <c r="H135" s="4"/>
      <c r="I135" s="4"/>
      <c r="J135" s="4"/>
      <c r="K135" s="4"/>
    </row>
    <row r="136" spans="1:11" ht="14.1" customHeight="1">
      <c r="A136" s="4"/>
      <c r="B136" s="4"/>
      <c r="C136" s="35" t="s">
        <v>482</v>
      </c>
      <c r="D136" s="821" t="s">
        <v>55</v>
      </c>
      <c r="E136" s="822"/>
      <c r="F136" s="822"/>
      <c r="G136" s="822"/>
      <c r="H136" s="4"/>
      <c r="I136" s="4"/>
      <c r="J136" s="4"/>
      <c r="K136" s="4"/>
    </row>
    <row r="137" spans="1:11" ht="14.1" customHeight="1">
      <c r="A137" s="4"/>
      <c r="B137" s="4"/>
      <c r="C137" s="35" t="s">
        <v>15</v>
      </c>
      <c r="D137" s="821" t="s">
        <v>1187</v>
      </c>
      <c r="E137" s="822"/>
      <c r="F137" s="822"/>
      <c r="G137" s="822"/>
      <c r="H137" s="4"/>
      <c r="I137" s="4"/>
      <c r="J137" s="4"/>
      <c r="K137" s="4"/>
    </row>
    <row r="138" spans="1:11" ht="15" customHeight="1">
      <c r="A138" s="4"/>
      <c r="B138" s="4"/>
      <c r="C138" s="13"/>
      <c r="D138" s="41">
        <v>2021</v>
      </c>
      <c r="E138" s="41">
        <v>2022</v>
      </c>
      <c r="F138" s="41">
        <v>2023</v>
      </c>
      <c r="G138" s="41">
        <v>2024</v>
      </c>
      <c r="H138" s="4"/>
      <c r="I138" s="4"/>
      <c r="J138" s="4"/>
      <c r="K138" s="4"/>
    </row>
    <row r="139" spans="1:11" ht="15" customHeight="1">
      <c r="A139" s="4"/>
      <c r="B139" s="4"/>
      <c r="C139" s="12"/>
      <c r="D139" s="42" t="s">
        <v>7</v>
      </c>
      <c r="E139" s="42" t="s">
        <v>8</v>
      </c>
      <c r="F139" s="42" t="s">
        <v>8</v>
      </c>
      <c r="G139" s="42" t="s">
        <v>8</v>
      </c>
      <c r="H139" s="4"/>
      <c r="I139" s="4"/>
      <c r="J139" s="4"/>
      <c r="K139" s="4"/>
    </row>
    <row r="140" spans="1:11" ht="14.1" customHeight="1">
      <c r="A140" s="4"/>
      <c r="B140" s="4"/>
      <c r="C140" s="7" t="s">
        <v>16</v>
      </c>
      <c r="D140" s="43" t="s">
        <v>492</v>
      </c>
      <c r="E140" s="43" t="s">
        <v>531</v>
      </c>
      <c r="F140" s="43" t="s">
        <v>531</v>
      </c>
      <c r="G140" s="43" t="s">
        <v>531</v>
      </c>
      <c r="H140" s="4"/>
      <c r="I140" s="4"/>
      <c r="J140" s="4"/>
      <c r="K140" s="4"/>
    </row>
    <row r="141" spans="1:11" ht="14.1" customHeight="1">
      <c r="A141" s="4"/>
      <c r="B141" s="4"/>
      <c r="C141" s="7" t="s">
        <v>680</v>
      </c>
      <c r="D141" s="43" t="s">
        <v>692</v>
      </c>
      <c r="E141" s="43" t="s">
        <v>692</v>
      </c>
      <c r="F141" s="43" t="s">
        <v>692</v>
      </c>
      <c r="G141" s="43" t="s">
        <v>692</v>
      </c>
      <c r="H141" s="4"/>
      <c r="I141" s="4"/>
      <c r="J141" s="4"/>
      <c r="K141" s="4"/>
    </row>
    <row r="142" spans="1:11" ht="14.1" customHeight="1">
      <c r="A142" s="4"/>
      <c r="B142" s="4"/>
      <c r="C142" s="7" t="s">
        <v>676</v>
      </c>
      <c r="D142" s="43" t="s">
        <v>1186</v>
      </c>
      <c r="E142" s="43" t="s">
        <v>692</v>
      </c>
      <c r="F142" s="43" t="s">
        <v>692</v>
      </c>
      <c r="G142" s="43" t="s">
        <v>692</v>
      </c>
      <c r="H142" s="4"/>
      <c r="I142" s="4"/>
      <c r="J142" s="4"/>
      <c r="K142" s="4"/>
    </row>
    <row r="143" spans="1:11" ht="14.1" customHeight="1">
      <c r="A143" s="4"/>
      <c r="B143" s="4"/>
      <c r="C143" s="7" t="s">
        <v>477</v>
      </c>
      <c r="D143" s="43" t="s">
        <v>450</v>
      </c>
      <c r="E143" s="43" t="s">
        <v>956</v>
      </c>
      <c r="F143" s="43" t="s">
        <v>474</v>
      </c>
      <c r="G143" s="43" t="s">
        <v>474</v>
      </c>
      <c r="H143" s="4"/>
      <c r="I143" s="4"/>
      <c r="J143" s="4"/>
      <c r="K143" s="4"/>
    </row>
    <row r="144" spans="1:11" ht="14.1" customHeight="1">
      <c r="A144" s="4"/>
      <c r="B144" s="4"/>
      <c r="C144" s="7" t="s">
        <v>476</v>
      </c>
      <c r="D144" s="43" t="s">
        <v>450</v>
      </c>
      <c r="E144" s="43" t="s">
        <v>474</v>
      </c>
      <c r="F144" s="43" t="s">
        <v>474</v>
      </c>
      <c r="G144" s="43" t="s">
        <v>474</v>
      </c>
      <c r="H144" s="4"/>
      <c r="I144" s="4"/>
      <c r="J144" s="4"/>
      <c r="K144" s="4"/>
    </row>
    <row r="145" spans="1:11" ht="14.1" customHeight="1">
      <c r="A145" s="4"/>
      <c r="B145" s="4"/>
      <c r="C145" s="7" t="s">
        <v>22</v>
      </c>
      <c r="D145" s="43" t="s">
        <v>450</v>
      </c>
      <c r="E145" s="43" t="s">
        <v>491</v>
      </c>
      <c r="F145" s="43" t="s">
        <v>474</v>
      </c>
      <c r="G145" s="43" t="s">
        <v>474</v>
      </c>
      <c r="H145" s="4"/>
      <c r="I145" s="4"/>
      <c r="J145" s="4"/>
      <c r="K145" s="4"/>
    </row>
    <row r="146" spans="1:11" ht="14.1" customHeight="1">
      <c r="A146" s="4"/>
      <c r="B146" s="4"/>
      <c r="C146" s="823" t="s">
        <v>473</v>
      </c>
      <c r="D146" s="824"/>
      <c r="E146" s="824"/>
      <c r="F146" s="824"/>
      <c r="G146" s="824"/>
      <c r="H146" s="4"/>
      <c r="I146" s="4"/>
      <c r="J146" s="4"/>
      <c r="K146" s="4"/>
    </row>
    <row r="147" spans="1:11" ht="14.1" customHeight="1">
      <c r="A147" s="4"/>
      <c r="B147" s="4"/>
      <c r="C147" s="13"/>
      <c r="D147" s="41">
        <v>2021</v>
      </c>
      <c r="E147" s="41">
        <v>2022</v>
      </c>
      <c r="F147" s="41">
        <v>2023</v>
      </c>
      <c r="G147" s="41">
        <v>2024</v>
      </c>
      <c r="H147" s="4"/>
      <c r="I147" s="4"/>
      <c r="J147" s="4"/>
      <c r="K147" s="4"/>
    </row>
    <row r="148" spans="1:11" ht="14.1" customHeight="1">
      <c r="A148" s="4"/>
      <c r="B148" s="4"/>
      <c r="C148" s="12"/>
      <c r="D148" s="42" t="s">
        <v>7</v>
      </c>
      <c r="E148" s="42" t="s">
        <v>8</v>
      </c>
      <c r="F148" s="42" t="s">
        <v>8</v>
      </c>
      <c r="G148" s="42" t="s">
        <v>8</v>
      </c>
      <c r="H148" s="4"/>
      <c r="I148" s="4"/>
      <c r="J148" s="4"/>
      <c r="K148" s="4"/>
    </row>
    <row r="149" spans="1:11" ht="14.1" customHeight="1">
      <c r="A149" s="4"/>
      <c r="B149" s="4"/>
      <c r="C149" s="11" t="s">
        <v>470</v>
      </c>
      <c r="D149" s="38">
        <v>0</v>
      </c>
      <c r="E149" s="38">
        <v>0</v>
      </c>
      <c r="F149" s="38">
        <v>0</v>
      </c>
      <c r="G149" s="38">
        <v>0</v>
      </c>
      <c r="H149" s="4"/>
      <c r="I149" s="4"/>
      <c r="J149" s="4"/>
      <c r="K149" s="4"/>
    </row>
    <row r="150" spans="1:11" ht="14.1" customHeight="1">
      <c r="A150" s="4"/>
      <c r="B150" s="4"/>
      <c r="C150" s="11" t="s">
        <v>459</v>
      </c>
      <c r="D150" s="38">
        <v>0</v>
      </c>
      <c r="E150" s="38">
        <v>0</v>
      </c>
      <c r="F150" s="38">
        <v>0</v>
      </c>
      <c r="G150" s="38">
        <v>0</v>
      </c>
      <c r="H150" s="4"/>
      <c r="I150" s="4"/>
      <c r="J150" s="4"/>
      <c r="K150" s="4"/>
    </row>
    <row r="151" spans="1:11" ht="14.1" customHeight="1">
      <c r="A151" s="4"/>
      <c r="B151" s="4"/>
      <c r="C151" s="11" t="s">
        <v>463</v>
      </c>
      <c r="D151" s="38">
        <v>0</v>
      </c>
      <c r="E151" s="38">
        <v>0</v>
      </c>
      <c r="F151" s="38">
        <v>0</v>
      </c>
      <c r="G151" s="38">
        <v>0</v>
      </c>
      <c r="H151" s="4"/>
      <c r="I151" s="4"/>
      <c r="J151" s="4"/>
      <c r="K151" s="4"/>
    </row>
    <row r="152" spans="1:11" ht="14.1" customHeight="1">
      <c r="A152" s="4"/>
      <c r="B152" s="4"/>
      <c r="C152" s="11" t="s">
        <v>469</v>
      </c>
      <c r="D152" s="38">
        <v>0</v>
      </c>
      <c r="E152" s="38">
        <v>0</v>
      </c>
      <c r="F152" s="38">
        <v>0</v>
      </c>
      <c r="G152" s="38">
        <v>0</v>
      </c>
      <c r="H152" s="4"/>
      <c r="I152" s="4"/>
      <c r="J152" s="4"/>
      <c r="K152" s="4"/>
    </row>
    <row r="153" spans="1:11" ht="14.1" customHeight="1">
      <c r="A153" s="4"/>
      <c r="B153" s="4"/>
      <c r="C153" s="11" t="s">
        <v>459</v>
      </c>
      <c r="D153" s="38">
        <v>0</v>
      </c>
      <c r="E153" s="38">
        <v>0</v>
      </c>
      <c r="F153" s="38">
        <v>0</v>
      </c>
      <c r="G153" s="38">
        <v>0</v>
      </c>
      <c r="H153" s="4"/>
      <c r="I153" s="4"/>
      <c r="J153" s="4"/>
      <c r="K153" s="4"/>
    </row>
    <row r="154" spans="1:11" ht="14.1" customHeight="1">
      <c r="A154" s="4"/>
      <c r="B154" s="4"/>
      <c r="C154" s="11" t="s">
        <v>463</v>
      </c>
      <c r="D154" s="38">
        <v>0</v>
      </c>
      <c r="E154" s="38">
        <v>0</v>
      </c>
      <c r="F154" s="38">
        <v>0</v>
      </c>
      <c r="G154" s="38">
        <v>0</v>
      </c>
      <c r="H154" s="4"/>
      <c r="I154" s="4"/>
      <c r="J154" s="4"/>
      <c r="K154" s="4"/>
    </row>
    <row r="155" spans="1:11" ht="14.1" customHeight="1">
      <c r="A155" s="4"/>
      <c r="B155" s="4"/>
      <c r="C155" s="11" t="s">
        <v>468</v>
      </c>
      <c r="D155" s="38">
        <v>0</v>
      </c>
      <c r="E155" s="38">
        <v>0</v>
      </c>
      <c r="F155" s="38">
        <v>0</v>
      </c>
      <c r="G155" s="38">
        <v>0</v>
      </c>
      <c r="H155" s="4"/>
      <c r="I155" s="4"/>
      <c r="J155" s="4"/>
      <c r="K155" s="4"/>
    </row>
    <row r="156" spans="1:11" ht="14.1" customHeight="1">
      <c r="A156" s="4"/>
      <c r="B156" s="4"/>
      <c r="C156" s="11" t="s">
        <v>459</v>
      </c>
      <c r="D156" s="38">
        <v>0</v>
      </c>
      <c r="E156" s="38">
        <v>0</v>
      </c>
      <c r="F156" s="38">
        <v>0</v>
      </c>
      <c r="G156" s="38">
        <v>0</v>
      </c>
      <c r="H156" s="4"/>
      <c r="I156" s="4"/>
      <c r="J156" s="4"/>
      <c r="K156" s="4"/>
    </row>
    <row r="157" spans="1:11" ht="14.1" customHeight="1">
      <c r="A157" s="4"/>
      <c r="B157" s="4"/>
      <c r="C157" s="11" t="s">
        <v>463</v>
      </c>
      <c r="D157" s="38">
        <v>0</v>
      </c>
      <c r="E157" s="38">
        <v>0</v>
      </c>
      <c r="F157" s="38">
        <v>0</v>
      </c>
      <c r="G157" s="38">
        <v>0</v>
      </c>
      <c r="H157" s="4"/>
      <c r="I157" s="4"/>
      <c r="J157" s="4"/>
      <c r="K157" s="4"/>
    </row>
    <row r="158" spans="1:11" ht="14.1" customHeight="1">
      <c r="A158" s="4"/>
      <c r="B158" s="4"/>
      <c r="C158" s="11" t="s">
        <v>467</v>
      </c>
      <c r="D158" s="38">
        <v>0</v>
      </c>
      <c r="E158" s="38">
        <v>0</v>
      </c>
      <c r="F158" s="38">
        <v>0</v>
      </c>
      <c r="G158" s="38">
        <v>0</v>
      </c>
      <c r="H158" s="4"/>
      <c r="I158" s="4"/>
      <c r="J158" s="4"/>
      <c r="K158" s="4"/>
    </row>
    <row r="159" spans="1:11" ht="14.1" customHeight="1">
      <c r="A159" s="4"/>
      <c r="B159" s="4"/>
      <c r="C159" s="11" t="s">
        <v>459</v>
      </c>
      <c r="D159" s="38">
        <v>0</v>
      </c>
      <c r="E159" s="38">
        <v>0</v>
      </c>
      <c r="F159" s="38">
        <v>0</v>
      </c>
      <c r="G159" s="38">
        <v>0</v>
      </c>
      <c r="H159" s="4"/>
      <c r="I159" s="4"/>
      <c r="J159" s="4"/>
      <c r="K159" s="4"/>
    </row>
    <row r="160" spans="1:11" ht="14.1" customHeight="1">
      <c r="A160" s="4"/>
      <c r="B160" s="4"/>
      <c r="C160" s="11" t="s">
        <v>463</v>
      </c>
      <c r="D160" s="38">
        <v>0</v>
      </c>
      <c r="E160" s="38">
        <v>0</v>
      </c>
      <c r="F160" s="38">
        <v>0</v>
      </c>
      <c r="G160" s="38">
        <v>0</v>
      </c>
      <c r="H160" s="4"/>
      <c r="I160" s="4"/>
      <c r="J160" s="4"/>
      <c r="K160" s="4"/>
    </row>
    <row r="161" spans="1:11" ht="14.1" customHeight="1">
      <c r="A161" s="4"/>
      <c r="B161" s="4"/>
      <c r="C161" s="11" t="s">
        <v>472</v>
      </c>
      <c r="D161" s="38">
        <v>0</v>
      </c>
      <c r="E161" s="38">
        <v>0</v>
      </c>
      <c r="F161" s="38">
        <v>0</v>
      </c>
      <c r="G161" s="38">
        <v>0</v>
      </c>
      <c r="H161" s="4"/>
      <c r="I161" s="4"/>
      <c r="J161" s="4"/>
      <c r="K161" s="4"/>
    </row>
    <row r="162" spans="1:11" ht="14.1" customHeight="1">
      <c r="A162" s="4"/>
      <c r="B162" s="4"/>
      <c r="C162" s="11" t="s">
        <v>459</v>
      </c>
      <c r="D162" s="38">
        <v>0</v>
      </c>
      <c r="E162" s="38">
        <v>0</v>
      </c>
      <c r="F162" s="38">
        <v>0</v>
      </c>
      <c r="G162" s="38">
        <v>0</v>
      </c>
      <c r="H162" s="4"/>
      <c r="I162" s="4"/>
      <c r="J162" s="4"/>
      <c r="K162" s="4"/>
    </row>
    <row r="163" spans="1:11" ht="14.1" customHeight="1">
      <c r="A163" s="4"/>
      <c r="B163" s="4"/>
      <c r="C163" s="11" t="s">
        <v>463</v>
      </c>
      <c r="D163" s="38">
        <v>0</v>
      </c>
      <c r="E163" s="38">
        <v>0</v>
      </c>
      <c r="F163" s="38">
        <v>0</v>
      </c>
      <c r="G163" s="38">
        <v>0</v>
      </c>
      <c r="H163" s="4"/>
      <c r="I163" s="4"/>
      <c r="J163" s="4"/>
      <c r="K163" s="4"/>
    </row>
    <row r="164" spans="1:11" ht="14.1" customHeight="1">
      <c r="A164" s="4"/>
      <c r="B164" s="4"/>
      <c r="C164" s="11" t="s">
        <v>465</v>
      </c>
      <c r="D164" s="38">
        <v>0</v>
      </c>
      <c r="E164" s="38">
        <v>0</v>
      </c>
      <c r="F164" s="38">
        <v>0</v>
      </c>
      <c r="G164" s="38">
        <v>0</v>
      </c>
      <c r="H164" s="4"/>
      <c r="I164" s="4"/>
      <c r="J164" s="4"/>
      <c r="K164" s="4"/>
    </row>
    <row r="165" spans="1:11" ht="14.1" customHeight="1">
      <c r="A165" s="4"/>
      <c r="B165" s="4"/>
      <c r="C165" s="11" t="s">
        <v>459</v>
      </c>
      <c r="D165" s="38">
        <v>0</v>
      </c>
      <c r="E165" s="38">
        <v>0</v>
      </c>
      <c r="F165" s="38">
        <v>0</v>
      </c>
      <c r="G165" s="38">
        <v>0</v>
      </c>
      <c r="H165" s="4"/>
      <c r="I165" s="4"/>
      <c r="J165" s="4"/>
      <c r="K165" s="4"/>
    </row>
    <row r="166" spans="1:11" ht="14.1" customHeight="1">
      <c r="A166" s="4"/>
      <c r="B166" s="4"/>
      <c r="C166" s="11" t="s">
        <v>463</v>
      </c>
      <c r="D166" s="38">
        <v>0</v>
      </c>
      <c r="E166" s="38">
        <v>0</v>
      </c>
      <c r="F166" s="38">
        <v>0</v>
      </c>
      <c r="G166" s="38">
        <v>0</v>
      </c>
      <c r="H166" s="4"/>
      <c r="I166" s="4"/>
      <c r="J166" s="4"/>
      <c r="K166" s="4"/>
    </row>
    <row r="167" spans="1:11" ht="14.1" customHeight="1">
      <c r="A167" s="4"/>
      <c r="B167" s="4"/>
      <c r="C167" s="11" t="s">
        <v>464</v>
      </c>
      <c r="D167" s="38">
        <v>0</v>
      </c>
      <c r="E167" s="38">
        <v>0</v>
      </c>
      <c r="F167" s="38">
        <v>0</v>
      </c>
      <c r="G167" s="38">
        <v>0</v>
      </c>
      <c r="H167" s="4"/>
      <c r="I167" s="4"/>
      <c r="J167" s="4"/>
      <c r="K167" s="4"/>
    </row>
    <row r="168" spans="1:11" ht="14.1" customHeight="1">
      <c r="A168" s="4"/>
      <c r="B168" s="4"/>
      <c r="C168" s="11" t="s">
        <v>459</v>
      </c>
      <c r="D168" s="38">
        <v>0</v>
      </c>
      <c r="E168" s="38">
        <v>0</v>
      </c>
      <c r="F168" s="38">
        <v>0</v>
      </c>
      <c r="G168" s="38">
        <v>0</v>
      </c>
      <c r="H168" s="4"/>
      <c r="I168" s="4"/>
      <c r="J168" s="4"/>
      <c r="K168" s="4"/>
    </row>
    <row r="169" spans="1:11" ht="14.1" customHeight="1">
      <c r="A169" s="4"/>
      <c r="B169" s="4"/>
      <c r="C169" s="11" t="s">
        <v>463</v>
      </c>
      <c r="D169" s="38">
        <v>0</v>
      </c>
      <c r="E169" s="38">
        <v>0</v>
      </c>
      <c r="F169" s="38">
        <v>0</v>
      </c>
      <c r="G169" s="38">
        <v>0</v>
      </c>
      <c r="H169" s="4"/>
      <c r="I169" s="4"/>
      <c r="J169" s="4"/>
      <c r="K169" s="4"/>
    </row>
    <row r="170" spans="1:11" ht="14.1" customHeight="1">
      <c r="A170" s="4"/>
      <c r="B170" s="4"/>
      <c r="C170" s="11" t="s">
        <v>462</v>
      </c>
      <c r="D170" s="38">
        <v>0</v>
      </c>
      <c r="E170" s="38">
        <v>0</v>
      </c>
      <c r="F170" s="38">
        <v>0</v>
      </c>
      <c r="G170" s="38">
        <v>0</v>
      </c>
      <c r="H170" s="4"/>
      <c r="I170" s="4"/>
      <c r="J170" s="4"/>
      <c r="K170" s="4"/>
    </row>
    <row r="171" spans="1:11" ht="14.1" customHeight="1">
      <c r="A171" s="4"/>
      <c r="B171" s="4"/>
      <c r="C171" s="11" t="s">
        <v>459</v>
      </c>
      <c r="D171" s="38">
        <v>0</v>
      </c>
      <c r="E171" s="38">
        <v>0</v>
      </c>
      <c r="F171" s="38">
        <v>0</v>
      </c>
      <c r="G171" s="38">
        <v>0</v>
      </c>
      <c r="H171" s="4"/>
      <c r="I171" s="4"/>
      <c r="J171" s="4"/>
      <c r="K171" s="4"/>
    </row>
    <row r="172" spans="1:11" ht="14.1" customHeight="1">
      <c r="A172" s="4"/>
      <c r="B172" s="4"/>
      <c r="C172" s="11" t="s">
        <v>458</v>
      </c>
      <c r="D172" s="38">
        <v>0</v>
      </c>
      <c r="E172" s="38">
        <v>0</v>
      </c>
      <c r="F172" s="38">
        <v>0</v>
      </c>
      <c r="G172" s="38">
        <v>0</v>
      </c>
      <c r="H172" s="4"/>
      <c r="I172" s="4"/>
      <c r="J172" s="4"/>
      <c r="K172" s="4"/>
    </row>
    <row r="173" spans="1:11" ht="14.1" customHeight="1">
      <c r="A173" s="4"/>
      <c r="B173" s="4"/>
      <c r="C173" s="11" t="s">
        <v>457</v>
      </c>
      <c r="D173" s="38">
        <v>0</v>
      </c>
      <c r="E173" s="38">
        <v>0</v>
      </c>
      <c r="F173" s="38">
        <v>0</v>
      </c>
      <c r="G173" s="38">
        <v>0</v>
      </c>
      <c r="H173" s="4"/>
      <c r="I173" s="4"/>
      <c r="J173" s="4"/>
      <c r="K173" s="4"/>
    </row>
    <row r="174" spans="1:11" ht="14.1" customHeight="1">
      <c r="A174" s="4"/>
      <c r="B174" s="4"/>
      <c r="C174" s="11" t="s">
        <v>456</v>
      </c>
      <c r="D174" s="38">
        <v>0</v>
      </c>
      <c r="E174" s="38">
        <v>0</v>
      </c>
      <c r="F174" s="38">
        <v>0</v>
      </c>
      <c r="G174" s="38">
        <v>0</v>
      </c>
      <c r="H174" s="4"/>
      <c r="I174" s="4"/>
      <c r="J174" s="4"/>
      <c r="K174" s="4"/>
    </row>
    <row r="175" spans="1:11" ht="14.1" customHeight="1">
      <c r="A175" s="4"/>
      <c r="B175" s="4"/>
      <c r="C175" s="11" t="s">
        <v>455</v>
      </c>
      <c r="D175" s="38">
        <v>0</v>
      </c>
      <c r="E175" s="38">
        <v>0</v>
      </c>
      <c r="F175" s="38">
        <v>0</v>
      </c>
      <c r="G175" s="38">
        <v>0</v>
      </c>
      <c r="H175" s="4"/>
      <c r="I175" s="4"/>
      <c r="J175" s="4"/>
      <c r="K175" s="4"/>
    </row>
    <row r="176" spans="1:11" ht="14.1" customHeight="1">
      <c r="A176" s="4"/>
      <c r="B176" s="4"/>
      <c r="C176" s="11" t="s">
        <v>461</v>
      </c>
      <c r="D176" s="38">
        <v>1000000</v>
      </c>
      <c r="E176" s="38">
        <v>1000000</v>
      </c>
      <c r="F176" s="38">
        <v>1000000</v>
      </c>
      <c r="G176" s="38">
        <v>1000000</v>
      </c>
      <c r="H176" s="4"/>
      <c r="I176" s="4"/>
      <c r="J176" s="4"/>
      <c r="K176" s="4"/>
    </row>
    <row r="177" spans="1:11" ht="14.1" customHeight="1">
      <c r="A177" s="4"/>
      <c r="B177" s="4"/>
      <c r="C177" s="11" t="s">
        <v>459</v>
      </c>
      <c r="D177" s="38">
        <v>1000000</v>
      </c>
      <c r="E177" s="38">
        <v>1000000</v>
      </c>
      <c r="F177" s="38">
        <v>1000000</v>
      </c>
      <c r="G177" s="38">
        <v>1000000</v>
      </c>
      <c r="H177" s="4"/>
      <c r="I177" s="4"/>
      <c r="J177" s="4"/>
      <c r="K177" s="4"/>
    </row>
    <row r="178" spans="1:11" ht="14.1" customHeight="1">
      <c r="A178" s="4"/>
      <c r="B178" s="4"/>
      <c r="C178" s="11" t="s">
        <v>458</v>
      </c>
      <c r="D178" s="38">
        <v>0</v>
      </c>
      <c r="E178" s="38">
        <v>0</v>
      </c>
      <c r="F178" s="38">
        <v>0</v>
      </c>
      <c r="G178" s="38">
        <v>0</v>
      </c>
      <c r="H178" s="4"/>
      <c r="I178" s="4"/>
      <c r="J178" s="4"/>
      <c r="K178" s="4"/>
    </row>
    <row r="179" spans="1:11" ht="14.1" customHeight="1">
      <c r="A179" s="4"/>
      <c r="B179" s="4"/>
      <c r="C179" s="11" t="s">
        <v>457</v>
      </c>
      <c r="D179" s="38">
        <v>0</v>
      </c>
      <c r="E179" s="38">
        <v>0</v>
      </c>
      <c r="F179" s="38">
        <v>0</v>
      </c>
      <c r="G179" s="38">
        <v>0</v>
      </c>
      <c r="H179" s="4"/>
      <c r="I179" s="4"/>
      <c r="J179" s="4"/>
      <c r="K179" s="4"/>
    </row>
    <row r="180" spans="1:11" ht="14.1" customHeight="1">
      <c r="A180" s="4"/>
      <c r="B180" s="4"/>
      <c r="C180" s="11" t="s">
        <v>456</v>
      </c>
      <c r="D180" s="38">
        <v>0</v>
      </c>
      <c r="E180" s="38">
        <v>0</v>
      </c>
      <c r="F180" s="38">
        <v>0</v>
      </c>
      <c r="G180" s="38">
        <v>0</v>
      </c>
      <c r="H180" s="4"/>
      <c r="I180" s="4"/>
      <c r="J180" s="4"/>
      <c r="K180" s="4"/>
    </row>
    <row r="181" spans="1:11" ht="14.1" customHeight="1">
      <c r="A181" s="4"/>
      <c r="B181" s="4"/>
      <c r="C181" s="11" t="s">
        <v>455</v>
      </c>
      <c r="D181" s="38">
        <v>0</v>
      </c>
      <c r="E181" s="38">
        <v>0</v>
      </c>
      <c r="F181" s="38">
        <v>0</v>
      </c>
      <c r="G181" s="38">
        <v>0</v>
      </c>
      <c r="H181" s="4"/>
      <c r="I181" s="4"/>
      <c r="J181" s="4"/>
      <c r="K181" s="4"/>
    </row>
    <row r="182" spans="1:11" ht="14.1" customHeight="1">
      <c r="A182" s="4"/>
      <c r="B182" s="4"/>
      <c r="C182" s="11" t="s">
        <v>460</v>
      </c>
      <c r="D182" s="38">
        <v>0</v>
      </c>
      <c r="E182" s="38">
        <v>0</v>
      </c>
      <c r="F182" s="38">
        <v>0</v>
      </c>
      <c r="G182" s="38">
        <v>0</v>
      </c>
      <c r="H182" s="4"/>
      <c r="I182" s="4"/>
      <c r="J182" s="4"/>
      <c r="K182" s="4"/>
    </row>
    <row r="183" spans="1:11" ht="14.1" customHeight="1">
      <c r="A183" s="4"/>
      <c r="B183" s="4"/>
      <c r="C183" s="11" t="s">
        <v>459</v>
      </c>
      <c r="D183" s="38">
        <v>0</v>
      </c>
      <c r="E183" s="38">
        <v>0</v>
      </c>
      <c r="F183" s="38">
        <v>0</v>
      </c>
      <c r="G183" s="38">
        <v>0</v>
      </c>
      <c r="H183" s="4"/>
      <c r="I183" s="4"/>
      <c r="J183" s="4"/>
      <c r="K183" s="4"/>
    </row>
    <row r="184" spans="1:11" ht="14.1" customHeight="1">
      <c r="A184" s="4"/>
      <c r="B184" s="4"/>
      <c r="C184" s="11" t="s">
        <v>458</v>
      </c>
      <c r="D184" s="38">
        <v>0</v>
      </c>
      <c r="E184" s="38">
        <v>0</v>
      </c>
      <c r="F184" s="38">
        <v>0</v>
      </c>
      <c r="G184" s="38">
        <v>0</v>
      </c>
      <c r="H184" s="4"/>
      <c r="I184" s="4"/>
      <c r="J184" s="4"/>
      <c r="K184" s="4"/>
    </row>
    <row r="185" spans="1:11" ht="14.1" customHeight="1">
      <c r="A185" s="4"/>
      <c r="B185" s="4"/>
      <c r="C185" s="11" t="s">
        <v>457</v>
      </c>
      <c r="D185" s="38">
        <v>0</v>
      </c>
      <c r="E185" s="38">
        <v>0</v>
      </c>
      <c r="F185" s="38">
        <v>0</v>
      </c>
      <c r="G185" s="38">
        <v>0</v>
      </c>
      <c r="H185" s="4"/>
      <c r="I185" s="4"/>
      <c r="J185" s="4"/>
      <c r="K185" s="4"/>
    </row>
    <row r="186" spans="1:11" ht="14.1" customHeight="1">
      <c r="A186" s="4"/>
      <c r="B186" s="4"/>
      <c r="C186" s="11" t="s">
        <v>456</v>
      </c>
      <c r="D186" s="38">
        <v>0</v>
      </c>
      <c r="E186" s="38">
        <v>0</v>
      </c>
      <c r="F186" s="38">
        <v>0</v>
      </c>
      <c r="G186" s="38">
        <v>0</v>
      </c>
      <c r="H186" s="4"/>
      <c r="I186" s="4"/>
      <c r="J186" s="4"/>
      <c r="K186" s="4"/>
    </row>
    <row r="187" spans="1:11" ht="14.1" customHeight="1">
      <c r="A187" s="4"/>
      <c r="B187" s="4"/>
      <c r="C187" s="11" t="s">
        <v>455</v>
      </c>
      <c r="D187" s="38">
        <v>0</v>
      </c>
      <c r="E187" s="38">
        <v>0</v>
      </c>
      <c r="F187" s="38">
        <v>0</v>
      </c>
      <c r="G187" s="38">
        <v>0</v>
      </c>
      <c r="H187" s="4"/>
      <c r="I187" s="4"/>
      <c r="J187" s="4"/>
      <c r="K187" s="4"/>
    </row>
    <row r="188" spans="1:11" ht="14.1" customHeight="1">
      <c r="A188" s="4"/>
      <c r="B188" s="4"/>
      <c r="C188" s="11" t="s">
        <v>454</v>
      </c>
      <c r="D188" s="38">
        <v>0</v>
      </c>
      <c r="E188" s="38">
        <v>0</v>
      </c>
      <c r="F188" s="38">
        <v>0</v>
      </c>
      <c r="G188" s="38">
        <v>0</v>
      </c>
      <c r="H188" s="4"/>
      <c r="I188" s="4"/>
      <c r="J188" s="4"/>
      <c r="K188" s="4"/>
    </row>
    <row r="189" spans="1:11" ht="14.1" customHeight="1">
      <c r="A189" s="4"/>
      <c r="B189" s="4"/>
      <c r="C189" s="11" t="s">
        <v>453</v>
      </c>
      <c r="D189" s="38">
        <v>0</v>
      </c>
      <c r="E189" s="38">
        <v>0</v>
      </c>
      <c r="F189" s="38">
        <v>0</v>
      </c>
      <c r="G189" s="38">
        <v>0</v>
      </c>
      <c r="H189" s="4"/>
      <c r="I189" s="4"/>
      <c r="J189" s="4"/>
      <c r="K189" s="4"/>
    </row>
    <row r="190" spans="1:11" ht="14.1" customHeight="1">
      <c r="A190" s="4"/>
      <c r="B190" s="4"/>
      <c r="C190" s="10" t="s">
        <v>165</v>
      </c>
      <c r="D190" s="38">
        <v>1000000</v>
      </c>
      <c r="E190" s="38">
        <v>1000000</v>
      </c>
      <c r="F190" s="38">
        <v>1000000</v>
      </c>
      <c r="G190" s="38">
        <v>1000000</v>
      </c>
      <c r="H190" s="4"/>
      <c r="I190" s="4"/>
      <c r="J190" s="4"/>
      <c r="K190" s="4"/>
    </row>
    <row r="191" spans="1:11" ht="15" customHeight="1">
      <c r="A191" s="4"/>
      <c r="B191" s="4"/>
      <c r="C191" s="9" t="s">
        <v>450</v>
      </c>
      <c r="D191" s="39" t="s">
        <v>450</v>
      </c>
      <c r="E191" s="39" t="s">
        <v>450</v>
      </c>
      <c r="F191" s="39" t="s">
        <v>450</v>
      </c>
      <c r="G191" s="39" t="s">
        <v>450</v>
      </c>
      <c r="H191" s="4"/>
      <c r="I191" s="4"/>
      <c r="J191" s="4"/>
      <c r="K191" s="4"/>
    </row>
    <row r="192" spans="1:11" ht="15" customHeight="1">
      <c r="A192" s="4"/>
      <c r="B192" s="4"/>
      <c r="C192" s="8" t="s">
        <v>471</v>
      </c>
      <c r="D192" s="40">
        <v>13800000</v>
      </c>
      <c r="E192" s="40">
        <v>14208000</v>
      </c>
      <c r="F192" s="40">
        <v>14520000</v>
      </c>
      <c r="G192" s="40">
        <v>14975000</v>
      </c>
      <c r="H192" s="4"/>
      <c r="I192" s="4"/>
      <c r="J192" s="4"/>
      <c r="K192" s="4"/>
    </row>
    <row r="193" spans="1:11" ht="15" customHeight="1">
      <c r="A193" s="4"/>
      <c r="B193" s="4"/>
      <c r="C193" s="7" t="s">
        <v>470</v>
      </c>
      <c r="D193" s="36">
        <v>7250000</v>
      </c>
      <c r="E193" s="36">
        <v>7250000</v>
      </c>
      <c r="F193" s="36">
        <v>7250000</v>
      </c>
      <c r="G193" s="36">
        <v>7250000</v>
      </c>
      <c r="H193" s="4"/>
      <c r="I193" s="4"/>
      <c r="J193" s="4"/>
      <c r="K193" s="4"/>
    </row>
    <row r="194" spans="1:11" ht="15" customHeight="1">
      <c r="A194" s="4"/>
      <c r="B194" s="4"/>
      <c r="C194" s="7" t="s">
        <v>459</v>
      </c>
      <c r="D194" s="36">
        <v>7250000</v>
      </c>
      <c r="E194" s="36">
        <v>7250000</v>
      </c>
      <c r="F194" s="36">
        <v>7250000</v>
      </c>
      <c r="G194" s="36">
        <v>7250000</v>
      </c>
      <c r="H194" s="4"/>
      <c r="I194" s="4"/>
      <c r="J194" s="4"/>
      <c r="K194" s="4"/>
    </row>
    <row r="195" spans="1:11" ht="15" customHeight="1">
      <c r="A195" s="4"/>
      <c r="B195" s="4"/>
      <c r="C195" s="7" t="s">
        <v>463</v>
      </c>
      <c r="D195" s="36">
        <v>0</v>
      </c>
      <c r="E195" s="36">
        <v>0</v>
      </c>
      <c r="F195" s="36">
        <v>0</v>
      </c>
      <c r="G195" s="36">
        <v>0</v>
      </c>
      <c r="H195" s="4"/>
      <c r="I195" s="4"/>
      <c r="J195" s="4"/>
      <c r="K195" s="4"/>
    </row>
    <row r="196" spans="1:11" ht="15" customHeight="1">
      <c r="A196" s="4"/>
      <c r="B196" s="4"/>
      <c r="C196" s="7" t="s">
        <v>469</v>
      </c>
      <c r="D196" s="36">
        <v>1250000</v>
      </c>
      <c r="E196" s="36">
        <v>1250000</v>
      </c>
      <c r="F196" s="36">
        <v>1250000</v>
      </c>
      <c r="G196" s="36">
        <v>1250000</v>
      </c>
      <c r="H196" s="4"/>
      <c r="I196" s="4"/>
      <c r="J196" s="4"/>
      <c r="K196" s="4"/>
    </row>
    <row r="197" spans="1:11" ht="15" customHeight="1">
      <c r="A197" s="4"/>
      <c r="B197" s="4"/>
      <c r="C197" s="7" t="s">
        <v>459</v>
      </c>
      <c r="D197" s="36">
        <v>1250000</v>
      </c>
      <c r="E197" s="36">
        <v>1250000</v>
      </c>
      <c r="F197" s="36">
        <v>1250000</v>
      </c>
      <c r="G197" s="36">
        <v>1250000</v>
      </c>
      <c r="H197" s="4"/>
      <c r="I197" s="4"/>
      <c r="J197" s="4"/>
      <c r="K197" s="4"/>
    </row>
    <row r="198" spans="1:11" ht="15" customHeight="1">
      <c r="A198" s="4"/>
      <c r="B198" s="4"/>
      <c r="C198" s="7" t="s">
        <v>463</v>
      </c>
      <c r="D198" s="36">
        <v>0</v>
      </c>
      <c r="E198" s="36">
        <v>0</v>
      </c>
      <c r="F198" s="36">
        <v>0</v>
      </c>
      <c r="G198" s="36">
        <v>0</v>
      </c>
      <c r="H198" s="4"/>
      <c r="I198" s="4"/>
      <c r="J198" s="4"/>
      <c r="K198" s="4"/>
    </row>
    <row r="199" spans="1:11" ht="15" customHeight="1">
      <c r="A199" s="4"/>
      <c r="B199" s="4"/>
      <c r="C199" s="7" t="s">
        <v>468</v>
      </c>
      <c r="D199" s="36">
        <v>3900000</v>
      </c>
      <c r="E199" s="36">
        <v>4408000</v>
      </c>
      <c r="F199" s="36">
        <v>4720000</v>
      </c>
      <c r="G199" s="36">
        <v>5175000</v>
      </c>
      <c r="H199" s="4"/>
      <c r="I199" s="4"/>
      <c r="J199" s="4"/>
      <c r="K199" s="4"/>
    </row>
    <row r="200" spans="1:11" ht="15" customHeight="1">
      <c r="A200" s="4"/>
      <c r="B200" s="4"/>
      <c r="C200" s="7" t="s">
        <v>459</v>
      </c>
      <c r="D200" s="36">
        <v>3900000</v>
      </c>
      <c r="E200" s="36">
        <v>4408000</v>
      </c>
      <c r="F200" s="36">
        <v>4720000</v>
      </c>
      <c r="G200" s="36">
        <v>5175000</v>
      </c>
      <c r="H200" s="4"/>
      <c r="I200" s="4"/>
      <c r="J200" s="4"/>
      <c r="K200" s="4"/>
    </row>
    <row r="201" spans="1:11" ht="15" customHeight="1">
      <c r="A201" s="4"/>
      <c r="B201" s="4"/>
      <c r="C201" s="7" t="s">
        <v>463</v>
      </c>
      <c r="D201" s="36">
        <v>0</v>
      </c>
      <c r="E201" s="36">
        <v>0</v>
      </c>
      <c r="F201" s="36">
        <v>0</v>
      </c>
      <c r="G201" s="36">
        <v>0</v>
      </c>
      <c r="H201" s="4"/>
      <c r="I201" s="4"/>
      <c r="J201" s="4"/>
      <c r="K201" s="4"/>
    </row>
    <row r="202" spans="1:11" ht="15" customHeight="1">
      <c r="A202" s="4"/>
      <c r="B202" s="4"/>
      <c r="C202" s="7" t="s">
        <v>467</v>
      </c>
      <c r="D202" s="36">
        <v>0</v>
      </c>
      <c r="E202" s="36">
        <v>0</v>
      </c>
      <c r="F202" s="36">
        <v>0</v>
      </c>
      <c r="G202" s="36">
        <v>0</v>
      </c>
      <c r="H202" s="4"/>
      <c r="I202" s="4"/>
      <c r="J202" s="4"/>
      <c r="K202" s="4"/>
    </row>
    <row r="203" spans="1:11" ht="15" customHeight="1">
      <c r="A203" s="4"/>
      <c r="B203" s="4"/>
      <c r="C203" s="7" t="s">
        <v>459</v>
      </c>
      <c r="D203" s="36">
        <v>0</v>
      </c>
      <c r="E203" s="36">
        <v>0</v>
      </c>
      <c r="F203" s="36">
        <v>0</v>
      </c>
      <c r="G203" s="36">
        <v>0</v>
      </c>
      <c r="H203" s="4"/>
      <c r="I203" s="4"/>
      <c r="J203" s="4"/>
      <c r="K203" s="4"/>
    </row>
    <row r="204" spans="1:11" ht="15" customHeight="1">
      <c r="A204" s="4"/>
      <c r="B204" s="4"/>
      <c r="C204" s="7" t="s">
        <v>463</v>
      </c>
      <c r="D204" s="36">
        <v>0</v>
      </c>
      <c r="E204" s="36">
        <v>0</v>
      </c>
      <c r="F204" s="36">
        <v>0</v>
      </c>
      <c r="G204" s="36">
        <v>0</v>
      </c>
      <c r="H204" s="4"/>
      <c r="I204" s="4"/>
      <c r="J204" s="4"/>
      <c r="K204" s="4"/>
    </row>
    <row r="205" spans="1:11" ht="20.100000000000001" customHeight="1">
      <c r="A205" s="4"/>
      <c r="B205" s="4"/>
      <c r="C205" s="7" t="s">
        <v>466</v>
      </c>
      <c r="D205" s="37">
        <v>0</v>
      </c>
      <c r="E205" s="37">
        <v>0</v>
      </c>
      <c r="F205" s="37">
        <v>0</v>
      </c>
      <c r="G205" s="37">
        <v>0</v>
      </c>
      <c r="H205" s="4"/>
      <c r="I205" s="4"/>
      <c r="J205" s="4"/>
      <c r="K205" s="4"/>
    </row>
    <row r="206" spans="1:11" ht="15" customHeight="1">
      <c r="A206" s="4"/>
      <c r="B206" s="4"/>
      <c r="C206" s="7" t="s">
        <v>459</v>
      </c>
      <c r="D206" s="36">
        <v>0</v>
      </c>
      <c r="E206" s="36">
        <v>0</v>
      </c>
      <c r="F206" s="36">
        <v>0</v>
      </c>
      <c r="G206" s="36">
        <v>0</v>
      </c>
      <c r="H206" s="4"/>
      <c r="I206" s="4"/>
      <c r="J206" s="4"/>
      <c r="K206" s="4"/>
    </row>
    <row r="207" spans="1:11" ht="15" customHeight="1">
      <c r="A207" s="4"/>
      <c r="B207" s="4"/>
      <c r="C207" s="7" t="s">
        <v>463</v>
      </c>
      <c r="D207" s="36">
        <v>0</v>
      </c>
      <c r="E207" s="36">
        <v>0</v>
      </c>
      <c r="F207" s="36">
        <v>0</v>
      </c>
      <c r="G207" s="36">
        <v>0</v>
      </c>
      <c r="H207" s="4"/>
      <c r="I207" s="4"/>
      <c r="J207" s="4"/>
      <c r="K207" s="4"/>
    </row>
    <row r="208" spans="1:11" ht="15" customHeight="1">
      <c r="A208" s="4"/>
      <c r="B208" s="4"/>
      <c r="C208" s="7" t="s">
        <v>465</v>
      </c>
      <c r="D208" s="36">
        <v>300000</v>
      </c>
      <c r="E208" s="36">
        <v>300000</v>
      </c>
      <c r="F208" s="36">
        <v>300000</v>
      </c>
      <c r="G208" s="36">
        <v>300000</v>
      </c>
      <c r="H208" s="4"/>
      <c r="I208" s="4"/>
      <c r="J208" s="4"/>
      <c r="K208" s="4"/>
    </row>
    <row r="209" spans="1:11" ht="15" customHeight="1">
      <c r="A209" s="4"/>
      <c r="B209" s="4"/>
      <c r="C209" s="7" t="s">
        <v>459</v>
      </c>
      <c r="D209" s="36">
        <v>300000</v>
      </c>
      <c r="E209" s="36">
        <v>300000</v>
      </c>
      <c r="F209" s="36">
        <v>300000</v>
      </c>
      <c r="G209" s="36">
        <v>300000</v>
      </c>
      <c r="H209" s="4"/>
      <c r="I209" s="4"/>
      <c r="J209" s="4"/>
      <c r="K209" s="4"/>
    </row>
    <row r="210" spans="1:11" ht="15" customHeight="1">
      <c r="A210" s="4"/>
      <c r="B210" s="4"/>
      <c r="C210" s="7" t="s">
        <v>463</v>
      </c>
      <c r="D210" s="36">
        <v>0</v>
      </c>
      <c r="E210" s="36">
        <v>0</v>
      </c>
      <c r="F210" s="36">
        <v>0</v>
      </c>
      <c r="G210" s="36">
        <v>0</v>
      </c>
      <c r="H210" s="4"/>
      <c r="I210" s="4"/>
      <c r="J210" s="4"/>
      <c r="K210" s="4"/>
    </row>
    <row r="211" spans="1:11" ht="15" customHeight="1">
      <c r="A211" s="4"/>
      <c r="B211" s="4"/>
      <c r="C211" s="7" t="s">
        <v>464</v>
      </c>
      <c r="D211" s="36">
        <v>100000</v>
      </c>
      <c r="E211" s="36">
        <v>0</v>
      </c>
      <c r="F211" s="36">
        <v>0</v>
      </c>
      <c r="G211" s="36">
        <v>0</v>
      </c>
      <c r="H211" s="4"/>
      <c r="I211" s="4"/>
      <c r="J211" s="4"/>
      <c r="K211" s="4"/>
    </row>
    <row r="212" spans="1:11" ht="15" customHeight="1">
      <c r="A212" s="4"/>
      <c r="B212" s="4"/>
      <c r="C212" s="7" t="s">
        <v>459</v>
      </c>
      <c r="D212" s="36">
        <v>100000</v>
      </c>
      <c r="E212" s="36">
        <v>0</v>
      </c>
      <c r="F212" s="36">
        <v>0</v>
      </c>
      <c r="G212" s="36">
        <v>0</v>
      </c>
      <c r="H212" s="4"/>
      <c r="I212" s="4"/>
      <c r="J212" s="4"/>
      <c r="K212" s="4"/>
    </row>
    <row r="213" spans="1:11" ht="15" customHeight="1">
      <c r="A213" s="4"/>
      <c r="B213" s="4"/>
      <c r="C213" s="7" t="s">
        <v>463</v>
      </c>
      <c r="D213" s="36">
        <v>0</v>
      </c>
      <c r="E213" s="36">
        <v>0</v>
      </c>
      <c r="F213" s="36">
        <v>0</v>
      </c>
      <c r="G213" s="36">
        <v>0</v>
      </c>
      <c r="H213" s="4"/>
      <c r="I213" s="4"/>
      <c r="J213" s="4"/>
      <c r="K213" s="4"/>
    </row>
    <row r="214" spans="1:11" ht="15" customHeight="1">
      <c r="A214" s="4"/>
      <c r="B214" s="4"/>
      <c r="C214" s="7" t="s">
        <v>462</v>
      </c>
      <c r="D214" s="36">
        <v>0</v>
      </c>
      <c r="E214" s="36">
        <v>0</v>
      </c>
      <c r="F214" s="36">
        <v>0</v>
      </c>
      <c r="G214" s="36">
        <v>0</v>
      </c>
      <c r="H214" s="4"/>
      <c r="I214" s="4"/>
      <c r="J214" s="4"/>
      <c r="K214" s="4"/>
    </row>
    <row r="215" spans="1:11" ht="15" customHeight="1">
      <c r="A215" s="4"/>
      <c r="B215" s="4"/>
      <c r="C215" s="7" t="s">
        <v>459</v>
      </c>
      <c r="D215" s="36">
        <v>0</v>
      </c>
      <c r="E215" s="36">
        <v>0</v>
      </c>
      <c r="F215" s="36">
        <v>0</v>
      </c>
      <c r="G215" s="36">
        <v>0</v>
      </c>
      <c r="H215" s="4"/>
      <c r="I215" s="4"/>
      <c r="J215" s="4"/>
      <c r="K215" s="4"/>
    </row>
    <row r="216" spans="1:11" ht="15" customHeight="1">
      <c r="A216" s="4"/>
      <c r="B216" s="4"/>
      <c r="C216" s="7" t="s">
        <v>458</v>
      </c>
      <c r="D216" s="36">
        <v>0</v>
      </c>
      <c r="E216" s="36">
        <v>0</v>
      </c>
      <c r="F216" s="36">
        <v>0</v>
      </c>
      <c r="G216" s="36">
        <v>0</v>
      </c>
      <c r="H216" s="4"/>
      <c r="I216" s="4"/>
      <c r="J216" s="4"/>
      <c r="K216" s="4"/>
    </row>
    <row r="217" spans="1:11" ht="15" customHeight="1">
      <c r="A217" s="4"/>
      <c r="B217" s="4"/>
      <c r="C217" s="7" t="s">
        <v>457</v>
      </c>
      <c r="D217" s="36">
        <v>0</v>
      </c>
      <c r="E217" s="36">
        <v>0</v>
      </c>
      <c r="F217" s="36">
        <v>0</v>
      </c>
      <c r="G217" s="36">
        <v>0</v>
      </c>
      <c r="H217" s="4"/>
      <c r="I217" s="4"/>
      <c r="J217" s="4"/>
      <c r="K217" s="4"/>
    </row>
    <row r="218" spans="1:11" ht="15" customHeight="1">
      <c r="A218" s="4"/>
      <c r="B218" s="4"/>
      <c r="C218" s="7" t="s">
        <v>456</v>
      </c>
      <c r="D218" s="36">
        <v>0</v>
      </c>
      <c r="E218" s="36">
        <v>0</v>
      </c>
      <c r="F218" s="36">
        <v>0</v>
      </c>
      <c r="G218" s="36">
        <v>0</v>
      </c>
      <c r="H218" s="4"/>
      <c r="I218" s="4"/>
      <c r="J218" s="4"/>
      <c r="K218" s="4"/>
    </row>
    <row r="219" spans="1:11" ht="15" customHeight="1">
      <c r="A219" s="4"/>
      <c r="B219" s="4"/>
      <c r="C219" s="7" t="s">
        <v>455</v>
      </c>
      <c r="D219" s="36">
        <v>0</v>
      </c>
      <c r="E219" s="36">
        <v>0</v>
      </c>
      <c r="F219" s="36">
        <v>0</v>
      </c>
      <c r="G219" s="36">
        <v>0</v>
      </c>
      <c r="H219" s="4"/>
      <c r="I219" s="4"/>
      <c r="J219" s="4"/>
      <c r="K219" s="4"/>
    </row>
    <row r="220" spans="1:11" ht="15" customHeight="1">
      <c r="A220" s="4"/>
      <c r="B220" s="4"/>
      <c r="C220" s="7" t="s">
        <v>461</v>
      </c>
      <c r="D220" s="36">
        <v>1000000</v>
      </c>
      <c r="E220" s="36">
        <v>1000000</v>
      </c>
      <c r="F220" s="36">
        <v>1000000</v>
      </c>
      <c r="G220" s="36">
        <v>1000000</v>
      </c>
      <c r="H220" s="4"/>
      <c r="I220" s="4"/>
      <c r="J220" s="4"/>
      <c r="K220" s="4"/>
    </row>
    <row r="221" spans="1:11" ht="15" customHeight="1">
      <c r="A221" s="4"/>
      <c r="B221" s="4"/>
      <c r="C221" s="7" t="s">
        <v>459</v>
      </c>
      <c r="D221" s="36">
        <v>1000000</v>
      </c>
      <c r="E221" s="36">
        <v>1000000</v>
      </c>
      <c r="F221" s="36">
        <v>1000000</v>
      </c>
      <c r="G221" s="36">
        <v>1000000</v>
      </c>
      <c r="H221" s="4"/>
      <c r="I221" s="4"/>
      <c r="J221" s="4"/>
      <c r="K221" s="4"/>
    </row>
    <row r="222" spans="1:11" ht="15" customHeight="1">
      <c r="A222" s="4"/>
      <c r="B222" s="4"/>
      <c r="C222" s="7" t="s">
        <v>458</v>
      </c>
      <c r="D222" s="36">
        <v>0</v>
      </c>
      <c r="E222" s="36">
        <v>0</v>
      </c>
      <c r="F222" s="36">
        <v>0</v>
      </c>
      <c r="G222" s="36">
        <v>0</v>
      </c>
      <c r="H222" s="4"/>
      <c r="I222" s="4"/>
      <c r="J222" s="4"/>
      <c r="K222" s="4"/>
    </row>
    <row r="223" spans="1:11" ht="15" customHeight="1">
      <c r="A223" s="4"/>
      <c r="B223" s="4"/>
      <c r="C223" s="7" t="s">
        <v>457</v>
      </c>
      <c r="D223" s="36">
        <v>0</v>
      </c>
      <c r="E223" s="36">
        <v>0</v>
      </c>
      <c r="F223" s="36">
        <v>0</v>
      </c>
      <c r="G223" s="36">
        <v>0</v>
      </c>
      <c r="H223" s="4"/>
      <c r="I223" s="4"/>
      <c r="J223" s="4"/>
      <c r="K223" s="4"/>
    </row>
    <row r="224" spans="1:11" ht="15" customHeight="1">
      <c r="A224" s="4"/>
      <c r="B224" s="4"/>
      <c r="C224" s="7" t="s">
        <v>456</v>
      </c>
      <c r="D224" s="36">
        <v>0</v>
      </c>
      <c r="E224" s="36">
        <v>0</v>
      </c>
      <c r="F224" s="36">
        <v>0</v>
      </c>
      <c r="G224" s="36">
        <v>0</v>
      </c>
      <c r="H224" s="4"/>
      <c r="I224" s="4"/>
      <c r="J224" s="4"/>
      <c r="K224" s="4"/>
    </row>
    <row r="225" spans="1:11" ht="15" customHeight="1">
      <c r="A225" s="4"/>
      <c r="B225" s="4"/>
      <c r="C225" s="7" t="s">
        <v>455</v>
      </c>
      <c r="D225" s="36">
        <v>0</v>
      </c>
      <c r="E225" s="36">
        <v>0</v>
      </c>
      <c r="F225" s="36">
        <v>0</v>
      </c>
      <c r="G225" s="36">
        <v>0</v>
      </c>
      <c r="H225" s="4"/>
      <c r="I225" s="4"/>
      <c r="J225" s="4"/>
      <c r="K225" s="4"/>
    </row>
    <row r="226" spans="1:11" ht="15" customHeight="1">
      <c r="A226" s="4"/>
      <c r="B226" s="4"/>
      <c r="C226" s="7" t="s">
        <v>460</v>
      </c>
      <c r="D226" s="36">
        <v>0</v>
      </c>
      <c r="E226" s="36">
        <v>0</v>
      </c>
      <c r="F226" s="36">
        <v>0</v>
      </c>
      <c r="G226" s="36">
        <v>0</v>
      </c>
      <c r="H226" s="4"/>
      <c r="I226" s="4"/>
      <c r="J226" s="4"/>
      <c r="K226" s="4"/>
    </row>
    <row r="227" spans="1:11" ht="15" customHeight="1">
      <c r="A227" s="4"/>
      <c r="B227" s="4"/>
      <c r="C227" s="7" t="s">
        <v>459</v>
      </c>
      <c r="D227" s="36">
        <v>0</v>
      </c>
      <c r="E227" s="36">
        <v>0</v>
      </c>
      <c r="F227" s="36">
        <v>0</v>
      </c>
      <c r="G227" s="36">
        <v>0</v>
      </c>
      <c r="H227" s="4"/>
      <c r="I227" s="4"/>
      <c r="J227" s="4"/>
      <c r="K227" s="4"/>
    </row>
    <row r="228" spans="1:11" ht="15" customHeight="1">
      <c r="A228" s="4"/>
      <c r="B228" s="4"/>
      <c r="C228" s="7" t="s">
        <v>458</v>
      </c>
      <c r="D228" s="36">
        <v>0</v>
      </c>
      <c r="E228" s="36">
        <v>0</v>
      </c>
      <c r="F228" s="36">
        <v>0</v>
      </c>
      <c r="G228" s="36">
        <v>0</v>
      </c>
      <c r="H228" s="4"/>
      <c r="I228" s="4"/>
      <c r="J228" s="4"/>
      <c r="K228" s="4"/>
    </row>
    <row r="229" spans="1:11" ht="15" customHeight="1">
      <c r="A229" s="4"/>
      <c r="B229" s="4"/>
      <c r="C229" s="7" t="s">
        <v>457</v>
      </c>
      <c r="D229" s="36">
        <v>0</v>
      </c>
      <c r="E229" s="36">
        <v>0</v>
      </c>
      <c r="F229" s="36">
        <v>0</v>
      </c>
      <c r="G229" s="36">
        <v>0</v>
      </c>
      <c r="H229" s="4"/>
      <c r="I229" s="4"/>
      <c r="J229" s="4"/>
      <c r="K229" s="4"/>
    </row>
    <row r="230" spans="1:11" ht="15" customHeight="1">
      <c r="A230" s="4"/>
      <c r="B230" s="4"/>
      <c r="C230" s="7" t="s">
        <v>456</v>
      </c>
      <c r="D230" s="36">
        <v>0</v>
      </c>
      <c r="E230" s="36">
        <v>0</v>
      </c>
      <c r="F230" s="36">
        <v>0</v>
      </c>
      <c r="G230" s="36">
        <v>0</v>
      </c>
      <c r="H230" s="4"/>
      <c r="I230" s="4"/>
      <c r="J230" s="4"/>
      <c r="K230" s="4"/>
    </row>
    <row r="231" spans="1:11" ht="15" customHeight="1">
      <c r="A231" s="4"/>
      <c r="B231" s="4"/>
      <c r="C231" s="7" t="s">
        <v>455</v>
      </c>
      <c r="D231" s="36">
        <v>0</v>
      </c>
      <c r="E231" s="36">
        <v>0</v>
      </c>
      <c r="F231" s="36">
        <v>0</v>
      </c>
      <c r="G231" s="36">
        <v>0</v>
      </c>
      <c r="H231" s="4"/>
      <c r="I231" s="4"/>
      <c r="J231" s="4"/>
      <c r="K231" s="4"/>
    </row>
    <row r="232" spans="1:11" ht="15" customHeight="1">
      <c r="A232" s="4"/>
      <c r="B232" s="4"/>
      <c r="C232" s="7" t="s">
        <v>454</v>
      </c>
      <c r="D232" s="36">
        <v>0</v>
      </c>
      <c r="E232" s="36">
        <v>0</v>
      </c>
      <c r="F232" s="36">
        <v>0</v>
      </c>
      <c r="G232" s="36">
        <v>0</v>
      </c>
      <c r="H232" s="4"/>
      <c r="I232" s="4"/>
      <c r="J232" s="4"/>
      <c r="K232" s="4"/>
    </row>
    <row r="233" spans="1:11" ht="15" customHeight="1">
      <c r="A233" s="4"/>
      <c r="B233" s="4"/>
      <c r="C233" s="7" t="s">
        <v>453</v>
      </c>
      <c r="D233" s="36">
        <v>0</v>
      </c>
      <c r="E233" s="36">
        <v>0</v>
      </c>
      <c r="F233" s="36">
        <v>0</v>
      </c>
      <c r="G233" s="36">
        <v>0</v>
      </c>
      <c r="H233" s="4"/>
      <c r="I233" s="4"/>
      <c r="J233" s="4"/>
      <c r="K233" s="4"/>
    </row>
    <row r="234" spans="1:11" ht="20.100000000000001" customHeight="1">
      <c r="A234" s="4"/>
      <c r="B234" s="4"/>
      <c r="C234" s="6" t="s">
        <v>450</v>
      </c>
      <c r="D234" s="4"/>
      <c r="E234" s="4"/>
      <c r="F234" s="4"/>
      <c r="G234" s="4"/>
      <c r="H234" s="4"/>
      <c r="I234" s="4"/>
      <c r="J234" s="4"/>
      <c r="K234" s="4"/>
    </row>
    <row r="235" spans="1:11" ht="20.100000000000001" customHeight="1">
      <c r="A235" s="17" t="s">
        <v>582</v>
      </c>
      <c r="B235" s="35" t="s">
        <v>338</v>
      </c>
      <c r="C235" s="35" t="s">
        <v>450</v>
      </c>
      <c r="D235" s="4"/>
      <c r="E235" s="3" t="s">
        <v>450</v>
      </c>
      <c r="F235" s="35" t="s">
        <v>338</v>
      </c>
      <c r="G235" s="35" t="s">
        <v>450</v>
      </c>
      <c r="H235" s="5" t="s">
        <v>450</v>
      </c>
      <c r="I235" s="3" t="s">
        <v>450</v>
      </c>
      <c r="J235" s="35" t="s">
        <v>338</v>
      </c>
      <c r="K235" s="35" t="s">
        <v>450</v>
      </c>
    </row>
    <row r="236" spans="1:11" ht="20.100000000000001" customHeight="1">
      <c r="A236" s="2" t="s">
        <v>578</v>
      </c>
      <c r="B236" s="35" t="s">
        <v>451</v>
      </c>
      <c r="C236" s="35" t="s">
        <v>450</v>
      </c>
      <c r="D236" s="4"/>
      <c r="E236" s="2" t="s">
        <v>577</v>
      </c>
      <c r="F236" s="35" t="s">
        <v>451</v>
      </c>
      <c r="G236" s="35" t="s">
        <v>450</v>
      </c>
      <c r="H236" s="4"/>
      <c r="I236" s="2" t="s">
        <v>452</v>
      </c>
      <c r="J236" s="35" t="s">
        <v>451</v>
      </c>
      <c r="K236" s="35" t="s">
        <v>450</v>
      </c>
    </row>
    <row r="237" spans="1:11" ht="20.100000000000001" customHeight="1">
      <c r="A237" s="1" t="s">
        <v>450</v>
      </c>
      <c r="B237" s="35" t="s">
        <v>336</v>
      </c>
      <c r="C237" s="35" t="s">
        <v>450</v>
      </c>
      <c r="D237" s="4"/>
      <c r="E237" s="1" t="s">
        <v>450</v>
      </c>
      <c r="F237" s="35" t="s">
        <v>336</v>
      </c>
      <c r="G237" s="35" t="s">
        <v>450</v>
      </c>
      <c r="H237" s="4"/>
      <c r="I237" s="1" t="s">
        <v>450</v>
      </c>
      <c r="J237" s="35" t="s">
        <v>336</v>
      </c>
      <c r="K237" s="35" t="s">
        <v>450</v>
      </c>
    </row>
  </sheetData>
  <mergeCells count="27">
    <mergeCell ref="D6:G6"/>
    <mergeCell ref="C1:G1"/>
    <mergeCell ref="C2:G2"/>
    <mergeCell ref="D3:G3"/>
    <mergeCell ref="D4:G4"/>
    <mergeCell ref="D5:G5"/>
    <mergeCell ref="D77:G77"/>
    <mergeCell ref="D7:G7"/>
    <mergeCell ref="C8:G8"/>
    <mergeCell ref="C9:G9"/>
    <mergeCell ref="D10:G10"/>
    <mergeCell ref="D14:G14"/>
    <mergeCell ref="C19:G19"/>
    <mergeCell ref="D20:G20"/>
    <mergeCell ref="D21:G21"/>
    <mergeCell ref="D22:G22"/>
    <mergeCell ref="D23:G23"/>
    <mergeCell ref="C32:G32"/>
    <mergeCell ref="D136:G136"/>
    <mergeCell ref="D137:G137"/>
    <mergeCell ref="C146:G146"/>
    <mergeCell ref="D78:G78"/>
    <mergeCell ref="D79:G79"/>
    <mergeCell ref="C88:G88"/>
    <mergeCell ref="C133:G133"/>
    <mergeCell ref="D134:G134"/>
    <mergeCell ref="D135:G135"/>
  </mergeCells>
  <pageMargins left="0" right="0" top="0" bottom="0"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68"/>
  <sheetViews>
    <sheetView topLeftCell="A511" zoomScale="120" zoomScaleNormal="120" workbookViewId="0">
      <selection activeCell="B544" sqref="B544"/>
    </sheetView>
  </sheetViews>
  <sheetFormatPr defaultRowHeight="15"/>
  <cols>
    <col min="1" max="1" width="12" customWidth="1"/>
    <col min="2" max="2" width="32.5703125" customWidth="1"/>
    <col min="3" max="3" width="17.28515625" customWidth="1"/>
    <col min="4" max="4" width="25.140625" customWidth="1"/>
    <col min="5" max="5" width="23.85546875" customWidth="1"/>
    <col min="6" max="6" width="38.5703125" customWidth="1"/>
    <col min="7" max="7" width="9.5703125" bestFit="1" customWidth="1"/>
    <col min="8" max="8" width="23" customWidth="1"/>
    <col min="9" max="9" width="11" customWidth="1"/>
    <col min="10" max="10" width="11" bestFit="1" customWidth="1"/>
  </cols>
  <sheetData>
    <row r="1" spans="1:7" ht="17.25">
      <c r="A1" s="316"/>
      <c r="B1" s="317" t="s">
        <v>2700</v>
      </c>
      <c r="C1" s="316"/>
      <c r="D1" s="316"/>
      <c r="E1" s="316"/>
      <c r="F1" s="316"/>
      <c r="G1" s="316"/>
    </row>
    <row r="2" spans="1:7" ht="18" customHeight="1">
      <c r="A2" s="974" t="s">
        <v>664</v>
      </c>
      <c r="B2" s="974"/>
      <c r="C2" s="974"/>
      <c r="D2" s="974"/>
      <c r="E2" s="974"/>
      <c r="F2" s="974"/>
      <c r="G2" s="974"/>
    </row>
    <row r="3" spans="1:7" ht="18" customHeight="1">
      <c r="A3" s="318"/>
      <c r="B3" s="975" t="s">
        <v>2701</v>
      </c>
      <c r="C3" s="975"/>
      <c r="D3" s="975"/>
      <c r="E3" s="975"/>
      <c r="F3" s="975"/>
      <c r="G3" s="318"/>
    </row>
    <row r="4" spans="1:7" ht="18" thickBot="1">
      <c r="A4" s="316"/>
      <c r="B4" s="316"/>
      <c r="C4" s="316"/>
      <c r="D4" s="316"/>
      <c r="E4" s="316"/>
      <c r="F4" s="316"/>
      <c r="G4" s="316"/>
    </row>
    <row r="5" spans="1:7" ht="33.75" thickBot="1">
      <c r="A5" s="316"/>
      <c r="B5" s="319" t="s">
        <v>0</v>
      </c>
      <c r="C5" s="976" t="s">
        <v>2702</v>
      </c>
      <c r="D5" s="976"/>
      <c r="E5" s="976"/>
      <c r="F5" s="976"/>
      <c r="G5" s="316"/>
    </row>
    <row r="6" spans="1:7" ht="18" thickBot="1">
      <c r="A6" s="316"/>
      <c r="B6" s="319" t="s">
        <v>1</v>
      </c>
      <c r="C6" s="977" t="s">
        <v>2703</v>
      </c>
      <c r="D6" s="978"/>
      <c r="E6" s="978"/>
      <c r="F6" s="979"/>
      <c r="G6" s="316"/>
    </row>
    <row r="7" spans="1:7" ht="33.75" thickBot="1">
      <c r="A7" s="316"/>
      <c r="B7" s="319" t="s">
        <v>3</v>
      </c>
      <c r="C7" s="930" t="s">
        <v>719</v>
      </c>
      <c r="D7" s="931"/>
      <c r="E7" s="931"/>
      <c r="F7" s="932"/>
      <c r="G7" s="316"/>
    </row>
    <row r="8" spans="1:7" ht="18" thickBot="1">
      <c r="A8" s="316"/>
      <c r="B8" s="980" t="s">
        <v>4</v>
      </c>
      <c r="C8" s="981"/>
      <c r="D8" s="981"/>
      <c r="E8" s="981"/>
      <c r="F8" s="982"/>
      <c r="G8" s="316"/>
    </row>
    <row r="9" spans="1:7" ht="18" thickBot="1">
      <c r="A9" s="316"/>
      <c r="B9" s="969" t="s">
        <v>54</v>
      </c>
      <c r="C9" s="970"/>
      <c r="D9" s="970"/>
      <c r="E9" s="970"/>
      <c r="F9" s="971"/>
      <c r="G9" s="316"/>
    </row>
    <row r="10" spans="1:7" ht="36.75" customHeight="1" thickBot="1">
      <c r="A10" s="316"/>
      <c r="B10" s="969"/>
      <c r="C10" s="970"/>
      <c r="D10" s="970"/>
      <c r="E10" s="970"/>
      <c r="F10" s="971"/>
      <c r="G10" s="316"/>
    </row>
    <row r="11" spans="1:7" ht="18" thickBot="1">
      <c r="A11" s="316"/>
      <c r="B11" s="969"/>
      <c r="C11" s="970"/>
      <c r="D11" s="970"/>
      <c r="E11" s="970"/>
      <c r="F11" s="971"/>
      <c r="G11" s="316"/>
    </row>
    <row r="12" spans="1:7" ht="38.25" customHeight="1" thickBot="1">
      <c r="A12" s="316"/>
      <c r="B12" s="320" t="s">
        <v>5</v>
      </c>
      <c r="C12" s="972"/>
      <c r="D12" s="963"/>
      <c r="E12" s="963"/>
      <c r="F12" s="964"/>
      <c r="G12" s="316"/>
    </row>
    <row r="13" spans="1:7" ht="23.25" customHeight="1">
      <c r="A13" s="316"/>
      <c r="B13" s="928" t="s">
        <v>6</v>
      </c>
      <c r="C13" s="321">
        <v>2021</v>
      </c>
      <c r="D13" s="321">
        <v>2022</v>
      </c>
      <c r="E13" s="321">
        <v>2023</v>
      </c>
      <c r="F13" s="321">
        <v>2024</v>
      </c>
      <c r="G13" s="316"/>
    </row>
    <row r="14" spans="1:7" ht="18" thickBot="1">
      <c r="A14" s="316"/>
      <c r="B14" s="929"/>
      <c r="C14" s="322" t="s">
        <v>7</v>
      </c>
      <c r="D14" s="322" t="s">
        <v>8</v>
      </c>
      <c r="E14" s="322" t="s">
        <v>8</v>
      </c>
      <c r="F14" s="322" t="s">
        <v>8</v>
      </c>
      <c r="G14" s="316"/>
    </row>
    <row r="15" spans="1:7" ht="18.75" customHeight="1" thickBot="1">
      <c r="A15" s="316"/>
      <c r="B15" s="323" t="s">
        <v>74</v>
      </c>
      <c r="C15" s="324" t="s">
        <v>60</v>
      </c>
      <c r="D15" s="324" t="s">
        <v>61</v>
      </c>
      <c r="E15" s="324" t="s">
        <v>61</v>
      </c>
      <c r="F15" s="324" t="s">
        <v>61</v>
      </c>
      <c r="G15" s="316"/>
    </row>
    <row r="16" spans="1:7" ht="18" thickBot="1">
      <c r="A16" s="316"/>
      <c r="B16" s="323" t="s">
        <v>75</v>
      </c>
      <c r="C16" s="324" t="s">
        <v>60</v>
      </c>
      <c r="D16" s="324" t="s">
        <v>61</v>
      </c>
      <c r="E16" s="324" t="s">
        <v>61</v>
      </c>
      <c r="F16" s="324" t="s">
        <v>61</v>
      </c>
      <c r="G16" s="316"/>
    </row>
    <row r="17" spans="1:12" ht="33.75" thickBot="1">
      <c r="A17" s="316"/>
      <c r="B17" s="323" t="s">
        <v>59</v>
      </c>
      <c r="C17" s="324" t="s">
        <v>60</v>
      </c>
      <c r="D17" s="324" t="s">
        <v>61</v>
      </c>
      <c r="E17" s="324" t="s">
        <v>61</v>
      </c>
      <c r="F17" s="324" t="s">
        <v>61</v>
      </c>
      <c r="G17" s="316"/>
    </row>
    <row r="18" spans="1:12" ht="32.25" customHeight="1" thickBot="1">
      <c r="A18" s="316"/>
      <c r="B18" s="325" t="s">
        <v>9</v>
      </c>
      <c r="C18" s="965"/>
      <c r="D18" s="972"/>
      <c r="E18" s="972"/>
      <c r="F18" s="973"/>
      <c r="G18" s="316"/>
    </row>
    <row r="19" spans="1:12" ht="23.25" customHeight="1" thickBot="1">
      <c r="A19" s="316"/>
      <c r="B19" s="930" t="s">
        <v>10</v>
      </c>
      <c r="C19" s="931"/>
      <c r="D19" s="931"/>
      <c r="E19" s="931"/>
      <c r="F19" s="932"/>
      <c r="G19" s="316"/>
      <c r="I19" s="218"/>
      <c r="K19" s="218"/>
    </row>
    <row r="20" spans="1:12" ht="27" customHeight="1" thickBot="1">
      <c r="A20" s="316"/>
      <c r="B20" s="323" t="s">
        <v>74</v>
      </c>
      <c r="C20" s="326" t="s">
        <v>60</v>
      </c>
      <c r="D20" s="327" t="s">
        <v>61</v>
      </c>
      <c r="E20" s="327" t="s">
        <v>61</v>
      </c>
      <c r="F20" s="327" t="s">
        <v>61</v>
      </c>
      <c r="G20" s="316"/>
      <c r="H20" s="221"/>
    </row>
    <row r="21" spans="1:12" ht="30.75" customHeight="1" thickBot="1">
      <c r="A21" s="316"/>
      <c r="B21" s="323" t="s">
        <v>59</v>
      </c>
      <c r="C21" s="328" t="s">
        <v>60</v>
      </c>
      <c r="D21" s="327" t="s">
        <v>61</v>
      </c>
      <c r="E21" s="327" t="s">
        <v>61</v>
      </c>
      <c r="F21" s="327" t="s">
        <v>61</v>
      </c>
      <c r="G21" s="316"/>
    </row>
    <row r="22" spans="1:12" ht="24" customHeight="1" thickBot="1">
      <c r="A22" s="316"/>
      <c r="B22" s="940" t="s">
        <v>11</v>
      </c>
      <c r="C22" s="941"/>
      <c r="D22" s="941"/>
      <c r="E22" s="941"/>
      <c r="F22" s="942"/>
      <c r="G22" s="316"/>
    </row>
    <row r="23" spans="1:12" ht="18" thickBot="1">
      <c r="A23" s="316"/>
      <c r="B23" s="940" t="s">
        <v>12</v>
      </c>
      <c r="C23" s="941"/>
      <c r="D23" s="941"/>
      <c r="E23" s="941"/>
      <c r="F23" s="942"/>
      <c r="G23" s="316"/>
    </row>
    <row r="24" spans="1:12" ht="18.75" customHeight="1" thickBot="1">
      <c r="A24" s="316"/>
      <c r="B24" s="329" t="s">
        <v>13</v>
      </c>
      <c r="C24" s="965"/>
      <c r="D24" s="963"/>
      <c r="E24" s="963"/>
      <c r="F24" s="964"/>
      <c r="G24" s="316"/>
    </row>
    <row r="25" spans="1:12" ht="31.5" customHeight="1" thickBot="1">
      <c r="A25" s="316"/>
      <c r="B25" s="323" t="s">
        <v>14</v>
      </c>
      <c r="C25" s="966" t="s">
        <v>2704</v>
      </c>
      <c r="D25" s="967"/>
      <c r="E25" s="967"/>
      <c r="F25" s="968"/>
      <c r="G25" s="316"/>
    </row>
    <row r="26" spans="1:12" ht="18" thickBot="1">
      <c r="A26" s="316"/>
      <c r="B26" s="323" t="s">
        <v>15</v>
      </c>
      <c r="C26" s="933"/>
      <c r="D26" s="934"/>
      <c r="E26" s="934"/>
      <c r="F26" s="935"/>
      <c r="G26" s="316"/>
    </row>
    <row r="27" spans="1:12" ht="12.75" customHeight="1">
      <c r="A27" s="316"/>
      <c r="B27" s="928"/>
      <c r="C27" s="330">
        <v>2021</v>
      </c>
      <c r="D27" s="330">
        <v>2022</v>
      </c>
      <c r="E27" s="330">
        <v>2023</v>
      </c>
      <c r="F27" s="330">
        <v>2024</v>
      </c>
      <c r="G27" s="316"/>
    </row>
    <row r="28" spans="1:12" ht="18.75" customHeight="1" thickBot="1">
      <c r="A28" s="316"/>
      <c r="B28" s="929"/>
      <c r="C28" s="331" t="s">
        <v>7</v>
      </c>
      <c r="D28" s="331" t="s">
        <v>8</v>
      </c>
      <c r="E28" s="331" t="s">
        <v>8</v>
      </c>
      <c r="F28" s="331" t="s">
        <v>8</v>
      </c>
      <c r="G28" s="316"/>
    </row>
    <row r="29" spans="1:12" ht="18" thickBot="1">
      <c r="A29" s="316"/>
      <c r="B29" s="323" t="s">
        <v>16</v>
      </c>
      <c r="C29" s="332"/>
      <c r="D29" s="332"/>
      <c r="E29" s="332"/>
      <c r="F29" s="332"/>
      <c r="G29" s="316"/>
    </row>
    <row r="30" spans="1:12" ht="18" thickBot="1">
      <c r="A30" s="316"/>
      <c r="B30" s="323" t="s">
        <v>17</v>
      </c>
      <c r="C30" s="332">
        <f>C59</f>
        <v>0</v>
      </c>
      <c r="D30" s="332">
        <v>2721880</v>
      </c>
      <c r="E30" s="332">
        <v>3132890</v>
      </c>
      <c r="F30" s="332">
        <v>3351928</v>
      </c>
      <c r="G30" s="316"/>
    </row>
    <row r="31" spans="1:12" ht="18" thickBot="1">
      <c r="A31" s="316"/>
      <c r="B31" s="323" t="s">
        <v>18</v>
      </c>
      <c r="C31" s="332" t="e">
        <f>C30/C29</f>
        <v>#DIV/0!</v>
      </c>
      <c r="D31" s="332" t="e">
        <f t="shared" ref="D31:F31" si="0">D30/D29</f>
        <v>#DIV/0!</v>
      </c>
      <c r="E31" s="332" t="e">
        <f t="shared" si="0"/>
        <v>#DIV/0!</v>
      </c>
      <c r="F31" s="332" t="e">
        <f t="shared" si="0"/>
        <v>#DIV/0!</v>
      </c>
      <c r="G31" s="316"/>
    </row>
    <row r="32" spans="1:12" ht="18" thickBot="1">
      <c r="A32" s="316"/>
      <c r="B32" s="323" t="s">
        <v>19</v>
      </c>
      <c r="C32" s="333" t="s">
        <v>20</v>
      </c>
      <c r="D32" s="334" t="e">
        <f>D29/C29-1</f>
        <v>#DIV/0!</v>
      </c>
      <c r="E32" s="334" t="e">
        <f t="shared" ref="E32:F34" si="1">E29/D29-1</f>
        <v>#DIV/0!</v>
      </c>
      <c r="F32" s="334" t="e">
        <f t="shared" si="1"/>
        <v>#DIV/0!</v>
      </c>
      <c r="G32" s="316"/>
      <c r="H32" s="235"/>
      <c r="I32" s="235"/>
      <c r="J32" s="235"/>
      <c r="K32" s="235"/>
      <c r="L32" s="235"/>
    </row>
    <row r="33" spans="1:9" ht="18" thickBot="1">
      <c r="A33" s="316"/>
      <c r="B33" s="323" t="s">
        <v>21</v>
      </c>
      <c r="C33" s="333" t="s">
        <v>20</v>
      </c>
      <c r="D33" s="334" t="e">
        <f>D30/C30-1</f>
        <v>#DIV/0!</v>
      </c>
      <c r="E33" s="334">
        <f t="shared" si="1"/>
        <v>0.15100224844592702</v>
      </c>
      <c r="F33" s="334">
        <f t="shared" si="1"/>
        <v>6.9915636999703157E-2</v>
      </c>
      <c r="G33" s="316"/>
    </row>
    <row r="34" spans="1:9" ht="33.75" thickBot="1">
      <c r="A34" s="316"/>
      <c r="B34" s="323" t="s">
        <v>22</v>
      </c>
      <c r="C34" s="333" t="s">
        <v>20</v>
      </c>
      <c r="D34" s="334" t="e">
        <f>D31/C31-1</f>
        <v>#DIV/0!</v>
      </c>
      <c r="E34" s="334" t="e">
        <f t="shared" si="1"/>
        <v>#DIV/0!</v>
      </c>
      <c r="F34" s="334" t="e">
        <f t="shared" si="1"/>
        <v>#DIV/0!</v>
      </c>
      <c r="G34" s="316"/>
    </row>
    <row r="35" spans="1:9" ht="18" thickBot="1">
      <c r="A35" s="316"/>
      <c r="B35" s="925" t="s">
        <v>2705</v>
      </c>
      <c r="C35" s="926"/>
      <c r="D35" s="926"/>
      <c r="E35" s="926"/>
      <c r="F35" s="927"/>
      <c r="G35" s="316"/>
    </row>
    <row r="36" spans="1:9" ht="16.5" customHeight="1">
      <c r="A36" s="316"/>
      <c r="B36" s="928"/>
      <c r="C36" s="330">
        <v>2021</v>
      </c>
      <c r="D36" s="330">
        <v>2022</v>
      </c>
      <c r="E36" s="330">
        <v>2023</v>
      </c>
      <c r="F36" s="330">
        <v>2024</v>
      </c>
      <c r="G36" s="316"/>
    </row>
    <row r="37" spans="1:9" ht="23.25" customHeight="1" thickBot="1">
      <c r="A37" s="316"/>
      <c r="B37" s="929"/>
      <c r="C37" s="331" t="s">
        <v>7</v>
      </c>
      <c r="D37" s="331" t="s">
        <v>8</v>
      </c>
      <c r="E37" s="331" t="s">
        <v>8</v>
      </c>
      <c r="F37" s="331" t="s">
        <v>8</v>
      </c>
      <c r="G37" s="316"/>
    </row>
    <row r="38" spans="1:9" ht="18" thickBot="1">
      <c r="A38" s="316"/>
      <c r="B38" s="335" t="s">
        <v>23</v>
      </c>
      <c r="C38" s="336">
        <f>C39+C40</f>
        <v>0</v>
      </c>
      <c r="D38" s="336">
        <v>293816</v>
      </c>
      <c r="E38" s="336">
        <v>293816</v>
      </c>
      <c r="F38" s="336">
        <v>293816</v>
      </c>
      <c r="G38" s="316"/>
    </row>
    <row r="39" spans="1:9" ht="18" thickBot="1">
      <c r="A39" s="316"/>
      <c r="B39" s="337" t="s">
        <v>154</v>
      </c>
      <c r="C39" s="338"/>
      <c r="D39" s="339">
        <v>293816</v>
      </c>
      <c r="E39" s="339">
        <v>293816</v>
      </c>
      <c r="F39" s="339">
        <v>293816</v>
      </c>
      <c r="G39" s="316"/>
    </row>
    <row r="40" spans="1:9" ht="18" thickBot="1">
      <c r="A40" s="316"/>
      <c r="B40" s="337" t="s">
        <v>155</v>
      </c>
      <c r="C40" s="339"/>
      <c r="D40" s="339"/>
      <c r="E40" s="339"/>
      <c r="F40" s="339"/>
      <c r="G40" s="316"/>
    </row>
    <row r="41" spans="1:9" ht="33.75" thickBot="1">
      <c r="A41" s="316"/>
      <c r="B41" s="335" t="s">
        <v>24</v>
      </c>
      <c r="C41" s="336">
        <f>C42+C43</f>
        <v>0</v>
      </c>
      <c r="D41" s="336">
        <f>D42+D43</f>
        <v>61415</v>
      </c>
      <c r="E41" s="336">
        <f t="shared" ref="E41:F41" si="2">E42+E43</f>
        <v>61415</v>
      </c>
      <c r="F41" s="336">
        <f t="shared" si="2"/>
        <v>61415</v>
      </c>
      <c r="G41" s="316"/>
    </row>
    <row r="42" spans="1:9" ht="18" thickBot="1">
      <c r="A42" s="316"/>
      <c r="B42" s="337" t="s">
        <v>154</v>
      </c>
      <c r="C42" s="338"/>
      <c r="D42" s="336">
        <v>61415</v>
      </c>
      <c r="E42" s="336">
        <v>61415</v>
      </c>
      <c r="F42" s="336">
        <v>61415</v>
      </c>
      <c r="G42" s="316"/>
      <c r="I42" s="235"/>
    </row>
    <row r="43" spans="1:9" ht="18" thickBot="1">
      <c r="A43" s="316"/>
      <c r="B43" s="337" t="s">
        <v>155</v>
      </c>
      <c r="C43" s="339"/>
      <c r="D43" s="336"/>
      <c r="E43" s="336"/>
      <c r="F43" s="336"/>
      <c r="G43" s="316"/>
      <c r="I43" s="235"/>
    </row>
    <row r="44" spans="1:9" ht="18" thickBot="1">
      <c r="A44" s="316"/>
      <c r="B44" s="335" t="s">
        <v>25</v>
      </c>
      <c r="C44" s="339">
        <f>C45+C46</f>
        <v>0</v>
      </c>
      <c r="D44" s="340">
        <v>2345649</v>
      </c>
      <c r="E44" s="336">
        <v>2756659</v>
      </c>
      <c r="F44" s="340">
        <v>2975697</v>
      </c>
      <c r="G44" s="316"/>
    </row>
    <row r="45" spans="1:9" ht="18" thickBot="1">
      <c r="A45" s="316"/>
      <c r="B45" s="337" t="s">
        <v>154</v>
      </c>
      <c r="C45" s="338"/>
      <c r="D45" s="340">
        <v>2345649</v>
      </c>
      <c r="E45" s="341">
        <v>2756659</v>
      </c>
      <c r="F45" s="340">
        <v>2975697</v>
      </c>
      <c r="G45" s="316"/>
    </row>
    <row r="46" spans="1:9" ht="18" thickBot="1">
      <c r="A46" s="316"/>
      <c r="B46" s="337" t="s">
        <v>155</v>
      </c>
      <c r="C46" s="339"/>
      <c r="D46" s="336"/>
      <c r="E46" s="336"/>
      <c r="F46" s="336"/>
      <c r="G46" s="316"/>
    </row>
    <row r="47" spans="1:9" ht="18" thickBot="1">
      <c r="A47" s="316"/>
      <c r="B47" s="335" t="s">
        <v>26</v>
      </c>
      <c r="C47" s="339"/>
      <c r="D47" s="336"/>
      <c r="E47" s="336"/>
      <c r="F47" s="336"/>
      <c r="G47" s="316"/>
    </row>
    <row r="48" spans="1:9" ht="18" thickBot="1">
      <c r="A48" s="316"/>
      <c r="B48" s="337" t="s">
        <v>154</v>
      </c>
      <c r="C48" s="339"/>
      <c r="D48" s="336"/>
      <c r="E48" s="336"/>
      <c r="F48" s="336"/>
      <c r="G48" s="316"/>
    </row>
    <row r="49" spans="1:13" ht="18" thickBot="1">
      <c r="A49" s="316"/>
      <c r="B49" s="337" t="s">
        <v>155</v>
      </c>
      <c r="C49" s="339"/>
      <c r="D49" s="336"/>
      <c r="E49" s="336"/>
      <c r="F49" s="336"/>
      <c r="G49" s="316"/>
    </row>
    <row r="50" spans="1:13" ht="18" thickBot="1">
      <c r="A50" s="316"/>
      <c r="B50" s="335" t="s">
        <v>27</v>
      </c>
      <c r="C50" s="339"/>
      <c r="D50" s="336"/>
      <c r="E50" s="336"/>
      <c r="F50" s="336"/>
      <c r="G50" s="316"/>
    </row>
    <row r="51" spans="1:13" ht="18" thickBot="1">
      <c r="A51" s="316"/>
      <c r="B51" s="337" t="s">
        <v>154</v>
      </c>
      <c r="C51" s="339"/>
      <c r="D51" s="336"/>
      <c r="E51" s="336"/>
      <c r="F51" s="336"/>
      <c r="G51" s="316"/>
    </row>
    <row r="52" spans="1:13" ht="18" thickBot="1">
      <c r="A52" s="316"/>
      <c r="B52" s="337" t="s">
        <v>155</v>
      </c>
      <c r="C52" s="339"/>
      <c r="D52" s="336"/>
      <c r="E52" s="336"/>
      <c r="F52" s="336"/>
      <c r="G52" s="316"/>
    </row>
    <row r="53" spans="1:13" ht="18" thickBot="1">
      <c r="A53" s="316"/>
      <c r="B53" s="335" t="s">
        <v>28</v>
      </c>
      <c r="C53" s="339">
        <f>C54+C55</f>
        <v>0</v>
      </c>
      <c r="D53" s="336">
        <f t="shared" ref="D53:F53" si="3">D54+D55</f>
        <v>21000</v>
      </c>
      <c r="E53" s="336">
        <f t="shared" si="3"/>
        <v>21000</v>
      </c>
      <c r="F53" s="336">
        <f t="shared" si="3"/>
        <v>21000</v>
      </c>
      <c r="G53" s="316"/>
    </row>
    <row r="54" spans="1:13" ht="18" thickBot="1">
      <c r="A54" s="316"/>
      <c r="B54" s="337" t="s">
        <v>154</v>
      </c>
      <c r="C54" s="338"/>
      <c r="D54" s="336">
        <v>21000</v>
      </c>
      <c r="E54" s="341">
        <v>21000</v>
      </c>
      <c r="F54" s="341">
        <v>21000</v>
      </c>
      <c r="G54" s="316"/>
    </row>
    <row r="55" spans="1:13" ht="18" thickBot="1">
      <c r="A55" s="316"/>
      <c r="B55" s="337" t="s">
        <v>155</v>
      </c>
      <c r="C55" s="339"/>
      <c r="D55" s="336"/>
      <c r="E55" s="336"/>
      <c r="F55" s="336"/>
      <c r="G55" s="316"/>
    </row>
    <row r="56" spans="1:13" ht="33.75" thickBot="1">
      <c r="A56" s="316"/>
      <c r="B56" s="335" t="s">
        <v>29</v>
      </c>
      <c r="C56" s="339">
        <v>0</v>
      </c>
      <c r="D56" s="336">
        <v>0</v>
      </c>
      <c r="E56" s="336">
        <f>D56*1.03*0.99</f>
        <v>0</v>
      </c>
      <c r="F56" s="336">
        <f>E56*1.03*0.99</f>
        <v>0</v>
      </c>
      <c r="G56" s="316"/>
      <c r="I56" s="242"/>
    </row>
    <row r="57" spans="1:13" ht="18" thickBot="1">
      <c r="A57" s="316"/>
      <c r="B57" s="337" t="s">
        <v>154</v>
      </c>
      <c r="C57" s="339"/>
      <c r="D57" s="342"/>
      <c r="E57" s="342"/>
      <c r="F57" s="342"/>
      <c r="G57" s="316"/>
      <c r="K57" s="244"/>
      <c r="L57" s="244"/>
      <c r="M57" s="244"/>
    </row>
    <row r="58" spans="1:13" ht="18" thickBot="1">
      <c r="A58" s="316"/>
      <c r="B58" s="337" t="s">
        <v>155</v>
      </c>
      <c r="C58" s="339"/>
      <c r="D58" s="343"/>
      <c r="E58" s="342"/>
      <c r="F58" s="342"/>
      <c r="G58" s="316"/>
    </row>
    <row r="59" spans="1:13" ht="18" thickBot="1">
      <c r="A59" s="316"/>
      <c r="B59" s="344" t="s">
        <v>30</v>
      </c>
      <c r="C59" s="339">
        <f>C56+C53+C50+C47+C44+C41+C38</f>
        <v>0</v>
      </c>
      <c r="D59" s="339">
        <f>D54+D45+D42+D39</f>
        <v>2721880</v>
      </c>
      <c r="E59" s="339">
        <f>E56+E53+E50+E47+E44+E41+E38</f>
        <v>3132890</v>
      </c>
      <c r="F59" s="339">
        <f>F56+F53+F50+F47+F44+F41+F38</f>
        <v>3351928</v>
      </c>
      <c r="G59" s="316"/>
    </row>
    <row r="60" spans="1:13" ht="18" thickBot="1">
      <c r="A60" s="316"/>
      <c r="B60" s="345" t="s">
        <v>31</v>
      </c>
      <c r="C60" s="346">
        <f>IF(C59-C30=0,0,"Error")</f>
        <v>0</v>
      </c>
      <c r="D60" s="346">
        <f>D59-D30</f>
        <v>0</v>
      </c>
      <c r="E60" s="346">
        <f>IF(E59-E30=0,0,"Error")</f>
        <v>0</v>
      </c>
      <c r="F60" s="346">
        <f>IF(F59-F30=0,0,"Error")</f>
        <v>0</v>
      </c>
      <c r="G60" s="316"/>
    </row>
    <row r="61" spans="1:13" ht="33.75" hidden="1" thickBot="1">
      <c r="A61" s="316"/>
      <c r="B61" s="347" t="s">
        <v>2706</v>
      </c>
      <c r="C61" s="962"/>
      <c r="D61" s="963"/>
      <c r="E61" s="963"/>
      <c r="F61" s="964"/>
      <c r="G61" s="316"/>
    </row>
    <row r="62" spans="1:13" ht="26.25" hidden="1" customHeight="1" thickBot="1">
      <c r="A62" s="316"/>
      <c r="B62" s="323" t="s">
        <v>14</v>
      </c>
      <c r="C62" s="930"/>
      <c r="D62" s="931"/>
      <c r="E62" s="931"/>
      <c r="F62" s="932"/>
      <c r="G62" s="316"/>
    </row>
    <row r="63" spans="1:13" ht="18" hidden="1" thickBot="1">
      <c r="A63" s="316"/>
      <c r="B63" s="323" t="s">
        <v>15</v>
      </c>
      <c r="C63" s="933"/>
      <c r="D63" s="934"/>
      <c r="E63" s="934"/>
      <c r="F63" s="935"/>
      <c r="G63" s="316"/>
    </row>
    <row r="64" spans="1:13" ht="12.75" hidden="1" customHeight="1">
      <c r="A64" s="316"/>
      <c r="B64" s="928"/>
      <c r="C64" s="330">
        <v>2018</v>
      </c>
      <c r="D64" s="330">
        <v>2019</v>
      </c>
      <c r="E64" s="330">
        <v>2020</v>
      </c>
      <c r="F64" s="330">
        <v>2021</v>
      </c>
      <c r="G64" s="316"/>
    </row>
    <row r="65" spans="1:7" ht="9" hidden="1" customHeight="1" thickBot="1">
      <c r="A65" s="316"/>
      <c r="B65" s="929"/>
      <c r="C65" s="331" t="s">
        <v>7</v>
      </c>
      <c r="D65" s="331" t="s">
        <v>8</v>
      </c>
      <c r="E65" s="331" t="s">
        <v>8</v>
      </c>
      <c r="F65" s="331" t="s">
        <v>8</v>
      </c>
      <c r="G65" s="316"/>
    </row>
    <row r="66" spans="1:7" ht="18" hidden="1" thickBot="1">
      <c r="A66" s="316"/>
      <c r="B66" s="323" t="s">
        <v>16</v>
      </c>
      <c r="C66" s="323"/>
      <c r="D66" s="323"/>
      <c r="E66" s="323"/>
      <c r="F66" s="323"/>
      <c r="G66" s="316"/>
    </row>
    <row r="67" spans="1:7" ht="18" hidden="1" thickBot="1">
      <c r="A67" s="316"/>
      <c r="B67" s="323" t="s">
        <v>17</v>
      </c>
      <c r="C67" s="332">
        <f>C96</f>
        <v>0</v>
      </c>
      <c r="D67" s="332">
        <f t="shared" ref="D67:F67" si="4">D96</f>
        <v>0</v>
      </c>
      <c r="E67" s="332">
        <f t="shared" si="4"/>
        <v>0</v>
      </c>
      <c r="F67" s="332">
        <f t="shared" si="4"/>
        <v>0</v>
      </c>
      <c r="G67" s="316"/>
    </row>
    <row r="68" spans="1:7" ht="18" hidden="1" thickBot="1">
      <c r="A68" s="316"/>
      <c r="B68" s="323" t="s">
        <v>18</v>
      </c>
      <c r="C68" s="332" t="e">
        <f>C67/C66</f>
        <v>#DIV/0!</v>
      </c>
      <c r="D68" s="332" t="e">
        <f>D67/D66</f>
        <v>#DIV/0!</v>
      </c>
      <c r="E68" s="332" t="e">
        <f>E67/E66</f>
        <v>#DIV/0!</v>
      </c>
      <c r="F68" s="332" t="e">
        <f>F67/F66</f>
        <v>#DIV/0!</v>
      </c>
      <c r="G68" s="316"/>
    </row>
    <row r="69" spans="1:7" ht="18" hidden="1" thickBot="1">
      <c r="A69" s="316"/>
      <c r="B69" s="323" t="s">
        <v>19</v>
      </c>
      <c r="C69" s="333"/>
      <c r="D69" s="334" t="e">
        <f>D66/C66-1</f>
        <v>#DIV/0!</v>
      </c>
      <c r="E69" s="334" t="e">
        <f>E66/D66-1</f>
        <v>#DIV/0!</v>
      </c>
      <c r="F69" s="334" t="e">
        <f>F66/E66-1</f>
        <v>#DIV/0!</v>
      </c>
      <c r="G69" s="316"/>
    </row>
    <row r="70" spans="1:7" ht="18" hidden="1" thickBot="1">
      <c r="A70" s="316"/>
      <c r="B70" s="323" t="s">
        <v>21</v>
      </c>
      <c r="C70" s="333"/>
      <c r="D70" s="334" t="e">
        <f>D67/C67-1</f>
        <v>#DIV/0!</v>
      </c>
      <c r="E70" s="334" t="e">
        <f t="shared" ref="E70:F71" si="5">E67/D67-1</f>
        <v>#DIV/0!</v>
      </c>
      <c r="F70" s="334" t="e">
        <f t="shared" si="5"/>
        <v>#DIV/0!</v>
      </c>
      <c r="G70" s="316"/>
    </row>
    <row r="71" spans="1:7" ht="33.75" hidden="1" thickBot="1">
      <c r="A71" s="316"/>
      <c r="B71" s="323" t="s">
        <v>22</v>
      </c>
      <c r="C71" s="333"/>
      <c r="D71" s="334" t="e">
        <f>D68/C68-1</f>
        <v>#DIV/0!</v>
      </c>
      <c r="E71" s="334" t="e">
        <f t="shared" si="5"/>
        <v>#DIV/0!</v>
      </c>
      <c r="F71" s="334" t="e">
        <f t="shared" si="5"/>
        <v>#DIV/0!</v>
      </c>
      <c r="G71" s="316"/>
    </row>
    <row r="72" spans="1:7" ht="24.75" hidden="1" customHeight="1" thickBot="1">
      <c r="A72" s="316"/>
      <c r="B72" s="925" t="s">
        <v>2707</v>
      </c>
      <c r="C72" s="926"/>
      <c r="D72" s="926"/>
      <c r="E72" s="926"/>
      <c r="F72" s="927"/>
      <c r="G72" s="316"/>
    </row>
    <row r="73" spans="1:7" ht="12.75" hidden="1" customHeight="1">
      <c r="A73" s="316"/>
      <c r="B73" s="928"/>
      <c r="C73" s="330">
        <v>2018</v>
      </c>
      <c r="D73" s="330">
        <v>2019</v>
      </c>
      <c r="E73" s="330">
        <v>2020</v>
      </c>
      <c r="F73" s="330">
        <v>2021</v>
      </c>
      <c r="G73" s="316"/>
    </row>
    <row r="74" spans="1:7" ht="9" hidden="1" customHeight="1" thickBot="1">
      <c r="A74" s="316"/>
      <c r="B74" s="929"/>
      <c r="C74" s="331" t="s">
        <v>7</v>
      </c>
      <c r="D74" s="331" t="s">
        <v>8</v>
      </c>
      <c r="E74" s="331" t="s">
        <v>8</v>
      </c>
      <c r="F74" s="331" t="s">
        <v>8</v>
      </c>
      <c r="G74" s="316"/>
    </row>
    <row r="75" spans="1:7" ht="24.75" hidden="1" customHeight="1" thickBot="1">
      <c r="A75" s="316"/>
      <c r="B75" s="335" t="s">
        <v>23</v>
      </c>
      <c r="C75" s="336"/>
      <c r="D75" s="336"/>
      <c r="E75" s="336"/>
      <c r="F75" s="336"/>
      <c r="G75" s="316"/>
    </row>
    <row r="76" spans="1:7" ht="38.25" hidden="1" customHeight="1" thickBot="1">
      <c r="A76" s="316"/>
      <c r="B76" s="337" t="s">
        <v>154</v>
      </c>
      <c r="C76" s="339"/>
      <c r="D76" s="348"/>
      <c r="E76" s="348"/>
      <c r="F76" s="348"/>
      <c r="G76" s="316"/>
    </row>
    <row r="77" spans="1:7" ht="24.75" hidden="1" customHeight="1" thickBot="1">
      <c r="A77" s="316"/>
      <c r="B77" s="337" t="s">
        <v>155</v>
      </c>
      <c r="C77" s="339"/>
      <c r="D77" s="348"/>
      <c r="E77" s="348"/>
      <c r="F77" s="348"/>
      <c r="G77" s="316"/>
    </row>
    <row r="78" spans="1:7" ht="24.75" hidden="1" customHeight="1" thickBot="1">
      <c r="A78" s="316"/>
      <c r="B78" s="335" t="s">
        <v>24</v>
      </c>
      <c r="C78" s="336"/>
      <c r="D78" s="336"/>
      <c r="E78" s="336"/>
      <c r="F78" s="336"/>
      <c r="G78" s="316"/>
    </row>
    <row r="79" spans="1:7" ht="18" hidden="1" thickBot="1">
      <c r="A79" s="316"/>
      <c r="B79" s="337" t="s">
        <v>154</v>
      </c>
      <c r="C79" s="339"/>
      <c r="D79" s="336"/>
      <c r="E79" s="336"/>
      <c r="F79" s="336"/>
      <c r="G79" s="316"/>
    </row>
    <row r="80" spans="1:7" ht="18" hidden="1" thickBot="1">
      <c r="A80" s="316"/>
      <c r="B80" s="337" t="s">
        <v>155</v>
      </c>
      <c r="C80" s="339"/>
      <c r="D80" s="336"/>
      <c r="E80" s="336"/>
      <c r="F80" s="336"/>
      <c r="G80" s="316"/>
    </row>
    <row r="81" spans="1:7" ht="24.75" hidden="1" customHeight="1" thickBot="1">
      <c r="A81" s="316"/>
      <c r="B81" s="335" t="s">
        <v>25</v>
      </c>
      <c r="C81" s="339">
        <v>0</v>
      </c>
      <c r="D81" s="336">
        <v>0</v>
      </c>
      <c r="E81" s="336">
        <v>0</v>
      </c>
      <c r="F81" s="336">
        <v>0</v>
      </c>
      <c r="G81" s="316"/>
    </row>
    <row r="82" spans="1:7" ht="18" hidden="1" thickBot="1">
      <c r="A82" s="316"/>
      <c r="B82" s="337" t="s">
        <v>154</v>
      </c>
      <c r="C82" s="339"/>
      <c r="D82" s="336"/>
      <c r="E82" s="336"/>
      <c r="F82" s="336"/>
      <c r="G82" s="316"/>
    </row>
    <row r="83" spans="1:7" ht="18" hidden="1" thickBot="1">
      <c r="A83" s="316"/>
      <c r="B83" s="337" t="s">
        <v>155</v>
      </c>
      <c r="C83" s="339"/>
      <c r="D83" s="336"/>
      <c r="E83" s="336"/>
      <c r="F83" s="336"/>
      <c r="G83" s="316"/>
    </row>
    <row r="84" spans="1:7" ht="18" hidden="1" thickBot="1">
      <c r="A84" s="316"/>
      <c r="B84" s="335" t="s">
        <v>26</v>
      </c>
      <c r="C84" s="339"/>
      <c r="D84" s="336"/>
      <c r="E84" s="336"/>
      <c r="F84" s="336"/>
      <c r="G84" s="316"/>
    </row>
    <row r="85" spans="1:7" ht="18" hidden="1" thickBot="1">
      <c r="A85" s="316"/>
      <c r="B85" s="337" t="s">
        <v>154</v>
      </c>
      <c r="C85" s="339"/>
      <c r="D85" s="336"/>
      <c r="E85" s="336"/>
      <c r="F85" s="336"/>
      <c r="G85" s="316"/>
    </row>
    <row r="86" spans="1:7" ht="18" hidden="1" thickBot="1">
      <c r="A86" s="316"/>
      <c r="B86" s="337" t="s">
        <v>155</v>
      </c>
      <c r="C86" s="339"/>
      <c r="D86" s="336"/>
      <c r="E86" s="336"/>
      <c r="F86" s="336"/>
      <c r="G86" s="316"/>
    </row>
    <row r="87" spans="1:7" ht="18" hidden="1" thickBot="1">
      <c r="A87" s="316"/>
      <c r="B87" s="335" t="s">
        <v>27</v>
      </c>
      <c r="C87" s="339"/>
      <c r="D87" s="336"/>
      <c r="E87" s="336"/>
      <c r="F87" s="336"/>
      <c r="G87" s="316"/>
    </row>
    <row r="88" spans="1:7" ht="18" hidden="1" thickBot="1">
      <c r="A88" s="316"/>
      <c r="B88" s="337" t="s">
        <v>154</v>
      </c>
      <c r="C88" s="339"/>
      <c r="D88" s="336"/>
      <c r="E88" s="336"/>
      <c r="F88" s="336"/>
      <c r="G88" s="316"/>
    </row>
    <row r="89" spans="1:7" ht="18" hidden="1" thickBot="1">
      <c r="A89" s="316"/>
      <c r="B89" s="337" t="s">
        <v>155</v>
      </c>
      <c r="C89" s="339"/>
      <c r="D89" s="336"/>
      <c r="E89" s="336"/>
      <c r="F89" s="336"/>
      <c r="G89" s="316"/>
    </row>
    <row r="90" spans="1:7" ht="18" hidden="1" thickBot="1">
      <c r="A90" s="316"/>
      <c r="B90" s="335" t="s">
        <v>28</v>
      </c>
      <c r="C90" s="339"/>
      <c r="D90" s="336"/>
      <c r="E90" s="336"/>
      <c r="F90" s="336"/>
      <c r="G90" s="316"/>
    </row>
    <row r="91" spans="1:7" ht="18" hidden="1" thickBot="1">
      <c r="A91" s="316"/>
      <c r="B91" s="337" t="s">
        <v>154</v>
      </c>
      <c r="C91" s="339"/>
      <c r="D91" s="336"/>
      <c r="E91" s="336"/>
      <c r="F91" s="336"/>
      <c r="G91" s="316"/>
    </row>
    <row r="92" spans="1:7" ht="18" hidden="1" thickBot="1">
      <c r="A92" s="316"/>
      <c r="B92" s="337" t="s">
        <v>155</v>
      </c>
      <c r="C92" s="339"/>
      <c r="D92" s="336"/>
      <c r="E92" s="336"/>
      <c r="F92" s="336"/>
      <c r="G92" s="316"/>
    </row>
    <row r="93" spans="1:7" ht="33.75" hidden="1" thickBot="1">
      <c r="A93" s="316"/>
      <c r="B93" s="335" t="s">
        <v>29</v>
      </c>
      <c r="C93" s="339"/>
      <c r="D93" s="336"/>
      <c r="E93" s="336"/>
      <c r="F93" s="336"/>
      <c r="G93" s="316"/>
    </row>
    <row r="94" spans="1:7" ht="18" hidden="1" thickBot="1">
      <c r="A94" s="316"/>
      <c r="B94" s="337" t="s">
        <v>154</v>
      </c>
      <c r="C94" s="339"/>
      <c r="D94" s="336"/>
      <c r="E94" s="336"/>
      <c r="F94" s="336"/>
      <c r="G94" s="316"/>
    </row>
    <row r="95" spans="1:7" ht="18" hidden="1" thickBot="1">
      <c r="A95" s="316"/>
      <c r="B95" s="337" t="s">
        <v>155</v>
      </c>
      <c r="C95" s="339"/>
      <c r="D95" s="336"/>
      <c r="E95" s="336"/>
      <c r="F95" s="336"/>
      <c r="G95" s="316"/>
    </row>
    <row r="96" spans="1:7" ht="18" hidden="1" thickBot="1">
      <c r="A96" s="316"/>
      <c r="B96" s="349" t="s">
        <v>47</v>
      </c>
      <c r="C96" s="339">
        <f>C93+C90+C87+C84+C81+C78+C75</f>
        <v>0</v>
      </c>
      <c r="D96" s="339">
        <f t="shared" ref="D96:F96" si="6">D93+D90+D87+D84+D81+D78+D75</f>
        <v>0</v>
      </c>
      <c r="E96" s="339">
        <f t="shared" si="6"/>
        <v>0</v>
      </c>
      <c r="F96" s="339">
        <f t="shared" si="6"/>
        <v>0</v>
      </c>
      <c r="G96" s="316"/>
    </row>
    <row r="97" spans="1:7" ht="17.25" hidden="1" customHeight="1" thickBot="1">
      <c r="A97" s="316"/>
      <c r="B97" s="345" t="s">
        <v>31</v>
      </c>
      <c r="C97" s="346">
        <f>IF(C96-C67=0,0,"Error")</f>
        <v>0</v>
      </c>
      <c r="D97" s="346">
        <f>IF(D96-D67=0,0,"Error")</f>
        <v>0</v>
      </c>
      <c r="E97" s="346">
        <f>IF(E96-E67=0,0,"Error")</f>
        <v>0</v>
      </c>
      <c r="F97" s="346">
        <f>IF(F96-F67=0,0,"Error")</f>
        <v>0</v>
      </c>
      <c r="G97" s="316"/>
    </row>
    <row r="98" spans="1:7" ht="33.75" hidden="1" thickBot="1">
      <c r="A98" s="316"/>
      <c r="B98" s="347" t="s">
        <v>2708</v>
      </c>
      <c r="C98" s="962"/>
      <c r="D98" s="963"/>
      <c r="E98" s="963"/>
      <c r="F98" s="964"/>
      <c r="G98" s="316"/>
    </row>
    <row r="99" spans="1:7" ht="26.25" hidden="1" customHeight="1" thickBot="1">
      <c r="A99" s="316"/>
      <c r="B99" s="323" t="s">
        <v>14</v>
      </c>
      <c r="C99" s="930"/>
      <c r="D99" s="931"/>
      <c r="E99" s="931"/>
      <c r="F99" s="932"/>
      <c r="G99" s="316"/>
    </row>
    <row r="100" spans="1:7" ht="18" hidden="1" thickBot="1">
      <c r="A100" s="316"/>
      <c r="B100" s="323" t="s">
        <v>15</v>
      </c>
      <c r="C100" s="933"/>
      <c r="D100" s="934"/>
      <c r="E100" s="934"/>
      <c r="F100" s="935"/>
      <c r="G100" s="316"/>
    </row>
    <row r="101" spans="1:7" ht="12.75" hidden="1" customHeight="1">
      <c r="A101" s="316"/>
      <c r="B101" s="928"/>
      <c r="C101" s="330">
        <v>2018</v>
      </c>
      <c r="D101" s="330">
        <v>2019</v>
      </c>
      <c r="E101" s="330">
        <v>2020</v>
      </c>
      <c r="F101" s="330">
        <v>2021</v>
      </c>
      <c r="G101" s="316"/>
    </row>
    <row r="102" spans="1:7" ht="9" hidden="1" customHeight="1" thickBot="1">
      <c r="A102" s="316"/>
      <c r="B102" s="929"/>
      <c r="C102" s="331" t="s">
        <v>7</v>
      </c>
      <c r="D102" s="331" t="s">
        <v>8</v>
      </c>
      <c r="E102" s="331" t="s">
        <v>8</v>
      </c>
      <c r="F102" s="331" t="s">
        <v>8</v>
      </c>
      <c r="G102" s="316"/>
    </row>
    <row r="103" spans="1:7" ht="18" hidden="1" thickBot="1">
      <c r="A103" s="316"/>
      <c r="B103" s="323" t="s">
        <v>16</v>
      </c>
      <c r="C103" s="350"/>
      <c r="D103" s="350"/>
      <c r="E103" s="350"/>
      <c r="F103" s="350"/>
      <c r="G103" s="316"/>
    </row>
    <row r="104" spans="1:7" ht="18" hidden="1" thickBot="1">
      <c r="A104" s="316"/>
      <c r="B104" s="323" t="s">
        <v>17</v>
      </c>
      <c r="C104" s="332">
        <f>C133</f>
        <v>0</v>
      </c>
      <c r="D104" s="332">
        <f t="shared" ref="D104:F104" si="7">D133</f>
        <v>0</v>
      </c>
      <c r="E104" s="332">
        <f t="shared" si="7"/>
        <v>0</v>
      </c>
      <c r="F104" s="332">
        <f t="shared" si="7"/>
        <v>0</v>
      </c>
      <c r="G104" s="316"/>
    </row>
    <row r="105" spans="1:7" ht="18" hidden="1" thickBot="1">
      <c r="A105" s="316"/>
      <c r="B105" s="323" t="s">
        <v>18</v>
      </c>
      <c r="C105" s="332" t="e">
        <f>C104/C103</f>
        <v>#DIV/0!</v>
      </c>
      <c r="D105" s="332" t="e">
        <f>D104/D103</f>
        <v>#DIV/0!</v>
      </c>
      <c r="E105" s="332" t="e">
        <f>E104/E103</f>
        <v>#DIV/0!</v>
      </c>
      <c r="F105" s="332" t="e">
        <f>F104/F103</f>
        <v>#DIV/0!</v>
      </c>
      <c r="G105" s="316"/>
    </row>
    <row r="106" spans="1:7" ht="18" hidden="1" thickBot="1">
      <c r="A106" s="316"/>
      <c r="B106" s="323" t="s">
        <v>19</v>
      </c>
      <c r="C106" s="333"/>
      <c r="D106" s="334" t="e">
        <f>D103/C103-1</f>
        <v>#DIV/0!</v>
      </c>
      <c r="E106" s="334" t="e">
        <f>E103/D103-1</f>
        <v>#DIV/0!</v>
      </c>
      <c r="F106" s="334" t="e">
        <f>F103/E103-1</f>
        <v>#DIV/0!</v>
      </c>
      <c r="G106" s="316"/>
    </row>
    <row r="107" spans="1:7" ht="18" hidden="1" thickBot="1">
      <c r="A107" s="316"/>
      <c r="B107" s="323" t="s">
        <v>21</v>
      </c>
      <c r="C107" s="333"/>
      <c r="D107" s="334" t="e">
        <f>D104/C104-1</f>
        <v>#DIV/0!</v>
      </c>
      <c r="E107" s="334" t="e">
        <f t="shared" ref="E107:F108" si="8">E104/D104-1</f>
        <v>#DIV/0!</v>
      </c>
      <c r="F107" s="334" t="e">
        <f t="shared" si="8"/>
        <v>#DIV/0!</v>
      </c>
      <c r="G107" s="316"/>
    </row>
    <row r="108" spans="1:7" ht="33.75" hidden="1" thickBot="1">
      <c r="A108" s="316"/>
      <c r="B108" s="323" t="s">
        <v>22</v>
      </c>
      <c r="C108" s="333"/>
      <c r="D108" s="334" t="e">
        <f>D105/C105-1</f>
        <v>#DIV/0!</v>
      </c>
      <c r="E108" s="334" t="e">
        <f t="shared" si="8"/>
        <v>#DIV/0!</v>
      </c>
      <c r="F108" s="334" t="e">
        <f t="shared" si="8"/>
        <v>#DIV/0!</v>
      </c>
      <c r="G108" s="316"/>
    </row>
    <row r="109" spans="1:7" ht="24.75" hidden="1" customHeight="1" thickBot="1">
      <c r="A109" s="316"/>
      <c r="B109" s="925" t="s">
        <v>2707</v>
      </c>
      <c r="C109" s="926"/>
      <c r="D109" s="926"/>
      <c r="E109" s="926"/>
      <c r="F109" s="927"/>
      <c r="G109" s="316"/>
    </row>
    <row r="110" spans="1:7" ht="12.75" hidden="1" customHeight="1">
      <c r="A110" s="316"/>
      <c r="B110" s="928"/>
      <c r="C110" s="330">
        <v>2018</v>
      </c>
      <c r="D110" s="330">
        <v>2019</v>
      </c>
      <c r="E110" s="330">
        <v>2020</v>
      </c>
      <c r="F110" s="330">
        <v>2021</v>
      </c>
      <c r="G110" s="316"/>
    </row>
    <row r="111" spans="1:7" ht="9" hidden="1" customHeight="1" thickBot="1">
      <c r="A111" s="316"/>
      <c r="B111" s="929"/>
      <c r="C111" s="331" t="s">
        <v>7</v>
      </c>
      <c r="D111" s="331" t="s">
        <v>8</v>
      </c>
      <c r="E111" s="331" t="s">
        <v>8</v>
      </c>
      <c r="F111" s="331" t="s">
        <v>8</v>
      </c>
      <c r="G111" s="316"/>
    </row>
    <row r="112" spans="1:7" ht="24.75" hidden="1" customHeight="1" thickBot="1">
      <c r="A112" s="316"/>
      <c r="B112" s="335" t="s">
        <v>23</v>
      </c>
      <c r="C112" s="336"/>
      <c r="D112" s="336"/>
      <c r="E112" s="336"/>
      <c r="F112" s="336"/>
      <c r="G112" s="316"/>
    </row>
    <row r="113" spans="1:7" ht="18" hidden="1" thickBot="1">
      <c r="A113" s="316"/>
      <c r="B113" s="337" t="s">
        <v>154</v>
      </c>
      <c r="C113" s="339"/>
      <c r="D113" s="348"/>
      <c r="E113" s="348"/>
      <c r="F113" s="348"/>
      <c r="G113" s="316"/>
    </row>
    <row r="114" spans="1:7" ht="18" hidden="1" thickBot="1">
      <c r="A114" s="316"/>
      <c r="B114" s="337" t="s">
        <v>155</v>
      </c>
      <c r="C114" s="339"/>
      <c r="D114" s="348"/>
      <c r="E114" s="348"/>
      <c r="F114" s="348"/>
      <c r="G114" s="316"/>
    </row>
    <row r="115" spans="1:7" ht="24.75" hidden="1" customHeight="1" thickBot="1">
      <c r="A115" s="316"/>
      <c r="B115" s="335" t="s">
        <v>24</v>
      </c>
      <c r="C115" s="336"/>
      <c r="D115" s="336"/>
      <c r="E115" s="336"/>
      <c r="F115" s="336"/>
      <c r="G115" s="316"/>
    </row>
    <row r="116" spans="1:7" ht="18" hidden="1" thickBot="1">
      <c r="A116" s="316"/>
      <c r="B116" s="337" t="s">
        <v>154</v>
      </c>
      <c r="C116" s="339"/>
      <c r="D116" s="336"/>
      <c r="E116" s="336"/>
      <c r="F116" s="336"/>
      <c r="G116" s="316"/>
    </row>
    <row r="117" spans="1:7" ht="18" hidden="1" thickBot="1">
      <c r="A117" s="316"/>
      <c r="B117" s="337" t="s">
        <v>155</v>
      </c>
      <c r="C117" s="339"/>
      <c r="D117" s="336"/>
      <c r="E117" s="336"/>
      <c r="F117" s="336"/>
      <c r="G117" s="316"/>
    </row>
    <row r="118" spans="1:7" ht="24.75" hidden="1" customHeight="1" thickBot="1">
      <c r="A118" s="316"/>
      <c r="B118" s="335" t="s">
        <v>25</v>
      </c>
      <c r="C118" s="351">
        <v>0</v>
      </c>
      <c r="D118" s="352">
        <v>0</v>
      </c>
      <c r="E118" s="352">
        <v>0</v>
      </c>
      <c r="F118" s="352">
        <v>0</v>
      </c>
      <c r="G118" s="316"/>
    </row>
    <row r="119" spans="1:7" ht="18" hidden="1" thickBot="1">
      <c r="A119" s="316"/>
      <c r="B119" s="337" t="s">
        <v>154</v>
      </c>
      <c r="C119" s="339"/>
      <c r="D119" s="336"/>
      <c r="E119" s="336"/>
      <c r="F119" s="336"/>
      <c r="G119" s="316"/>
    </row>
    <row r="120" spans="1:7" ht="18" hidden="1" thickBot="1">
      <c r="A120" s="316"/>
      <c r="B120" s="337" t="s">
        <v>155</v>
      </c>
      <c r="C120" s="339"/>
      <c r="D120" s="336"/>
      <c r="E120" s="336"/>
      <c r="F120" s="336"/>
      <c r="G120" s="316"/>
    </row>
    <row r="121" spans="1:7" ht="18" hidden="1" thickBot="1">
      <c r="A121" s="316"/>
      <c r="B121" s="335" t="s">
        <v>26</v>
      </c>
      <c r="C121" s="339"/>
      <c r="D121" s="336"/>
      <c r="E121" s="336"/>
      <c r="F121" s="336"/>
      <c r="G121" s="316"/>
    </row>
    <row r="122" spans="1:7" ht="18" hidden="1" thickBot="1">
      <c r="A122" s="316"/>
      <c r="B122" s="337" t="s">
        <v>154</v>
      </c>
      <c r="C122" s="339"/>
      <c r="D122" s="336"/>
      <c r="E122" s="336"/>
      <c r="F122" s="336"/>
      <c r="G122" s="316"/>
    </row>
    <row r="123" spans="1:7" ht="18" hidden="1" thickBot="1">
      <c r="A123" s="316"/>
      <c r="B123" s="337" t="s">
        <v>155</v>
      </c>
      <c r="C123" s="339"/>
      <c r="D123" s="336"/>
      <c r="E123" s="336"/>
      <c r="F123" s="336"/>
      <c r="G123" s="316"/>
    </row>
    <row r="124" spans="1:7" ht="18" hidden="1" thickBot="1">
      <c r="A124" s="316"/>
      <c r="B124" s="335" t="s">
        <v>27</v>
      </c>
      <c r="C124" s="339"/>
      <c r="D124" s="336"/>
      <c r="E124" s="336"/>
      <c r="F124" s="336"/>
      <c r="G124" s="316"/>
    </row>
    <row r="125" spans="1:7" ht="18" hidden="1" thickBot="1">
      <c r="A125" s="316"/>
      <c r="B125" s="337" t="s">
        <v>154</v>
      </c>
      <c r="C125" s="339"/>
      <c r="D125" s="336"/>
      <c r="E125" s="336"/>
      <c r="F125" s="336"/>
      <c r="G125" s="316"/>
    </row>
    <row r="126" spans="1:7" ht="15" hidden="1" customHeight="1" thickBot="1">
      <c r="A126" s="316"/>
      <c r="B126" s="337" t="s">
        <v>155</v>
      </c>
      <c r="C126" s="339"/>
      <c r="D126" s="336"/>
      <c r="E126" s="336"/>
      <c r="F126" s="336"/>
      <c r="G126" s="316"/>
    </row>
    <row r="127" spans="1:7" ht="18" hidden="1" thickBot="1">
      <c r="A127" s="316"/>
      <c r="B127" s="335" t="s">
        <v>28</v>
      </c>
      <c r="C127" s="339">
        <v>0</v>
      </c>
      <c r="D127" s="336">
        <v>0</v>
      </c>
      <c r="E127" s="336">
        <v>0</v>
      </c>
      <c r="F127" s="336">
        <v>0</v>
      </c>
      <c r="G127" s="316"/>
    </row>
    <row r="128" spans="1:7" ht="18" hidden="1" thickBot="1">
      <c r="A128" s="316"/>
      <c r="B128" s="337" t="s">
        <v>154</v>
      </c>
      <c r="C128" s="339"/>
      <c r="D128" s="336"/>
      <c r="E128" s="336"/>
      <c r="F128" s="336"/>
      <c r="G128" s="316"/>
    </row>
    <row r="129" spans="1:12" ht="18" hidden="1" thickBot="1">
      <c r="A129" s="316"/>
      <c r="B129" s="337" t="s">
        <v>155</v>
      </c>
      <c r="C129" s="339"/>
      <c r="D129" s="336"/>
      <c r="E129" s="336"/>
      <c r="F129" s="336"/>
      <c r="G129" s="316"/>
    </row>
    <row r="130" spans="1:12" ht="33.75" hidden="1" thickBot="1">
      <c r="A130" s="316"/>
      <c r="B130" s="335" t="s">
        <v>29</v>
      </c>
      <c r="C130" s="339"/>
      <c r="D130" s="336"/>
      <c r="E130" s="336"/>
      <c r="F130" s="336"/>
      <c r="G130" s="316"/>
    </row>
    <row r="131" spans="1:12" ht="18" hidden="1" thickBot="1">
      <c r="A131" s="316"/>
      <c r="B131" s="337" t="s">
        <v>154</v>
      </c>
      <c r="C131" s="339"/>
      <c r="D131" s="336"/>
      <c r="E131" s="336"/>
      <c r="F131" s="336"/>
      <c r="G131" s="316"/>
    </row>
    <row r="132" spans="1:12" ht="18" hidden="1" thickBot="1">
      <c r="A132" s="316"/>
      <c r="B132" s="337" t="s">
        <v>155</v>
      </c>
      <c r="C132" s="339"/>
      <c r="D132" s="336"/>
      <c r="E132" s="336"/>
      <c r="F132" s="336"/>
      <c r="G132" s="316"/>
    </row>
    <row r="133" spans="1:12" ht="18" hidden="1" thickBot="1">
      <c r="A133" s="316"/>
      <c r="B133" s="349" t="s">
        <v>47</v>
      </c>
      <c r="C133" s="339">
        <f>C130+C127+C124+C121+C118+C115+C112</f>
        <v>0</v>
      </c>
      <c r="D133" s="339">
        <f t="shared" ref="D133:F133" si="9">D130+D127+D124+D121+D118+D115+D112</f>
        <v>0</v>
      </c>
      <c r="E133" s="339">
        <f t="shared" si="9"/>
        <v>0</v>
      </c>
      <c r="F133" s="339">
        <f t="shared" si="9"/>
        <v>0</v>
      </c>
      <c r="G133" s="316"/>
    </row>
    <row r="134" spans="1:12" ht="17.25" hidden="1" customHeight="1" thickBot="1">
      <c r="A134" s="316"/>
      <c r="B134" s="345" t="s">
        <v>31</v>
      </c>
      <c r="C134" s="346">
        <f>IF(C133-C104=0,0,"Error")</f>
        <v>0</v>
      </c>
      <c r="D134" s="346">
        <f>IF(D133-D104=0,0,"Error")</f>
        <v>0</v>
      </c>
      <c r="E134" s="346">
        <f>IF(E133-E104=0,0,"Error")</f>
        <v>0</v>
      </c>
      <c r="F134" s="346">
        <f>IF(F133-F104=0,0,"Error")</f>
        <v>0</v>
      </c>
      <c r="G134" s="316"/>
    </row>
    <row r="135" spans="1:12" ht="18" thickBot="1">
      <c r="A135" s="316"/>
      <c r="B135" s="940" t="s">
        <v>38</v>
      </c>
      <c r="C135" s="941"/>
      <c r="D135" s="941"/>
      <c r="E135" s="941"/>
      <c r="F135" s="942"/>
      <c r="G135" s="316"/>
    </row>
    <row r="136" spans="1:12" ht="18" thickBot="1">
      <c r="A136" s="316"/>
      <c r="B136" s="940" t="s">
        <v>39</v>
      </c>
      <c r="C136" s="941"/>
      <c r="D136" s="941"/>
      <c r="E136" s="941"/>
      <c r="F136" s="942"/>
      <c r="G136" s="316"/>
    </row>
    <row r="137" spans="1:12" ht="33.75" thickBot="1">
      <c r="A137" s="316"/>
      <c r="B137" s="329" t="s">
        <v>48</v>
      </c>
      <c r="C137" s="947"/>
      <c r="D137" s="948"/>
      <c r="E137" s="949"/>
      <c r="F137" s="950"/>
      <c r="G137" s="316"/>
    </row>
    <row r="138" spans="1:12" ht="36" customHeight="1" thickBot="1">
      <c r="A138" s="316"/>
      <c r="B138" s="329" t="s">
        <v>68</v>
      </c>
      <c r="C138" s="329"/>
      <c r="D138" s="353" t="s">
        <v>156</v>
      </c>
      <c r="E138" s="951" t="s">
        <v>125</v>
      </c>
      <c r="F138" s="952"/>
      <c r="G138" s="316"/>
      <c r="H138" s="953" t="s">
        <v>157</v>
      </c>
      <c r="I138" s="954"/>
      <c r="J138" s="954"/>
      <c r="K138" s="954"/>
      <c r="L138" s="955"/>
    </row>
    <row r="139" spans="1:12" ht="18" thickBot="1">
      <c r="A139" s="316"/>
      <c r="B139" s="354"/>
      <c r="C139" s="936"/>
      <c r="D139" s="939"/>
      <c r="E139" s="937"/>
      <c r="F139" s="938"/>
      <c r="G139" s="316"/>
      <c r="H139" s="956"/>
      <c r="I139" s="957"/>
      <c r="J139" s="957"/>
      <c r="K139" s="957"/>
      <c r="L139" s="958"/>
    </row>
    <row r="140" spans="1:12" ht="17.25" customHeight="1" thickBot="1">
      <c r="A140" s="316"/>
      <c r="B140" s="323" t="s">
        <v>14</v>
      </c>
      <c r="C140" s="930" t="s">
        <v>2709</v>
      </c>
      <c r="D140" s="931"/>
      <c r="E140" s="931"/>
      <c r="F140" s="932"/>
      <c r="G140" s="316"/>
      <c r="H140" s="959"/>
      <c r="I140" s="960"/>
      <c r="J140" s="960"/>
      <c r="K140" s="960"/>
      <c r="L140" s="961"/>
    </row>
    <row r="141" spans="1:12" ht="18" thickBot="1">
      <c r="A141" s="316"/>
      <c r="B141" s="323" t="s">
        <v>15</v>
      </c>
      <c r="C141" s="933" t="s">
        <v>2710</v>
      </c>
      <c r="D141" s="934"/>
      <c r="E141" s="934"/>
      <c r="F141" s="935"/>
      <c r="G141" s="316"/>
    </row>
    <row r="142" spans="1:12" ht="19.5" customHeight="1">
      <c r="A142" s="316"/>
      <c r="B142" s="928"/>
      <c r="C142" s="330">
        <v>2021</v>
      </c>
      <c r="D142" s="330">
        <v>2022</v>
      </c>
      <c r="E142" s="330">
        <v>2023</v>
      </c>
      <c r="F142" s="330">
        <v>2024</v>
      </c>
      <c r="G142" s="316"/>
    </row>
    <row r="143" spans="1:12" ht="18" customHeight="1" thickBot="1">
      <c r="A143" s="316"/>
      <c r="B143" s="929"/>
      <c r="C143" s="331" t="s">
        <v>7</v>
      </c>
      <c r="D143" s="331" t="s">
        <v>8</v>
      </c>
      <c r="E143" s="331" t="s">
        <v>8</v>
      </c>
      <c r="F143" s="331" t="s">
        <v>8</v>
      </c>
      <c r="G143" s="316"/>
    </row>
    <row r="144" spans="1:12" ht="18" thickBot="1">
      <c r="A144" s="316"/>
      <c r="B144" s="323" t="s">
        <v>16</v>
      </c>
      <c r="C144" s="332">
        <v>0</v>
      </c>
      <c r="D144" s="332">
        <v>0</v>
      </c>
      <c r="E144" s="332">
        <v>0</v>
      </c>
      <c r="F144" s="332">
        <v>0</v>
      </c>
      <c r="G144" s="316"/>
    </row>
    <row r="145" spans="1:12" ht="18" thickBot="1">
      <c r="A145" s="316"/>
      <c r="B145" s="323" t="s">
        <v>17</v>
      </c>
      <c r="C145" s="332">
        <v>35406</v>
      </c>
      <c r="D145" s="332">
        <v>66046</v>
      </c>
      <c r="E145" s="332">
        <v>20000</v>
      </c>
      <c r="F145" s="332"/>
      <c r="G145" s="316"/>
    </row>
    <row r="146" spans="1:12" ht="18" thickBot="1">
      <c r="A146" s="316"/>
      <c r="B146" s="323" t="s">
        <v>18</v>
      </c>
      <c r="C146" s="332" t="e">
        <f>C145/C144</f>
        <v>#DIV/0!</v>
      </c>
      <c r="D146" s="332" t="e">
        <f t="shared" ref="D146:F146" si="10">D145/D144</f>
        <v>#DIV/0!</v>
      </c>
      <c r="E146" s="332" t="e">
        <f t="shared" si="10"/>
        <v>#DIV/0!</v>
      </c>
      <c r="F146" s="332" t="e">
        <f t="shared" si="10"/>
        <v>#DIV/0!</v>
      </c>
      <c r="G146" s="316"/>
    </row>
    <row r="147" spans="1:12" ht="18" thickBot="1">
      <c r="A147" s="316"/>
      <c r="B147" s="323" t="s">
        <v>19</v>
      </c>
      <c r="C147" s="333" t="s">
        <v>20</v>
      </c>
      <c r="D147" s="334" t="e">
        <f>D144/C144-1</f>
        <v>#DIV/0!</v>
      </c>
      <c r="E147" s="334" t="e">
        <f t="shared" ref="E147:F149" si="11">E144/D144-1</f>
        <v>#DIV/0!</v>
      </c>
      <c r="F147" s="334" t="e">
        <f t="shared" si="11"/>
        <v>#DIV/0!</v>
      </c>
      <c r="G147" s="316"/>
      <c r="H147" s="235"/>
      <c r="I147" s="235"/>
      <c r="J147" s="235"/>
      <c r="K147" s="235"/>
      <c r="L147" s="235"/>
    </row>
    <row r="148" spans="1:12" ht="18" thickBot="1">
      <c r="A148" s="316"/>
      <c r="B148" s="323" t="s">
        <v>21</v>
      </c>
      <c r="C148" s="333" t="s">
        <v>20</v>
      </c>
      <c r="D148" s="334">
        <f>D145/C145-1</f>
        <v>0.86539004688470889</v>
      </c>
      <c r="E148" s="334">
        <f t="shared" si="11"/>
        <v>-0.69718075280864844</v>
      </c>
      <c r="F148" s="334">
        <f t="shared" si="11"/>
        <v>-1</v>
      </c>
      <c r="G148" s="316"/>
    </row>
    <row r="149" spans="1:12" ht="33.75" thickBot="1">
      <c r="A149" s="316"/>
      <c r="B149" s="323" t="s">
        <v>22</v>
      </c>
      <c r="C149" s="333" t="s">
        <v>20</v>
      </c>
      <c r="D149" s="334" t="e">
        <f>D146/C146-1</f>
        <v>#DIV/0!</v>
      </c>
      <c r="E149" s="334" t="e">
        <f t="shared" si="11"/>
        <v>#DIV/0!</v>
      </c>
      <c r="F149" s="334" t="e">
        <f t="shared" si="11"/>
        <v>#DIV/0!</v>
      </c>
      <c r="G149" s="316"/>
    </row>
    <row r="150" spans="1:12" ht="18" thickBot="1">
      <c r="A150" s="316"/>
      <c r="B150" s="925" t="s">
        <v>2711</v>
      </c>
      <c r="C150" s="926"/>
      <c r="D150" s="926"/>
      <c r="E150" s="926"/>
      <c r="F150" s="927"/>
      <c r="G150" s="316"/>
    </row>
    <row r="151" spans="1:12" ht="12.75" customHeight="1">
      <c r="A151" s="316"/>
      <c r="B151" s="928"/>
      <c r="C151" s="330">
        <v>2021</v>
      </c>
      <c r="D151" s="330">
        <v>2022</v>
      </c>
      <c r="E151" s="330">
        <v>2023</v>
      </c>
      <c r="F151" s="330">
        <v>2024</v>
      </c>
      <c r="G151" s="316"/>
    </row>
    <row r="152" spans="1:12" ht="19.5" customHeight="1" thickBot="1">
      <c r="A152" s="316"/>
      <c r="B152" s="929"/>
      <c r="C152" s="331" t="s">
        <v>7</v>
      </c>
      <c r="D152" s="331" t="s">
        <v>8</v>
      </c>
      <c r="E152" s="331" t="s">
        <v>8</v>
      </c>
      <c r="F152" s="331" t="s">
        <v>8</v>
      </c>
      <c r="G152" s="316"/>
    </row>
    <row r="153" spans="1:12" ht="18" thickBot="1">
      <c r="A153" s="316"/>
      <c r="B153" s="335" t="s">
        <v>41</v>
      </c>
      <c r="C153" s="336">
        <f>C154+C155+C156+C157</f>
        <v>0</v>
      </c>
      <c r="D153" s="336">
        <f t="shared" ref="D153:F153" si="12">D154+D155+D156+D157</f>
        <v>0</v>
      </c>
      <c r="E153" s="336">
        <f t="shared" si="12"/>
        <v>0</v>
      </c>
      <c r="F153" s="336">
        <f t="shared" si="12"/>
        <v>0</v>
      </c>
      <c r="G153" s="316"/>
    </row>
    <row r="154" spans="1:12" ht="18" thickBot="1">
      <c r="A154" s="316"/>
      <c r="B154" s="337" t="s">
        <v>154</v>
      </c>
      <c r="C154" s="336"/>
      <c r="D154" s="336"/>
      <c r="E154" s="336"/>
      <c r="F154" s="336"/>
      <c r="G154" s="316"/>
    </row>
    <row r="155" spans="1:12" ht="18" thickBot="1">
      <c r="A155" s="316"/>
      <c r="B155" s="337" t="s">
        <v>159</v>
      </c>
      <c r="C155" s="336"/>
      <c r="D155" s="336"/>
      <c r="E155" s="336"/>
      <c r="F155" s="336"/>
      <c r="G155" s="316"/>
    </row>
    <row r="156" spans="1:12" ht="18" thickBot="1">
      <c r="A156" s="316"/>
      <c r="B156" s="337" t="s">
        <v>160</v>
      </c>
      <c r="C156" s="336"/>
      <c r="D156" s="336"/>
      <c r="E156" s="336"/>
      <c r="F156" s="336"/>
      <c r="G156" s="316"/>
    </row>
    <row r="157" spans="1:12" ht="18" thickBot="1">
      <c r="A157" s="316"/>
      <c r="B157" s="337" t="s">
        <v>161</v>
      </c>
      <c r="C157" s="336"/>
      <c r="D157" s="336"/>
      <c r="E157" s="336"/>
      <c r="F157" s="336"/>
      <c r="G157" s="316"/>
    </row>
    <row r="158" spans="1:12" ht="18" thickBot="1">
      <c r="A158" s="316"/>
      <c r="B158" s="335" t="s">
        <v>42</v>
      </c>
      <c r="C158" s="332">
        <v>35406</v>
      </c>
      <c r="D158" s="332">
        <v>66046</v>
      </c>
      <c r="E158" s="332">
        <v>20000</v>
      </c>
      <c r="F158" s="332"/>
      <c r="G158" s="316"/>
    </row>
    <row r="159" spans="1:12" ht="18" thickBot="1">
      <c r="A159" s="316"/>
      <c r="B159" s="337" t="s">
        <v>154</v>
      </c>
      <c r="C159" s="332">
        <v>35406</v>
      </c>
      <c r="D159" s="332">
        <v>66046</v>
      </c>
      <c r="E159" s="332">
        <v>20000</v>
      </c>
      <c r="F159" s="332"/>
      <c r="G159" s="316"/>
    </row>
    <row r="160" spans="1:12" ht="18" thickBot="1">
      <c r="A160" s="316"/>
      <c r="B160" s="337" t="s">
        <v>159</v>
      </c>
      <c r="C160" s="339"/>
      <c r="D160" s="336"/>
      <c r="E160" s="336"/>
      <c r="F160" s="336"/>
      <c r="G160" s="316"/>
    </row>
    <row r="161" spans="1:12" ht="18" thickBot="1">
      <c r="A161" s="316"/>
      <c r="B161" s="337" t="s">
        <v>160</v>
      </c>
      <c r="C161" s="339"/>
      <c r="D161" s="336"/>
      <c r="E161" s="336"/>
      <c r="F161" s="336"/>
      <c r="G161" s="316"/>
    </row>
    <row r="162" spans="1:12" ht="18" thickBot="1">
      <c r="A162" s="316"/>
      <c r="B162" s="337" t="s">
        <v>161</v>
      </c>
      <c r="C162" s="339"/>
      <c r="D162" s="336"/>
      <c r="E162" s="336"/>
      <c r="F162" s="336"/>
      <c r="G162" s="316"/>
    </row>
    <row r="163" spans="1:12" ht="18" thickBot="1">
      <c r="A163" s="316"/>
      <c r="B163" s="355" t="s">
        <v>30</v>
      </c>
      <c r="C163" s="339">
        <f>C153+C158</f>
        <v>35406</v>
      </c>
      <c r="D163" s="339">
        <f t="shared" ref="D163:F163" si="13">D153+D158</f>
        <v>66046</v>
      </c>
      <c r="E163" s="339">
        <f t="shared" si="13"/>
        <v>20000</v>
      </c>
      <c r="F163" s="339">
        <f t="shared" si="13"/>
        <v>0</v>
      </c>
      <c r="G163" s="316"/>
    </row>
    <row r="164" spans="1:12" ht="33.75" thickBot="1">
      <c r="A164" s="316"/>
      <c r="B164" s="329" t="s">
        <v>32</v>
      </c>
      <c r="C164" s="329"/>
      <c r="D164" s="353" t="s">
        <v>156</v>
      </c>
      <c r="E164" s="937" t="s">
        <v>2712</v>
      </c>
      <c r="F164" s="938"/>
      <c r="G164" s="316"/>
    </row>
    <row r="165" spans="1:12" ht="21.75" customHeight="1" thickBot="1">
      <c r="A165" s="316"/>
      <c r="B165" s="323" t="s">
        <v>14</v>
      </c>
      <c r="C165" s="930" t="s">
        <v>2713</v>
      </c>
      <c r="D165" s="931"/>
      <c r="E165" s="931"/>
      <c r="F165" s="932"/>
      <c r="G165" s="316"/>
    </row>
    <row r="166" spans="1:12" ht="18" thickBot="1">
      <c r="A166" s="316"/>
      <c r="B166" s="323" t="s">
        <v>15</v>
      </c>
      <c r="C166" s="933"/>
      <c r="D166" s="934"/>
      <c r="E166" s="934"/>
      <c r="F166" s="935"/>
      <c r="G166" s="316"/>
    </row>
    <row r="167" spans="1:12" ht="12.75" customHeight="1">
      <c r="A167" s="316"/>
      <c r="B167" s="928"/>
      <c r="C167" s="330">
        <v>2021</v>
      </c>
      <c r="D167" s="330">
        <v>2022</v>
      </c>
      <c r="E167" s="330">
        <v>2023</v>
      </c>
      <c r="F167" s="330">
        <v>2024</v>
      </c>
      <c r="G167" s="316"/>
    </row>
    <row r="168" spans="1:12" ht="16.5" customHeight="1" thickBot="1">
      <c r="A168" s="316"/>
      <c r="B168" s="929"/>
      <c r="C168" s="331" t="s">
        <v>7</v>
      </c>
      <c r="D168" s="331" t="s">
        <v>8</v>
      </c>
      <c r="E168" s="331" t="s">
        <v>8</v>
      </c>
      <c r="F168" s="331" t="s">
        <v>8</v>
      </c>
      <c r="G168" s="316"/>
    </row>
    <row r="169" spans="1:12" ht="18" thickBot="1">
      <c r="A169" s="316"/>
      <c r="B169" s="323" t="s">
        <v>16</v>
      </c>
      <c r="C169" s="323"/>
      <c r="D169" s="333">
        <v>0</v>
      </c>
      <c r="E169" s="323"/>
      <c r="F169" s="323"/>
      <c r="G169" s="316"/>
    </row>
    <row r="170" spans="1:12" ht="18" thickBot="1">
      <c r="A170" s="316"/>
      <c r="B170" s="323" t="s">
        <v>17</v>
      </c>
      <c r="C170" s="332">
        <v>217406</v>
      </c>
      <c r="D170" s="332">
        <v>212579</v>
      </c>
      <c r="E170" s="332"/>
      <c r="F170" s="332">
        <v>35520</v>
      </c>
      <c r="G170" s="316"/>
    </row>
    <row r="171" spans="1:12" ht="18" thickBot="1">
      <c r="A171" s="316"/>
      <c r="B171" s="323" t="s">
        <v>18</v>
      </c>
      <c r="C171" s="332" t="e">
        <f>C170/C169</f>
        <v>#DIV/0!</v>
      </c>
      <c r="D171" s="332" t="e">
        <f t="shared" ref="D171:F171" si="14">D170/D169</f>
        <v>#DIV/0!</v>
      </c>
      <c r="E171" s="332" t="e">
        <f t="shared" si="14"/>
        <v>#DIV/0!</v>
      </c>
      <c r="F171" s="332" t="e">
        <f t="shared" si="14"/>
        <v>#DIV/0!</v>
      </c>
      <c r="G171" s="316"/>
    </row>
    <row r="172" spans="1:12" ht="18" thickBot="1">
      <c r="A172" s="316"/>
      <c r="B172" s="323" t="s">
        <v>19</v>
      </c>
      <c r="C172" s="333" t="s">
        <v>20</v>
      </c>
      <c r="D172" s="334" t="e">
        <f>D169/C169-1</f>
        <v>#DIV/0!</v>
      </c>
      <c r="E172" s="334" t="e">
        <f t="shared" ref="E172:F174" si="15">E169/D169-1</f>
        <v>#DIV/0!</v>
      </c>
      <c r="F172" s="334" t="e">
        <f t="shared" si="15"/>
        <v>#DIV/0!</v>
      </c>
      <c r="G172" s="316"/>
      <c r="H172" s="235"/>
      <c r="I172" s="235"/>
      <c r="J172" s="235"/>
      <c r="K172" s="235"/>
      <c r="L172" s="235"/>
    </row>
    <row r="173" spans="1:12" ht="18" thickBot="1">
      <c r="A173" s="316"/>
      <c r="B173" s="323" t="s">
        <v>21</v>
      </c>
      <c r="C173" s="333" t="s">
        <v>20</v>
      </c>
      <c r="D173" s="334">
        <f>D170/C170-1</f>
        <v>-2.2202699097541023E-2</v>
      </c>
      <c r="E173" s="334">
        <f t="shared" si="15"/>
        <v>-1</v>
      </c>
      <c r="F173" s="334" t="e">
        <f t="shared" si="15"/>
        <v>#DIV/0!</v>
      </c>
      <c r="G173" s="316"/>
    </row>
    <row r="174" spans="1:12" ht="33.75" thickBot="1">
      <c r="A174" s="316"/>
      <c r="B174" s="323" t="s">
        <v>22</v>
      </c>
      <c r="C174" s="333" t="s">
        <v>20</v>
      </c>
      <c r="D174" s="334" t="e">
        <f>D171/C171-1</f>
        <v>#DIV/0!</v>
      </c>
      <c r="E174" s="334" t="e">
        <f t="shared" si="15"/>
        <v>#DIV/0!</v>
      </c>
      <c r="F174" s="334" t="e">
        <f t="shared" si="15"/>
        <v>#DIV/0!</v>
      </c>
      <c r="G174" s="316"/>
    </row>
    <row r="175" spans="1:12" ht="23.25" customHeight="1" thickBot="1">
      <c r="A175" s="316"/>
      <c r="B175" s="925" t="s">
        <v>2714</v>
      </c>
      <c r="C175" s="926"/>
      <c r="D175" s="926"/>
      <c r="E175" s="926"/>
      <c r="F175" s="927"/>
      <c r="G175" s="316"/>
    </row>
    <row r="176" spans="1:12" ht="12.75" customHeight="1">
      <c r="A176" s="316"/>
      <c r="B176" s="928"/>
      <c r="C176" s="330">
        <v>2021</v>
      </c>
      <c r="D176" s="330">
        <v>2022</v>
      </c>
      <c r="E176" s="330">
        <v>2023</v>
      </c>
      <c r="F176" s="330">
        <v>2024</v>
      </c>
      <c r="G176" s="316"/>
    </row>
    <row r="177" spans="1:7" ht="18.75" customHeight="1" thickBot="1">
      <c r="A177" s="316"/>
      <c r="B177" s="929"/>
      <c r="C177" s="331" t="s">
        <v>7</v>
      </c>
      <c r="D177" s="331" t="s">
        <v>8</v>
      </c>
      <c r="E177" s="331" t="s">
        <v>8</v>
      </c>
      <c r="F177" s="331" t="s">
        <v>8</v>
      </c>
      <c r="G177" s="316"/>
    </row>
    <row r="178" spans="1:7" ht="18" thickBot="1">
      <c r="A178" s="316"/>
      <c r="B178" s="335" t="s">
        <v>41</v>
      </c>
      <c r="C178" s="336">
        <f>C179+C180+C181+C182</f>
        <v>0</v>
      </c>
      <c r="D178" s="336">
        <f t="shared" ref="D178:F178" si="16">D179+D180+D181+D182</f>
        <v>0</v>
      </c>
      <c r="E178" s="336">
        <f t="shared" si="16"/>
        <v>0</v>
      </c>
      <c r="F178" s="336">
        <f t="shared" si="16"/>
        <v>0</v>
      </c>
      <c r="G178" s="316"/>
    </row>
    <row r="179" spans="1:7" ht="18" thickBot="1">
      <c r="A179" s="316"/>
      <c r="B179" s="337" t="s">
        <v>154</v>
      </c>
      <c r="C179" s="336"/>
      <c r="D179" s="336"/>
      <c r="E179" s="336"/>
      <c r="F179" s="336"/>
      <c r="G179" s="316"/>
    </row>
    <row r="180" spans="1:7" ht="18" thickBot="1">
      <c r="A180" s="316"/>
      <c r="B180" s="337" t="s">
        <v>159</v>
      </c>
      <c r="C180" s="336"/>
      <c r="D180" s="336"/>
      <c r="E180" s="336"/>
      <c r="F180" s="336"/>
      <c r="G180" s="316"/>
    </row>
    <row r="181" spans="1:7" ht="18" thickBot="1">
      <c r="A181" s="316"/>
      <c r="B181" s="337" t="s">
        <v>160</v>
      </c>
      <c r="C181" s="336"/>
      <c r="D181" s="336"/>
      <c r="E181" s="336"/>
      <c r="F181" s="336"/>
      <c r="G181" s="316"/>
    </row>
    <row r="182" spans="1:7" ht="18" thickBot="1">
      <c r="A182" s="316"/>
      <c r="B182" s="337" t="s">
        <v>161</v>
      </c>
      <c r="C182" s="336"/>
      <c r="D182" s="336"/>
      <c r="E182" s="336"/>
      <c r="F182" s="336"/>
      <c r="G182" s="316"/>
    </row>
    <row r="183" spans="1:7" ht="18" thickBot="1">
      <c r="A183" s="316"/>
      <c r="B183" s="335" t="s">
        <v>42</v>
      </c>
      <c r="C183" s="332">
        <v>217406</v>
      </c>
      <c r="D183" s="332">
        <v>212579</v>
      </c>
      <c r="E183" s="332"/>
      <c r="F183" s="332">
        <v>35520</v>
      </c>
      <c r="G183" s="316"/>
    </row>
    <row r="184" spans="1:7" ht="18" thickBot="1">
      <c r="A184" s="316"/>
      <c r="B184" s="337" t="s">
        <v>154</v>
      </c>
      <c r="C184" s="332">
        <v>217406</v>
      </c>
      <c r="D184" s="332">
        <v>212579</v>
      </c>
      <c r="E184" s="332"/>
      <c r="F184" s="332">
        <v>35520</v>
      </c>
      <c r="G184" s="316"/>
    </row>
    <row r="185" spans="1:7" ht="18" thickBot="1">
      <c r="A185" s="316"/>
      <c r="B185" s="337" t="s">
        <v>159</v>
      </c>
      <c r="C185" s="339"/>
      <c r="D185" s="336"/>
      <c r="E185" s="336"/>
      <c r="F185" s="336"/>
      <c r="G185" s="316"/>
    </row>
    <row r="186" spans="1:7" ht="18" thickBot="1">
      <c r="A186" s="316"/>
      <c r="B186" s="337" t="s">
        <v>160</v>
      </c>
      <c r="C186" s="339"/>
      <c r="D186" s="336"/>
      <c r="E186" s="336"/>
      <c r="F186" s="336"/>
      <c r="G186" s="316"/>
    </row>
    <row r="187" spans="1:7" ht="18" thickBot="1">
      <c r="A187" s="316"/>
      <c r="B187" s="337" t="s">
        <v>161</v>
      </c>
      <c r="C187" s="339"/>
      <c r="D187" s="336"/>
      <c r="E187" s="336"/>
      <c r="F187" s="336"/>
      <c r="G187" s="316"/>
    </row>
    <row r="188" spans="1:7" ht="30" customHeight="1" thickBot="1">
      <c r="A188" s="316"/>
      <c r="B188" s="355" t="s">
        <v>162</v>
      </c>
      <c r="C188" s="339">
        <f>C178+C183</f>
        <v>217406</v>
      </c>
      <c r="D188" s="339">
        <f t="shared" ref="D188:F188" si="17">D178+D183</f>
        <v>212579</v>
      </c>
      <c r="E188" s="339">
        <f t="shared" si="17"/>
        <v>0</v>
      </c>
      <c r="F188" s="339">
        <f t="shared" si="17"/>
        <v>35520</v>
      </c>
      <c r="G188" s="316"/>
    </row>
    <row r="189" spans="1:7" ht="32.25" customHeight="1" thickBot="1">
      <c r="A189" s="316"/>
      <c r="B189" s="329" t="s">
        <v>163</v>
      </c>
      <c r="C189" s="356"/>
      <c r="D189" s="357" t="s">
        <v>156</v>
      </c>
      <c r="E189" s="358"/>
      <c r="F189" s="359" t="s">
        <v>2715</v>
      </c>
      <c r="G189" s="316"/>
    </row>
    <row r="190" spans="1:7" ht="18" customHeight="1" thickBot="1">
      <c r="A190" s="316"/>
      <c r="B190" s="323" t="s">
        <v>14</v>
      </c>
      <c r="C190" s="930" t="s">
        <v>2716</v>
      </c>
      <c r="D190" s="931"/>
      <c r="E190" s="931"/>
      <c r="F190" s="932"/>
      <c r="G190" s="316"/>
    </row>
    <row r="191" spans="1:7" ht="18" customHeight="1" thickBot="1">
      <c r="A191" s="316"/>
      <c r="B191" s="323" t="s">
        <v>15</v>
      </c>
      <c r="C191" s="933"/>
      <c r="D191" s="934"/>
      <c r="E191" s="934"/>
      <c r="F191" s="935"/>
      <c r="G191" s="316"/>
    </row>
    <row r="192" spans="1:7" ht="17.25" customHeight="1">
      <c r="A192" s="316"/>
      <c r="B192" s="928"/>
      <c r="C192" s="330">
        <v>2021</v>
      </c>
      <c r="D192" s="330">
        <v>2022</v>
      </c>
      <c r="E192" s="330">
        <v>2023</v>
      </c>
      <c r="F192" s="330">
        <v>2024</v>
      </c>
      <c r="G192" s="316"/>
    </row>
    <row r="193" spans="1:12" ht="17.25" customHeight="1" thickBot="1">
      <c r="A193" s="316"/>
      <c r="B193" s="929"/>
      <c r="C193" s="331" t="s">
        <v>7</v>
      </c>
      <c r="D193" s="331" t="s">
        <v>8</v>
      </c>
      <c r="E193" s="331" t="s">
        <v>8</v>
      </c>
      <c r="F193" s="331" t="s">
        <v>8</v>
      </c>
      <c r="G193" s="316"/>
    </row>
    <row r="194" spans="1:12" ht="15.75" customHeight="1" thickBot="1">
      <c r="A194" s="316"/>
      <c r="B194" s="323" t="s">
        <v>16</v>
      </c>
      <c r="C194" s="323"/>
      <c r="D194" s="323"/>
      <c r="E194" s="323"/>
      <c r="F194" s="323"/>
      <c r="G194" s="316"/>
    </row>
    <row r="195" spans="1:12" ht="17.25" customHeight="1" thickBot="1">
      <c r="A195" s="316"/>
      <c r="B195" s="323" t="s">
        <v>17</v>
      </c>
      <c r="C195" s="332">
        <v>70000</v>
      </c>
      <c r="D195" s="332">
        <v>120000</v>
      </c>
      <c r="E195" s="332">
        <f t="shared" ref="E195:F195" si="18">E213</f>
        <v>0</v>
      </c>
      <c r="F195" s="332">
        <f t="shared" si="18"/>
        <v>0</v>
      </c>
      <c r="G195" s="316"/>
    </row>
    <row r="196" spans="1:12" ht="20.25" customHeight="1" thickBot="1">
      <c r="A196" s="316"/>
      <c r="B196" s="323" t="s">
        <v>18</v>
      </c>
      <c r="C196" s="332" t="e">
        <f>C195/C194</f>
        <v>#DIV/0!</v>
      </c>
      <c r="D196" s="332" t="e">
        <f t="shared" ref="D196:F196" si="19">D195/D194</f>
        <v>#DIV/0!</v>
      </c>
      <c r="E196" s="332" t="e">
        <f t="shared" si="19"/>
        <v>#DIV/0!</v>
      </c>
      <c r="F196" s="332" t="e">
        <f t="shared" si="19"/>
        <v>#DIV/0!</v>
      </c>
      <c r="G196" s="316"/>
    </row>
    <row r="197" spans="1:12" ht="20.25" customHeight="1" thickBot="1">
      <c r="A197" s="316"/>
      <c r="B197" s="323" t="s">
        <v>19</v>
      </c>
      <c r="C197" s="333" t="s">
        <v>20</v>
      </c>
      <c r="D197" s="334" t="e">
        <f>D194/C194-1</f>
        <v>#DIV/0!</v>
      </c>
      <c r="E197" s="334" t="e">
        <f t="shared" ref="E197:F199" si="20">E194/D194-1</f>
        <v>#DIV/0!</v>
      </c>
      <c r="F197" s="334" t="e">
        <f t="shared" si="20"/>
        <v>#DIV/0!</v>
      </c>
      <c r="G197" s="316"/>
      <c r="H197" s="235"/>
      <c r="I197" s="235"/>
      <c r="J197" s="235"/>
      <c r="K197" s="235"/>
      <c r="L197" s="235"/>
    </row>
    <row r="198" spans="1:12" ht="18" customHeight="1" thickBot="1">
      <c r="A198" s="316"/>
      <c r="B198" s="323" t="s">
        <v>21</v>
      </c>
      <c r="C198" s="333" t="s">
        <v>20</v>
      </c>
      <c r="D198" s="334">
        <f>D195/C195-1</f>
        <v>0.71428571428571419</v>
      </c>
      <c r="E198" s="334">
        <f t="shared" si="20"/>
        <v>-1</v>
      </c>
      <c r="F198" s="334" t="e">
        <f t="shared" si="20"/>
        <v>#DIV/0!</v>
      </c>
      <c r="G198" s="316"/>
    </row>
    <row r="199" spans="1:12" ht="32.25" customHeight="1" thickBot="1">
      <c r="A199" s="316"/>
      <c r="B199" s="323" t="s">
        <v>22</v>
      </c>
      <c r="C199" s="333" t="s">
        <v>20</v>
      </c>
      <c r="D199" s="334" t="e">
        <f>D196/C196-1</f>
        <v>#DIV/0!</v>
      </c>
      <c r="E199" s="334" t="e">
        <f t="shared" si="20"/>
        <v>#DIV/0!</v>
      </c>
      <c r="F199" s="334" t="e">
        <f t="shared" si="20"/>
        <v>#DIV/0!</v>
      </c>
      <c r="G199" s="316"/>
    </row>
    <row r="200" spans="1:12" ht="18" customHeight="1" thickBot="1">
      <c r="A200" s="316"/>
      <c r="B200" s="925" t="s">
        <v>2717</v>
      </c>
      <c r="C200" s="926"/>
      <c r="D200" s="926"/>
      <c r="E200" s="926"/>
      <c r="F200" s="927"/>
      <c r="G200" s="316"/>
    </row>
    <row r="201" spans="1:12" ht="20.25" customHeight="1">
      <c r="A201" s="316"/>
      <c r="B201" s="928"/>
      <c r="C201" s="330">
        <v>2021</v>
      </c>
      <c r="D201" s="330">
        <v>2022</v>
      </c>
      <c r="E201" s="330">
        <v>2023</v>
      </c>
      <c r="F201" s="330">
        <v>2024</v>
      </c>
      <c r="G201" s="316"/>
    </row>
    <row r="202" spans="1:12" ht="18.75" customHeight="1" thickBot="1">
      <c r="A202" s="316"/>
      <c r="B202" s="929"/>
      <c r="C202" s="331" t="s">
        <v>7</v>
      </c>
      <c r="D202" s="331" t="s">
        <v>8</v>
      </c>
      <c r="E202" s="331" t="s">
        <v>8</v>
      </c>
      <c r="F202" s="331" t="s">
        <v>8</v>
      </c>
      <c r="G202" s="316"/>
    </row>
    <row r="203" spans="1:12" ht="16.5" customHeight="1" thickBot="1">
      <c r="A203" s="316"/>
      <c r="B203" s="335" t="s">
        <v>41</v>
      </c>
      <c r="C203" s="336">
        <f>C204+C205+C206+C207</f>
        <v>0</v>
      </c>
      <c r="D203" s="336">
        <f t="shared" ref="D203:F203" si="21">D204+D205+D206+D207</f>
        <v>0</v>
      </c>
      <c r="E203" s="336">
        <f t="shared" si="21"/>
        <v>0</v>
      </c>
      <c r="F203" s="336">
        <f t="shared" si="21"/>
        <v>0</v>
      </c>
      <c r="G203" s="316"/>
    </row>
    <row r="204" spans="1:12" ht="16.5" customHeight="1" thickBot="1">
      <c r="A204" s="316"/>
      <c r="B204" s="337" t="s">
        <v>154</v>
      </c>
      <c r="C204" s="336"/>
      <c r="D204" s="336"/>
      <c r="E204" s="336"/>
      <c r="F204" s="336"/>
      <c r="G204" s="316"/>
    </row>
    <row r="205" spans="1:12" ht="18" customHeight="1" thickBot="1">
      <c r="A205" s="316"/>
      <c r="B205" s="337" t="s">
        <v>159</v>
      </c>
      <c r="C205" s="336"/>
      <c r="D205" s="336"/>
      <c r="E205" s="336"/>
      <c r="F205" s="336"/>
      <c r="G205" s="316"/>
    </row>
    <row r="206" spans="1:12" ht="15.75" customHeight="1" thickBot="1">
      <c r="A206" s="316"/>
      <c r="B206" s="337" t="s">
        <v>160</v>
      </c>
      <c r="C206" s="336"/>
      <c r="D206" s="336"/>
      <c r="E206" s="336"/>
      <c r="F206" s="336"/>
      <c r="G206" s="316"/>
    </row>
    <row r="207" spans="1:12" ht="18" customHeight="1" thickBot="1">
      <c r="A207" s="316"/>
      <c r="B207" s="337" t="s">
        <v>161</v>
      </c>
      <c r="C207" s="336"/>
      <c r="D207" s="336"/>
      <c r="E207" s="336"/>
      <c r="F207" s="336"/>
      <c r="G207" s="316"/>
    </row>
    <row r="208" spans="1:12" ht="16.5" customHeight="1" thickBot="1">
      <c r="A208" s="316"/>
      <c r="B208" s="335" t="s">
        <v>42</v>
      </c>
      <c r="C208" s="332">
        <v>70000</v>
      </c>
      <c r="D208" s="332">
        <v>120000</v>
      </c>
      <c r="E208" s="339">
        <f t="shared" ref="E208:F208" si="22">E209+E210+E211+E212</f>
        <v>0</v>
      </c>
      <c r="F208" s="339">
        <f t="shared" si="22"/>
        <v>0</v>
      </c>
      <c r="G208" s="316"/>
    </row>
    <row r="209" spans="1:12" ht="18.75" customHeight="1" thickBot="1">
      <c r="A209" s="316"/>
      <c r="B209" s="337" t="s">
        <v>154</v>
      </c>
      <c r="C209" s="332">
        <v>70000</v>
      </c>
      <c r="D209" s="332">
        <v>120000</v>
      </c>
      <c r="E209" s="336"/>
      <c r="F209" s="336"/>
      <c r="G209" s="316"/>
    </row>
    <row r="210" spans="1:12" ht="24" customHeight="1" thickBot="1">
      <c r="A210" s="316"/>
      <c r="B210" s="337" t="s">
        <v>159</v>
      </c>
      <c r="C210" s="339"/>
      <c r="D210" s="336"/>
      <c r="E210" s="336"/>
      <c r="F210" s="336"/>
      <c r="G210" s="316"/>
    </row>
    <row r="211" spans="1:12" ht="27.75" customHeight="1" thickBot="1">
      <c r="A211" s="316"/>
      <c r="B211" s="337" t="s">
        <v>160</v>
      </c>
      <c r="C211" s="339"/>
      <c r="D211" s="336"/>
      <c r="E211" s="336"/>
      <c r="F211" s="336"/>
      <c r="G211" s="316"/>
    </row>
    <row r="212" spans="1:12" ht="17.25" customHeight="1" thickBot="1">
      <c r="A212" s="316"/>
      <c r="B212" s="337" t="s">
        <v>161</v>
      </c>
      <c r="C212" s="339"/>
      <c r="D212" s="336"/>
      <c r="E212" s="336"/>
      <c r="F212" s="336"/>
      <c r="G212" s="316"/>
    </row>
    <row r="213" spans="1:12" ht="19.5" customHeight="1" thickBot="1">
      <c r="A213" s="316"/>
      <c r="B213" s="344" t="s">
        <v>171</v>
      </c>
      <c r="C213" s="339">
        <f>C203+C208</f>
        <v>70000</v>
      </c>
      <c r="D213" s="339">
        <f t="shared" ref="D213:F213" si="23">D203+D208</f>
        <v>120000</v>
      </c>
      <c r="E213" s="339">
        <f t="shared" si="23"/>
        <v>0</v>
      </c>
      <c r="F213" s="339">
        <f t="shared" si="23"/>
        <v>0</v>
      </c>
      <c r="G213" s="316"/>
    </row>
    <row r="214" spans="1:12" ht="36.75" customHeight="1" thickBot="1">
      <c r="A214" s="316"/>
      <c r="B214" s="360" t="s">
        <v>43</v>
      </c>
      <c r="C214" s="936"/>
      <c r="D214" s="937"/>
      <c r="E214" s="937"/>
      <c r="F214" s="938"/>
      <c r="G214" s="316"/>
    </row>
    <row r="215" spans="1:12" ht="33.75" thickBot="1">
      <c r="A215" s="316"/>
      <c r="B215" s="329" t="s">
        <v>36</v>
      </c>
      <c r="C215" s="356"/>
      <c r="D215" s="357" t="s">
        <v>156</v>
      </c>
      <c r="E215" s="358"/>
      <c r="F215" s="359" t="s">
        <v>2718</v>
      </c>
      <c r="G215" s="316"/>
    </row>
    <row r="216" spans="1:12" ht="17.25" customHeight="1" thickBot="1">
      <c r="A216" s="316"/>
      <c r="B216" s="323" t="s">
        <v>14</v>
      </c>
      <c r="C216" s="930" t="s">
        <v>2719</v>
      </c>
      <c r="D216" s="931"/>
      <c r="E216" s="931"/>
      <c r="F216" s="932"/>
      <c r="G216" s="316"/>
    </row>
    <row r="217" spans="1:12" ht="18" thickBot="1">
      <c r="A217" s="316"/>
      <c r="B217" s="323" t="s">
        <v>15</v>
      </c>
      <c r="C217" s="946"/>
      <c r="D217" s="934"/>
      <c r="E217" s="934"/>
      <c r="F217" s="935"/>
      <c r="G217" s="316"/>
    </row>
    <row r="218" spans="1:12" ht="12.75" customHeight="1">
      <c r="A218" s="316"/>
      <c r="B218" s="928"/>
      <c r="C218" s="330">
        <v>2021</v>
      </c>
      <c r="D218" s="330">
        <v>2022</v>
      </c>
      <c r="E218" s="330">
        <v>2023</v>
      </c>
      <c r="F218" s="330">
        <v>2024</v>
      </c>
      <c r="G218" s="316"/>
    </row>
    <row r="219" spans="1:12" ht="20.25" customHeight="1" thickBot="1">
      <c r="A219" s="316"/>
      <c r="B219" s="929"/>
      <c r="C219" s="331" t="s">
        <v>7</v>
      </c>
      <c r="D219" s="331" t="s">
        <v>8</v>
      </c>
      <c r="E219" s="331" t="s">
        <v>8</v>
      </c>
      <c r="F219" s="331" t="s">
        <v>8</v>
      </c>
      <c r="G219" s="316"/>
    </row>
    <row r="220" spans="1:12" ht="18" thickBot="1">
      <c r="A220" s="316"/>
      <c r="B220" s="323" t="s">
        <v>16</v>
      </c>
      <c r="C220" s="323">
        <v>0</v>
      </c>
      <c r="D220" s="333">
        <v>0</v>
      </c>
      <c r="E220" s="333">
        <v>0</v>
      </c>
      <c r="F220" s="323">
        <v>0</v>
      </c>
      <c r="G220" s="316"/>
    </row>
    <row r="221" spans="1:12" ht="18" thickBot="1">
      <c r="A221" s="316"/>
      <c r="B221" s="323" t="s">
        <v>17</v>
      </c>
      <c r="C221" s="332"/>
      <c r="D221" s="332">
        <v>0</v>
      </c>
      <c r="E221" s="332">
        <v>258554</v>
      </c>
      <c r="F221" s="332">
        <v>174493</v>
      </c>
      <c r="G221" s="316"/>
    </row>
    <row r="222" spans="1:12" ht="18" thickBot="1">
      <c r="A222" s="316"/>
      <c r="B222" s="323" t="s">
        <v>18</v>
      </c>
      <c r="C222" s="332" t="e">
        <f>C221/C220</f>
        <v>#DIV/0!</v>
      </c>
      <c r="D222" s="332" t="e">
        <f t="shared" ref="D222:F222" si="24">D221/D220</f>
        <v>#DIV/0!</v>
      </c>
      <c r="E222" s="332" t="e">
        <f t="shared" si="24"/>
        <v>#DIV/0!</v>
      </c>
      <c r="F222" s="332" t="e">
        <f t="shared" si="24"/>
        <v>#DIV/0!</v>
      </c>
      <c r="G222" s="316"/>
    </row>
    <row r="223" spans="1:12" ht="18" thickBot="1">
      <c r="A223" s="316"/>
      <c r="B223" s="323" t="s">
        <v>19</v>
      </c>
      <c r="C223" s="333" t="s">
        <v>20</v>
      </c>
      <c r="D223" s="334" t="e">
        <f>D220/C220-1</f>
        <v>#DIV/0!</v>
      </c>
      <c r="E223" s="334" t="e">
        <f t="shared" ref="E223:F225" si="25">E220/D220-1</f>
        <v>#DIV/0!</v>
      </c>
      <c r="F223" s="334" t="e">
        <f t="shared" si="25"/>
        <v>#DIV/0!</v>
      </c>
      <c r="G223" s="316"/>
      <c r="H223" s="235"/>
      <c r="I223" s="235"/>
      <c r="J223" s="235"/>
      <c r="K223" s="235"/>
      <c r="L223" s="235"/>
    </row>
    <row r="224" spans="1:12" ht="18" thickBot="1">
      <c r="A224" s="316"/>
      <c r="B224" s="323" t="s">
        <v>21</v>
      </c>
      <c r="C224" s="333" t="s">
        <v>20</v>
      </c>
      <c r="D224" s="334" t="e">
        <f>D221/C221-1</f>
        <v>#DIV/0!</v>
      </c>
      <c r="E224" s="334" t="e">
        <f t="shared" si="25"/>
        <v>#DIV/0!</v>
      </c>
      <c r="F224" s="334">
        <f t="shared" si="25"/>
        <v>-0.32511970420105663</v>
      </c>
      <c r="G224" s="316"/>
    </row>
    <row r="225" spans="1:7" ht="33.75" thickBot="1">
      <c r="A225" s="316"/>
      <c r="B225" s="323" t="s">
        <v>22</v>
      </c>
      <c r="C225" s="333" t="s">
        <v>20</v>
      </c>
      <c r="D225" s="334" t="e">
        <f>D222/C222-1</f>
        <v>#DIV/0!</v>
      </c>
      <c r="E225" s="334" t="e">
        <f t="shared" si="25"/>
        <v>#DIV/0!</v>
      </c>
      <c r="F225" s="334" t="e">
        <f t="shared" si="25"/>
        <v>#DIV/0!</v>
      </c>
      <c r="G225" s="316"/>
    </row>
    <row r="226" spans="1:7" ht="18" thickBot="1">
      <c r="A226" s="316"/>
      <c r="B226" s="925" t="s">
        <v>2720</v>
      </c>
      <c r="C226" s="926"/>
      <c r="D226" s="926"/>
      <c r="E226" s="926"/>
      <c r="F226" s="927"/>
      <c r="G226" s="316"/>
    </row>
    <row r="227" spans="1:7" ht="12.75" customHeight="1">
      <c r="A227" s="316"/>
      <c r="B227" s="928"/>
      <c r="C227" s="330">
        <v>2021</v>
      </c>
      <c r="D227" s="330">
        <v>2022</v>
      </c>
      <c r="E227" s="330">
        <v>2023</v>
      </c>
      <c r="F227" s="330">
        <v>2024</v>
      </c>
      <c r="G227" s="316"/>
    </row>
    <row r="228" spans="1:7" ht="22.5" customHeight="1" thickBot="1">
      <c r="A228" s="316"/>
      <c r="B228" s="929"/>
      <c r="C228" s="331" t="s">
        <v>7</v>
      </c>
      <c r="D228" s="331" t="s">
        <v>8</v>
      </c>
      <c r="E228" s="331" t="s">
        <v>8</v>
      </c>
      <c r="F228" s="331" t="s">
        <v>8</v>
      </c>
      <c r="G228" s="316"/>
    </row>
    <row r="229" spans="1:7" ht="18" thickBot="1">
      <c r="A229" s="316"/>
      <c r="B229" s="335" t="s">
        <v>41</v>
      </c>
      <c r="C229" s="336">
        <f>C230+C231+C232+C233</f>
        <v>0</v>
      </c>
      <c r="D229" s="336">
        <f t="shared" ref="D229:F229" si="26">D230+D231+D232+D233</f>
        <v>0</v>
      </c>
      <c r="E229" s="336">
        <f t="shared" si="26"/>
        <v>0</v>
      </c>
      <c r="F229" s="336">
        <f t="shared" si="26"/>
        <v>0</v>
      </c>
      <c r="G229" s="316"/>
    </row>
    <row r="230" spans="1:7" ht="18" thickBot="1">
      <c r="A230" s="316"/>
      <c r="B230" s="337" t="s">
        <v>154</v>
      </c>
      <c r="C230" s="336"/>
      <c r="D230" s="336"/>
      <c r="E230" s="336"/>
      <c r="F230" s="336"/>
      <c r="G230" s="316"/>
    </row>
    <row r="231" spans="1:7" ht="18" thickBot="1">
      <c r="A231" s="316"/>
      <c r="B231" s="337" t="s">
        <v>159</v>
      </c>
      <c r="C231" s="336"/>
      <c r="D231" s="336"/>
      <c r="E231" s="336"/>
      <c r="F231" s="336"/>
      <c r="G231" s="316"/>
    </row>
    <row r="232" spans="1:7" ht="18" thickBot="1">
      <c r="A232" s="316"/>
      <c r="B232" s="337" t="s">
        <v>160</v>
      </c>
      <c r="C232" s="336"/>
      <c r="D232" s="336"/>
      <c r="E232" s="336"/>
      <c r="F232" s="336"/>
      <c r="G232" s="316"/>
    </row>
    <row r="233" spans="1:7" ht="18" thickBot="1">
      <c r="A233" s="316"/>
      <c r="B233" s="337" t="s">
        <v>161</v>
      </c>
      <c r="C233" s="336"/>
      <c r="D233" s="336"/>
      <c r="E233" s="336"/>
      <c r="F233" s="336"/>
      <c r="G233" s="316"/>
    </row>
    <row r="234" spans="1:7" ht="18" thickBot="1">
      <c r="A234" s="316"/>
      <c r="B234" s="335" t="s">
        <v>42</v>
      </c>
      <c r="C234" s="332"/>
      <c r="D234" s="332">
        <v>0</v>
      </c>
      <c r="E234" s="332">
        <v>258554</v>
      </c>
      <c r="F234" s="332">
        <v>174493</v>
      </c>
      <c r="G234" s="316"/>
    </row>
    <row r="235" spans="1:7" ht="18" thickBot="1">
      <c r="A235" s="316"/>
      <c r="B235" s="337" t="s">
        <v>154</v>
      </c>
      <c r="C235" s="332"/>
      <c r="D235" s="332">
        <v>0</v>
      </c>
      <c r="E235" s="332">
        <v>258554</v>
      </c>
      <c r="F235" s="332">
        <v>174493</v>
      </c>
      <c r="G235" s="316"/>
    </row>
    <row r="236" spans="1:7" ht="18" thickBot="1">
      <c r="A236" s="316"/>
      <c r="B236" s="337" t="s">
        <v>159</v>
      </c>
      <c r="C236" s="339"/>
      <c r="D236" s="339"/>
      <c r="E236" s="339"/>
      <c r="F236" s="339"/>
      <c r="G236" s="316"/>
    </row>
    <row r="237" spans="1:7" ht="18" thickBot="1">
      <c r="A237" s="316"/>
      <c r="B237" s="337" t="s">
        <v>160</v>
      </c>
      <c r="C237" s="339"/>
      <c r="D237" s="339"/>
      <c r="E237" s="339"/>
      <c r="F237" s="339"/>
      <c r="G237" s="316"/>
    </row>
    <row r="238" spans="1:7" ht="18" thickBot="1">
      <c r="A238" s="316"/>
      <c r="B238" s="337" t="s">
        <v>161</v>
      </c>
      <c r="C238" s="339"/>
      <c r="D238" s="339"/>
      <c r="E238" s="339"/>
      <c r="F238" s="339"/>
      <c r="G238" s="316"/>
    </row>
    <row r="239" spans="1:7" ht="18" thickBot="1">
      <c r="A239" s="316"/>
      <c r="B239" s="344" t="s">
        <v>37</v>
      </c>
      <c r="C239" s="339">
        <f>C229+C234</f>
        <v>0</v>
      </c>
      <c r="D239" s="339">
        <f t="shared" ref="D239:F239" si="27">D229+D234</f>
        <v>0</v>
      </c>
      <c r="E239" s="339">
        <f t="shared" si="27"/>
        <v>258554</v>
      </c>
      <c r="F239" s="339">
        <f t="shared" si="27"/>
        <v>174493</v>
      </c>
      <c r="G239" s="316"/>
    </row>
    <row r="240" spans="1:7" ht="18" thickBot="1">
      <c r="A240" s="316"/>
      <c r="B240" s="940" t="s">
        <v>44</v>
      </c>
      <c r="C240" s="941"/>
      <c r="D240" s="941"/>
      <c r="E240" s="941"/>
      <c r="F240" s="942"/>
      <c r="G240" s="316"/>
    </row>
    <row r="241" spans="1:12" ht="18" thickBot="1">
      <c r="A241" s="316"/>
      <c r="B241" s="940" t="s">
        <v>45</v>
      </c>
      <c r="C241" s="941"/>
      <c r="D241" s="941"/>
      <c r="E241" s="941"/>
      <c r="F241" s="942"/>
      <c r="G241" s="316"/>
    </row>
    <row r="242" spans="1:12" ht="33.75" thickBot="1">
      <c r="A242" s="316"/>
      <c r="B242" s="329" t="s">
        <v>48</v>
      </c>
      <c r="C242" s="943"/>
      <c r="D242" s="944"/>
      <c r="E242" s="944"/>
      <c r="F242" s="945"/>
      <c r="G242" s="316"/>
    </row>
    <row r="243" spans="1:12" ht="30.75" customHeight="1" thickBot="1">
      <c r="A243" s="316"/>
      <c r="B243" s="329" t="s">
        <v>68</v>
      </c>
      <c r="C243" s="329"/>
      <c r="D243" s="353" t="s">
        <v>156</v>
      </c>
      <c r="E243" s="937" t="s">
        <v>128</v>
      </c>
      <c r="F243" s="938"/>
      <c r="G243" s="316"/>
    </row>
    <row r="244" spans="1:12" ht="18" thickBot="1">
      <c r="A244" s="316"/>
      <c r="B244" s="354"/>
      <c r="C244" s="936"/>
      <c r="D244" s="939"/>
      <c r="E244" s="937"/>
      <c r="F244" s="938"/>
      <c r="G244" s="316"/>
    </row>
    <row r="245" spans="1:12" ht="17.25" customHeight="1" thickBot="1">
      <c r="A245" s="316"/>
      <c r="B245" s="323" t="s">
        <v>14</v>
      </c>
      <c r="C245" s="930" t="s">
        <v>2721</v>
      </c>
      <c r="D245" s="931"/>
      <c r="E245" s="931"/>
      <c r="F245" s="932"/>
      <c r="G245" s="316"/>
    </row>
    <row r="246" spans="1:12" ht="18" thickBot="1">
      <c r="A246" s="316"/>
      <c r="B246" s="323" t="s">
        <v>15</v>
      </c>
      <c r="C246" s="933"/>
      <c r="D246" s="934"/>
      <c r="E246" s="934"/>
      <c r="F246" s="935"/>
      <c r="G246" s="316"/>
    </row>
    <row r="247" spans="1:12" ht="31.5" customHeight="1">
      <c r="A247" s="316"/>
      <c r="B247" s="928"/>
      <c r="C247" s="330">
        <v>2021</v>
      </c>
      <c r="D247" s="330">
        <v>2022</v>
      </c>
      <c r="E247" s="330">
        <v>2023</v>
      </c>
      <c r="F247" s="330">
        <v>2024</v>
      </c>
      <c r="G247" s="316"/>
    </row>
    <row r="248" spans="1:12" ht="18.75" customHeight="1" thickBot="1">
      <c r="A248" s="316"/>
      <c r="B248" s="929"/>
      <c r="C248" s="331" t="s">
        <v>7</v>
      </c>
      <c r="D248" s="331" t="s">
        <v>8</v>
      </c>
      <c r="E248" s="331" t="s">
        <v>8</v>
      </c>
      <c r="F248" s="331" t="s">
        <v>8</v>
      </c>
      <c r="G248" s="316"/>
    </row>
    <row r="249" spans="1:12" ht="18" thickBot="1">
      <c r="A249" s="316"/>
      <c r="B249" s="323" t="s">
        <v>16</v>
      </c>
      <c r="C249" s="332"/>
      <c r="D249" s="332"/>
      <c r="E249" s="332"/>
      <c r="F249" s="332"/>
      <c r="G249" s="316"/>
    </row>
    <row r="250" spans="1:12" ht="18" thickBot="1">
      <c r="A250" s="316"/>
      <c r="B250" s="323" t="s">
        <v>17</v>
      </c>
      <c r="C250" s="332">
        <v>35000</v>
      </c>
      <c r="D250" s="332">
        <v>59315</v>
      </c>
      <c r="E250" s="332">
        <v>49685</v>
      </c>
      <c r="F250" s="332"/>
      <c r="G250" s="316"/>
    </row>
    <row r="251" spans="1:12" ht="18" thickBot="1">
      <c r="A251" s="316"/>
      <c r="B251" s="323" t="s">
        <v>18</v>
      </c>
      <c r="C251" s="332" t="e">
        <f>C250/C249</f>
        <v>#DIV/0!</v>
      </c>
      <c r="D251" s="332" t="e">
        <f t="shared" ref="D251:F251" si="28">D250/D249</f>
        <v>#DIV/0!</v>
      </c>
      <c r="E251" s="332" t="e">
        <f t="shared" si="28"/>
        <v>#DIV/0!</v>
      </c>
      <c r="F251" s="332" t="e">
        <f t="shared" si="28"/>
        <v>#DIV/0!</v>
      </c>
      <c r="G251" s="316"/>
    </row>
    <row r="252" spans="1:12" ht="18" thickBot="1">
      <c r="A252" s="316"/>
      <c r="B252" s="323" t="s">
        <v>19</v>
      </c>
      <c r="C252" s="333" t="s">
        <v>20</v>
      </c>
      <c r="D252" s="334" t="e">
        <f>D249/C249-1</f>
        <v>#DIV/0!</v>
      </c>
      <c r="E252" s="334" t="e">
        <f t="shared" ref="E252:F254" si="29">E249/D249-1</f>
        <v>#DIV/0!</v>
      </c>
      <c r="F252" s="334" t="e">
        <f t="shared" si="29"/>
        <v>#DIV/0!</v>
      </c>
      <c r="G252" s="316"/>
      <c r="H252" s="235"/>
      <c r="I252" s="235"/>
      <c r="J252" s="235"/>
      <c r="K252" s="235"/>
      <c r="L252" s="235"/>
    </row>
    <row r="253" spans="1:12" ht="18" thickBot="1">
      <c r="A253" s="316"/>
      <c r="B253" s="323" t="s">
        <v>21</v>
      </c>
      <c r="C253" s="333" t="s">
        <v>20</v>
      </c>
      <c r="D253" s="334">
        <f>D250/C250-1</f>
        <v>0.69471428571428562</v>
      </c>
      <c r="E253" s="334">
        <f t="shared" si="29"/>
        <v>-0.16235353620500714</v>
      </c>
      <c r="F253" s="334">
        <f t="shared" si="29"/>
        <v>-1</v>
      </c>
      <c r="G253" s="316"/>
    </row>
    <row r="254" spans="1:12" ht="33.75" thickBot="1">
      <c r="A254" s="316"/>
      <c r="B254" s="323" t="s">
        <v>22</v>
      </c>
      <c r="C254" s="333" t="s">
        <v>20</v>
      </c>
      <c r="D254" s="334" t="e">
        <f>D251/C251-1</f>
        <v>#DIV/0!</v>
      </c>
      <c r="E254" s="334" t="e">
        <f t="shared" si="29"/>
        <v>#DIV/0!</v>
      </c>
      <c r="F254" s="334" t="e">
        <f t="shared" si="29"/>
        <v>#DIV/0!</v>
      </c>
      <c r="G254" s="316"/>
    </row>
    <row r="255" spans="1:12" ht="18" thickBot="1">
      <c r="A255" s="316"/>
      <c r="B255" s="925" t="s">
        <v>2711</v>
      </c>
      <c r="C255" s="926"/>
      <c r="D255" s="926"/>
      <c r="E255" s="926"/>
      <c r="F255" s="927"/>
      <c r="G255" s="316"/>
    </row>
    <row r="256" spans="1:12" ht="12.75" customHeight="1">
      <c r="A256" s="316"/>
      <c r="B256" s="928"/>
      <c r="C256" s="330">
        <v>2021</v>
      </c>
      <c r="D256" s="330">
        <v>2022</v>
      </c>
      <c r="E256" s="330">
        <v>2023</v>
      </c>
      <c r="F256" s="330">
        <v>2024</v>
      </c>
      <c r="G256" s="316"/>
    </row>
    <row r="257" spans="1:7" ht="25.5" customHeight="1" thickBot="1">
      <c r="A257" s="316"/>
      <c r="B257" s="929"/>
      <c r="C257" s="331" t="s">
        <v>7</v>
      </c>
      <c r="D257" s="331" t="s">
        <v>8</v>
      </c>
      <c r="E257" s="331" t="s">
        <v>8</v>
      </c>
      <c r="F257" s="331" t="s">
        <v>8</v>
      </c>
      <c r="G257" s="316"/>
    </row>
    <row r="258" spans="1:7" ht="18" thickBot="1">
      <c r="A258" s="316"/>
      <c r="B258" s="335" t="s">
        <v>41</v>
      </c>
      <c r="C258" s="336">
        <f>C259+C260+C261+C262</f>
        <v>0</v>
      </c>
      <c r="D258" s="336">
        <f t="shared" ref="D258:F258" si="30">D259+D260+D261+D262</f>
        <v>0</v>
      </c>
      <c r="E258" s="336">
        <f t="shared" si="30"/>
        <v>0</v>
      </c>
      <c r="F258" s="336">
        <f t="shared" si="30"/>
        <v>0</v>
      </c>
      <c r="G258" s="316"/>
    </row>
    <row r="259" spans="1:7" ht="18" thickBot="1">
      <c r="A259" s="316"/>
      <c r="B259" s="337" t="s">
        <v>154</v>
      </c>
      <c r="C259" s="336"/>
      <c r="D259" s="336"/>
      <c r="E259" s="336"/>
      <c r="F259" s="336"/>
      <c r="G259" s="316"/>
    </row>
    <row r="260" spans="1:7" ht="18" thickBot="1">
      <c r="A260" s="316"/>
      <c r="B260" s="337" t="s">
        <v>159</v>
      </c>
      <c r="C260" s="336"/>
      <c r="D260" s="336"/>
      <c r="E260" s="336"/>
      <c r="F260" s="336"/>
      <c r="G260" s="316"/>
    </row>
    <row r="261" spans="1:7" ht="18" thickBot="1">
      <c r="A261" s="316"/>
      <c r="B261" s="337" t="s">
        <v>160</v>
      </c>
      <c r="C261" s="336"/>
      <c r="D261" s="336"/>
      <c r="E261" s="336"/>
      <c r="F261" s="336"/>
      <c r="G261" s="316"/>
    </row>
    <row r="262" spans="1:7" ht="18" thickBot="1">
      <c r="A262" s="316"/>
      <c r="B262" s="337" t="s">
        <v>161</v>
      </c>
      <c r="C262" s="336"/>
      <c r="D262" s="336"/>
      <c r="E262" s="336"/>
      <c r="F262" s="336"/>
      <c r="G262" s="316"/>
    </row>
    <row r="263" spans="1:7" ht="18" thickBot="1">
      <c r="A263" s="316"/>
      <c r="B263" s="335" t="s">
        <v>42</v>
      </c>
      <c r="C263" s="332">
        <v>35000</v>
      </c>
      <c r="D263" s="332">
        <v>59315</v>
      </c>
      <c r="E263" s="332">
        <v>49685</v>
      </c>
      <c r="F263" s="332"/>
      <c r="G263" s="316"/>
    </row>
    <row r="264" spans="1:7" ht="18" thickBot="1">
      <c r="A264" s="316"/>
      <c r="B264" s="337" t="s">
        <v>154</v>
      </c>
      <c r="C264" s="332">
        <v>35000</v>
      </c>
      <c r="D264" s="332">
        <v>59315</v>
      </c>
      <c r="E264" s="332">
        <v>49685</v>
      </c>
      <c r="F264" s="332"/>
      <c r="G264" s="316"/>
    </row>
    <row r="265" spans="1:7" ht="18" thickBot="1">
      <c r="A265" s="316"/>
      <c r="B265" s="337" t="s">
        <v>159</v>
      </c>
      <c r="C265" s="339"/>
      <c r="D265" s="336"/>
      <c r="E265" s="336"/>
      <c r="F265" s="336"/>
      <c r="G265" s="316"/>
    </row>
    <row r="266" spans="1:7" ht="18" thickBot="1">
      <c r="A266" s="316"/>
      <c r="B266" s="337" t="s">
        <v>160</v>
      </c>
      <c r="C266" s="339"/>
      <c r="D266" s="336"/>
      <c r="E266" s="336"/>
      <c r="F266" s="336"/>
      <c r="G266" s="316"/>
    </row>
    <row r="267" spans="1:7" ht="18" thickBot="1">
      <c r="A267" s="316"/>
      <c r="B267" s="337" t="s">
        <v>161</v>
      </c>
      <c r="C267" s="339"/>
      <c r="D267" s="336"/>
      <c r="E267" s="336"/>
      <c r="F267" s="336"/>
      <c r="G267" s="316"/>
    </row>
    <row r="268" spans="1:7" ht="18" thickBot="1">
      <c r="A268" s="316"/>
      <c r="B268" s="355" t="s">
        <v>30</v>
      </c>
      <c r="C268" s="339">
        <f>C258+C263</f>
        <v>35000</v>
      </c>
      <c r="D268" s="339">
        <f t="shared" ref="D268:F268" si="31">D258+D263</f>
        <v>59315</v>
      </c>
      <c r="E268" s="339">
        <f t="shared" si="31"/>
        <v>49685</v>
      </c>
      <c r="F268" s="339">
        <f t="shared" si="31"/>
        <v>0</v>
      </c>
      <c r="G268" s="316"/>
    </row>
    <row r="269" spans="1:7" ht="33.75" thickBot="1">
      <c r="A269" s="316"/>
      <c r="B269" s="329" t="s">
        <v>32</v>
      </c>
      <c r="C269" s="329"/>
      <c r="D269" s="353" t="s">
        <v>156</v>
      </c>
      <c r="E269" s="937" t="s">
        <v>2722</v>
      </c>
      <c r="F269" s="938"/>
      <c r="G269" s="316"/>
    </row>
    <row r="270" spans="1:7" ht="27.75" customHeight="1" thickBot="1">
      <c r="A270" s="316"/>
      <c r="B270" s="323" t="s">
        <v>14</v>
      </c>
      <c r="C270" s="930" t="s">
        <v>2723</v>
      </c>
      <c r="D270" s="931"/>
      <c r="E270" s="931"/>
      <c r="F270" s="932"/>
      <c r="G270" s="316"/>
    </row>
    <row r="271" spans="1:7" ht="18" thickBot="1">
      <c r="A271" s="316"/>
      <c r="B271" s="323" t="s">
        <v>15</v>
      </c>
      <c r="C271" s="933"/>
      <c r="D271" s="934"/>
      <c r="E271" s="934"/>
      <c r="F271" s="935"/>
      <c r="G271" s="316"/>
    </row>
    <row r="272" spans="1:7" ht="12.75" customHeight="1">
      <c r="A272" s="316"/>
      <c r="B272" s="928"/>
      <c r="C272" s="330">
        <v>2021</v>
      </c>
      <c r="D272" s="330">
        <v>2022</v>
      </c>
      <c r="E272" s="330">
        <v>2023</v>
      </c>
      <c r="F272" s="330">
        <v>2024</v>
      </c>
      <c r="G272" s="316"/>
    </row>
    <row r="273" spans="1:12" ht="24" customHeight="1" thickBot="1">
      <c r="A273" s="316"/>
      <c r="B273" s="929"/>
      <c r="C273" s="331" t="s">
        <v>7</v>
      </c>
      <c r="D273" s="331" t="s">
        <v>8</v>
      </c>
      <c r="E273" s="331" t="s">
        <v>8</v>
      </c>
      <c r="F273" s="331" t="s">
        <v>8</v>
      </c>
      <c r="G273" s="316"/>
    </row>
    <row r="274" spans="1:12" ht="18" thickBot="1">
      <c r="A274" s="316"/>
      <c r="B274" s="323" t="s">
        <v>16</v>
      </c>
      <c r="C274" s="323"/>
      <c r="D274" s="323"/>
      <c r="E274" s="323"/>
      <c r="F274" s="323"/>
      <c r="G274" s="316"/>
    </row>
    <row r="275" spans="1:12" ht="18" thickBot="1">
      <c r="A275" s="316"/>
      <c r="B275" s="323" t="s">
        <v>17</v>
      </c>
      <c r="C275" s="332">
        <v>40000</v>
      </c>
      <c r="D275" s="332">
        <v>20000</v>
      </c>
      <c r="E275" s="332">
        <v>66000</v>
      </c>
      <c r="F275" s="361">
        <v>42000</v>
      </c>
      <c r="G275" s="316"/>
    </row>
    <row r="276" spans="1:12" ht="18" thickBot="1">
      <c r="A276" s="316"/>
      <c r="B276" s="323" t="s">
        <v>18</v>
      </c>
      <c r="C276" s="332" t="e">
        <f>C275/C274</f>
        <v>#DIV/0!</v>
      </c>
      <c r="D276" s="332" t="e">
        <f>C275/D274</f>
        <v>#DIV/0!</v>
      </c>
      <c r="E276" s="332" t="e">
        <f>D275/E274</f>
        <v>#DIV/0!</v>
      </c>
      <c r="F276" s="332" t="e">
        <f>E275/F274</f>
        <v>#DIV/0!</v>
      </c>
      <c r="G276" s="316"/>
    </row>
    <row r="277" spans="1:12" ht="18" thickBot="1">
      <c r="A277" s="316"/>
      <c r="B277" s="323" t="s">
        <v>19</v>
      </c>
      <c r="C277" s="333" t="s">
        <v>20</v>
      </c>
      <c r="D277" s="334" t="e">
        <f>D274/C274-1</f>
        <v>#DIV/0!</v>
      </c>
      <c r="E277" s="334" t="e">
        <f t="shared" ref="E277:F279" si="32">E274/D274-1</f>
        <v>#DIV/0!</v>
      </c>
      <c r="F277" s="334" t="e">
        <f t="shared" si="32"/>
        <v>#DIV/0!</v>
      </c>
      <c r="G277" s="316"/>
      <c r="H277" s="235"/>
      <c r="I277" s="235"/>
      <c r="J277" s="235"/>
      <c r="K277" s="235"/>
      <c r="L277" s="235"/>
    </row>
    <row r="278" spans="1:12" ht="18" thickBot="1">
      <c r="A278" s="316"/>
      <c r="B278" s="323" t="s">
        <v>21</v>
      </c>
      <c r="C278" s="333" t="s">
        <v>20</v>
      </c>
      <c r="D278" s="334" t="e">
        <f>C275/#REF!-1</f>
        <v>#REF!</v>
      </c>
      <c r="E278" s="334">
        <f>D275/C275-1</f>
        <v>-0.5</v>
      </c>
      <c r="F278" s="334">
        <f>E275/D275-1</f>
        <v>2.2999999999999998</v>
      </c>
      <c r="G278" s="316"/>
    </row>
    <row r="279" spans="1:12" ht="33.75" thickBot="1">
      <c r="A279" s="316"/>
      <c r="B279" s="323" t="s">
        <v>22</v>
      </c>
      <c r="C279" s="333" t="s">
        <v>20</v>
      </c>
      <c r="D279" s="334" t="e">
        <f>D276/C276-1</f>
        <v>#DIV/0!</v>
      </c>
      <c r="E279" s="334" t="e">
        <f t="shared" si="32"/>
        <v>#DIV/0!</v>
      </c>
      <c r="F279" s="334" t="e">
        <f t="shared" si="32"/>
        <v>#DIV/0!</v>
      </c>
      <c r="G279" s="316"/>
    </row>
    <row r="280" spans="1:12" ht="31.5" customHeight="1" thickBot="1">
      <c r="A280" s="316"/>
      <c r="B280" s="925" t="s">
        <v>2714</v>
      </c>
      <c r="C280" s="926"/>
      <c r="D280" s="926"/>
      <c r="E280" s="926"/>
      <c r="F280" s="927"/>
      <c r="G280" s="316"/>
    </row>
    <row r="281" spans="1:12" ht="12.75" customHeight="1">
      <c r="A281" s="316"/>
      <c r="B281" s="928"/>
      <c r="C281" s="330">
        <v>2021</v>
      </c>
      <c r="D281" s="330">
        <v>2022</v>
      </c>
      <c r="E281" s="330">
        <v>2023</v>
      </c>
      <c r="F281" s="330">
        <v>2024</v>
      </c>
      <c r="G281" s="316"/>
    </row>
    <row r="282" spans="1:12" ht="35.25" customHeight="1" thickBot="1">
      <c r="A282" s="316"/>
      <c r="B282" s="929"/>
      <c r="C282" s="331" t="s">
        <v>7</v>
      </c>
      <c r="D282" s="331" t="s">
        <v>8</v>
      </c>
      <c r="E282" s="331" t="s">
        <v>8</v>
      </c>
      <c r="F282" s="331" t="s">
        <v>8</v>
      </c>
      <c r="G282" s="316"/>
    </row>
    <row r="283" spans="1:12" ht="18" thickBot="1">
      <c r="A283" s="316"/>
      <c r="B283" s="335" t="s">
        <v>41</v>
      </c>
      <c r="C283" s="336">
        <f>C284+C285+C286+C287</f>
        <v>0</v>
      </c>
      <c r="D283" s="336">
        <f t="shared" ref="D283:F283" si="33">D284+D285+D286+D287</f>
        <v>0</v>
      </c>
      <c r="E283" s="336">
        <f t="shared" si="33"/>
        <v>0</v>
      </c>
      <c r="F283" s="336">
        <f t="shared" si="33"/>
        <v>0</v>
      </c>
      <c r="G283" s="316"/>
    </row>
    <row r="284" spans="1:12" ht="18" thickBot="1">
      <c r="A284" s="316"/>
      <c r="B284" s="337" t="s">
        <v>154</v>
      </c>
      <c r="C284" s="336"/>
      <c r="D284" s="336"/>
      <c r="E284" s="336"/>
      <c r="F284" s="336"/>
      <c r="G284" s="316"/>
    </row>
    <row r="285" spans="1:12" ht="18" thickBot="1">
      <c r="A285" s="316"/>
      <c r="B285" s="337" t="s">
        <v>159</v>
      </c>
      <c r="C285" s="336"/>
      <c r="D285" s="336"/>
      <c r="E285" s="336"/>
      <c r="F285" s="336"/>
      <c r="G285" s="316"/>
    </row>
    <row r="286" spans="1:12" ht="18" thickBot="1">
      <c r="A286" s="316"/>
      <c r="B286" s="337" t="s">
        <v>160</v>
      </c>
      <c r="C286" s="336"/>
      <c r="D286" s="336"/>
      <c r="E286" s="336"/>
      <c r="F286" s="336"/>
      <c r="G286" s="316"/>
    </row>
    <row r="287" spans="1:12" ht="18" thickBot="1">
      <c r="A287" s="316"/>
      <c r="B287" s="337" t="s">
        <v>161</v>
      </c>
      <c r="C287" s="336"/>
      <c r="D287" s="336"/>
      <c r="E287" s="336"/>
      <c r="F287" s="336"/>
      <c r="G287" s="316"/>
    </row>
    <row r="288" spans="1:12" ht="18" thickBot="1">
      <c r="A288" s="316"/>
      <c r="B288" s="335" t="s">
        <v>42</v>
      </c>
      <c r="C288" s="332">
        <v>40000</v>
      </c>
      <c r="D288" s="332">
        <v>20000</v>
      </c>
      <c r="E288" s="332">
        <v>66000</v>
      </c>
      <c r="F288" s="362">
        <v>42000</v>
      </c>
      <c r="G288" s="316"/>
    </row>
    <row r="289" spans="1:12" ht="18" thickBot="1">
      <c r="A289" s="316"/>
      <c r="B289" s="337" t="s">
        <v>154</v>
      </c>
      <c r="C289" s="332">
        <v>40000</v>
      </c>
      <c r="D289" s="332">
        <v>20000</v>
      </c>
      <c r="E289" s="332">
        <v>66000</v>
      </c>
      <c r="F289" s="362">
        <v>42000</v>
      </c>
      <c r="G289" s="316"/>
    </row>
    <row r="290" spans="1:12" ht="18" thickBot="1">
      <c r="A290" s="316"/>
      <c r="B290" s="337" t="s">
        <v>159</v>
      </c>
      <c r="C290" s="339"/>
      <c r="D290" s="336"/>
      <c r="E290" s="336"/>
      <c r="F290" s="336"/>
      <c r="G290" s="316"/>
    </row>
    <row r="291" spans="1:12" ht="18" thickBot="1">
      <c r="A291" s="316"/>
      <c r="B291" s="337" t="s">
        <v>160</v>
      </c>
      <c r="C291" s="339"/>
      <c r="D291" s="336"/>
      <c r="E291" s="336"/>
      <c r="F291" s="336"/>
      <c r="G291" s="316"/>
    </row>
    <row r="292" spans="1:12" ht="18" thickBot="1">
      <c r="A292" s="316"/>
      <c r="B292" s="337" t="s">
        <v>161</v>
      </c>
      <c r="C292" s="339"/>
      <c r="D292" s="336"/>
      <c r="E292" s="336"/>
      <c r="F292" s="336"/>
      <c r="G292" s="316"/>
    </row>
    <row r="293" spans="1:12" ht="18" thickBot="1">
      <c r="A293" s="316"/>
      <c r="B293" s="355" t="s">
        <v>162</v>
      </c>
      <c r="C293" s="339">
        <f>C283+C288</f>
        <v>40000</v>
      </c>
      <c r="D293" s="339">
        <f t="shared" ref="D293:F293" si="34">D283+D288</f>
        <v>20000</v>
      </c>
      <c r="E293" s="339">
        <f t="shared" si="34"/>
        <v>66000</v>
      </c>
      <c r="F293" s="339">
        <f t="shared" si="34"/>
        <v>42000</v>
      </c>
      <c r="G293" s="316"/>
    </row>
    <row r="294" spans="1:12" ht="33.75" thickBot="1">
      <c r="A294" s="316"/>
      <c r="B294" s="329" t="s">
        <v>2724</v>
      </c>
      <c r="C294" s="356"/>
      <c r="D294" s="357" t="s">
        <v>156</v>
      </c>
      <c r="E294" s="358"/>
      <c r="F294" s="359" t="s">
        <v>2725</v>
      </c>
      <c r="G294" s="316"/>
    </row>
    <row r="295" spans="1:12" ht="30" customHeight="1" thickBot="1">
      <c r="A295" s="316"/>
      <c r="B295" s="323" t="s">
        <v>14</v>
      </c>
      <c r="C295" s="930" t="s">
        <v>2726</v>
      </c>
      <c r="D295" s="931"/>
      <c r="E295" s="931"/>
      <c r="F295" s="932"/>
      <c r="G295" s="316"/>
    </row>
    <row r="296" spans="1:12" ht="18" thickBot="1">
      <c r="A296" s="316"/>
      <c r="B296" s="323" t="s">
        <v>15</v>
      </c>
      <c r="C296" s="933"/>
      <c r="D296" s="934"/>
      <c r="E296" s="934"/>
      <c r="F296" s="935"/>
      <c r="G296" s="316"/>
    </row>
    <row r="297" spans="1:12" ht="15.75" customHeight="1">
      <c r="A297" s="316"/>
      <c r="B297" s="928"/>
      <c r="C297" s="330">
        <v>2021</v>
      </c>
      <c r="D297" s="330">
        <v>2022</v>
      </c>
      <c r="E297" s="330">
        <v>2023</v>
      </c>
      <c r="F297" s="330">
        <v>2024</v>
      </c>
      <c r="G297" s="316"/>
    </row>
    <row r="298" spans="1:12" ht="22.5" customHeight="1" thickBot="1">
      <c r="A298" s="316"/>
      <c r="B298" s="929"/>
      <c r="C298" s="331" t="s">
        <v>7</v>
      </c>
      <c r="D298" s="331" t="s">
        <v>8</v>
      </c>
      <c r="E298" s="331" t="s">
        <v>8</v>
      </c>
      <c r="F298" s="331" t="s">
        <v>8</v>
      </c>
      <c r="G298" s="316"/>
    </row>
    <row r="299" spans="1:12" ht="18" thickBot="1">
      <c r="A299" s="316"/>
      <c r="B299" s="323" t="s">
        <v>16</v>
      </c>
      <c r="C299" s="323"/>
      <c r="D299" s="323"/>
      <c r="E299" s="323"/>
      <c r="F299" s="323"/>
      <c r="G299" s="316"/>
    </row>
    <row r="300" spans="1:12" ht="18" thickBot="1">
      <c r="A300" s="316"/>
      <c r="B300" s="323" t="s">
        <v>17</v>
      </c>
      <c r="C300" s="332">
        <v>119732</v>
      </c>
      <c r="D300" s="332">
        <v>195000</v>
      </c>
      <c r="E300" s="332">
        <v>200268</v>
      </c>
      <c r="F300" s="332">
        <v>85000</v>
      </c>
      <c r="G300" s="363"/>
    </row>
    <row r="301" spans="1:12" ht="18" thickBot="1">
      <c r="A301" s="316"/>
      <c r="B301" s="323" t="s">
        <v>18</v>
      </c>
      <c r="C301" s="332" t="e">
        <f>C300/C299</f>
        <v>#DIV/0!</v>
      </c>
      <c r="D301" s="332" t="e">
        <f t="shared" ref="D301:F301" si="35">D300/D299</f>
        <v>#DIV/0!</v>
      </c>
      <c r="E301" s="332" t="e">
        <f t="shared" si="35"/>
        <v>#DIV/0!</v>
      </c>
      <c r="F301" s="332" t="e">
        <f t="shared" si="35"/>
        <v>#DIV/0!</v>
      </c>
      <c r="G301" s="316"/>
    </row>
    <row r="302" spans="1:12" ht="18" thickBot="1">
      <c r="A302" s="316"/>
      <c r="B302" s="323" t="s">
        <v>19</v>
      </c>
      <c r="C302" s="333" t="s">
        <v>20</v>
      </c>
      <c r="D302" s="334" t="e">
        <f>D299/C299-1</f>
        <v>#DIV/0!</v>
      </c>
      <c r="E302" s="334" t="e">
        <f t="shared" ref="E302:F304" si="36">E299/D299-1</f>
        <v>#DIV/0!</v>
      </c>
      <c r="F302" s="334" t="e">
        <f t="shared" si="36"/>
        <v>#DIV/0!</v>
      </c>
      <c r="G302" s="316"/>
      <c r="H302" s="235"/>
      <c r="I302" s="235"/>
      <c r="J302" s="235"/>
      <c r="K302" s="235"/>
      <c r="L302" s="235"/>
    </row>
    <row r="303" spans="1:12" ht="18" thickBot="1">
      <c r="A303" s="316"/>
      <c r="B303" s="323" t="s">
        <v>21</v>
      </c>
      <c r="C303" s="333" t="s">
        <v>20</v>
      </c>
      <c r="D303" s="334">
        <f>D300/C300-1</f>
        <v>0.62863728994754964</v>
      </c>
      <c r="E303" s="334">
        <f t="shared" si="36"/>
        <v>2.7015384615384663E-2</v>
      </c>
      <c r="F303" s="334">
        <f t="shared" si="36"/>
        <v>-0.57556873789122576</v>
      </c>
      <c r="G303" s="316"/>
    </row>
    <row r="304" spans="1:12" ht="33.75" thickBot="1">
      <c r="A304" s="316"/>
      <c r="B304" s="323" t="s">
        <v>22</v>
      </c>
      <c r="C304" s="333" t="s">
        <v>20</v>
      </c>
      <c r="D304" s="334" t="e">
        <f>D301/C301-1</f>
        <v>#DIV/0!</v>
      </c>
      <c r="E304" s="334" t="e">
        <f t="shared" si="36"/>
        <v>#DIV/0!</v>
      </c>
      <c r="F304" s="334" t="e">
        <f t="shared" si="36"/>
        <v>#DIV/0!</v>
      </c>
      <c r="G304" s="316"/>
    </row>
    <row r="305" spans="1:7" ht="18" thickBot="1">
      <c r="A305" s="316"/>
      <c r="B305" s="925" t="s">
        <v>2717</v>
      </c>
      <c r="C305" s="926"/>
      <c r="D305" s="926"/>
      <c r="E305" s="926"/>
      <c r="F305" s="927"/>
      <c r="G305" s="316"/>
    </row>
    <row r="306" spans="1:7" ht="12.75" customHeight="1">
      <c r="A306" s="316"/>
      <c r="B306" s="928"/>
      <c r="C306" s="330">
        <v>2021</v>
      </c>
      <c r="D306" s="330">
        <v>2022</v>
      </c>
      <c r="E306" s="330">
        <v>2023</v>
      </c>
      <c r="F306" s="330">
        <v>2024</v>
      </c>
      <c r="G306" s="316"/>
    </row>
    <row r="307" spans="1:7" ht="28.5" customHeight="1" thickBot="1">
      <c r="A307" s="316"/>
      <c r="B307" s="929"/>
      <c r="C307" s="331" t="s">
        <v>7</v>
      </c>
      <c r="D307" s="331" t="s">
        <v>8</v>
      </c>
      <c r="E307" s="331" t="s">
        <v>8</v>
      </c>
      <c r="F307" s="331" t="s">
        <v>8</v>
      </c>
      <c r="G307" s="316"/>
    </row>
    <row r="308" spans="1:7" ht="18" thickBot="1">
      <c r="A308" s="316"/>
      <c r="B308" s="335" t="s">
        <v>41</v>
      </c>
      <c r="C308" s="336">
        <f>C309+C310+C311+C312</f>
        <v>0</v>
      </c>
      <c r="D308" s="336">
        <f t="shared" ref="D308:F308" si="37">D309+D310+D311+D312</f>
        <v>0</v>
      </c>
      <c r="E308" s="336">
        <f t="shared" si="37"/>
        <v>0</v>
      </c>
      <c r="F308" s="336">
        <f t="shared" si="37"/>
        <v>0</v>
      </c>
      <c r="G308" s="316"/>
    </row>
    <row r="309" spans="1:7" ht="18" thickBot="1">
      <c r="A309" s="316"/>
      <c r="B309" s="337" t="s">
        <v>154</v>
      </c>
      <c r="C309" s="336"/>
      <c r="D309" s="336"/>
      <c r="E309" s="336"/>
      <c r="F309" s="336"/>
      <c r="G309" s="316"/>
    </row>
    <row r="310" spans="1:7" ht="18" thickBot="1">
      <c r="A310" s="316"/>
      <c r="B310" s="337" t="s">
        <v>159</v>
      </c>
      <c r="C310" s="336"/>
      <c r="D310" s="336"/>
      <c r="E310" s="336"/>
      <c r="F310" s="336"/>
      <c r="G310" s="316"/>
    </row>
    <row r="311" spans="1:7" ht="18" thickBot="1">
      <c r="A311" s="316"/>
      <c r="B311" s="337" t="s">
        <v>160</v>
      </c>
      <c r="C311" s="336"/>
      <c r="D311" s="336"/>
      <c r="E311" s="336"/>
      <c r="F311" s="336"/>
      <c r="G311" s="316"/>
    </row>
    <row r="312" spans="1:7" ht="18" thickBot="1">
      <c r="A312" s="316"/>
      <c r="B312" s="337" t="s">
        <v>161</v>
      </c>
      <c r="C312" s="336"/>
      <c r="D312" s="336"/>
      <c r="E312" s="336"/>
      <c r="F312" s="336"/>
      <c r="G312" s="316"/>
    </row>
    <row r="313" spans="1:7" ht="18" thickBot="1">
      <c r="A313" s="316"/>
      <c r="B313" s="335" t="s">
        <v>42</v>
      </c>
      <c r="C313" s="332">
        <v>119732</v>
      </c>
      <c r="D313" s="332">
        <v>195000</v>
      </c>
      <c r="E313" s="332">
        <v>200268</v>
      </c>
      <c r="F313" s="332">
        <v>85000</v>
      </c>
      <c r="G313" s="316"/>
    </row>
    <row r="314" spans="1:7" ht="18" thickBot="1">
      <c r="A314" s="316"/>
      <c r="B314" s="337" t="s">
        <v>154</v>
      </c>
      <c r="C314" s="332">
        <v>119732</v>
      </c>
      <c r="D314" s="332">
        <v>195000</v>
      </c>
      <c r="E314" s="332">
        <v>200268</v>
      </c>
      <c r="F314" s="332">
        <v>85000</v>
      </c>
      <c r="G314" s="316"/>
    </row>
    <row r="315" spans="1:7" ht="18" thickBot="1">
      <c r="A315" s="316"/>
      <c r="B315" s="337" t="s">
        <v>159</v>
      </c>
      <c r="C315" s="339"/>
      <c r="D315" s="336"/>
      <c r="E315" s="336"/>
      <c r="F315" s="336"/>
      <c r="G315" s="316"/>
    </row>
    <row r="316" spans="1:7" ht="18" thickBot="1">
      <c r="A316" s="316"/>
      <c r="B316" s="337" t="s">
        <v>160</v>
      </c>
      <c r="C316" s="339"/>
      <c r="D316" s="336"/>
      <c r="E316" s="336"/>
      <c r="F316" s="336"/>
      <c r="G316" s="316"/>
    </row>
    <row r="317" spans="1:7" ht="18" thickBot="1">
      <c r="A317" s="316"/>
      <c r="B317" s="337" t="s">
        <v>161</v>
      </c>
      <c r="C317" s="339"/>
      <c r="D317" s="336"/>
      <c r="E317" s="336"/>
      <c r="F317" s="336"/>
      <c r="G317" s="316"/>
    </row>
    <row r="318" spans="1:7" ht="18" thickBot="1">
      <c r="A318" s="316"/>
      <c r="B318" s="344" t="s">
        <v>35</v>
      </c>
      <c r="C318" s="339">
        <f>C308+C313</f>
        <v>119732</v>
      </c>
      <c r="D318" s="339">
        <f t="shared" ref="D318:F318" si="38">D308+D313</f>
        <v>195000</v>
      </c>
      <c r="E318" s="339">
        <f t="shared" si="38"/>
        <v>200268</v>
      </c>
      <c r="F318" s="339">
        <f t="shared" si="38"/>
        <v>85000</v>
      </c>
      <c r="G318" s="316"/>
    </row>
    <row r="319" spans="1:7" ht="36" customHeight="1" thickBot="1">
      <c r="A319" s="316"/>
      <c r="B319" s="360" t="s">
        <v>43</v>
      </c>
      <c r="C319" s="936"/>
      <c r="D319" s="937"/>
      <c r="E319" s="937"/>
      <c r="F319" s="938"/>
      <c r="G319" s="316"/>
    </row>
    <row r="320" spans="1:7" ht="33.75" thickBot="1">
      <c r="A320" s="316"/>
      <c r="B320" s="329" t="s">
        <v>36</v>
      </c>
      <c r="C320" s="356"/>
      <c r="D320" s="357" t="s">
        <v>156</v>
      </c>
      <c r="E320" s="358"/>
      <c r="F320" s="359" t="s">
        <v>2727</v>
      </c>
      <c r="G320" s="316"/>
    </row>
    <row r="321" spans="1:12" ht="17.25" customHeight="1" thickBot="1">
      <c r="A321" s="316"/>
      <c r="B321" s="323" t="s">
        <v>14</v>
      </c>
      <c r="C321" s="930" t="s">
        <v>2728</v>
      </c>
      <c r="D321" s="931"/>
      <c r="E321" s="931"/>
      <c r="F321" s="932"/>
      <c r="G321" s="316"/>
    </row>
    <row r="322" spans="1:12" ht="18" thickBot="1">
      <c r="A322" s="316"/>
      <c r="B322" s="323" t="s">
        <v>15</v>
      </c>
      <c r="C322" s="933"/>
      <c r="D322" s="934"/>
      <c r="E322" s="934"/>
      <c r="F322" s="935"/>
      <c r="G322" s="316"/>
    </row>
    <row r="323" spans="1:12" ht="12.75" customHeight="1">
      <c r="A323" s="316"/>
      <c r="B323" s="928"/>
      <c r="C323" s="330">
        <v>2021</v>
      </c>
      <c r="D323" s="330">
        <v>2022</v>
      </c>
      <c r="E323" s="330">
        <v>2023</v>
      </c>
      <c r="F323" s="330">
        <v>2024</v>
      </c>
      <c r="G323" s="316"/>
    </row>
    <row r="324" spans="1:12" ht="28.5" customHeight="1" thickBot="1">
      <c r="A324" s="316"/>
      <c r="B324" s="929"/>
      <c r="C324" s="331" t="s">
        <v>7</v>
      </c>
      <c r="D324" s="331" t="s">
        <v>8</v>
      </c>
      <c r="E324" s="331" t="s">
        <v>8</v>
      </c>
      <c r="F324" s="331" t="s">
        <v>8</v>
      </c>
      <c r="G324" s="316"/>
    </row>
    <row r="325" spans="1:12" ht="18" thickBot="1">
      <c r="A325" s="316"/>
      <c r="B325" s="323" t="s">
        <v>16</v>
      </c>
      <c r="C325" s="323"/>
      <c r="D325" s="323"/>
      <c r="E325" s="323"/>
      <c r="F325" s="323"/>
      <c r="G325" s="316"/>
    </row>
    <row r="326" spans="1:12" ht="18" thickBot="1">
      <c r="A326" s="316"/>
      <c r="B326" s="323" t="s">
        <v>17</v>
      </c>
      <c r="C326" s="332">
        <v>138620</v>
      </c>
      <c r="D326" s="332">
        <v>81654</v>
      </c>
      <c r="E326" s="332">
        <v>181293</v>
      </c>
      <c r="F326" s="332">
        <v>9773</v>
      </c>
      <c r="G326" s="316"/>
    </row>
    <row r="327" spans="1:12" ht="18" thickBot="1">
      <c r="A327" s="316"/>
      <c r="B327" s="323" t="s">
        <v>18</v>
      </c>
      <c r="C327" s="332" t="e">
        <f>C326/C325</f>
        <v>#DIV/0!</v>
      </c>
      <c r="D327" s="332" t="e">
        <f t="shared" ref="D327:F327" si="39">D326/D325</f>
        <v>#DIV/0!</v>
      </c>
      <c r="E327" s="332" t="e">
        <f t="shared" si="39"/>
        <v>#DIV/0!</v>
      </c>
      <c r="F327" s="332" t="e">
        <f t="shared" si="39"/>
        <v>#DIV/0!</v>
      </c>
      <c r="G327" s="316"/>
    </row>
    <row r="328" spans="1:12" ht="18" thickBot="1">
      <c r="A328" s="316"/>
      <c r="B328" s="323" t="s">
        <v>19</v>
      </c>
      <c r="C328" s="333" t="s">
        <v>20</v>
      </c>
      <c r="D328" s="334" t="e">
        <f>D325/C325-1</f>
        <v>#DIV/0!</v>
      </c>
      <c r="E328" s="334" t="e">
        <f t="shared" ref="E328:F330" si="40">E325/D325-1</f>
        <v>#DIV/0!</v>
      </c>
      <c r="F328" s="334" t="e">
        <f t="shared" si="40"/>
        <v>#DIV/0!</v>
      </c>
      <c r="G328" s="316"/>
      <c r="H328" s="235"/>
      <c r="I328" s="235"/>
      <c r="J328" s="235"/>
      <c r="K328" s="235"/>
      <c r="L328" s="235"/>
    </row>
    <row r="329" spans="1:12" ht="18" thickBot="1">
      <c r="A329" s="316"/>
      <c r="B329" s="323" t="s">
        <v>21</v>
      </c>
      <c r="C329" s="333" t="s">
        <v>20</v>
      </c>
      <c r="D329" s="334">
        <f>D326/C326-1</f>
        <v>-0.41095080075025248</v>
      </c>
      <c r="E329" s="334">
        <f t="shared" si="40"/>
        <v>1.220258652362407</v>
      </c>
      <c r="F329" s="334">
        <f t="shared" si="40"/>
        <v>-0.9460927890210874</v>
      </c>
      <c r="G329" s="316"/>
    </row>
    <row r="330" spans="1:12" ht="33.75" thickBot="1">
      <c r="A330" s="316"/>
      <c r="B330" s="323" t="s">
        <v>22</v>
      </c>
      <c r="C330" s="333" t="s">
        <v>20</v>
      </c>
      <c r="D330" s="334" t="e">
        <f>D327/C327-1</f>
        <v>#DIV/0!</v>
      </c>
      <c r="E330" s="334" t="e">
        <f t="shared" si="40"/>
        <v>#DIV/0!</v>
      </c>
      <c r="F330" s="334" t="e">
        <f t="shared" si="40"/>
        <v>#DIV/0!</v>
      </c>
      <c r="G330" s="316"/>
    </row>
    <row r="331" spans="1:12" ht="27.75" customHeight="1" thickBot="1">
      <c r="A331" s="316"/>
      <c r="B331" s="925" t="s">
        <v>2729</v>
      </c>
      <c r="C331" s="926"/>
      <c r="D331" s="926"/>
      <c r="E331" s="926"/>
      <c r="F331" s="927"/>
      <c r="G331" s="316"/>
    </row>
    <row r="332" spans="1:12" ht="12.75" customHeight="1">
      <c r="A332" s="316"/>
      <c r="B332" s="928"/>
      <c r="C332" s="330">
        <v>2021</v>
      </c>
      <c r="D332" s="330">
        <v>2022</v>
      </c>
      <c r="E332" s="330">
        <v>2023</v>
      </c>
      <c r="F332" s="330">
        <v>2024</v>
      </c>
      <c r="G332" s="316"/>
    </row>
    <row r="333" spans="1:12" ht="18.75" customHeight="1" thickBot="1">
      <c r="A333" s="316"/>
      <c r="B333" s="929"/>
      <c r="C333" s="331" t="s">
        <v>7</v>
      </c>
      <c r="D333" s="331" t="s">
        <v>8</v>
      </c>
      <c r="E333" s="331" t="s">
        <v>8</v>
      </c>
      <c r="F333" s="331" t="s">
        <v>8</v>
      </c>
      <c r="G333" s="316"/>
    </row>
    <row r="334" spans="1:12" ht="18" thickBot="1">
      <c r="A334" s="316"/>
      <c r="B334" s="335" t="s">
        <v>41</v>
      </c>
      <c r="C334" s="336">
        <f>C335+C336+C337+C338</f>
        <v>0</v>
      </c>
      <c r="D334" s="336">
        <f t="shared" ref="D334:F334" si="41">D335+D336+D337+D338</f>
        <v>0</v>
      </c>
      <c r="E334" s="336">
        <f t="shared" si="41"/>
        <v>0</v>
      </c>
      <c r="F334" s="336">
        <f t="shared" si="41"/>
        <v>0</v>
      </c>
      <c r="G334" s="316"/>
    </row>
    <row r="335" spans="1:12" ht="18" thickBot="1">
      <c r="A335" s="316"/>
      <c r="B335" s="337" t="s">
        <v>154</v>
      </c>
      <c r="C335" s="336"/>
      <c r="D335" s="336"/>
      <c r="E335" s="336"/>
      <c r="F335" s="336"/>
      <c r="G335" s="316"/>
    </row>
    <row r="336" spans="1:12" ht="18" thickBot="1">
      <c r="A336" s="316"/>
      <c r="B336" s="337" t="s">
        <v>159</v>
      </c>
      <c r="C336" s="336"/>
      <c r="D336" s="336"/>
      <c r="E336" s="336"/>
      <c r="F336" s="336"/>
      <c r="G336" s="316"/>
    </row>
    <row r="337" spans="1:7" ht="18" thickBot="1">
      <c r="A337" s="316"/>
      <c r="B337" s="337" t="s">
        <v>160</v>
      </c>
      <c r="C337" s="336"/>
      <c r="D337" s="336"/>
      <c r="E337" s="336"/>
      <c r="F337" s="336"/>
      <c r="G337" s="316"/>
    </row>
    <row r="338" spans="1:7" ht="18" thickBot="1">
      <c r="A338" s="316"/>
      <c r="B338" s="337" t="s">
        <v>161</v>
      </c>
      <c r="C338" s="336"/>
      <c r="D338" s="336"/>
      <c r="E338" s="336"/>
      <c r="F338" s="336"/>
      <c r="G338" s="316"/>
    </row>
    <row r="339" spans="1:7" ht="18" thickBot="1">
      <c r="A339" s="316"/>
      <c r="B339" s="335" t="s">
        <v>42</v>
      </c>
      <c r="C339" s="332">
        <v>138620</v>
      </c>
      <c r="D339" s="332">
        <v>81654</v>
      </c>
      <c r="E339" s="332">
        <v>181293</v>
      </c>
      <c r="F339" s="332">
        <v>9773</v>
      </c>
      <c r="G339" s="316"/>
    </row>
    <row r="340" spans="1:7" ht="18" thickBot="1">
      <c r="A340" s="316"/>
      <c r="B340" s="337" t="s">
        <v>154</v>
      </c>
      <c r="C340" s="332">
        <v>138620</v>
      </c>
      <c r="D340" s="332">
        <v>81654</v>
      </c>
      <c r="E340" s="332">
        <v>181293</v>
      </c>
      <c r="F340" s="332">
        <v>9773</v>
      </c>
      <c r="G340" s="316"/>
    </row>
    <row r="341" spans="1:7" ht="18" thickBot="1">
      <c r="A341" s="316"/>
      <c r="B341" s="337" t="s">
        <v>159</v>
      </c>
      <c r="C341" s="339"/>
      <c r="D341" s="339"/>
      <c r="E341" s="339"/>
      <c r="F341" s="339"/>
      <c r="G341" s="316"/>
    </row>
    <row r="342" spans="1:7" ht="18" thickBot="1">
      <c r="A342" s="316"/>
      <c r="B342" s="337" t="s">
        <v>160</v>
      </c>
      <c r="C342" s="339"/>
      <c r="D342" s="339"/>
      <c r="E342" s="339"/>
      <c r="F342" s="339"/>
      <c r="G342" s="316"/>
    </row>
    <row r="343" spans="1:7" ht="18" thickBot="1">
      <c r="A343" s="316"/>
      <c r="B343" s="337" t="s">
        <v>161</v>
      </c>
      <c r="C343" s="339"/>
      <c r="D343" s="339"/>
      <c r="E343" s="339"/>
      <c r="F343" s="339"/>
      <c r="G343" s="316"/>
    </row>
    <row r="344" spans="1:7" ht="18" thickBot="1">
      <c r="A344" s="316"/>
      <c r="B344" s="344" t="s">
        <v>37</v>
      </c>
      <c r="C344" s="339">
        <f>C334+C339</f>
        <v>138620</v>
      </c>
      <c r="D344" s="339">
        <f t="shared" ref="D344:F344" si="42">D334+D339</f>
        <v>81654</v>
      </c>
      <c r="E344" s="339">
        <f t="shared" si="42"/>
        <v>181293</v>
      </c>
      <c r="F344" s="339">
        <f t="shared" si="42"/>
        <v>9773</v>
      </c>
      <c r="G344" s="316"/>
    </row>
    <row r="345" spans="1:7" ht="38.25" customHeight="1" thickBot="1">
      <c r="A345" s="316"/>
      <c r="B345" s="360" t="s">
        <v>43</v>
      </c>
      <c r="C345" s="936"/>
      <c r="D345" s="937"/>
      <c r="E345" s="937"/>
      <c r="F345" s="938"/>
      <c r="G345" s="316"/>
    </row>
    <row r="346" spans="1:7" ht="33.75" thickBot="1">
      <c r="A346" s="316"/>
      <c r="B346" s="329" t="s">
        <v>2730</v>
      </c>
      <c r="C346" s="356"/>
      <c r="D346" s="357" t="s">
        <v>156</v>
      </c>
      <c r="E346" s="358"/>
      <c r="F346" s="359" t="s">
        <v>2731</v>
      </c>
      <c r="G346" s="316"/>
    </row>
    <row r="347" spans="1:7" ht="38.25" customHeight="1" thickBot="1">
      <c r="A347" s="316"/>
      <c r="B347" s="323" t="s">
        <v>14</v>
      </c>
      <c r="C347" s="930" t="s">
        <v>2732</v>
      </c>
      <c r="D347" s="931"/>
      <c r="E347" s="931"/>
      <c r="F347" s="932"/>
      <c r="G347" s="316"/>
    </row>
    <row r="348" spans="1:7" ht="18" thickBot="1">
      <c r="A348" s="316"/>
      <c r="B348" s="323" t="s">
        <v>15</v>
      </c>
      <c r="C348" s="933"/>
      <c r="D348" s="934"/>
      <c r="E348" s="934"/>
      <c r="F348" s="935"/>
      <c r="G348" s="316"/>
    </row>
    <row r="349" spans="1:7" ht="12.75" customHeight="1">
      <c r="A349" s="316"/>
      <c r="B349" s="928"/>
      <c r="C349" s="330">
        <v>2021</v>
      </c>
      <c r="D349" s="330">
        <v>2022</v>
      </c>
      <c r="E349" s="330">
        <v>2023</v>
      </c>
      <c r="F349" s="330">
        <v>2024</v>
      </c>
      <c r="G349" s="316"/>
    </row>
    <row r="350" spans="1:7" ht="33.75" customHeight="1" thickBot="1">
      <c r="A350" s="316"/>
      <c r="B350" s="929"/>
      <c r="C350" s="331" t="s">
        <v>7</v>
      </c>
      <c r="D350" s="331" t="s">
        <v>8</v>
      </c>
      <c r="E350" s="331" t="s">
        <v>8</v>
      </c>
      <c r="F350" s="331" t="s">
        <v>8</v>
      </c>
      <c r="G350" s="316"/>
    </row>
    <row r="351" spans="1:7" ht="18" thickBot="1">
      <c r="A351" s="316"/>
      <c r="B351" s="323" t="s">
        <v>16</v>
      </c>
      <c r="C351" s="323"/>
      <c r="D351" s="323"/>
      <c r="E351" s="323"/>
      <c r="F351" s="323"/>
      <c r="G351" s="316"/>
    </row>
    <row r="352" spans="1:7" ht="18" thickBot="1">
      <c r="A352" s="316"/>
      <c r="B352" s="323" t="s">
        <v>17</v>
      </c>
      <c r="C352" s="332">
        <v>50000</v>
      </c>
      <c r="D352" s="332">
        <v>100000</v>
      </c>
      <c r="E352" s="332">
        <v>100000</v>
      </c>
      <c r="F352" s="332">
        <v>100000</v>
      </c>
      <c r="G352" s="316"/>
    </row>
    <row r="353" spans="1:12" ht="18" thickBot="1">
      <c r="A353" s="316"/>
      <c r="B353" s="323" t="s">
        <v>18</v>
      </c>
      <c r="C353" s="332" t="e">
        <f>C352/C351</f>
        <v>#DIV/0!</v>
      </c>
      <c r="D353" s="332" t="e">
        <f t="shared" ref="D353:F353" si="43">D352/D351</f>
        <v>#DIV/0!</v>
      </c>
      <c r="E353" s="332" t="e">
        <f t="shared" si="43"/>
        <v>#DIV/0!</v>
      </c>
      <c r="F353" s="332" t="e">
        <f t="shared" si="43"/>
        <v>#DIV/0!</v>
      </c>
      <c r="G353" s="316"/>
    </row>
    <row r="354" spans="1:12" ht="18" thickBot="1">
      <c r="A354" s="316"/>
      <c r="B354" s="323" t="s">
        <v>19</v>
      </c>
      <c r="C354" s="333" t="s">
        <v>20</v>
      </c>
      <c r="D354" s="334" t="e">
        <f>D351/C351-1</f>
        <v>#DIV/0!</v>
      </c>
      <c r="E354" s="334" t="e">
        <f t="shared" ref="E354:F356" si="44">E351/D351-1</f>
        <v>#DIV/0!</v>
      </c>
      <c r="F354" s="334" t="e">
        <f t="shared" si="44"/>
        <v>#DIV/0!</v>
      </c>
      <c r="G354" s="316"/>
      <c r="H354" s="235"/>
      <c r="I354" s="235"/>
      <c r="J354" s="235"/>
      <c r="K354" s="235"/>
      <c r="L354" s="235"/>
    </row>
    <row r="355" spans="1:12" ht="18" thickBot="1">
      <c r="A355" s="316"/>
      <c r="B355" s="323" t="s">
        <v>21</v>
      </c>
      <c r="C355" s="333" t="s">
        <v>20</v>
      </c>
      <c r="D355" s="334">
        <f>D352/C352-1</f>
        <v>1</v>
      </c>
      <c r="E355" s="334">
        <f t="shared" si="44"/>
        <v>0</v>
      </c>
      <c r="F355" s="334">
        <f t="shared" si="44"/>
        <v>0</v>
      </c>
      <c r="G355" s="316"/>
    </row>
    <row r="356" spans="1:12" ht="33.75" thickBot="1">
      <c r="A356" s="316"/>
      <c r="B356" s="323" t="s">
        <v>22</v>
      </c>
      <c r="C356" s="333" t="s">
        <v>20</v>
      </c>
      <c r="D356" s="334" t="e">
        <f>D353/C353-1</f>
        <v>#DIV/0!</v>
      </c>
      <c r="E356" s="334" t="e">
        <f t="shared" si="44"/>
        <v>#DIV/0!</v>
      </c>
      <c r="F356" s="334" t="e">
        <f t="shared" si="44"/>
        <v>#DIV/0!</v>
      </c>
      <c r="G356" s="316"/>
    </row>
    <row r="357" spans="1:12" ht="18" thickBot="1">
      <c r="A357" s="316"/>
      <c r="B357" s="925" t="s">
        <v>2733</v>
      </c>
      <c r="C357" s="926"/>
      <c r="D357" s="926"/>
      <c r="E357" s="926"/>
      <c r="F357" s="927"/>
      <c r="G357" s="316"/>
    </row>
    <row r="358" spans="1:12" ht="12.75" customHeight="1">
      <c r="A358" s="316"/>
      <c r="B358" s="928"/>
      <c r="C358" s="330">
        <v>2021</v>
      </c>
      <c r="D358" s="330">
        <v>2022</v>
      </c>
      <c r="E358" s="330">
        <v>2023</v>
      </c>
      <c r="F358" s="330">
        <v>2024</v>
      </c>
      <c r="G358" s="316"/>
    </row>
    <row r="359" spans="1:12" ht="29.25" customHeight="1" thickBot="1">
      <c r="A359" s="316"/>
      <c r="B359" s="929"/>
      <c r="C359" s="331" t="s">
        <v>7</v>
      </c>
      <c r="D359" s="331" t="s">
        <v>8</v>
      </c>
      <c r="E359" s="331" t="s">
        <v>8</v>
      </c>
      <c r="F359" s="331" t="s">
        <v>8</v>
      </c>
      <c r="G359" s="316"/>
    </row>
    <row r="360" spans="1:12" ht="18" thickBot="1">
      <c r="A360" s="316"/>
      <c r="B360" s="335" t="s">
        <v>41</v>
      </c>
      <c r="C360" s="336">
        <f>C361+C362+C363+C364</f>
        <v>0</v>
      </c>
      <c r="D360" s="336">
        <f t="shared" ref="D360:F360" si="45">D361+D362+D363+D364</f>
        <v>0</v>
      </c>
      <c r="E360" s="336">
        <f t="shared" si="45"/>
        <v>0</v>
      </c>
      <c r="F360" s="336">
        <f t="shared" si="45"/>
        <v>0</v>
      </c>
      <c r="G360" s="316"/>
    </row>
    <row r="361" spans="1:12" ht="18" thickBot="1">
      <c r="A361" s="316"/>
      <c r="B361" s="337" t="s">
        <v>154</v>
      </c>
      <c r="C361" s="336"/>
      <c r="D361" s="336"/>
      <c r="E361" s="336"/>
      <c r="F361" s="336"/>
      <c r="G361" s="316"/>
    </row>
    <row r="362" spans="1:12" ht="18" thickBot="1">
      <c r="A362" s="316"/>
      <c r="B362" s="337" t="s">
        <v>159</v>
      </c>
      <c r="C362" s="336"/>
      <c r="D362" s="336"/>
      <c r="E362" s="336"/>
      <c r="F362" s="336"/>
      <c r="G362" s="316"/>
    </row>
    <row r="363" spans="1:12" ht="18" thickBot="1">
      <c r="A363" s="316"/>
      <c r="B363" s="337" t="s">
        <v>160</v>
      </c>
      <c r="C363" s="336"/>
      <c r="D363" s="336"/>
      <c r="E363" s="336"/>
      <c r="F363" s="336"/>
      <c r="G363" s="316"/>
    </row>
    <row r="364" spans="1:12" ht="18" thickBot="1">
      <c r="A364" s="316"/>
      <c r="B364" s="337" t="s">
        <v>161</v>
      </c>
      <c r="C364" s="336"/>
      <c r="D364" s="336"/>
      <c r="E364" s="336"/>
      <c r="F364" s="336"/>
      <c r="G364" s="316"/>
    </row>
    <row r="365" spans="1:12" ht="18" thickBot="1">
      <c r="A365" s="316"/>
      <c r="B365" s="335" t="s">
        <v>42</v>
      </c>
      <c r="C365" s="332">
        <v>50000</v>
      </c>
      <c r="D365" s="332">
        <v>100000</v>
      </c>
      <c r="E365" s="332">
        <v>100000</v>
      </c>
      <c r="F365" s="332">
        <v>100000</v>
      </c>
      <c r="G365" s="316"/>
    </row>
    <row r="366" spans="1:12" ht="18" thickBot="1">
      <c r="A366" s="316"/>
      <c r="B366" s="337" t="s">
        <v>154</v>
      </c>
      <c r="C366" s="332">
        <v>50000</v>
      </c>
      <c r="D366" s="332">
        <v>100000</v>
      </c>
      <c r="E366" s="332">
        <v>100000</v>
      </c>
      <c r="F366" s="332">
        <v>100000</v>
      </c>
      <c r="G366" s="316"/>
    </row>
    <row r="367" spans="1:12" ht="18" thickBot="1">
      <c r="A367" s="316"/>
      <c r="B367" s="337" t="s">
        <v>159</v>
      </c>
      <c r="C367" s="339"/>
      <c r="D367" s="339"/>
      <c r="E367" s="339"/>
      <c r="F367" s="339"/>
      <c r="G367" s="316"/>
    </row>
    <row r="368" spans="1:12" ht="18" thickBot="1">
      <c r="A368" s="316"/>
      <c r="B368" s="337" t="s">
        <v>160</v>
      </c>
      <c r="C368" s="339"/>
      <c r="D368" s="339"/>
      <c r="E368" s="339"/>
      <c r="F368" s="339"/>
      <c r="G368" s="316"/>
    </row>
    <row r="369" spans="1:12" ht="18" thickBot="1">
      <c r="A369" s="316"/>
      <c r="B369" s="337" t="s">
        <v>161</v>
      </c>
      <c r="C369" s="339"/>
      <c r="D369" s="339"/>
      <c r="E369" s="339"/>
      <c r="F369" s="339"/>
      <c r="G369" s="316"/>
    </row>
    <row r="370" spans="1:12" ht="18" thickBot="1">
      <c r="A370" s="316"/>
      <c r="B370" s="344" t="s">
        <v>63</v>
      </c>
      <c r="C370" s="339">
        <f>C360+C365</f>
        <v>50000</v>
      </c>
      <c r="D370" s="339">
        <f t="shared" ref="D370:F370" si="46">D360+D365</f>
        <v>100000</v>
      </c>
      <c r="E370" s="339">
        <f t="shared" si="46"/>
        <v>100000</v>
      </c>
      <c r="F370" s="339">
        <f t="shared" si="46"/>
        <v>100000</v>
      </c>
      <c r="G370" s="316"/>
    </row>
    <row r="371" spans="1:12" ht="50.25" customHeight="1" thickBot="1">
      <c r="A371" s="316"/>
      <c r="B371" s="360" t="s">
        <v>43</v>
      </c>
      <c r="C371" s="936"/>
      <c r="D371" s="937"/>
      <c r="E371" s="937"/>
      <c r="F371" s="938"/>
      <c r="G371" s="316"/>
    </row>
    <row r="372" spans="1:12" ht="33.75" thickBot="1">
      <c r="A372" s="316"/>
      <c r="B372" s="329" t="s">
        <v>105</v>
      </c>
      <c r="C372" s="356"/>
      <c r="D372" s="357" t="s">
        <v>156</v>
      </c>
      <c r="E372" s="358"/>
      <c r="F372" s="359" t="s">
        <v>2734</v>
      </c>
      <c r="G372" s="316"/>
    </row>
    <row r="373" spans="1:12" ht="17.25" customHeight="1" thickBot="1">
      <c r="A373" s="316"/>
      <c r="B373" s="323" t="s">
        <v>14</v>
      </c>
      <c r="C373" s="930" t="s">
        <v>2735</v>
      </c>
      <c r="D373" s="931"/>
      <c r="E373" s="931"/>
      <c r="F373" s="932"/>
      <c r="G373" s="316"/>
    </row>
    <row r="374" spans="1:12" ht="18" thickBot="1">
      <c r="A374" s="316"/>
      <c r="B374" s="323" t="s">
        <v>15</v>
      </c>
      <c r="C374" s="933"/>
      <c r="D374" s="934"/>
      <c r="E374" s="934"/>
      <c r="F374" s="935"/>
      <c r="G374" s="316"/>
    </row>
    <row r="375" spans="1:12" ht="12.75" customHeight="1">
      <c r="A375" s="316"/>
      <c r="B375" s="928"/>
      <c r="C375" s="330">
        <v>2021</v>
      </c>
      <c r="D375" s="330">
        <v>2022</v>
      </c>
      <c r="E375" s="330">
        <v>2023</v>
      </c>
      <c r="F375" s="330">
        <v>2024</v>
      </c>
      <c r="G375" s="316"/>
    </row>
    <row r="376" spans="1:12" ht="28.5" customHeight="1" thickBot="1">
      <c r="A376" s="316"/>
      <c r="B376" s="929"/>
      <c r="C376" s="331" t="s">
        <v>7</v>
      </c>
      <c r="D376" s="331" t="s">
        <v>8</v>
      </c>
      <c r="E376" s="331" t="s">
        <v>8</v>
      </c>
      <c r="F376" s="331" t="s">
        <v>8</v>
      </c>
      <c r="G376" s="316"/>
    </row>
    <row r="377" spans="1:12" ht="18" thickBot="1">
      <c r="A377" s="316"/>
      <c r="B377" s="323" t="s">
        <v>16</v>
      </c>
      <c r="C377" s="323"/>
      <c r="D377" s="323"/>
      <c r="E377" s="323"/>
      <c r="F377" s="323"/>
      <c r="G377" s="316"/>
    </row>
    <row r="378" spans="1:12" ht="18" thickBot="1">
      <c r="A378" s="316"/>
      <c r="B378" s="323" t="s">
        <v>17</v>
      </c>
      <c r="C378" s="332">
        <v>7000</v>
      </c>
      <c r="D378" s="332">
        <v>10306</v>
      </c>
      <c r="E378" s="332"/>
      <c r="F378" s="332"/>
      <c r="G378" s="316"/>
    </row>
    <row r="379" spans="1:12" ht="18" thickBot="1">
      <c r="A379" s="316"/>
      <c r="B379" s="323" t="s">
        <v>18</v>
      </c>
      <c r="C379" s="332" t="e">
        <f>C378/C377</f>
        <v>#DIV/0!</v>
      </c>
      <c r="D379" s="332" t="e">
        <f t="shared" ref="D379:F379" si="47">D378/D377</f>
        <v>#DIV/0!</v>
      </c>
      <c r="E379" s="332" t="e">
        <f t="shared" si="47"/>
        <v>#DIV/0!</v>
      </c>
      <c r="F379" s="332" t="e">
        <f t="shared" si="47"/>
        <v>#DIV/0!</v>
      </c>
      <c r="G379" s="316"/>
    </row>
    <row r="380" spans="1:12" ht="18" thickBot="1">
      <c r="A380" s="316"/>
      <c r="B380" s="323" t="s">
        <v>19</v>
      </c>
      <c r="C380" s="333" t="s">
        <v>20</v>
      </c>
      <c r="D380" s="334" t="e">
        <f>D377/C377-1</f>
        <v>#DIV/0!</v>
      </c>
      <c r="E380" s="334" t="e">
        <f t="shared" ref="E380:F382" si="48">E377/D377-1</f>
        <v>#DIV/0!</v>
      </c>
      <c r="F380" s="334" t="e">
        <f t="shared" si="48"/>
        <v>#DIV/0!</v>
      </c>
      <c r="G380" s="316"/>
      <c r="H380" s="235"/>
      <c r="I380" s="235"/>
      <c r="J380" s="235"/>
      <c r="K380" s="235"/>
      <c r="L380" s="235"/>
    </row>
    <row r="381" spans="1:12" ht="18" thickBot="1">
      <c r="A381" s="316"/>
      <c r="B381" s="323" t="s">
        <v>21</v>
      </c>
      <c r="C381" s="333" t="s">
        <v>20</v>
      </c>
      <c r="D381" s="334">
        <f>D378/C378-1</f>
        <v>0.4722857142857142</v>
      </c>
      <c r="E381" s="334">
        <f t="shared" si="48"/>
        <v>-1</v>
      </c>
      <c r="F381" s="334" t="e">
        <f t="shared" si="48"/>
        <v>#DIV/0!</v>
      </c>
      <c r="G381" s="316"/>
    </row>
    <row r="382" spans="1:12" ht="33.75" thickBot="1">
      <c r="A382" s="316"/>
      <c r="B382" s="323" t="s">
        <v>22</v>
      </c>
      <c r="C382" s="333" t="s">
        <v>20</v>
      </c>
      <c r="D382" s="334" t="e">
        <f>D379/C379-1</f>
        <v>#DIV/0!</v>
      </c>
      <c r="E382" s="334" t="e">
        <f t="shared" si="48"/>
        <v>#DIV/0!</v>
      </c>
      <c r="F382" s="334" t="e">
        <f t="shared" si="48"/>
        <v>#DIV/0!</v>
      </c>
      <c r="G382" s="316"/>
    </row>
    <row r="383" spans="1:12" ht="18" thickBot="1">
      <c r="A383" s="316"/>
      <c r="B383" s="925" t="s">
        <v>2736</v>
      </c>
      <c r="C383" s="926"/>
      <c r="D383" s="926"/>
      <c r="E383" s="926"/>
      <c r="F383" s="927"/>
      <c r="G383" s="316"/>
    </row>
    <row r="384" spans="1:12" ht="12.75" customHeight="1">
      <c r="A384" s="316"/>
      <c r="B384" s="928"/>
      <c r="C384" s="330">
        <v>2021</v>
      </c>
      <c r="D384" s="330">
        <v>2022</v>
      </c>
      <c r="E384" s="330">
        <v>2023</v>
      </c>
      <c r="F384" s="330">
        <v>2024</v>
      </c>
      <c r="G384" s="316"/>
    </row>
    <row r="385" spans="1:7" ht="39" customHeight="1" thickBot="1">
      <c r="A385" s="316"/>
      <c r="B385" s="929"/>
      <c r="C385" s="331" t="s">
        <v>7</v>
      </c>
      <c r="D385" s="331" t="s">
        <v>8</v>
      </c>
      <c r="E385" s="331" t="s">
        <v>8</v>
      </c>
      <c r="F385" s="331" t="s">
        <v>8</v>
      </c>
      <c r="G385" s="316"/>
    </row>
    <row r="386" spans="1:7" ht="18" thickBot="1">
      <c r="A386" s="316"/>
      <c r="B386" s="335" t="s">
        <v>41</v>
      </c>
      <c r="C386" s="336">
        <f>C387+C388+C389+C390</f>
        <v>0</v>
      </c>
      <c r="D386" s="336">
        <f t="shared" ref="D386:F386" si="49">D387+D388+D389+D390</f>
        <v>0</v>
      </c>
      <c r="E386" s="336">
        <f t="shared" si="49"/>
        <v>0</v>
      </c>
      <c r="F386" s="336">
        <f t="shared" si="49"/>
        <v>0</v>
      </c>
      <c r="G386" s="316"/>
    </row>
    <row r="387" spans="1:7" ht="18" thickBot="1">
      <c r="A387" s="316"/>
      <c r="B387" s="337" t="s">
        <v>154</v>
      </c>
      <c r="C387" s="336"/>
      <c r="D387" s="336"/>
      <c r="E387" s="336"/>
      <c r="F387" s="336"/>
      <c r="G387" s="316"/>
    </row>
    <row r="388" spans="1:7" ht="18" thickBot="1">
      <c r="A388" s="316"/>
      <c r="B388" s="337" t="s">
        <v>159</v>
      </c>
      <c r="C388" s="336"/>
      <c r="D388" s="336"/>
      <c r="E388" s="336"/>
      <c r="F388" s="336"/>
      <c r="G388" s="316"/>
    </row>
    <row r="389" spans="1:7" ht="18" thickBot="1">
      <c r="A389" s="316"/>
      <c r="B389" s="337" t="s">
        <v>160</v>
      </c>
      <c r="C389" s="336"/>
      <c r="D389" s="336"/>
      <c r="E389" s="336"/>
      <c r="F389" s="336"/>
      <c r="G389" s="316"/>
    </row>
    <row r="390" spans="1:7" ht="18" thickBot="1">
      <c r="A390" s="316"/>
      <c r="B390" s="337" t="s">
        <v>161</v>
      </c>
      <c r="C390" s="336"/>
      <c r="D390" s="336"/>
      <c r="E390" s="336"/>
      <c r="F390" s="336"/>
      <c r="G390" s="316"/>
    </row>
    <row r="391" spans="1:7" ht="18" thickBot="1">
      <c r="A391" s="316"/>
      <c r="B391" s="335" t="s">
        <v>42</v>
      </c>
      <c r="C391" s="332">
        <v>7000</v>
      </c>
      <c r="D391" s="332">
        <v>10306</v>
      </c>
      <c r="E391" s="332"/>
      <c r="F391" s="332"/>
      <c r="G391" s="316"/>
    </row>
    <row r="392" spans="1:7" ht="18" thickBot="1">
      <c r="A392" s="316"/>
      <c r="B392" s="337" t="s">
        <v>154</v>
      </c>
      <c r="C392" s="332">
        <v>7000</v>
      </c>
      <c r="D392" s="332">
        <v>10306</v>
      </c>
      <c r="E392" s="332"/>
      <c r="F392" s="332"/>
      <c r="G392" s="316"/>
    </row>
    <row r="393" spans="1:7" ht="18" thickBot="1">
      <c r="A393" s="316"/>
      <c r="B393" s="337" t="s">
        <v>159</v>
      </c>
      <c r="C393" s="339"/>
      <c r="D393" s="339"/>
      <c r="E393" s="339"/>
      <c r="F393" s="339"/>
      <c r="G393" s="316"/>
    </row>
    <row r="394" spans="1:7" ht="18" thickBot="1">
      <c r="A394" s="316"/>
      <c r="B394" s="337" t="s">
        <v>160</v>
      </c>
      <c r="C394" s="339"/>
      <c r="D394" s="339"/>
      <c r="E394" s="339"/>
      <c r="F394" s="339"/>
      <c r="G394" s="316"/>
    </row>
    <row r="395" spans="1:7" ht="18" thickBot="1">
      <c r="A395" s="316"/>
      <c r="B395" s="337" t="s">
        <v>161</v>
      </c>
      <c r="C395" s="339"/>
      <c r="D395" s="339"/>
      <c r="E395" s="339"/>
      <c r="F395" s="339"/>
      <c r="G395" s="316"/>
    </row>
    <row r="396" spans="1:7" ht="18" thickBot="1">
      <c r="A396" s="316"/>
      <c r="B396" s="344" t="s">
        <v>106</v>
      </c>
      <c r="C396" s="339">
        <f>C386+C391</f>
        <v>7000</v>
      </c>
      <c r="D396" s="339">
        <f t="shared" ref="D396:F396" si="50">D386+D391</f>
        <v>10306</v>
      </c>
      <c r="E396" s="339">
        <f t="shared" si="50"/>
        <v>0</v>
      </c>
      <c r="F396" s="339">
        <f t="shared" si="50"/>
        <v>0</v>
      </c>
      <c r="G396" s="316"/>
    </row>
    <row r="397" spans="1:7" ht="36" customHeight="1" thickBot="1">
      <c r="A397" s="316"/>
      <c r="B397" s="360" t="s">
        <v>43</v>
      </c>
      <c r="C397" s="936"/>
      <c r="D397" s="937"/>
      <c r="E397" s="937"/>
      <c r="F397" s="938"/>
      <c r="G397" s="316"/>
    </row>
    <row r="398" spans="1:7" ht="33.75" thickBot="1">
      <c r="A398" s="316"/>
      <c r="B398" s="329" t="s">
        <v>107</v>
      </c>
      <c r="C398" s="356"/>
      <c r="D398" s="357" t="s">
        <v>156</v>
      </c>
      <c r="E398" s="358"/>
      <c r="F398" s="359"/>
      <c r="G398" s="316"/>
    </row>
    <row r="399" spans="1:7" ht="17.25" customHeight="1" thickBot="1">
      <c r="A399" s="316"/>
      <c r="B399" s="323" t="s">
        <v>14</v>
      </c>
      <c r="C399" s="930" t="s">
        <v>2737</v>
      </c>
      <c r="D399" s="931"/>
      <c r="E399" s="931"/>
      <c r="F399" s="932"/>
      <c r="G399" s="316"/>
    </row>
    <row r="400" spans="1:7" ht="18" thickBot="1">
      <c r="A400" s="316"/>
      <c r="B400" s="323" t="s">
        <v>15</v>
      </c>
      <c r="C400" s="933"/>
      <c r="D400" s="934"/>
      <c r="E400" s="934"/>
      <c r="F400" s="935"/>
      <c r="G400" s="316"/>
    </row>
    <row r="401" spans="1:12" ht="12.75" customHeight="1">
      <c r="A401" s="316"/>
      <c r="B401" s="928"/>
      <c r="C401" s="330">
        <v>2021</v>
      </c>
      <c r="D401" s="330">
        <v>2022</v>
      </c>
      <c r="E401" s="330">
        <v>2023</v>
      </c>
      <c r="F401" s="330">
        <v>2024</v>
      </c>
      <c r="G401" s="316"/>
    </row>
    <row r="402" spans="1:12" ht="26.25" customHeight="1" thickBot="1">
      <c r="A402" s="316"/>
      <c r="B402" s="929"/>
      <c r="C402" s="331" t="s">
        <v>7</v>
      </c>
      <c r="D402" s="331" t="s">
        <v>8</v>
      </c>
      <c r="E402" s="331" t="s">
        <v>8</v>
      </c>
      <c r="F402" s="331" t="s">
        <v>8</v>
      </c>
      <c r="G402" s="316"/>
    </row>
    <row r="403" spans="1:12" ht="18" thickBot="1">
      <c r="A403" s="316"/>
      <c r="B403" s="323" t="s">
        <v>16</v>
      </c>
      <c r="C403" s="323"/>
      <c r="D403" s="323"/>
      <c r="E403" s="323"/>
      <c r="F403" s="323"/>
      <c r="G403" s="316"/>
    </row>
    <row r="404" spans="1:12" ht="18" thickBot="1">
      <c r="A404" s="316"/>
      <c r="B404" s="323" t="s">
        <v>17</v>
      </c>
      <c r="C404" s="332">
        <v>30000</v>
      </c>
      <c r="D404" s="332">
        <v>82000</v>
      </c>
      <c r="E404" s="332"/>
      <c r="F404" s="332"/>
      <c r="G404" s="316"/>
      <c r="H404" s="364"/>
    </row>
    <row r="405" spans="1:12" ht="18" thickBot="1">
      <c r="A405" s="316"/>
      <c r="B405" s="323" t="s">
        <v>18</v>
      </c>
      <c r="C405" s="332" t="e">
        <f>C404/C403</f>
        <v>#DIV/0!</v>
      </c>
      <c r="D405" s="332" t="e">
        <f t="shared" ref="D405:F405" si="51">D404/D403</f>
        <v>#DIV/0!</v>
      </c>
      <c r="E405" s="332" t="e">
        <f t="shared" si="51"/>
        <v>#DIV/0!</v>
      </c>
      <c r="F405" s="332" t="e">
        <f t="shared" si="51"/>
        <v>#DIV/0!</v>
      </c>
      <c r="G405" s="316"/>
    </row>
    <row r="406" spans="1:12" ht="18" thickBot="1">
      <c r="A406" s="316"/>
      <c r="B406" s="323" t="s">
        <v>19</v>
      </c>
      <c r="C406" s="333" t="s">
        <v>20</v>
      </c>
      <c r="D406" s="334" t="e">
        <f>D403/C403-1</f>
        <v>#DIV/0!</v>
      </c>
      <c r="E406" s="334" t="e">
        <f t="shared" ref="E406:F408" si="52">E403/D403-1</f>
        <v>#DIV/0!</v>
      </c>
      <c r="F406" s="334" t="e">
        <f t="shared" si="52"/>
        <v>#DIV/0!</v>
      </c>
      <c r="G406" s="316"/>
      <c r="H406" s="235"/>
      <c r="I406" s="235"/>
      <c r="J406" s="235"/>
      <c r="K406" s="235"/>
      <c r="L406" s="235"/>
    </row>
    <row r="407" spans="1:12" ht="18" thickBot="1">
      <c r="A407" s="316"/>
      <c r="B407" s="323" t="s">
        <v>21</v>
      </c>
      <c r="C407" s="333" t="s">
        <v>20</v>
      </c>
      <c r="D407" s="334">
        <f>D404/C404-1</f>
        <v>1.7333333333333334</v>
      </c>
      <c r="E407" s="334">
        <f t="shared" si="52"/>
        <v>-1</v>
      </c>
      <c r="F407" s="334" t="e">
        <f t="shared" si="52"/>
        <v>#DIV/0!</v>
      </c>
      <c r="G407" s="316"/>
    </row>
    <row r="408" spans="1:12" ht="33.75" thickBot="1">
      <c r="A408" s="316"/>
      <c r="B408" s="323" t="s">
        <v>22</v>
      </c>
      <c r="C408" s="333" t="s">
        <v>20</v>
      </c>
      <c r="D408" s="334" t="e">
        <f>D405/C405-1</f>
        <v>#DIV/0!</v>
      </c>
      <c r="E408" s="334" t="e">
        <f t="shared" si="52"/>
        <v>#DIV/0!</v>
      </c>
      <c r="F408" s="334" t="e">
        <f t="shared" si="52"/>
        <v>#DIV/0!</v>
      </c>
      <c r="G408" s="316"/>
    </row>
    <row r="409" spans="1:12" ht="24.75" customHeight="1" thickBot="1">
      <c r="A409" s="316"/>
      <c r="B409" s="925" t="s">
        <v>2738</v>
      </c>
      <c r="C409" s="926"/>
      <c r="D409" s="926"/>
      <c r="E409" s="926"/>
      <c r="F409" s="927"/>
      <c r="G409" s="316"/>
    </row>
    <row r="410" spans="1:12" ht="17.25" customHeight="1">
      <c r="A410" s="316"/>
      <c r="B410" s="928"/>
      <c r="C410" s="330">
        <v>2021</v>
      </c>
      <c r="D410" s="330">
        <v>2022</v>
      </c>
      <c r="E410" s="330">
        <v>2023</v>
      </c>
      <c r="F410" s="330">
        <v>2024</v>
      </c>
      <c r="G410" s="316"/>
    </row>
    <row r="411" spans="1:12" ht="22.5" customHeight="1" thickBot="1">
      <c r="A411" s="316"/>
      <c r="B411" s="929"/>
      <c r="C411" s="331" t="s">
        <v>7</v>
      </c>
      <c r="D411" s="331" t="s">
        <v>8</v>
      </c>
      <c r="E411" s="331" t="s">
        <v>8</v>
      </c>
      <c r="F411" s="331" t="s">
        <v>8</v>
      </c>
      <c r="G411" s="316"/>
    </row>
    <row r="412" spans="1:12" ht="18" thickBot="1">
      <c r="A412" s="316"/>
      <c r="B412" s="335" t="s">
        <v>41</v>
      </c>
      <c r="C412" s="336">
        <f>C413+C414+C415+C416</f>
        <v>0</v>
      </c>
      <c r="D412" s="336">
        <f t="shared" ref="D412:F412" si="53">D413+D414+D415+D416</f>
        <v>0</v>
      </c>
      <c r="E412" s="336">
        <f t="shared" si="53"/>
        <v>0</v>
      </c>
      <c r="F412" s="336">
        <f t="shared" si="53"/>
        <v>0</v>
      </c>
      <c r="G412" s="316"/>
    </row>
    <row r="413" spans="1:12" ht="18" thickBot="1">
      <c r="A413" s="316"/>
      <c r="B413" s="337" t="s">
        <v>154</v>
      </c>
      <c r="C413" s="336"/>
      <c r="D413" s="336"/>
      <c r="E413" s="336"/>
      <c r="F413" s="336"/>
      <c r="G413" s="316"/>
    </row>
    <row r="414" spans="1:12" ht="18" thickBot="1">
      <c r="A414" s="316"/>
      <c r="B414" s="337" t="s">
        <v>159</v>
      </c>
      <c r="C414" s="336"/>
      <c r="D414" s="336"/>
      <c r="E414" s="336"/>
      <c r="F414" s="336"/>
      <c r="G414" s="316"/>
    </row>
    <row r="415" spans="1:12" ht="18" thickBot="1">
      <c r="A415" s="316"/>
      <c r="B415" s="337" t="s">
        <v>160</v>
      </c>
      <c r="C415" s="336"/>
      <c r="D415" s="336"/>
      <c r="E415" s="336"/>
      <c r="F415" s="336"/>
      <c r="G415" s="316"/>
    </row>
    <row r="416" spans="1:12" ht="18" thickBot="1">
      <c r="A416" s="316"/>
      <c r="B416" s="337" t="s">
        <v>161</v>
      </c>
      <c r="C416" s="336"/>
      <c r="D416" s="336"/>
      <c r="E416" s="336"/>
      <c r="F416" s="336"/>
      <c r="G416" s="316"/>
    </row>
    <row r="417" spans="1:7" ht="18" thickBot="1">
      <c r="A417" s="316"/>
      <c r="B417" s="335" t="s">
        <v>42</v>
      </c>
      <c r="C417" s="332">
        <v>30000</v>
      </c>
      <c r="D417" s="332">
        <v>82000</v>
      </c>
      <c r="E417" s="332"/>
      <c r="F417" s="332"/>
      <c r="G417" s="316"/>
    </row>
    <row r="418" spans="1:7" ht="18" thickBot="1">
      <c r="A418" s="316"/>
      <c r="B418" s="337" t="s">
        <v>154</v>
      </c>
      <c r="C418" s="332">
        <v>30000</v>
      </c>
      <c r="D418" s="332">
        <v>82000</v>
      </c>
      <c r="E418" s="332"/>
      <c r="F418" s="332"/>
      <c r="G418" s="316"/>
    </row>
    <row r="419" spans="1:7" ht="18" thickBot="1">
      <c r="A419" s="316"/>
      <c r="B419" s="337" t="s">
        <v>159</v>
      </c>
      <c r="C419" s="339"/>
      <c r="D419" s="339"/>
      <c r="E419" s="339"/>
      <c r="F419" s="339"/>
      <c r="G419" s="316"/>
    </row>
    <row r="420" spans="1:7" ht="18" thickBot="1">
      <c r="A420" s="316"/>
      <c r="B420" s="337" t="s">
        <v>160</v>
      </c>
      <c r="C420" s="339"/>
      <c r="D420" s="339"/>
      <c r="E420" s="339"/>
      <c r="F420" s="339"/>
      <c r="G420" s="316"/>
    </row>
    <row r="421" spans="1:7" ht="18" thickBot="1">
      <c r="A421" s="316"/>
      <c r="B421" s="337" t="s">
        <v>161</v>
      </c>
      <c r="C421" s="339"/>
      <c r="D421" s="339"/>
      <c r="E421" s="339"/>
      <c r="F421" s="339"/>
      <c r="G421" s="316"/>
    </row>
    <row r="422" spans="1:7" ht="18" thickBot="1">
      <c r="A422" s="316"/>
      <c r="B422" s="344" t="s">
        <v>109</v>
      </c>
      <c r="C422" s="339">
        <f>C412+C417</f>
        <v>30000</v>
      </c>
      <c r="D422" s="332">
        <v>82000</v>
      </c>
      <c r="E422" s="339">
        <f t="shared" ref="E422:F422" si="54">E412+E417</f>
        <v>0</v>
      </c>
      <c r="F422" s="339">
        <f t="shared" si="54"/>
        <v>0</v>
      </c>
      <c r="G422" s="316"/>
    </row>
    <row r="423" spans="1:7" ht="33.75" thickBot="1">
      <c r="A423" s="316"/>
      <c r="B423" s="329" t="s">
        <v>314</v>
      </c>
      <c r="C423" s="356"/>
      <c r="D423" s="357" t="s">
        <v>156</v>
      </c>
      <c r="E423" s="358"/>
      <c r="F423" s="359"/>
      <c r="G423" s="316"/>
    </row>
    <row r="424" spans="1:7" ht="18" thickBot="1">
      <c r="A424" s="316"/>
      <c r="B424" s="323" t="s">
        <v>14</v>
      </c>
      <c r="C424" s="930" t="s">
        <v>2739</v>
      </c>
      <c r="D424" s="931"/>
      <c r="E424" s="931"/>
      <c r="F424" s="932"/>
      <c r="G424" s="316"/>
    </row>
    <row r="425" spans="1:7" ht="18" thickBot="1">
      <c r="A425" s="316"/>
      <c r="B425" s="323" t="s">
        <v>15</v>
      </c>
      <c r="C425" s="933"/>
      <c r="D425" s="934"/>
      <c r="E425" s="934"/>
      <c r="F425" s="935"/>
      <c r="G425" s="316"/>
    </row>
    <row r="426" spans="1:7" ht="17.25">
      <c r="A426" s="316"/>
      <c r="B426" s="928"/>
      <c r="C426" s="330">
        <v>2021</v>
      </c>
      <c r="D426" s="330">
        <v>2022</v>
      </c>
      <c r="E426" s="330">
        <v>2023</v>
      </c>
      <c r="F426" s="330">
        <v>2024</v>
      </c>
      <c r="G426" s="316"/>
    </row>
    <row r="427" spans="1:7" ht="18" thickBot="1">
      <c r="A427" s="316"/>
      <c r="B427" s="929"/>
      <c r="C427" s="331" t="s">
        <v>7</v>
      </c>
      <c r="D427" s="331" t="s">
        <v>8</v>
      </c>
      <c r="E427" s="331" t="s">
        <v>8</v>
      </c>
      <c r="F427" s="331" t="s">
        <v>8</v>
      </c>
      <c r="G427" s="316"/>
    </row>
    <row r="428" spans="1:7" ht="18" thickBot="1">
      <c r="A428" s="316"/>
      <c r="B428" s="323" t="s">
        <v>16</v>
      </c>
      <c r="C428" s="323"/>
      <c r="D428" s="323"/>
      <c r="E428" s="323"/>
      <c r="F428" s="323"/>
      <c r="G428" s="316"/>
    </row>
    <row r="429" spans="1:7" ht="18" thickBot="1">
      <c r="A429" s="316"/>
      <c r="B429" s="323" t="s">
        <v>17</v>
      </c>
      <c r="C429" s="332"/>
      <c r="D429" s="332"/>
      <c r="E429" s="332"/>
      <c r="F429" s="332">
        <v>126360</v>
      </c>
      <c r="G429" s="316"/>
    </row>
    <row r="430" spans="1:7" ht="18" thickBot="1">
      <c r="A430" s="316"/>
      <c r="B430" s="323" t="s">
        <v>18</v>
      </c>
      <c r="C430" s="332" t="e">
        <f>C429/C428</f>
        <v>#DIV/0!</v>
      </c>
      <c r="D430" s="332" t="e">
        <f t="shared" ref="D430:F430" si="55">D429/D428</f>
        <v>#DIV/0!</v>
      </c>
      <c r="E430" s="332" t="e">
        <f t="shared" si="55"/>
        <v>#DIV/0!</v>
      </c>
      <c r="F430" s="332" t="e">
        <f t="shared" si="55"/>
        <v>#DIV/0!</v>
      </c>
      <c r="G430" s="316"/>
    </row>
    <row r="431" spans="1:7" ht="18" thickBot="1">
      <c r="A431" s="316"/>
      <c r="B431" s="323" t="s">
        <v>19</v>
      </c>
      <c r="C431" s="333" t="s">
        <v>20</v>
      </c>
      <c r="D431" s="334" t="e">
        <f>D428/C428-1</f>
        <v>#DIV/0!</v>
      </c>
      <c r="E431" s="334" t="e">
        <f t="shared" ref="E431:F433" si="56">E428/D428-1</f>
        <v>#DIV/0!</v>
      </c>
      <c r="F431" s="334" t="e">
        <f t="shared" si="56"/>
        <v>#DIV/0!</v>
      </c>
      <c r="G431" s="316"/>
    </row>
    <row r="432" spans="1:7" ht="18" thickBot="1">
      <c r="A432" s="316"/>
      <c r="B432" s="323" t="s">
        <v>21</v>
      </c>
      <c r="C432" s="333" t="s">
        <v>20</v>
      </c>
      <c r="D432" s="334" t="e">
        <f>D429/C429-1</f>
        <v>#DIV/0!</v>
      </c>
      <c r="E432" s="334" t="e">
        <f t="shared" si="56"/>
        <v>#DIV/0!</v>
      </c>
      <c r="F432" s="334" t="e">
        <f t="shared" si="56"/>
        <v>#DIV/0!</v>
      </c>
      <c r="G432" s="316"/>
    </row>
    <row r="433" spans="1:7" ht="33.75" thickBot="1">
      <c r="A433" s="316"/>
      <c r="B433" s="323" t="s">
        <v>22</v>
      </c>
      <c r="C433" s="333" t="s">
        <v>20</v>
      </c>
      <c r="D433" s="334" t="e">
        <f>D430/C430-1</f>
        <v>#DIV/0!</v>
      </c>
      <c r="E433" s="334" t="e">
        <f t="shared" si="56"/>
        <v>#DIV/0!</v>
      </c>
      <c r="F433" s="334" t="e">
        <f t="shared" si="56"/>
        <v>#DIV/0!</v>
      </c>
      <c r="G433" s="316"/>
    </row>
    <row r="434" spans="1:7" ht="18" thickBot="1">
      <c r="A434" s="316"/>
      <c r="B434" s="925" t="s">
        <v>2740</v>
      </c>
      <c r="C434" s="926"/>
      <c r="D434" s="926"/>
      <c r="E434" s="926"/>
      <c r="F434" s="927"/>
      <c r="G434" s="316"/>
    </row>
    <row r="435" spans="1:7" ht="17.25">
      <c r="A435" s="316"/>
      <c r="B435" s="928"/>
      <c r="C435" s="330">
        <v>2021</v>
      </c>
      <c r="D435" s="330">
        <v>2022</v>
      </c>
      <c r="E435" s="330">
        <v>2023</v>
      </c>
      <c r="F435" s="330">
        <v>2024</v>
      </c>
      <c r="G435" s="316"/>
    </row>
    <row r="436" spans="1:7" ht="18" thickBot="1">
      <c r="A436" s="316"/>
      <c r="B436" s="929"/>
      <c r="C436" s="331" t="s">
        <v>7</v>
      </c>
      <c r="D436" s="331" t="s">
        <v>8</v>
      </c>
      <c r="E436" s="331" t="s">
        <v>8</v>
      </c>
      <c r="F436" s="331" t="s">
        <v>8</v>
      </c>
      <c r="G436" s="316"/>
    </row>
    <row r="437" spans="1:7" ht="18" thickBot="1">
      <c r="A437" s="316"/>
      <c r="B437" s="335" t="s">
        <v>41</v>
      </c>
      <c r="C437" s="336">
        <f>C438+C439+C440+C441</f>
        <v>0</v>
      </c>
      <c r="D437" s="336">
        <f t="shared" ref="D437:F437" si="57">D438+D439+D440+D441</f>
        <v>0</v>
      </c>
      <c r="E437" s="336">
        <f t="shared" si="57"/>
        <v>0</v>
      </c>
      <c r="F437" s="336">
        <f t="shared" si="57"/>
        <v>0</v>
      </c>
      <c r="G437" s="316"/>
    </row>
    <row r="438" spans="1:7" ht="18" thickBot="1">
      <c r="A438" s="316"/>
      <c r="B438" s="337" t="s">
        <v>154</v>
      </c>
      <c r="C438" s="336"/>
      <c r="D438" s="336"/>
      <c r="E438" s="336"/>
      <c r="F438" s="336"/>
      <c r="G438" s="316"/>
    </row>
    <row r="439" spans="1:7" ht="18" thickBot="1">
      <c r="A439" s="316"/>
      <c r="B439" s="337" t="s">
        <v>159</v>
      </c>
      <c r="C439" s="336"/>
      <c r="D439" s="336"/>
      <c r="E439" s="336"/>
      <c r="F439" s="336"/>
      <c r="G439" s="316"/>
    </row>
    <row r="440" spans="1:7" ht="18" thickBot="1">
      <c r="A440" s="316"/>
      <c r="B440" s="337" t="s">
        <v>160</v>
      </c>
      <c r="C440" s="336"/>
      <c r="D440" s="336"/>
      <c r="E440" s="336"/>
      <c r="F440" s="336"/>
      <c r="G440" s="316"/>
    </row>
    <row r="441" spans="1:7" ht="18" thickBot="1">
      <c r="A441" s="316"/>
      <c r="B441" s="337" t="s">
        <v>161</v>
      </c>
      <c r="C441" s="336"/>
      <c r="D441" s="336"/>
      <c r="E441" s="336"/>
      <c r="F441" s="336"/>
      <c r="G441" s="316"/>
    </row>
    <row r="442" spans="1:7" ht="18" thickBot="1">
      <c r="A442" s="316"/>
      <c r="B442" s="335" t="s">
        <v>42</v>
      </c>
      <c r="C442" s="332"/>
      <c r="D442" s="332"/>
      <c r="E442" s="332"/>
      <c r="F442" s="332">
        <v>126360</v>
      </c>
      <c r="G442" s="316"/>
    </row>
    <row r="443" spans="1:7" ht="18" thickBot="1">
      <c r="A443" s="316"/>
      <c r="B443" s="337" t="s">
        <v>154</v>
      </c>
      <c r="C443" s="332"/>
      <c r="D443" s="332"/>
      <c r="E443" s="332"/>
      <c r="F443" s="332">
        <v>126360</v>
      </c>
      <c r="G443" s="316"/>
    </row>
    <row r="444" spans="1:7" ht="18" thickBot="1">
      <c r="A444" s="316"/>
      <c r="B444" s="337" t="s">
        <v>159</v>
      </c>
      <c r="C444" s="339"/>
      <c r="D444" s="339"/>
      <c r="E444" s="339"/>
      <c r="F444" s="339"/>
      <c r="G444" s="316"/>
    </row>
    <row r="445" spans="1:7" ht="18" thickBot="1">
      <c r="A445" s="316"/>
      <c r="B445" s="337" t="s">
        <v>160</v>
      </c>
      <c r="C445" s="339"/>
      <c r="D445" s="339"/>
      <c r="E445" s="339"/>
      <c r="F445" s="339"/>
      <c r="G445" s="316"/>
    </row>
    <row r="446" spans="1:7" ht="18" thickBot="1">
      <c r="A446" s="316"/>
      <c r="B446" s="337" t="s">
        <v>161</v>
      </c>
      <c r="C446" s="339"/>
      <c r="D446" s="339"/>
      <c r="E446" s="339"/>
      <c r="F446" s="339"/>
      <c r="G446" s="316"/>
    </row>
    <row r="447" spans="1:7" ht="18" thickBot="1">
      <c r="A447" s="316"/>
      <c r="B447" s="344" t="s">
        <v>738</v>
      </c>
      <c r="C447" s="339">
        <f>C437+C442</f>
        <v>0</v>
      </c>
      <c r="D447" s="339">
        <f t="shared" ref="D447:F447" si="58">D437+D442</f>
        <v>0</v>
      </c>
      <c r="E447" s="339">
        <f t="shared" si="58"/>
        <v>0</v>
      </c>
      <c r="F447" s="339">
        <f t="shared" si="58"/>
        <v>126360</v>
      </c>
      <c r="G447" s="316"/>
    </row>
    <row r="448" spans="1:7" ht="33.75" thickBot="1">
      <c r="A448" s="316"/>
      <c r="B448" s="329" t="s">
        <v>315</v>
      </c>
      <c r="C448" s="356"/>
      <c r="D448" s="357" t="s">
        <v>156</v>
      </c>
      <c r="E448" s="358"/>
      <c r="F448" s="359"/>
      <c r="G448" s="316"/>
    </row>
    <row r="449" spans="1:7" ht="18" thickBot="1">
      <c r="A449" s="316"/>
      <c r="B449" s="323" t="s">
        <v>14</v>
      </c>
      <c r="C449" s="930" t="s">
        <v>2741</v>
      </c>
      <c r="D449" s="931"/>
      <c r="E449" s="931"/>
      <c r="F449" s="932"/>
      <c r="G449" s="316"/>
    </row>
    <row r="450" spans="1:7" ht="18" thickBot="1">
      <c r="A450" s="316"/>
      <c r="B450" s="323" t="s">
        <v>15</v>
      </c>
      <c r="C450" s="933"/>
      <c r="D450" s="934"/>
      <c r="E450" s="934"/>
      <c r="F450" s="935"/>
      <c r="G450" s="316"/>
    </row>
    <row r="451" spans="1:7" ht="17.25">
      <c r="A451" s="316"/>
      <c r="B451" s="928"/>
      <c r="C451" s="330">
        <v>2021</v>
      </c>
      <c r="D451" s="330">
        <v>2022</v>
      </c>
      <c r="E451" s="330">
        <v>2023</v>
      </c>
      <c r="F451" s="330">
        <v>2024</v>
      </c>
      <c r="G451" s="316"/>
    </row>
    <row r="452" spans="1:7" ht="18" thickBot="1">
      <c r="A452" s="316"/>
      <c r="B452" s="929"/>
      <c r="C452" s="331" t="s">
        <v>7</v>
      </c>
      <c r="D452" s="331" t="s">
        <v>8</v>
      </c>
      <c r="E452" s="331" t="s">
        <v>8</v>
      </c>
      <c r="F452" s="331" t="s">
        <v>8</v>
      </c>
      <c r="G452" s="316"/>
    </row>
    <row r="453" spans="1:7" ht="18" thickBot="1">
      <c r="A453" s="316"/>
      <c r="B453" s="323" t="s">
        <v>16</v>
      </c>
      <c r="C453" s="323"/>
      <c r="D453" s="323"/>
      <c r="E453" s="323"/>
      <c r="F453" s="323"/>
      <c r="G453" s="316"/>
    </row>
    <row r="454" spans="1:7" ht="18" thickBot="1">
      <c r="A454" s="316"/>
      <c r="B454" s="323" t="s">
        <v>17</v>
      </c>
      <c r="C454" s="332"/>
      <c r="D454" s="332"/>
      <c r="E454" s="332"/>
      <c r="F454" s="332">
        <v>172920</v>
      </c>
      <c r="G454" s="316"/>
    </row>
    <row r="455" spans="1:7" ht="18" thickBot="1">
      <c r="A455" s="316"/>
      <c r="B455" s="323" t="s">
        <v>18</v>
      </c>
      <c r="C455" s="332" t="e">
        <f>C454/C453</f>
        <v>#DIV/0!</v>
      </c>
      <c r="D455" s="332" t="e">
        <f t="shared" ref="D455:F455" si="59">D454/D453</f>
        <v>#DIV/0!</v>
      </c>
      <c r="E455" s="332" t="e">
        <f t="shared" si="59"/>
        <v>#DIV/0!</v>
      </c>
      <c r="F455" s="332" t="e">
        <f t="shared" si="59"/>
        <v>#DIV/0!</v>
      </c>
      <c r="G455" s="316"/>
    </row>
    <row r="456" spans="1:7" ht="18" thickBot="1">
      <c r="A456" s="316"/>
      <c r="B456" s="323" t="s">
        <v>19</v>
      </c>
      <c r="C456" s="333" t="s">
        <v>20</v>
      </c>
      <c r="D456" s="334" t="e">
        <f>D453/C453-1</f>
        <v>#DIV/0!</v>
      </c>
      <c r="E456" s="334" t="e">
        <f t="shared" ref="E456:F458" si="60">E453/D453-1</f>
        <v>#DIV/0!</v>
      </c>
      <c r="F456" s="334" t="e">
        <f t="shared" si="60"/>
        <v>#DIV/0!</v>
      </c>
      <c r="G456" s="316"/>
    </row>
    <row r="457" spans="1:7" ht="18" thickBot="1">
      <c r="A457" s="316"/>
      <c r="B457" s="323" t="s">
        <v>21</v>
      </c>
      <c r="C457" s="333" t="s">
        <v>20</v>
      </c>
      <c r="D457" s="334" t="e">
        <f>D454/C454-1</f>
        <v>#DIV/0!</v>
      </c>
      <c r="E457" s="334" t="e">
        <f t="shared" si="60"/>
        <v>#DIV/0!</v>
      </c>
      <c r="F457" s="334" t="e">
        <f t="shared" si="60"/>
        <v>#DIV/0!</v>
      </c>
      <c r="G457" s="316"/>
    </row>
    <row r="458" spans="1:7" ht="33.75" thickBot="1">
      <c r="A458" s="316"/>
      <c r="B458" s="323" t="s">
        <v>22</v>
      </c>
      <c r="C458" s="333" t="s">
        <v>20</v>
      </c>
      <c r="D458" s="334" t="e">
        <f>D455/C455-1</f>
        <v>#DIV/0!</v>
      </c>
      <c r="E458" s="334" t="e">
        <f t="shared" si="60"/>
        <v>#DIV/0!</v>
      </c>
      <c r="F458" s="334" t="e">
        <f t="shared" si="60"/>
        <v>#DIV/0!</v>
      </c>
      <c r="G458" s="316"/>
    </row>
    <row r="459" spans="1:7" ht="18" thickBot="1">
      <c r="A459" s="316"/>
      <c r="B459" s="925" t="s">
        <v>2742</v>
      </c>
      <c r="C459" s="926"/>
      <c r="D459" s="926"/>
      <c r="E459" s="926"/>
      <c r="F459" s="927"/>
      <c r="G459" s="316"/>
    </row>
    <row r="460" spans="1:7" ht="17.25">
      <c r="A460" s="316"/>
      <c r="B460" s="928"/>
      <c r="C460" s="330">
        <v>2021</v>
      </c>
      <c r="D460" s="330">
        <v>2022</v>
      </c>
      <c r="E460" s="330">
        <v>2023</v>
      </c>
      <c r="F460" s="330">
        <v>2024</v>
      </c>
      <c r="G460" s="316"/>
    </row>
    <row r="461" spans="1:7" ht="18" thickBot="1">
      <c r="A461" s="316"/>
      <c r="B461" s="929"/>
      <c r="C461" s="331" t="s">
        <v>7</v>
      </c>
      <c r="D461" s="331" t="s">
        <v>8</v>
      </c>
      <c r="E461" s="331" t="s">
        <v>8</v>
      </c>
      <c r="F461" s="331" t="s">
        <v>8</v>
      </c>
      <c r="G461" s="316"/>
    </row>
    <row r="462" spans="1:7" ht="18" thickBot="1">
      <c r="A462" s="316"/>
      <c r="B462" s="335" t="s">
        <v>41</v>
      </c>
      <c r="C462" s="336">
        <f>C463+C464+C465+C466</f>
        <v>0</v>
      </c>
      <c r="D462" s="336">
        <f t="shared" ref="D462:F462" si="61">D463+D464+D465+D466</f>
        <v>0</v>
      </c>
      <c r="E462" s="336">
        <f t="shared" si="61"/>
        <v>0</v>
      </c>
      <c r="F462" s="336">
        <f t="shared" si="61"/>
        <v>0</v>
      </c>
      <c r="G462" s="316"/>
    </row>
    <row r="463" spans="1:7" ht="18" thickBot="1">
      <c r="A463" s="316"/>
      <c r="B463" s="337" t="s">
        <v>154</v>
      </c>
      <c r="C463" s="336"/>
      <c r="D463" s="336"/>
      <c r="E463" s="336"/>
      <c r="F463" s="336"/>
      <c r="G463" s="316"/>
    </row>
    <row r="464" spans="1:7" ht="18" thickBot="1">
      <c r="A464" s="316"/>
      <c r="B464" s="337" t="s">
        <v>159</v>
      </c>
      <c r="C464" s="336"/>
      <c r="D464" s="336"/>
      <c r="E464" s="336"/>
      <c r="F464" s="336"/>
      <c r="G464" s="316"/>
    </row>
    <row r="465" spans="1:7" ht="18" thickBot="1">
      <c r="A465" s="316"/>
      <c r="B465" s="337" t="s">
        <v>160</v>
      </c>
      <c r="C465" s="336"/>
      <c r="D465" s="336"/>
      <c r="E465" s="336"/>
      <c r="F465" s="336"/>
      <c r="G465" s="316"/>
    </row>
    <row r="466" spans="1:7" ht="18" thickBot="1">
      <c r="A466" s="316"/>
      <c r="B466" s="337" t="s">
        <v>161</v>
      </c>
      <c r="C466" s="336"/>
      <c r="D466" s="336"/>
      <c r="E466" s="336"/>
      <c r="F466" s="336"/>
      <c r="G466" s="316"/>
    </row>
    <row r="467" spans="1:7" ht="18" thickBot="1">
      <c r="A467" s="316"/>
      <c r="B467" s="335" t="s">
        <v>42</v>
      </c>
      <c r="C467" s="332"/>
      <c r="D467" s="332"/>
      <c r="E467" s="332"/>
      <c r="F467" s="339">
        <v>172920</v>
      </c>
      <c r="G467" s="316"/>
    </row>
    <row r="468" spans="1:7" ht="18" thickBot="1">
      <c r="A468" s="316"/>
      <c r="B468" s="337" t="s">
        <v>154</v>
      </c>
      <c r="C468" s="332"/>
      <c r="D468" s="332"/>
      <c r="E468" s="332"/>
      <c r="F468" s="339">
        <v>172920</v>
      </c>
      <c r="G468" s="316"/>
    </row>
    <row r="469" spans="1:7" ht="18" thickBot="1">
      <c r="A469" s="316"/>
      <c r="B469" s="337" t="s">
        <v>159</v>
      </c>
      <c r="C469" s="339"/>
      <c r="D469" s="339"/>
      <c r="E469" s="339"/>
      <c r="F469" s="339"/>
      <c r="G469" s="316"/>
    </row>
    <row r="470" spans="1:7" ht="18" thickBot="1">
      <c r="A470" s="316"/>
      <c r="B470" s="337" t="s">
        <v>160</v>
      </c>
      <c r="C470" s="339"/>
      <c r="D470" s="339"/>
      <c r="E470" s="339"/>
      <c r="F470" s="339"/>
      <c r="G470" s="316"/>
    </row>
    <row r="471" spans="1:7" ht="18" thickBot="1">
      <c r="A471" s="316"/>
      <c r="B471" s="337" t="s">
        <v>161</v>
      </c>
      <c r="C471" s="339"/>
      <c r="D471" s="339"/>
      <c r="E471" s="339"/>
      <c r="F471" s="339"/>
      <c r="G471" s="316"/>
    </row>
    <row r="472" spans="1:7" ht="18" thickBot="1">
      <c r="A472" s="316"/>
      <c r="B472" s="344" t="s">
        <v>136</v>
      </c>
      <c r="C472" s="339">
        <f>C462+C467</f>
        <v>0</v>
      </c>
      <c r="D472" s="339">
        <f t="shared" ref="D472:F472" si="62">D462+D467</f>
        <v>0</v>
      </c>
      <c r="E472" s="339">
        <f t="shared" si="62"/>
        <v>0</v>
      </c>
      <c r="F472" s="339">
        <f t="shared" si="62"/>
        <v>172920</v>
      </c>
      <c r="G472" s="316"/>
    </row>
    <row r="473" spans="1:7" ht="33.75" thickBot="1">
      <c r="A473" s="316"/>
      <c r="B473" s="329" t="s">
        <v>2743</v>
      </c>
      <c r="C473" s="356"/>
      <c r="D473" s="357" t="s">
        <v>156</v>
      </c>
      <c r="E473" s="358"/>
      <c r="F473" s="359"/>
      <c r="G473" s="316"/>
    </row>
    <row r="474" spans="1:7" ht="18" thickBot="1">
      <c r="A474" s="316"/>
      <c r="B474" s="323" t="s">
        <v>14</v>
      </c>
      <c r="C474" s="930" t="s">
        <v>2744</v>
      </c>
      <c r="D474" s="931"/>
      <c r="E474" s="931"/>
      <c r="F474" s="932"/>
      <c r="G474" s="316"/>
    </row>
    <row r="475" spans="1:7" ht="18" thickBot="1">
      <c r="A475" s="316"/>
      <c r="B475" s="323" t="s">
        <v>15</v>
      </c>
      <c r="C475" s="933"/>
      <c r="D475" s="934"/>
      <c r="E475" s="934"/>
      <c r="F475" s="935"/>
      <c r="G475" s="316"/>
    </row>
    <row r="476" spans="1:7" ht="17.25">
      <c r="A476" s="316"/>
      <c r="B476" s="928"/>
      <c r="C476" s="330">
        <v>2021</v>
      </c>
      <c r="D476" s="330">
        <v>2022</v>
      </c>
      <c r="E476" s="330">
        <v>2023</v>
      </c>
      <c r="F476" s="330">
        <v>2024</v>
      </c>
      <c r="G476" s="316"/>
    </row>
    <row r="477" spans="1:7" ht="18" thickBot="1">
      <c r="A477" s="316"/>
      <c r="B477" s="929"/>
      <c r="C477" s="331" t="s">
        <v>7</v>
      </c>
      <c r="D477" s="331" t="s">
        <v>8</v>
      </c>
      <c r="E477" s="331" t="s">
        <v>8</v>
      </c>
      <c r="F477" s="331" t="s">
        <v>8</v>
      </c>
      <c r="G477" s="316"/>
    </row>
    <row r="478" spans="1:7" ht="18" thickBot="1">
      <c r="A478" s="316"/>
      <c r="B478" s="323" t="s">
        <v>16</v>
      </c>
      <c r="C478" s="323"/>
      <c r="D478" s="323"/>
      <c r="E478" s="323"/>
      <c r="F478" s="323"/>
      <c r="G478" s="316"/>
    </row>
    <row r="479" spans="1:7" ht="18" thickBot="1">
      <c r="A479" s="316"/>
      <c r="B479" s="323" t="s">
        <v>17</v>
      </c>
      <c r="C479" s="332"/>
      <c r="D479" s="332"/>
      <c r="E479" s="332"/>
      <c r="F479" s="332">
        <v>6616</v>
      </c>
      <c r="G479" s="316"/>
    </row>
    <row r="480" spans="1:7" ht="18" thickBot="1">
      <c r="A480" s="316"/>
      <c r="B480" s="323" t="s">
        <v>18</v>
      </c>
      <c r="C480" s="332" t="e">
        <f>C479/C478</f>
        <v>#DIV/0!</v>
      </c>
      <c r="D480" s="332" t="e">
        <f t="shared" ref="D480:F480" si="63">D479/D478</f>
        <v>#DIV/0!</v>
      </c>
      <c r="E480" s="332" t="e">
        <f t="shared" si="63"/>
        <v>#DIV/0!</v>
      </c>
      <c r="F480" s="332" t="e">
        <f t="shared" si="63"/>
        <v>#DIV/0!</v>
      </c>
      <c r="G480" s="316"/>
    </row>
    <row r="481" spans="1:7" ht="18" thickBot="1">
      <c r="A481" s="316"/>
      <c r="B481" s="323" t="s">
        <v>19</v>
      </c>
      <c r="C481" s="333" t="s">
        <v>20</v>
      </c>
      <c r="D481" s="334" t="e">
        <f>D478/C478-1</f>
        <v>#DIV/0!</v>
      </c>
      <c r="E481" s="334" t="e">
        <f t="shared" ref="E481:F483" si="64">E478/D478-1</f>
        <v>#DIV/0!</v>
      </c>
      <c r="F481" s="334" t="e">
        <f t="shared" si="64"/>
        <v>#DIV/0!</v>
      </c>
      <c r="G481" s="316"/>
    </row>
    <row r="482" spans="1:7" ht="18" thickBot="1">
      <c r="A482" s="316"/>
      <c r="B482" s="323" t="s">
        <v>21</v>
      </c>
      <c r="C482" s="333" t="s">
        <v>20</v>
      </c>
      <c r="D482" s="334" t="e">
        <f>D479/C479-1</f>
        <v>#DIV/0!</v>
      </c>
      <c r="E482" s="334" t="e">
        <f t="shared" si="64"/>
        <v>#DIV/0!</v>
      </c>
      <c r="F482" s="334" t="e">
        <f t="shared" si="64"/>
        <v>#DIV/0!</v>
      </c>
      <c r="G482" s="316"/>
    </row>
    <row r="483" spans="1:7" ht="33.75" thickBot="1">
      <c r="A483" s="316"/>
      <c r="B483" s="323" t="s">
        <v>22</v>
      </c>
      <c r="C483" s="333" t="s">
        <v>20</v>
      </c>
      <c r="D483" s="334" t="e">
        <f>D480/C480-1</f>
        <v>#DIV/0!</v>
      </c>
      <c r="E483" s="334" t="e">
        <f t="shared" si="64"/>
        <v>#DIV/0!</v>
      </c>
      <c r="F483" s="334" t="e">
        <f t="shared" si="64"/>
        <v>#DIV/0!</v>
      </c>
      <c r="G483" s="316"/>
    </row>
    <row r="484" spans="1:7" ht="18" thickBot="1">
      <c r="A484" s="316"/>
      <c r="B484" s="925" t="s">
        <v>2745</v>
      </c>
      <c r="C484" s="926"/>
      <c r="D484" s="926"/>
      <c r="E484" s="926"/>
      <c r="F484" s="927"/>
      <c r="G484" s="316"/>
    </row>
    <row r="485" spans="1:7" ht="17.25">
      <c r="A485" s="316"/>
      <c r="B485" s="928"/>
      <c r="C485" s="330">
        <v>2021</v>
      </c>
      <c r="D485" s="330">
        <v>2022</v>
      </c>
      <c r="E485" s="330">
        <v>2023</v>
      </c>
      <c r="F485" s="330">
        <v>2024</v>
      </c>
      <c r="G485" s="316"/>
    </row>
    <row r="486" spans="1:7" ht="18" thickBot="1">
      <c r="A486" s="316"/>
      <c r="B486" s="929"/>
      <c r="C486" s="331" t="s">
        <v>7</v>
      </c>
      <c r="D486" s="331" t="s">
        <v>8</v>
      </c>
      <c r="E486" s="331" t="s">
        <v>8</v>
      </c>
      <c r="F486" s="331" t="s">
        <v>8</v>
      </c>
      <c r="G486" s="316"/>
    </row>
    <row r="487" spans="1:7" ht="18" thickBot="1">
      <c r="A487" s="316"/>
      <c r="B487" s="335" t="s">
        <v>41</v>
      </c>
      <c r="C487" s="336">
        <f>C488+C489+C490+C491</f>
        <v>0</v>
      </c>
      <c r="D487" s="336">
        <f t="shared" ref="D487:F487" si="65">D488+D489+D490+D491</f>
        <v>0</v>
      </c>
      <c r="E487" s="336">
        <f t="shared" si="65"/>
        <v>0</v>
      </c>
      <c r="F487" s="336">
        <f t="shared" si="65"/>
        <v>0</v>
      </c>
      <c r="G487" s="316"/>
    </row>
    <row r="488" spans="1:7" ht="18" thickBot="1">
      <c r="A488" s="316"/>
      <c r="B488" s="337" t="s">
        <v>154</v>
      </c>
      <c r="C488" s="336"/>
      <c r="D488" s="336"/>
      <c r="E488" s="336"/>
      <c r="F488" s="336"/>
      <c r="G488" s="316"/>
    </row>
    <row r="489" spans="1:7" ht="18" thickBot="1">
      <c r="A489" s="316"/>
      <c r="B489" s="337" t="s">
        <v>159</v>
      </c>
      <c r="C489" s="336"/>
      <c r="D489" s="336"/>
      <c r="E489" s="336"/>
      <c r="F489" s="336"/>
      <c r="G489" s="316"/>
    </row>
    <row r="490" spans="1:7" ht="18" thickBot="1">
      <c r="A490" s="316"/>
      <c r="B490" s="337" t="s">
        <v>160</v>
      </c>
      <c r="C490" s="336"/>
      <c r="D490" s="336"/>
      <c r="E490" s="336"/>
      <c r="F490" s="336"/>
      <c r="G490" s="316"/>
    </row>
    <row r="491" spans="1:7" ht="18" thickBot="1">
      <c r="A491" s="316"/>
      <c r="B491" s="337" t="s">
        <v>161</v>
      </c>
      <c r="C491" s="336"/>
      <c r="D491" s="336"/>
      <c r="E491" s="336"/>
      <c r="F491" s="336"/>
      <c r="G491" s="316"/>
    </row>
    <row r="492" spans="1:7" ht="18" thickBot="1">
      <c r="A492" s="316"/>
      <c r="B492" s="335" t="s">
        <v>42</v>
      </c>
      <c r="C492" s="332"/>
      <c r="D492" s="332"/>
      <c r="E492" s="332"/>
      <c r="F492" s="339">
        <v>6616</v>
      </c>
      <c r="G492" s="316"/>
    </row>
    <row r="493" spans="1:7" ht="18" thickBot="1">
      <c r="A493" s="316"/>
      <c r="B493" s="337" t="s">
        <v>154</v>
      </c>
      <c r="C493" s="332"/>
      <c r="D493" s="332"/>
      <c r="E493" s="332"/>
      <c r="F493" s="339">
        <v>6616</v>
      </c>
      <c r="G493" s="316"/>
    </row>
    <row r="494" spans="1:7" ht="18" thickBot="1">
      <c r="A494" s="316"/>
      <c r="B494" s="337" t="s">
        <v>159</v>
      </c>
      <c r="C494" s="339"/>
      <c r="D494" s="339"/>
      <c r="E494" s="339"/>
      <c r="F494" s="339"/>
      <c r="G494" s="316"/>
    </row>
    <row r="495" spans="1:7" ht="18" thickBot="1">
      <c r="A495" s="316"/>
      <c r="B495" s="337" t="s">
        <v>160</v>
      </c>
      <c r="C495" s="339"/>
      <c r="D495" s="339"/>
      <c r="E495" s="339"/>
      <c r="F495" s="339"/>
      <c r="G495" s="316"/>
    </row>
    <row r="496" spans="1:7" ht="18" thickBot="1">
      <c r="A496" s="316"/>
      <c r="B496" s="337" t="s">
        <v>161</v>
      </c>
      <c r="C496" s="339"/>
      <c r="D496" s="339"/>
      <c r="E496" s="339"/>
      <c r="F496" s="339"/>
      <c r="G496" s="316"/>
    </row>
    <row r="497" spans="1:7" ht="18" thickBot="1">
      <c r="A497" s="316"/>
      <c r="B497" s="344" t="s">
        <v>2746</v>
      </c>
      <c r="C497" s="339">
        <f>C487+C492</f>
        <v>0</v>
      </c>
      <c r="D497" s="339">
        <f t="shared" ref="D497:F497" si="66">D487+D492</f>
        <v>0</v>
      </c>
      <c r="E497" s="339">
        <f t="shared" si="66"/>
        <v>0</v>
      </c>
      <c r="F497" s="339">
        <f t="shared" si="66"/>
        <v>6616</v>
      </c>
      <c r="G497" s="316"/>
    </row>
    <row r="498" spans="1:7" ht="33.75" thickBot="1">
      <c r="A498" s="316"/>
      <c r="B498" s="329" t="s">
        <v>2743</v>
      </c>
      <c r="C498" s="356"/>
      <c r="D498" s="357" t="s">
        <v>156</v>
      </c>
      <c r="E498" s="358"/>
      <c r="F498" s="359"/>
      <c r="G498" s="316"/>
    </row>
    <row r="499" spans="1:7" ht="18" thickBot="1">
      <c r="A499" s="316"/>
      <c r="B499" s="323" t="s">
        <v>14</v>
      </c>
      <c r="C499" s="930" t="s">
        <v>2747</v>
      </c>
      <c r="D499" s="931"/>
      <c r="E499" s="931"/>
      <c r="F499" s="932"/>
      <c r="G499" s="316"/>
    </row>
    <row r="500" spans="1:7" ht="18" thickBot="1">
      <c r="A500" s="316"/>
      <c r="B500" s="323" t="s">
        <v>15</v>
      </c>
      <c r="C500" s="933"/>
      <c r="D500" s="934"/>
      <c r="E500" s="934"/>
      <c r="F500" s="935"/>
      <c r="G500" s="316"/>
    </row>
    <row r="501" spans="1:7" ht="17.25">
      <c r="A501" s="316"/>
      <c r="B501" s="928"/>
      <c r="C501" s="330">
        <v>2021</v>
      </c>
      <c r="D501" s="330">
        <v>2022</v>
      </c>
      <c r="E501" s="330">
        <v>2023</v>
      </c>
      <c r="F501" s="330">
        <v>2024</v>
      </c>
      <c r="G501" s="316"/>
    </row>
    <row r="502" spans="1:7" ht="18" thickBot="1">
      <c r="A502" s="316"/>
      <c r="B502" s="929"/>
      <c r="C502" s="331" t="s">
        <v>7</v>
      </c>
      <c r="D502" s="331" t="s">
        <v>8</v>
      </c>
      <c r="E502" s="331" t="s">
        <v>8</v>
      </c>
      <c r="F502" s="331" t="s">
        <v>8</v>
      </c>
      <c r="G502" s="316"/>
    </row>
    <row r="503" spans="1:7" ht="18" thickBot="1">
      <c r="A503" s="316"/>
      <c r="B503" s="323" t="s">
        <v>16</v>
      </c>
      <c r="C503" s="323"/>
      <c r="D503" s="323"/>
      <c r="E503" s="323"/>
      <c r="F503" s="323"/>
      <c r="G503" s="316"/>
    </row>
    <row r="504" spans="1:7" ht="18" thickBot="1">
      <c r="A504" s="316"/>
      <c r="B504" s="323" t="s">
        <v>17</v>
      </c>
      <c r="C504" s="332"/>
      <c r="D504" s="332"/>
      <c r="E504" s="332"/>
      <c r="F504" s="332">
        <v>123118</v>
      </c>
      <c r="G504" s="316"/>
    </row>
    <row r="505" spans="1:7" ht="18" thickBot="1">
      <c r="A505" s="316"/>
      <c r="B505" s="323" t="s">
        <v>18</v>
      </c>
      <c r="C505" s="332" t="e">
        <f>C504/C503</f>
        <v>#DIV/0!</v>
      </c>
      <c r="D505" s="332" t="e">
        <f t="shared" ref="D505:F505" si="67">D504/D503</f>
        <v>#DIV/0!</v>
      </c>
      <c r="E505" s="332" t="e">
        <f t="shared" si="67"/>
        <v>#DIV/0!</v>
      </c>
      <c r="F505" s="332" t="e">
        <f t="shared" si="67"/>
        <v>#DIV/0!</v>
      </c>
      <c r="G505" s="316"/>
    </row>
    <row r="506" spans="1:7" ht="18" thickBot="1">
      <c r="A506" s="316"/>
      <c r="B506" s="323" t="s">
        <v>19</v>
      </c>
      <c r="C506" s="333" t="s">
        <v>20</v>
      </c>
      <c r="D506" s="334" t="e">
        <f>D503/C503-1</f>
        <v>#DIV/0!</v>
      </c>
      <c r="E506" s="334" t="e">
        <f t="shared" ref="E506:F508" si="68">E503/D503-1</f>
        <v>#DIV/0!</v>
      </c>
      <c r="F506" s="334" t="e">
        <f t="shared" si="68"/>
        <v>#DIV/0!</v>
      </c>
      <c r="G506" s="316"/>
    </row>
    <row r="507" spans="1:7" ht="18" thickBot="1">
      <c r="A507" s="316"/>
      <c r="B507" s="323" t="s">
        <v>21</v>
      </c>
      <c r="C507" s="333" t="s">
        <v>20</v>
      </c>
      <c r="D507" s="334" t="e">
        <f>D504/C504-1</f>
        <v>#DIV/0!</v>
      </c>
      <c r="E507" s="334" t="e">
        <f t="shared" si="68"/>
        <v>#DIV/0!</v>
      </c>
      <c r="F507" s="334" t="e">
        <f t="shared" si="68"/>
        <v>#DIV/0!</v>
      </c>
      <c r="G507" s="316"/>
    </row>
    <row r="508" spans="1:7" ht="33.75" thickBot="1">
      <c r="A508" s="316"/>
      <c r="B508" s="323" t="s">
        <v>22</v>
      </c>
      <c r="C508" s="333" t="s">
        <v>20</v>
      </c>
      <c r="D508" s="334" t="e">
        <f>D505/C505-1</f>
        <v>#DIV/0!</v>
      </c>
      <c r="E508" s="334" t="e">
        <f t="shared" si="68"/>
        <v>#DIV/0!</v>
      </c>
      <c r="F508" s="334" t="e">
        <f t="shared" si="68"/>
        <v>#DIV/0!</v>
      </c>
      <c r="G508" s="316"/>
    </row>
    <row r="509" spans="1:7" ht="18" thickBot="1">
      <c r="A509" s="316"/>
      <c r="B509" s="925" t="s">
        <v>2745</v>
      </c>
      <c r="C509" s="926"/>
      <c r="D509" s="926"/>
      <c r="E509" s="926"/>
      <c r="F509" s="927"/>
      <c r="G509" s="316"/>
    </row>
    <row r="510" spans="1:7" ht="17.25">
      <c r="A510" s="316"/>
      <c r="B510" s="928"/>
      <c r="C510" s="330">
        <v>2021</v>
      </c>
      <c r="D510" s="330">
        <v>2022</v>
      </c>
      <c r="E510" s="330">
        <v>2023</v>
      </c>
      <c r="F510" s="330">
        <v>2024</v>
      </c>
      <c r="G510" s="316"/>
    </row>
    <row r="511" spans="1:7" ht="18" thickBot="1">
      <c r="A511" s="316"/>
      <c r="B511" s="929"/>
      <c r="C511" s="331" t="s">
        <v>7</v>
      </c>
      <c r="D511" s="331" t="s">
        <v>8</v>
      </c>
      <c r="E511" s="331" t="s">
        <v>8</v>
      </c>
      <c r="F511" s="331" t="s">
        <v>8</v>
      </c>
      <c r="G511" s="316"/>
    </row>
    <row r="512" spans="1:7" ht="18" thickBot="1">
      <c r="A512" s="316"/>
      <c r="B512" s="335" t="s">
        <v>41</v>
      </c>
      <c r="C512" s="336">
        <f>C513+C514+C515+C516</f>
        <v>0</v>
      </c>
      <c r="D512" s="336">
        <f t="shared" ref="D512:F512" si="69">D513+D514+D515+D516</f>
        <v>0</v>
      </c>
      <c r="E512" s="336">
        <f t="shared" si="69"/>
        <v>0</v>
      </c>
      <c r="F512" s="336">
        <f t="shared" si="69"/>
        <v>0</v>
      </c>
      <c r="G512" s="316"/>
    </row>
    <row r="513" spans="1:7" ht="18" thickBot="1">
      <c r="A513" s="316"/>
      <c r="B513" s="337" t="s">
        <v>154</v>
      </c>
      <c r="C513" s="336"/>
      <c r="D513" s="336"/>
      <c r="E513" s="336"/>
      <c r="F513" s="336"/>
      <c r="G513" s="316"/>
    </row>
    <row r="514" spans="1:7" ht="18" thickBot="1">
      <c r="A514" s="316"/>
      <c r="B514" s="337" t="s">
        <v>159</v>
      </c>
      <c r="C514" s="336"/>
      <c r="D514" s="336"/>
      <c r="E514" s="336"/>
      <c r="F514" s="336"/>
      <c r="G514" s="316"/>
    </row>
    <row r="515" spans="1:7" ht="18" thickBot="1">
      <c r="A515" s="316"/>
      <c r="B515" s="337" t="s">
        <v>160</v>
      </c>
      <c r="C515" s="336"/>
      <c r="D515" s="336"/>
      <c r="E515" s="336"/>
      <c r="F515" s="336"/>
      <c r="G515" s="316"/>
    </row>
    <row r="516" spans="1:7" ht="18" thickBot="1">
      <c r="A516" s="316"/>
      <c r="B516" s="337" t="s">
        <v>161</v>
      </c>
      <c r="C516" s="336"/>
      <c r="D516" s="336"/>
      <c r="E516" s="336"/>
      <c r="F516" s="336"/>
      <c r="G516" s="316"/>
    </row>
    <row r="517" spans="1:7" ht="18" thickBot="1">
      <c r="A517" s="316"/>
      <c r="B517" s="335" t="s">
        <v>42</v>
      </c>
      <c r="C517" s="332"/>
      <c r="D517" s="332"/>
      <c r="E517" s="332"/>
      <c r="F517" s="332">
        <v>123118</v>
      </c>
      <c r="G517" s="316"/>
    </row>
    <row r="518" spans="1:7" ht="18" thickBot="1">
      <c r="A518" s="316"/>
      <c r="B518" s="337" t="s">
        <v>154</v>
      </c>
      <c r="C518" s="332"/>
      <c r="D518" s="332"/>
      <c r="E518" s="332"/>
      <c r="F518" s="332">
        <v>123118</v>
      </c>
      <c r="G518" s="316"/>
    </row>
    <row r="519" spans="1:7" ht="18" thickBot="1">
      <c r="A519" s="316"/>
      <c r="B519" s="337" t="s">
        <v>159</v>
      </c>
      <c r="C519" s="339"/>
      <c r="D519" s="339"/>
      <c r="E519" s="339"/>
      <c r="F519" s="339"/>
      <c r="G519" s="316"/>
    </row>
    <row r="520" spans="1:7" ht="18" thickBot="1">
      <c r="A520" s="316"/>
      <c r="B520" s="337" t="s">
        <v>160</v>
      </c>
      <c r="C520" s="339"/>
      <c r="D520" s="339"/>
      <c r="E520" s="339"/>
      <c r="F520" s="339"/>
      <c r="G520" s="316"/>
    </row>
    <row r="521" spans="1:7" ht="18" thickBot="1">
      <c r="A521" s="316"/>
      <c r="B521" s="337" t="s">
        <v>161</v>
      </c>
      <c r="C521" s="339"/>
      <c r="D521" s="339"/>
      <c r="E521" s="339"/>
      <c r="F521" s="339"/>
      <c r="G521" s="316"/>
    </row>
    <row r="522" spans="1:7" ht="18" thickBot="1">
      <c r="A522" s="316"/>
      <c r="B522" s="344" t="s">
        <v>2746</v>
      </c>
      <c r="C522" s="339">
        <f>C512+C517</f>
        <v>0</v>
      </c>
      <c r="D522" s="339">
        <f t="shared" ref="D522:F522" si="70">D512+D517</f>
        <v>0</v>
      </c>
      <c r="E522" s="339">
        <f t="shared" si="70"/>
        <v>0</v>
      </c>
      <c r="F522" s="339">
        <f t="shared" si="70"/>
        <v>123118</v>
      </c>
      <c r="G522" s="316"/>
    </row>
    <row r="523" spans="1:7" ht="65.25" customHeight="1" thickBot="1">
      <c r="A523" s="316"/>
      <c r="B523" s="325" t="s">
        <v>49</v>
      </c>
      <c r="C523" s="365">
        <f>+C221+C145+C67+C30+C170+C104+C326+C300+C275+C250+C195+C352+C378+C404</f>
        <v>743164</v>
      </c>
      <c r="D523" s="365">
        <f>+D221+D145+D67+D30+D170+D104+D326+D300+D275+D250+D195+D352+D378+D404</f>
        <v>3668780</v>
      </c>
      <c r="E523" s="365">
        <f>+E221+E145+E67+E30+E170+E104+E326+E300+E275+E250+E195+E352+E378+E404+E429+E454+E479+E504</f>
        <v>4008690</v>
      </c>
      <c r="F523" s="365">
        <f>+F221+F145+F67+F30+F170+F104+F326+F300+F275+F250+F195+F352+F378+F404+F429+F454+F479+F504</f>
        <v>4227728</v>
      </c>
      <c r="G523" s="316"/>
    </row>
    <row r="524" spans="1:7" ht="50.25" thickBot="1">
      <c r="A524" s="316"/>
      <c r="B524" s="325" t="s">
        <v>50</v>
      </c>
      <c r="C524" s="365">
        <f>+C239+C213+C133+C96+C59+C344+C318+C293+C268+C188+C163+C370+C396+C422+C447+C472+C497+C522</f>
        <v>743164</v>
      </c>
      <c r="D524" s="365">
        <f>+D239+D213+D133+D96+D59+D344+D318+D293+D268+D188+D163+D370+D396+D422+D447+D472+D497+D522</f>
        <v>3668780</v>
      </c>
      <c r="E524" s="365">
        <f>+E239+E213+E133+E96+E59+E344+E318+E293+E268+E188+E163+E370+E396+E422+E447+E472+E497+E522</f>
        <v>4008690</v>
      </c>
      <c r="F524" s="365">
        <f>+F239+F213+F133+F96+F59+F344+F318+F293+F268+F188+F163+F370+F396+F422+F447+F472+F497+F522</f>
        <v>4227728</v>
      </c>
      <c r="G524" s="316"/>
    </row>
    <row r="525" spans="1:7" ht="18" thickBot="1">
      <c r="A525" s="316"/>
      <c r="B525" s="335" t="s">
        <v>23</v>
      </c>
      <c r="C525" s="366">
        <f>C526+C527</f>
        <v>0</v>
      </c>
      <c r="D525" s="366">
        <f t="shared" ref="D525:F525" si="71">D526+D527</f>
        <v>293816</v>
      </c>
      <c r="E525" s="366">
        <f t="shared" si="71"/>
        <v>293816</v>
      </c>
      <c r="F525" s="366">
        <f t="shared" si="71"/>
        <v>293816</v>
      </c>
      <c r="G525" s="316"/>
    </row>
    <row r="526" spans="1:7" ht="18" thickBot="1">
      <c r="A526" s="316"/>
      <c r="B526" s="337" t="s">
        <v>154</v>
      </c>
      <c r="C526" s="339">
        <f t="shared" ref="C526:F527" si="72">C39+C76+C113</f>
        <v>0</v>
      </c>
      <c r="D526" s="339">
        <f t="shared" si="72"/>
        <v>293816</v>
      </c>
      <c r="E526" s="339">
        <f t="shared" si="72"/>
        <v>293816</v>
      </c>
      <c r="F526" s="339">
        <f t="shared" si="72"/>
        <v>293816</v>
      </c>
      <c r="G526" s="316"/>
    </row>
    <row r="527" spans="1:7" ht="18" thickBot="1">
      <c r="A527" s="316"/>
      <c r="B527" s="337" t="s">
        <v>166</v>
      </c>
      <c r="C527" s="339">
        <f t="shared" si="72"/>
        <v>0</v>
      </c>
      <c r="D527" s="339">
        <f t="shared" si="72"/>
        <v>0</v>
      </c>
      <c r="E527" s="339">
        <f t="shared" si="72"/>
        <v>0</v>
      </c>
      <c r="F527" s="339">
        <f t="shared" si="72"/>
        <v>0</v>
      </c>
      <c r="G527" s="316"/>
    </row>
    <row r="528" spans="1:7" ht="33.75" thickBot="1">
      <c r="A528" s="316"/>
      <c r="B528" s="335" t="s">
        <v>24</v>
      </c>
      <c r="C528" s="366">
        <f>C529+C530</f>
        <v>0</v>
      </c>
      <c r="D528" s="366">
        <f t="shared" ref="D528:F528" si="73">D529+D530</f>
        <v>61415</v>
      </c>
      <c r="E528" s="366">
        <f t="shared" si="73"/>
        <v>61415</v>
      </c>
      <c r="F528" s="366">
        <f t="shared" si="73"/>
        <v>61415</v>
      </c>
      <c r="G528" s="316"/>
    </row>
    <row r="529" spans="1:7" ht="18" thickBot="1">
      <c r="A529" s="316"/>
      <c r="B529" s="337" t="s">
        <v>154</v>
      </c>
      <c r="C529" s="336">
        <f>C42+C79+C116</f>
        <v>0</v>
      </c>
      <c r="D529" s="336">
        <f>D42+D79+D116</f>
        <v>61415</v>
      </c>
      <c r="E529" s="336">
        <f>E42+E79+E116</f>
        <v>61415</v>
      </c>
      <c r="F529" s="336">
        <f>F42+F79+F116</f>
        <v>61415</v>
      </c>
      <c r="G529" s="316"/>
    </row>
    <row r="530" spans="1:7" ht="18" thickBot="1">
      <c r="A530" s="316"/>
      <c r="B530" s="337" t="s">
        <v>166</v>
      </c>
      <c r="C530" s="339">
        <f>C43+C80+C114</f>
        <v>0</v>
      </c>
      <c r="D530" s="339">
        <f>D43+D80+D114</f>
        <v>0</v>
      </c>
      <c r="E530" s="339">
        <f>E43+E80+E114</f>
        <v>0</v>
      </c>
      <c r="F530" s="339">
        <f>F43+F80+F114</f>
        <v>0</v>
      </c>
      <c r="G530" s="316"/>
    </row>
    <row r="531" spans="1:7" ht="18" thickBot="1">
      <c r="A531" s="316"/>
      <c r="B531" s="335" t="s">
        <v>25</v>
      </c>
      <c r="C531" s="366">
        <f>C532+C533</f>
        <v>0</v>
      </c>
      <c r="D531" s="366">
        <f t="shared" ref="D531:F531" si="74">D532+D533</f>
        <v>2345649</v>
      </c>
      <c r="E531" s="366">
        <f t="shared" si="74"/>
        <v>2756659</v>
      </c>
      <c r="F531" s="366">
        <f t="shared" si="74"/>
        <v>2975697</v>
      </c>
      <c r="G531" s="316"/>
    </row>
    <row r="532" spans="1:7" ht="18" thickBot="1">
      <c r="A532" s="316"/>
      <c r="B532" s="337" t="s">
        <v>154</v>
      </c>
      <c r="C532" s="339">
        <f t="shared" ref="C532:F533" si="75">C45+C82+C119</f>
        <v>0</v>
      </c>
      <c r="D532" s="339">
        <f t="shared" si="75"/>
        <v>2345649</v>
      </c>
      <c r="E532" s="339">
        <f t="shared" si="75"/>
        <v>2756659</v>
      </c>
      <c r="F532" s="339">
        <f t="shared" si="75"/>
        <v>2975697</v>
      </c>
      <c r="G532" s="316"/>
    </row>
    <row r="533" spans="1:7" ht="18" thickBot="1">
      <c r="A533" s="316"/>
      <c r="B533" s="337" t="s">
        <v>166</v>
      </c>
      <c r="C533" s="339">
        <f t="shared" si="75"/>
        <v>0</v>
      </c>
      <c r="D533" s="339">
        <f t="shared" si="75"/>
        <v>0</v>
      </c>
      <c r="E533" s="339">
        <f t="shared" si="75"/>
        <v>0</v>
      </c>
      <c r="F533" s="339">
        <f t="shared" si="75"/>
        <v>0</v>
      </c>
      <c r="G533" s="316"/>
    </row>
    <row r="534" spans="1:7" ht="18" thickBot="1">
      <c r="A534" s="316"/>
      <c r="B534" s="335" t="s">
        <v>26</v>
      </c>
      <c r="C534" s="366">
        <f>C535+C536</f>
        <v>0</v>
      </c>
      <c r="D534" s="366">
        <f t="shared" ref="D534:F534" si="76">D535+D536</f>
        <v>0</v>
      </c>
      <c r="E534" s="366">
        <f t="shared" si="76"/>
        <v>0</v>
      </c>
      <c r="F534" s="366">
        <f t="shared" si="76"/>
        <v>0</v>
      </c>
      <c r="G534" s="316"/>
    </row>
    <row r="535" spans="1:7" ht="18" thickBot="1">
      <c r="A535" s="316"/>
      <c r="B535" s="337" t="s">
        <v>154</v>
      </c>
      <c r="C535" s="336">
        <f t="shared" ref="C535:F536" si="77">C48+C85+C122</f>
        <v>0</v>
      </c>
      <c r="D535" s="336">
        <f t="shared" si="77"/>
        <v>0</v>
      </c>
      <c r="E535" s="336">
        <f t="shared" si="77"/>
        <v>0</v>
      </c>
      <c r="F535" s="336">
        <f t="shared" si="77"/>
        <v>0</v>
      </c>
      <c r="G535" s="316"/>
    </row>
    <row r="536" spans="1:7" ht="18" thickBot="1">
      <c r="A536" s="316"/>
      <c r="B536" s="337" t="s">
        <v>166</v>
      </c>
      <c r="C536" s="339">
        <f t="shared" si="77"/>
        <v>0</v>
      </c>
      <c r="D536" s="339">
        <f t="shared" si="77"/>
        <v>0</v>
      </c>
      <c r="E536" s="339">
        <f t="shared" si="77"/>
        <v>0</v>
      </c>
      <c r="F536" s="339">
        <f t="shared" si="77"/>
        <v>0</v>
      </c>
      <c r="G536" s="316"/>
    </row>
    <row r="537" spans="1:7" ht="18" thickBot="1">
      <c r="A537" s="316"/>
      <c r="B537" s="335" t="s">
        <v>27</v>
      </c>
      <c r="C537" s="366">
        <f>C538+C539</f>
        <v>0</v>
      </c>
      <c r="D537" s="366">
        <f t="shared" ref="D537:F537" si="78">D538+D539</f>
        <v>0</v>
      </c>
      <c r="E537" s="366">
        <f t="shared" si="78"/>
        <v>0</v>
      </c>
      <c r="F537" s="366">
        <f t="shared" si="78"/>
        <v>0</v>
      </c>
      <c r="G537" s="316"/>
    </row>
    <row r="538" spans="1:7" ht="18" thickBot="1">
      <c r="A538" s="316"/>
      <c r="B538" s="337" t="s">
        <v>154</v>
      </c>
      <c r="C538" s="336">
        <f t="shared" ref="C538:F539" si="79">C51+C88+C125</f>
        <v>0</v>
      </c>
      <c r="D538" s="336">
        <f t="shared" si="79"/>
        <v>0</v>
      </c>
      <c r="E538" s="336">
        <f t="shared" si="79"/>
        <v>0</v>
      </c>
      <c r="F538" s="336">
        <f t="shared" si="79"/>
        <v>0</v>
      </c>
      <c r="G538" s="316"/>
    </row>
    <row r="539" spans="1:7" ht="18" thickBot="1">
      <c r="A539" s="316"/>
      <c r="B539" s="337" t="s">
        <v>166</v>
      </c>
      <c r="C539" s="339">
        <f t="shared" si="79"/>
        <v>0</v>
      </c>
      <c r="D539" s="339">
        <f t="shared" si="79"/>
        <v>0</v>
      </c>
      <c r="E539" s="339">
        <f t="shared" si="79"/>
        <v>0</v>
      </c>
      <c r="F539" s="339">
        <f t="shared" si="79"/>
        <v>0</v>
      </c>
      <c r="G539" s="316"/>
    </row>
    <row r="540" spans="1:7" ht="18" thickBot="1">
      <c r="A540" s="316"/>
      <c r="B540" s="335" t="s">
        <v>28</v>
      </c>
      <c r="C540" s="366">
        <f>C541+C542</f>
        <v>0</v>
      </c>
      <c r="D540" s="366">
        <f>D541+D542</f>
        <v>21000</v>
      </c>
      <c r="E540" s="366">
        <f t="shared" ref="E540:F540" si="80">E541+E542</f>
        <v>21000</v>
      </c>
      <c r="F540" s="366">
        <f t="shared" si="80"/>
        <v>21000</v>
      </c>
      <c r="G540" s="316"/>
    </row>
    <row r="541" spans="1:7" ht="18" thickBot="1">
      <c r="A541" s="316"/>
      <c r="B541" s="337" t="s">
        <v>154</v>
      </c>
      <c r="C541" s="336">
        <f t="shared" ref="C541:F542" si="81">C54+C91+C128</f>
        <v>0</v>
      </c>
      <c r="D541" s="336">
        <f t="shared" si="81"/>
        <v>21000</v>
      </c>
      <c r="E541" s="336">
        <f t="shared" si="81"/>
        <v>21000</v>
      </c>
      <c r="F541" s="336">
        <f t="shared" si="81"/>
        <v>21000</v>
      </c>
      <c r="G541" s="316"/>
    </row>
    <row r="542" spans="1:7" ht="18" thickBot="1">
      <c r="A542" s="316"/>
      <c r="B542" s="337" t="s">
        <v>166</v>
      </c>
      <c r="C542" s="339">
        <f t="shared" si="81"/>
        <v>0</v>
      </c>
      <c r="D542" s="339">
        <f t="shared" si="81"/>
        <v>0</v>
      </c>
      <c r="E542" s="339">
        <f t="shared" si="81"/>
        <v>0</v>
      </c>
      <c r="F542" s="339">
        <f t="shared" si="81"/>
        <v>0</v>
      </c>
      <c r="G542" s="316"/>
    </row>
    <row r="543" spans="1:7" ht="33.75" thickBot="1">
      <c r="A543" s="316"/>
      <c r="B543" s="335" t="s">
        <v>29</v>
      </c>
      <c r="C543" s="366">
        <f>C93+C56</f>
        <v>0</v>
      </c>
      <c r="D543" s="366">
        <f>D93+D56</f>
        <v>0</v>
      </c>
      <c r="E543" s="366">
        <f>E93+E56</f>
        <v>0</v>
      </c>
      <c r="F543" s="366">
        <f>F93+F56</f>
        <v>0</v>
      </c>
      <c r="G543" s="316"/>
    </row>
    <row r="544" spans="1:7" ht="18" thickBot="1">
      <c r="A544" s="316"/>
      <c r="B544" s="337" t="s">
        <v>154</v>
      </c>
      <c r="C544" s="336">
        <f t="shared" ref="C544:F545" si="82">C57+C94+C131</f>
        <v>0</v>
      </c>
      <c r="D544" s="336">
        <f t="shared" si="82"/>
        <v>0</v>
      </c>
      <c r="E544" s="336">
        <f t="shared" si="82"/>
        <v>0</v>
      </c>
      <c r="F544" s="336">
        <f t="shared" si="82"/>
        <v>0</v>
      </c>
      <c r="G544" s="316"/>
    </row>
    <row r="545" spans="1:10" ht="18" thickBot="1">
      <c r="A545" s="316"/>
      <c r="B545" s="337" t="s">
        <v>166</v>
      </c>
      <c r="C545" s="339">
        <f t="shared" si="82"/>
        <v>0</v>
      </c>
      <c r="D545" s="339">
        <f t="shared" si="82"/>
        <v>0</v>
      </c>
      <c r="E545" s="339">
        <f t="shared" si="82"/>
        <v>0</v>
      </c>
      <c r="F545" s="339">
        <f t="shared" si="82"/>
        <v>0</v>
      </c>
      <c r="G545" s="316"/>
    </row>
    <row r="546" spans="1:10" ht="18" thickBot="1">
      <c r="A546" s="316"/>
      <c r="B546" s="335" t="s">
        <v>51</v>
      </c>
      <c r="C546" s="366">
        <f>C547+C548+C549+C550</f>
        <v>0</v>
      </c>
      <c r="D546" s="366">
        <f t="shared" ref="D546:F546" si="83">D547+D548+D549+D550</f>
        <v>0</v>
      </c>
      <c r="E546" s="366">
        <f t="shared" si="83"/>
        <v>0</v>
      </c>
      <c r="F546" s="366">
        <f t="shared" si="83"/>
        <v>0</v>
      </c>
      <c r="G546" s="316"/>
    </row>
    <row r="547" spans="1:10" ht="18" thickBot="1">
      <c r="A547" s="316"/>
      <c r="B547" s="337" t="s">
        <v>154</v>
      </c>
      <c r="C547" s="336">
        <f t="shared" ref="C547:F550" si="84">C154+C179+C204+C230+C259+C284+C309+C335</f>
        <v>0</v>
      </c>
      <c r="D547" s="336">
        <f t="shared" si="84"/>
        <v>0</v>
      </c>
      <c r="E547" s="336">
        <f t="shared" si="84"/>
        <v>0</v>
      </c>
      <c r="F547" s="336">
        <f t="shared" si="84"/>
        <v>0</v>
      </c>
      <c r="G547" s="316"/>
    </row>
    <row r="548" spans="1:10" ht="18" thickBot="1">
      <c r="A548" s="316"/>
      <c r="B548" s="337" t="s">
        <v>167</v>
      </c>
      <c r="C548" s="336">
        <f t="shared" si="84"/>
        <v>0</v>
      </c>
      <c r="D548" s="336">
        <f t="shared" si="84"/>
        <v>0</v>
      </c>
      <c r="E548" s="336">
        <f t="shared" si="84"/>
        <v>0</v>
      </c>
      <c r="F548" s="336">
        <f t="shared" si="84"/>
        <v>0</v>
      </c>
      <c r="G548" s="316"/>
    </row>
    <row r="549" spans="1:10" ht="18" thickBot="1">
      <c r="A549" s="316"/>
      <c r="B549" s="337" t="s">
        <v>160</v>
      </c>
      <c r="C549" s="336">
        <f t="shared" si="84"/>
        <v>0</v>
      </c>
      <c r="D549" s="336">
        <f t="shared" si="84"/>
        <v>0</v>
      </c>
      <c r="E549" s="336">
        <f t="shared" si="84"/>
        <v>0</v>
      </c>
      <c r="F549" s="336">
        <f t="shared" si="84"/>
        <v>0</v>
      </c>
      <c r="G549" s="316"/>
    </row>
    <row r="550" spans="1:10" ht="18" thickBot="1">
      <c r="A550" s="316"/>
      <c r="B550" s="337" t="s">
        <v>161</v>
      </c>
      <c r="C550" s="336">
        <f t="shared" si="84"/>
        <v>0</v>
      </c>
      <c r="D550" s="336">
        <f t="shared" si="84"/>
        <v>0</v>
      </c>
      <c r="E550" s="336">
        <f t="shared" si="84"/>
        <v>0</v>
      </c>
      <c r="F550" s="336">
        <f t="shared" si="84"/>
        <v>0</v>
      </c>
      <c r="G550" s="316"/>
      <c r="H550" s="235"/>
    </row>
    <row r="551" spans="1:10" ht="18" thickBot="1">
      <c r="A551" s="316"/>
      <c r="B551" s="335" t="s">
        <v>52</v>
      </c>
      <c r="C551" s="366">
        <f>C418+C392+C366+C340+C314+C289+C264+C235+C184+C159+C209</f>
        <v>743164</v>
      </c>
      <c r="D551" s="366">
        <f>D517+D492+D467+D442+D417+D391+D365+D339+D313+D288+D263+D234+D208+D183+D158</f>
        <v>946900</v>
      </c>
      <c r="E551" s="366">
        <f>E418+E392+E366+E340+E314+E289+E264+E235+E184+E159</f>
        <v>875800</v>
      </c>
      <c r="F551" s="366">
        <f>F418+F392+F366+F340+F314+F289+F264+F235+F184+F159+F443+F468+F518+F493</f>
        <v>875800</v>
      </c>
      <c r="G551" s="316"/>
      <c r="H551" s="235"/>
    </row>
    <row r="552" spans="1:10" ht="18" thickBot="1">
      <c r="A552" s="316"/>
      <c r="B552" s="337" t="s">
        <v>154</v>
      </c>
      <c r="C552" s="366">
        <f>C522+C497+C472+C447+C422+C396+C370+C344+C318+C293+C268+C239+C213+C188+C163</f>
        <v>743164</v>
      </c>
      <c r="D552" s="366">
        <f>D522+D497+D472+D447+D422+D396+D370+D344+D318+D293+D268+D239+D213+D188+D163</f>
        <v>946900</v>
      </c>
      <c r="E552" s="366">
        <f>E522+E497+E472+E447+E422+E396+E370+E344+E318+E293+E268+E239+E213+E188+E163</f>
        <v>875800</v>
      </c>
      <c r="F552" s="366">
        <f>F522+F497+F472+F447+F422+F396+F370+F344+F318+F293+F268+F239+F213+F188+F163</f>
        <v>875800</v>
      </c>
      <c r="G552" s="316"/>
    </row>
    <row r="553" spans="1:10" ht="18" thickBot="1">
      <c r="A553" s="316"/>
      <c r="B553" s="337" t="s">
        <v>167</v>
      </c>
      <c r="C553" s="336">
        <f t="shared" ref="C553:F555" si="85">C160+C185+C210+C236+C265+C290+C315+C341</f>
        <v>0</v>
      </c>
      <c r="D553" s="336">
        <f t="shared" si="85"/>
        <v>0</v>
      </c>
      <c r="E553" s="336">
        <f t="shared" si="85"/>
        <v>0</v>
      </c>
      <c r="F553" s="336">
        <f t="shared" si="85"/>
        <v>0</v>
      </c>
      <c r="G553" s="316"/>
    </row>
    <row r="554" spans="1:10" ht="18" thickBot="1">
      <c r="A554" s="316"/>
      <c r="B554" s="337" t="s">
        <v>160</v>
      </c>
      <c r="C554" s="336">
        <f t="shared" si="85"/>
        <v>0</v>
      </c>
      <c r="D554" s="336">
        <f t="shared" si="85"/>
        <v>0</v>
      </c>
      <c r="E554" s="336">
        <f t="shared" si="85"/>
        <v>0</v>
      </c>
      <c r="F554" s="336">
        <f t="shared" si="85"/>
        <v>0</v>
      </c>
      <c r="G554" s="316"/>
    </row>
    <row r="555" spans="1:10" ht="18" thickBot="1">
      <c r="A555" s="316"/>
      <c r="B555" s="337" t="s">
        <v>161</v>
      </c>
      <c r="C555" s="336">
        <f t="shared" si="85"/>
        <v>0</v>
      </c>
      <c r="D555" s="336">
        <f t="shared" si="85"/>
        <v>0</v>
      </c>
      <c r="E555" s="336">
        <f t="shared" si="85"/>
        <v>0</v>
      </c>
      <c r="F555" s="336">
        <f t="shared" si="85"/>
        <v>0</v>
      </c>
      <c r="G555" s="316"/>
    </row>
    <row r="556" spans="1:10" ht="18" thickBot="1">
      <c r="A556" s="316"/>
      <c r="B556" s="345" t="s">
        <v>31</v>
      </c>
      <c r="C556" s="346">
        <f>IF(C524-C523=0,0,"Error")</f>
        <v>0</v>
      </c>
      <c r="D556" s="346">
        <f>IF(D524-D523=0,0,"Error")</f>
        <v>0</v>
      </c>
      <c r="E556" s="346">
        <f>IF(E524-E523=0,0,"Error")</f>
        <v>0</v>
      </c>
      <c r="F556" s="346">
        <f>IF(F524-F523=0,0,"Error")</f>
        <v>0</v>
      </c>
      <c r="G556" s="316"/>
    </row>
    <row r="557" spans="1:10" ht="17.25">
      <c r="A557" s="316"/>
      <c r="B557" s="367"/>
      <c r="C557" s="368"/>
      <c r="D557" s="368"/>
      <c r="E557" s="368"/>
      <c r="F557" s="368"/>
      <c r="G557" s="316"/>
    </row>
    <row r="558" spans="1:10" ht="15" customHeight="1">
      <c r="I558" s="205"/>
      <c r="J558" s="205"/>
    </row>
    <row r="559" spans="1:10">
      <c r="I559" s="205"/>
      <c r="J559" s="205"/>
    </row>
    <row r="560" spans="1:10" ht="19.5" customHeight="1">
      <c r="I560" s="205"/>
      <c r="J560" s="205"/>
    </row>
    <row r="561" spans="9:10" ht="19.5" customHeight="1">
      <c r="I561" s="205"/>
      <c r="J561" s="205"/>
    </row>
    <row r="562" spans="9:10" ht="19.5" customHeight="1">
      <c r="I562" s="205"/>
      <c r="J562" s="205"/>
    </row>
    <row r="563" spans="9:10" ht="19.5" customHeight="1">
      <c r="I563" s="205"/>
      <c r="J563" s="205"/>
    </row>
    <row r="564" spans="9:10" ht="19.5" customHeight="1">
      <c r="I564" s="205"/>
      <c r="J564" s="205"/>
    </row>
    <row r="565" spans="9:10" ht="19.5" customHeight="1">
      <c r="I565" s="205"/>
      <c r="J565" s="205"/>
    </row>
    <row r="566" spans="9:10" ht="19.5" customHeight="1">
      <c r="I566" s="205"/>
      <c r="J566" s="205"/>
    </row>
    <row r="568" spans="9:10" ht="60.75" customHeight="1"/>
  </sheetData>
  <mergeCells count="124">
    <mergeCell ref="B9:F11"/>
    <mergeCell ref="C12:F12"/>
    <mergeCell ref="B13:B14"/>
    <mergeCell ref="C18:F18"/>
    <mergeCell ref="B19:F19"/>
    <mergeCell ref="B22:F22"/>
    <mergeCell ref="A2:G2"/>
    <mergeCell ref="B3:F3"/>
    <mergeCell ref="C5:F5"/>
    <mergeCell ref="C6:F6"/>
    <mergeCell ref="C7:F7"/>
    <mergeCell ref="B8:F8"/>
    <mergeCell ref="B36:B37"/>
    <mergeCell ref="C61:F61"/>
    <mergeCell ref="C62:F62"/>
    <mergeCell ref="C63:F63"/>
    <mergeCell ref="B64:B65"/>
    <mergeCell ref="B72:F72"/>
    <mergeCell ref="B23:F23"/>
    <mergeCell ref="C24:F24"/>
    <mergeCell ref="C25:F25"/>
    <mergeCell ref="C26:F26"/>
    <mergeCell ref="B27:B28"/>
    <mergeCell ref="B35:F35"/>
    <mergeCell ref="B110:B111"/>
    <mergeCell ref="B135:F135"/>
    <mergeCell ref="B136:F136"/>
    <mergeCell ref="C137:F137"/>
    <mergeCell ref="E138:F138"/>
    <mergeCell ref="H138:L140"/>
    <mergeCell ref="C139:F139"/>
    <mergeCell ref="C140:F140"/>
    <mergeCell ref="B73:B74"/>
    <mergeCell ref="C98:F98"/>
    <mergeCell ref="C99:F99"/>
    <mergeCell ref="C100:F100"/>
    <mergeCell ref="B101:B102"/>
    <mergeCell ref="B109:F109"/>
    <mergeCell ref="C166:F166"/>
    <mergeCell ref="B167:B168"/>
    <mergeCell ref="B175:F175"/>
    <mergeCell ref="B176:B177"/>
    <mergeCell ref="C190:F190"/>
    <mergeCell ref="C191:F191"/>
    <mergeCell ref="C141:F141"/>
    <mergeCell ref="B142:B143"/>
    <mergeCell ref="B150:F150"/>
    <mergeCell ref="B151:B152"/>
    <mergeCell ref="E164:F164"/>
    <mergeCell ref="C165:F165"/>
    <mergeCell ref="B218:B219"/>
    <mergeCell ref="B226:F226"/>
    <mergeCell ref="B227:B228"/>
    <mergeCell ref="B240:F240"/>
    <mergeCell ref="B241:F241"/>
    <mergeCell ref="C242:F242"/>
    <mergeCell ref="B192:B193"/>
    <mergeCell ref="B200:F200"/>
    <mergeCell ref="B201:B202"/>
    <mergeCell ref="C214:F214"/>
    <mergeCell ref="C216:F216"/>
    <mergeCell ref="C217:F217"/>
    <mergeCell ref="B256:B257"/>
    <mergeCell ref="E269:F269"/>
    <mergeCell ref="C270:F270"/>
    <mergeCell ref="C271:F271"/>
    <mergeCell ref="B272:B273"/>
    <mergeCell ref="B280:F280"/>
    <mergeCell ref="E243:F243"/>
    <mergeCell ref="C244:F244"/>
    <mergeCell ref="C245:F245"/>
    <mergeCell ref="C246:F246"/>
    <mergeCell ref="B247:B248"/>
    <mergeCell ref="B255:F255"/>
    <mergeCell ref="C319:F319"/>
    <mergeCell ref="C321:F321"/>
    <mergeCell ref="C322:F322"/>
    <mergeCell ref="B323:B324"/>
    <mergeCell ref="B331:F331"/>
    <mergeCell ref="B332:B333"/>
    <mergeCell ref="B281:B282"/>
    <mergeCell ref="C295:F295"/>
    <mergeCell ref="C296:F296"/>
    <mergeCell ref="B297:B298"/>
    <mergeCell ref="B305:F305"/>
    <mergeCell ref="B306:B307"/>
    <mergeCell ref="C371:F371"/>
    <mergeCell ref="C373:F373"/>
    <mergeCell ref="C374:F374"/>
    <mergeCell ref="B375:B376"/>
    <mergeCell ref="B383:F383"/>
    <mergeCell ref="B384:B385"/>
    <mergeCell ref="C345:F345"/>
    <mergeCell ref="C347:F347"/>
    <mergeCell ref="C348:F348"/>
    <mergeCell ref="B349:B350"/>
    <mergeCell ref="B357:F357"/>
    <mergeCell ref="B358:B359"/>
    <mergeCell ref="C424:F424"/>
    <mergeCell ref="C425:F425"/>
    <mergeCell ref="B426:B427"/>
    <mergeCell ref="B434:F434"/>
    <mergeCell ref="B435:B436"/>
    <mergeCell ref="C449:F449"/>
    <mergeCell ref="C397:F397"/>
    <mergeCell ref="C399:F399"/>
    <mergeCell ref="C400:F400"/>
    <mergeCell ref="B401:B402"/>
    <mergeCell ref="B409:F409"/>
    <mergeCell ref="B410:B411"/>
    <mergeCell ref="B509:F509"/>
    <mergeCell ref="B510:B511"/>
    <mergeCell ref="B476:B477"/>
    <mergeCell ref="B484:F484"/>
    <mergeCell ref="B485:B486"/>
    <mergeCell ref="C499:F499"/>
    <mergeCell ref="C500:F500"/>
    <mergeCell ref="B501:B502"/>
    <mergeCell ref="C450:F450"/>
    <mergeCell ref="B451:B452"/>
    <mergeCell ref="B459:F459"/>
    <mergeCell ref="B460:B461"/>
    <mergeCell ref="C474:F474"/>
    <mergeCell ref="C475:F475"/>
  </mergeCells>
  <pageMargins left="0.7" right="0.7" top="0.75" bottom="0.75" header="0.3" footer="0.3"/>
  <pageSetup scale="55" orientation="portrait" r:id="rId1"/>
  <rowBreaks count="3" manualBreakCount="3">
    <brk id="60" max="5" man="1"/>
    <brk id="239" max="5" man="1"/>
    <brk id="318"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M317"/>
  <sheetViews>
    <sheetView view="pageBreakPreview" zoomScale="60" zoomScaleNormal="140" workbookViewId="0">
      <selection activeCell="E52" sqref="E52"/>
    </sheetView>
  </sheetViews>
  <sheetFormatPr defaultRowHeight="15"/>
  <cols>
    <col min="1" max="1" width="12" customWidth="1"/>
    <col min="2" max="2" width="28.5703125" customWidth="1"/>
    <col min="3" max="6" width="11.7109375" customWidth="1"/>
    <col min="9" max="9" width="10.42578125" customWidth="1"/>
    <col min="10" max="10" width="11" bestFit="1" customWidth="1"/>
  </cols>
  <sheetData>
    <row r="2" spans="1:7" ht="18" customHeight="1">
      <c r="A2" s="1024" t="s">
        <v>664</v>
      </c>
      <c r="B2" s="1024"/>
      <c r="C2" s="1024"/>
      <c r="D2" s="1024"/>
      <c r="E2" s="1024"/>
      <c r="F2" s="1024"/>
      <c r="G2" s="1024"/>
    </row>
    <row r="3" spans="1:7" ht="18" customHeight="1">
      <c r="A3" s="210"/>
      <c r="B3" s="846" t="s">
        <v>720</v>
      </c>
      <c r="C3" s="846"/>
      <c r="D3" s="846"/>
      <c r="E3" s="846"/>
      <c r="F3" s="846"/>
      <c r="G3" s="210"/>
    </row>
    <row r="4" spans="1:7" ht="15.75" thickBot="1"/>
    <row r="5" spans="1:7" ht="15.75" thickBot="1">
      <c r="B5" s="211" t="s">
        <v>0</v>
      </c>
      <c r="C5" s="1025" t="s">
        <v>296</v>
      </c>
      <c r="D5" s="1025"/>
      <c r="E5" s="1025"/>
      <c r="F5" s="1025"/>
    </row>
    <row r="6" spans="1:7" ht="15.75" thickBot="1">
      <c r="B6" s="211" t="s">
        <v>1</v>
      </c>
      <c r="C6" s="1026" t="s">
        <v>118</v>
      </c>
      <c r="D6" s="1027"/>
      <c r="E6" s="1027"/>
      <c r="F6" s="1028"/>
    </row>
    <row r="7" spans="1:7" ht="15.75" thickBot="1">
      <c r="B7" s="211" t="s">
        <v>3</v>
      </c>
      <c r="C7" s="1029" t="s">
        <v>719</v>
      </c>
      <c r="D7" s="1030"/>
      <c r="E7" s="1030"/>
      <c r="F7" s="1031"/>
    </row>
    <row r="8" spans="1:7" ht="15.75" thickBot="1">
      <c r="B8" s="1032" t="s">
        <v>4</v>
      </c>
      <c r="C8" s="1033"/>
      <c r="D8" s="1033"/>
      <c r="E8" s="1033"/>
      <c r="F8" s="1034"/>
    </row>
    <row r="9" spans="1:7" ht="15.75" thickBot="1">
      <c r="B9" s="1014" t="s">
        <v>718</v>
      </c>
      <c r="C9" s="1015"/>
      <c r="D9" s="1015"/>
      <c r="E9" s="1015"/>
      <c r="F9" s="1016"/>
    </row>
    <row r="10" spans="1:7" ht="36.75" customHeight="1" thickBot="1">
      <c r="B10" s="1014"/>
      <c r="C10" s="1015"/>
      <c r="D10" s="1015"/>
      <c r="E10" s="1015"/>
      <c r="F10" s="1016"/>
    </row>
    <row r="11" spans="1:7" ht="15.75" thickBot="1">
      <c r="B11" s="1014"/>
      <c r="C11" s="1015"/>
      <c r="D11" s="1015"/>
      <c r="E11" s="1015"/>
      <c r="F11" s="1016"/>
    </row>
    <row r="12" spans="1:7" ht="38.25" customHeight="1" thickBot="1">
      <c r="B12" s="212" t="s">
        <v>5</v>
      </c>
      <c r="C12" s="1017" t="s">
        <v>717</v>
      </c>
      <c r="D12" s="1009"/>
      <c r="E12" s="1009"/>
      <c r="F12" s="1010"/>
    </row>
    <row r="13" spans="1:7" ht="23.25" customHeight="1">
      <c r="B13" s="986" t="s">
        <v>6</v>
      </c>
      <c r="C13" s="213">
        <v>2021</v>
      </c>
      <c r="D13" s="213">
        <v>2022</v>
      </c>
      <c r="E13" s="213">
        <v>2023</v>
      </c>
      <c r="F13" s="213">
        <v>2024</v>
      </c>
    </row>
    <row r="14" spans="1:7" ht="15.75" thickBot="1">
      <c r="B14" s="987"/>
      <c r="C14" s="214" t="s">
        <v>7</v>
      </c>
      <c r="D14" s="214" t="s">
        <v>8</v>
      </c>
      <c r="E14" s="214" t="s">
        <v>8</v>
      </c>
      <c r="F14" s="214" t="s">
        <v>8</v>
      </c>
    </row>
    <row r="15" spans="1:7" ht="18.75" customHeight="1" thickBot="1">
      <c r="B15" s="215" t="s">
        <v>74</v>
      </c>
      <c r="C15" s="216" t="s">
        <v>60</v>
      </c>
      <c r="D15" s="216" t="s">
        <v>61</v>
      </c>
      <c r="E15" s="216" t="s">
        <v>61</v>
      </c>
      <c r="F15" s="216" t="s">
        <v>61</v>
      </c>
    </row>
    <row r="16" spans="1:7" ht="15.75" thickBot="1">
      <c r="B16" s="215" t="s">
        <v>75</v>
      </c>
      <c r="C16" s="216" t="s">
        <v>60</v>
      </c>
      <c r="D16" s="216" t="s">
        <v>61</v>
      </c>
      <c r="E16" s="216" t="s">
        <v>61</v>
      </c>
      <c r="F16" s="216" t="s">
        <v>61</v>
      </c>
    </row>
    <row r="17" spans="2:12" ht="23.25" thickBot="1">
      <c r="B17" s="215" t="s">
        <v>59</v>
      </c>
      <c r="C17" s="216" t="s">
        <v>60</v>
      </c>
      <c r="D17" s="216" t="s">
        <v>61</v>
      </c>
      <c r="E17" s="216" t="s">
        <v>61</v>
      </c>
      <c r="F17" s="216" t="s">
        <v>61</v>
      </c>
    </row>
    <row r="18" spans="2:12" ht="32.25" customHeight="1" thickBot="1">
      <c r="B18" s="217" t="s">
        <v>9</v>
      </c>
      <c r="C18" s="1018" t="s">
        <v>716</v>
      </c>
      <c r="D18" s="1019"/>
      <c r="E18" s="1019"/>
      <c r="F18" s="1020"/>
    </row>
    <row r="19" spans="2:12" ht="23.25" customHeight="1" thickBot="1">
      <c r="B19" s="995" t="s">
        <v>10</v>
      </c>
      <c r="C19" s="996"/>
      <c r="D19" s="996"/>
      <c r="E19" s="996"/>
      <c r="F19" s="997"/>
      <c r="I19" s="218"/>
      <c r="K19" s="218"/>
    </row>
    <row r="20" spans="2:12" ht="27" customHeight="1" thickBot="1">
      <c r="B20" s="369" t="s">
        <v>715</v>
      </c>
      <c r="C20" s="216"/>
      <c r="D20" s="216" t="s">
        <v>100</v>
      </c>
      <c r="E20" s="216" t="s">
        <v>100</v>
      </c>
      <c r="F20" s="216" t="s">
        <v>100</v>
      </c>
      <c r="H20" s="221"/>
    </row>
    <row r="21" spans="2:12" ht="30.75" customHeight="1" thickBot="1">
      <c r="B21" s="215"/>
      <c r="C21" s="370"/>
      <c r="D21" s="371"/>
      <c r="E21" s="371"/>
      <c r="F21" s="371"/>
    </row>
    <row r="22" spans="2:12" ht="24" customHeight="1" thickBot="1">
      <c r="B22" s="1021" t="s">
        <v>11</v>
      </c>
      <c r="C22" s="1022"/>
      <c r="D22" s="1022"/>
      <c r="E22" s="1022"/>
      <c r="F22" s="1023"/>
    </row>
    <row r="23" spans="2:12" ht="15.75" thickBot="1">
      <c r="B23" s="998" t="s">
        <v>12</v>
      </c>
      <c r="C23" s="999"/>
      <c r="D23" s="999"/>
      <c r="E23" s="999"/>
      <c r="F23" s="1000"/>
    </row>
    <row r="24" spans="2:12" ht="18.75" customHeight="1" thickBot="1">
      <c r="B24" s="227" t="s">
        <v>13</v>
      </c>
      <c r="C24" s="995" t="s">
        <v>714</v>
      </c>
      <c r="D24" s="984"/>
      <c r="E24" s="984"/>
      <c r="F24" s="985"/>
    </row>
    <row r="25" spans="2:12" ht="31.5" customHeight="1" thickBot="1">
      <c r="B25" s="215" t="s">
        <v>14</v>
      </c>
      <c r="C25" s="1011" t="s">
        <v>713</v>
      </c>
      <c r="D25" s="1012"/>
      <c r="E25" s="1012"/>
      <c r="F25" s="1013"/>
    </row>
    <row r="26" spans="2:12" ht="15.75" thickBot="1">
      <c r="B26" s="215" t="s">
        <v>15</v>
      </c>
      <c r="C26" s="995" t="s">
        <v>712</v>
      </c>
      <c r="D26" s="984"/>
      <c r="E26" s="984"/>
      <c r="F26" s="985"/>
    </row>
    <row r="27" spans="2:12" ht="12.75" customHeight="1">
      <c r="B27" s="986"/>
      <c r="C27" s="230">
        <v>2021</v>
      </c>
      <c r="D27" s="230">
        <v>2022</v>
      </c>
      <c r="E27" s="230">
        <v>2023</v>
      </c>
      <c r="F27" s="230">
        <v>2024</v>
      </c>
    </row>
    <row r="28" spans="2:12" ht="9" customHeight="1" thickBot="1">
      <c r="B28" s="987"/>
      <c r="C28" s="231" t="s">
        <v>7</v>
      </c>
      <c r="D28" s="231" t="s">
        <v>8</v>
      </c>
      <c r="E28" s="231" t="s">
        <v>8</v>
      </c>
      <c r="F28" s="231" t="s">
        <v>8</v>
      </c>
    </row>
    <row r="29" spans="2:12" ht="15.75" thickBot="1">
      <c r="B29" s="215" t="s">
        <v>16</v>
      </c>
      <c r="C29" s="232">
        <v>4</v>
      </c>
      <c r="D29" s="232">
        <v>4</v>
      </c>
      <c r="E29" s="232">
        <v>4</v>
      </c>
      <c r="F29" s="232">
        <v>4</v>
      </c>
    </row>
    <row r="30" spans="2:12" ht="15.75" thickBot="1">
      <c r="B30" s="215" t="s">
        <v>17</v>
      </c>
      <c r="C30" s="232">
        <f>C59</f>
        <v>22877</v>
      </c>
      <c r="D30" s="232">
        <f>D59</f>
        <v>22877</v>
      </c>
      <c r="E30" s="232">
        <f t="shared" ref="E30:F30" si="0">E59</f>
        <v>22877</v>
      </c>
      <c r="F30" s="232">
        <f t="shared" si="0"/>
        <v>22877</v>
      </c>
    </row>
    <row r="31" spans="2:12" ht="15.75" thickBot="1">
      <c r="B31" s="215" t="s">
        <v>18</v>
      </c>
      <c r="C31" s="232">
        <f>C30/C29</f>
        <v>5719.25</v>
      </c>
      <c r="D31" s="232">
        <f t="shared" ref="D31:F31" si="1">D30/D29</f>
        <v>5719.25</v>
      </c>
      <c r="E31" s="232">
        <f t="shared" si="1"/>
        <v>5719.25</v>
      </c>
      <c r="F31" s="232">
        <f t="shared" si="1"/>
        <v>5719.25</v>
      </c>
    </row>
    <row r="32" spans="2:12" ht="15.75" thickBot="1">
      <c r="B32" s="215" t="s">
        <v>19</v>
      </c>
      <c r="C32" s="233" t="s">
        <v>20</v>
      </c>
      <c r="D32" s="234">
        <f>D29/C29-1</f>
        <v>0</v>
      </c>
      <c r="E32" s="234">
        <f t="shared" ref="E32:F34" si="2">E29/D29-1</f>
        <v>0</v>
      </c>
      <c r="F32" s="234">
        <f t="shared" si="2"/>
        <v>0</v>
      </c>
      <c r="H32" s="235"/>
      <c r="I32" s="235"/>
      <c r="J32" s="235"/>
      <c r="K32" s="235"/>
      <c r="L32" s="235"/>
    </row>
    <row r="33" spans="2:9" ht="15.75" thickBot="1">
      <c r="B33" s="215" t="s">
        <v>21</v>
      </c>
      <c r="C33" s="233" t="s">
        <v>20</v>
      </c>
      <c r="D33" s="234">
        <f>D30/C30-1</f>
        <v>0</v>
      </c>
      <c r="E33" s="234">
        <f t="shared" si="2"/>
        <v>0</v>
      </c>
      <c r="F33" s="234">
        <f t="shared" si="2"/>
        <v>0</v>
      </c>
    </row>
    <row r="34" spans="2:9" ht="15.75" thickBot="1">
      <c r="B34" s="215" t="s">
        <v>22</v>
      </c>
      <c r="C34" s="233" t="s">
        <v>20</v>
      </c>
      <c r="D34" s="234">
        <f>D31/C31-1</f>
        <v>0</v>
      </c>
      <c r="E34" s="234">
        <f t="shared" si="2"/>
        <v>0</v>
      </c>
      <c r="F34" s="234">
        <f t="shared" si="2"/>
        <v>0</v>
      </c>
      <c r="H34" s="235"/>
    </row>
    <row r="35" spans="2:9" ht="15.75" thickBot="1">
      <c r="B35" s="988" t="s">
        <v>110</v>
      </c>
      <c r="C35" s="989"/>
      <c r="D35" s="989"/>
      <c r="E35" s="989"/>
      <c r="F35" s="990"/>
    </row>
    <row r="36" spans="2:9" ht="12.75" customHeight="1">
      <c r="B36" s="986"/>
      <c r="C36" s="230">
        <v>2021</v>
      </c>
      <c r="D36" s="230">
        <v>2022</v>
      </c>
      <c r="E36" s="230">
        <v>2023</v>
      </c>
      <c r="F36" s="230">
        <v>2024</v>
      </c>
    </row>
    <row r="37" spans="2:9" ht="9" customHeight="1" thickBot="1">
      <c r="B37" s="987"/>
      <c r="C37" s="231" t="s">
        <v>7</v>
      </c>
      <c r="D37" s="231" t="s">
        <v>8</v>
      </c>
      <c r="E37" s="231" t="s">
        <v>8</v>
      </c>
      <c r="F37" s="231" t="s">
        <v>8</v>
      </c>
    </row>
    <row r="38" spans="2:9" ht="15.75" thickBot="1">
      <c r="B38" s="236" t="s">
        <v>23</v>
      </c>
      <c r="C38" s="237">
        <f>C39+C40</f>
        <v>19744</v>
      </c>
      <c r="D38" s="237">
        <f>D39+D40</f>
        <v>19744</v>
      </c>
      <c r="E38" s="237">
        <f t="shared" ref="E38:F38" si="3">E39+E40</f>
        <v>19744</v>
      </c>
      <c r="F38" s="237">
        <f t="shared" si="3"/>
        <v>19744</v>
      </c>
    </row>
    <row r="39" spans="2:9" ht="15.75" thickBot="1">
      <c r="B39" s="238" t="s">
        <v>154</v>
      </c>
      <c r="C39" s="239">
        <v>19744</v>
      </c>
      <c r="D39" s="240">
        <v>19744</v>
      </c>
      <c r="E39" s="240">
        <v>19744</v>
      </c>
      <c r="F39" s="240">
        <v>19744</v>
      </c>
    </row>
    <row r="40" spans="2:9" ht="15.75" thickBot="1">
      <c r="B40" s="238" t="s">
        <v>155</v>
      </c>
      <c r="C40" s="240"/>
      <c r="D40" s="240"/>
      <c r="E40" s="240"/>
      <c r="F40" s="240"/>
    </row>
    <row r="41" spans="2:9" ht="24.75" thickBot="1">
      <c r="B41" s="236" t="s">
        <v>24</v>
      </c>
      <c r="C41" s="237">
        <f>C42+C43</f>
        <v>3133</v>
      </c>
      <c r="D41" s="237">
        <f>D42+D43</f>
        <v>3133</v>
      </c>
      <c r="E41" s="237">
        <f t="shared" ref="E41:F41" si="4">E42+E43</f>
        <v>3133</v>
      </c>
      <c r="F41" s="237">
        <f t="shared" si="4"/>
        <v>3133</v>
      </c>
    </row>
    <row r="42" spans="2:9" ht="15.75" thickBot="1">
      <c r="B42" s="238" t="s">
        <v>154</v>
      </c>
      <c r="C42" s="239">
        <v>3133</v>
      </c>
      <c r="D42" s="237">
        <v>3133</v>
      </c>
      <c r="E42" s="237">
        <v>3133</v>
      </c>
      <c r="F42" s="237">
        <v>3133</v>
      </c>
      <c r="I42" s="235"/>
    </row>
    <row r="43" spans="2:9" ht="15.75" thickBot="1">
      <c r="B43" s="238" t="s">
        <v>155</v>
      </c>
      <c r="C43" s="240"/>
      <c r="D43" s="237"/>
      <c r="E43" s="237"/>
      <c r="F43" s="237"/>
      <c r="I43" s="235"/>
    </row>
    <row r="44" spans="2:9" ht="15.75" thickBot="1">
      <c r="B44" s="236" t="s">
        <v>25</v>
      </c>
      <c r="C44" s="240">
        <f>C45+C46</f>
        <v>0</v>
      </c>
      <c r="D44" s="237">
        <f>D45+D46</f>
        <v>0</v>
      </c>
      <c r="E44" s="237">
        <f t="shared" ref="E44:F44" si="5">E45+E46</f>
        <v>0</v>
      </c>
      <c r="F44" s="237">
        <f t="shared" si="5"/>
        <v>0</v>
      </c>
    </row>
    <row r="45" spans="2:9" ht="15.75" thickBot="1">
      <c r="B45" s="238" t="s">
        <v>154</v>
      </c>
      <c r="C45" s="239"/>
      <c r="D45" s="237">
        <v>0</v>
      </c>
      <c r="E45" s="241">
        <v>0</v>
      </c>
      <c r="F45" s="241">
        <v>0</v>
      </c>
    </row>
    <row r="46" spans="2:9" ht="15.75" thickBot="1">
      <c r="B46" s="238" t="s">
        <v>155</v>
      </c>
      <c r="C46" s="240"/>
      <c r="D46" s="237"/>
      <c r="E46" s="237"/>
      <c r="F46" s="237"/>
    </row>
    <row r="47" spans="2:9" ht="15.75" thickBot="1">
      <c r="B47" s="236" t="s">
        <v>26</v>
      </c>
      <c r="C47" s="240"/>
      <c r="D47" s="237"/>
      <c r="E47" s="237"/>
      <c r="F47" s="237"/>
    </row>
    <row r="48" spans="2:9" ht="15.75" thickBot="1">
      <c r="B48" s="238" t="s">
        <v>154</v>
      </c>
      <c r="C48" s="240"/>
      <c r="D48" s="237"/>
      <c r="E48" s="237"/>
      <c r="F48" s="237"/>
    </row>
    <row r="49" spans="2:13" ht="15.75" thickBot="1">
      <c r="B49" s="238" t="s">
        <v>155</v>
      </c>
      <c r="C49" s="240"/>
      <c r="D49" s="237"/>
      <c r="E49" s="237"/>
      <c r="F49" s="237"/>
    </row>
    <row r="50" spans="2:13" ht="15.75" thickBot="1">
      <c r="B50" s="236" t="s">
        <v>27</v>
      </c>
      <c r="C50" s="240"/>
      <c r="D50" s="237"/>
      <c r="E50" s="237"/>
      <c r="F50" s="237"/>
    </row>
    <row r="51" spans="2:13" ht="15.75" thickBot="1">
      <c r="B51" s="238" t="s">
        <v>154</v>
      </c>
      <c r="C51" s="240"/>
      <c r="D51" s="237"/>
      <c r="E51" s="237"/>
      <c r="F51" s="237"/>
    </row>
    <row r="52" spans="2:13" ht="15.75" thickBot="1">
      <c r="B52" s="238" t="s">
        <v>155</v>
      </c>
      <c r="C52" s="240"/>
      <c r="D52" s="237"/>
      <c r="E52" s="237"/>
      <c r="F52" s="237"/>
    </row>
    <row r="53" spans="2:13" ht="15.75" thickBot="1">
      <c r="B53" s="236" t="s">
        <v>28</v>
      </c>
      <c r="C53" s="240">
        <f>C54+C55</f>
        <v>0</v>
      </c>
      <c r="D53" s="237">
        <f t="shared" ref="D53:F53" si="6">D54+D55</f>
        <v>0</v>
      </c>
      <c r="E53" s="237">
        <f t="shared" si="6"/>
        <v>0</v>
      </c>
      <c r="F53" s="237">
        <f t="shared" si="6"/>
        <v>0</v>
      </c>
    </row>
    <row r="54" spans="2:13" ht="15.75" thickBot="1">
      <c r="B54" s="238" t="s">
        <v>154</v>
      </c>
      <c r="C54" s="239"/>
      <c r="D54" s="237">
        <v>0</v>
      </c>
      <c r="E54" s="241">
        <v>0</v>
      </c>
      <c r="F54" s="241">
        <v>0</v>
      </c>
    </row>
    <row r="55" spans="2:13" ht="15.75" thickBot="1">
      <c r="B55" s="238" t="s">
        <v>155</v>
      </c>
      <c r="C55" s="240"/>
      <c r="D55" s="237"/>
      <c r="E55" s="237"/>
      <c r="F55" s="237"/>
    </row>
    <row r="56" spans="2:13" ht="24.75" thickBot="1">
      <c r="B56" s="236" t="s">
        <v>29</v>
      </c>
      <c r="C56" s="240">
        <v>0</v>
      </c>
      <c r="D56" s="237">
        <v>0</v>
      </c>
      <c r="E56" s="237">
        <f>D56*1.03*0.99</f>
        <v>0</v>
      </c>
      <c r="F56" s="237">
        <f>E56*1.03*0.99</f>
        <v>0</v>
      </c>
      <c r="I56" s="242"/>
    </row>
    <row r="57" spans="2:13" ht="15.75" thickBot="1">
      <c r="B57" s="238" t="s">
        <v>154</v>
      </c>
      <c r="C57" s="240"/>
      <c r="D57" s="246"/>
      <c r="E57" s="246"/>
      <c r="F57" s="246"/>
      <c r="K57" s="244"/>
      <c r="L57" s="244"/>
      <c r="M57" s="244"/>
    </row>
    <row r="58" spans="2:13" ht="15.75" thickBot="1">
      <c r="B58" s="238" t="s">
        <v>155</v>
      </c>
      <c r="C58" s="240"/>
      <c r="D58" s="245"/>
      <c r="E58" s="246"/>
      <c r="F58" s="246"/>
    </row>
    <row r="59" spans="2:13" ht="15.75" thickBot="1">
      <c r="B59" s="247" t="s">
        <v>30</v>
      </c>
      <c r="C59" s="240">
        <f>C56+C53+C50+C47+C44+C41+C38</f>
        <v>22877</v>
      </c>
      <c r="D59" s="240">
        <f>D56+D53+D50+D47+D44+D41+D38</f>
        <v>22877</v>
      </c>
      <c r="E59" s="240">
        <f t="shared" ref="E59:F59" si="7">E56+E53+E50+E47+E44+E41+E38</f>
        <v>22877</v>
      </c>
      <c r="F59" s="240">
        <f t="shared" si="7"/>
        <v>22877</v>
      </c>
    </row>
    <row r="60" spans="2:13" ht="15.75" thickBot="1">
      <c r="B60" s="248" t="s">
        <v>31</v>
      </c>
      <c r="C60" s="249">
        <f>IF(C59-C30=0,0,"Error")</f>
        <v>0</v>
      </c>
      <c r="D60" s="249">
        <f>IF(D59-D30=0,0,"Error")</f>
        <v>0</v>
      </c>
      <c r="E60" s="249">
        <f>IF(E59-E30=0,0,"Error")</f>
        <v>0</v>
      </c>
      <c r="F60" s="249">
        <f>IF(F59-F30=0,0,"Error")</f>
        <v>0</v>
      </c>
    </row>
    <row r="61" spans="2:13" ht="15.75" thickBot="1">
      <c r="B61" s="250" t="s">
        <v>172</v>
      </c>
      <c r="C61" s="1008" t="s">
        <v>711</v>
      </c>
      <c r="D61" s="1009"/>
      <c r="E61" s="1009"/>
      <c r="F61" s="1010"/>
    </row>
    <row r="62" spans="2:13" ht="34.5" customHeight="1" thickBot="1">
      <c r="B62" s="215" t="s">
        <v>14</v>
      </c>
      <c r="C62" s="995" t="s">
        <v>710</v>
      </c>
      <c r="D62" s="996"/>
      <c r="E62" s="996"/>
      <c r="F62" s="997"/>
    </row>
    <row r="63" spans="2:13" ht="15.75" thickBot="1">
      <c r="B63" s="215" t="s">
        <v>15</v>
      </c>
      <c r="C63" s="995" t="s">
        <v>709</v>
      </c>
      <c r="D63" s="984"/>
      <c r="E63" s="984"/>
      <c r="F63" s="985"/>
    </row>
    <row r="64" spans="2:13" ht="12.75" customHeight="1">
      <c r="B64" s="986"/>
      <c r="C64" s="230">
        <v>2021</v>
      </c>
      <c r="D64" s="230">
        <v>2022</v>
      </c>
      <c r="E64" s="230">
        <v>2023</v>
      </c>
      <c r="F64" s="230">
        <v>2024</v>
      </c>
    </row>
    <row r="65" spans="2:6" ht="9" customHeight="1" thickBot="1">
      <c r="B65" s="987"/>
      <c r="C65" s="231" t="s">
        <v>7</v>
      </c>
      <c r="D65" s="231" t="s">
        <v>8</v>
      </c>
      <c r="E65" s="231" t="s">
        <v>8</v>
      </c>
      <c r="F65" s="231" t="s">
        <v>8</v>
      </c>
    </row>
    <row r="66" spans="2:6" ht="15.75" thickBot="1">
      <c r="B66" s="215" t="s">
        <v>16</v>
      </c>
      <c r="C66" s="215">
        <v>140</v>
      </c>
      <c r="D66" s="215">
        <v>140</v>
      </c>
      <c r="E66" s="215">
        <v>140</v>
      </c>
      <c r="F66" s="215">
        <v>140</v>
      </c>
    </row>
    <row r="67" spans="2:6" ht="15.75" thickBot="1">
      <c r="B67" s="215" t="s">
        <v>17</v>
      </c>
      <c r="C67" s="232">
        <f>C96</f>
        <v>5187</v>
      </c>
      <c r="D67" s="232">
        <f>D96</f>
        <v>5487</v>
      </c>
      <c r="E67" s="232">
        <f t="shared" ref="E67:F67" si="8">E96</f>
        <v>5487</v>
      </c>
      <c r="F67" s="232">
        <f t="shared" si="8"/>
        <v>5487</v>
      </c>
    </row>
    <row r="68" spans="2:6" ht="15.75" thickBot="1">
      <c r="B68" s="215" t="s">
        <v>18</v>
      </c>
      <c r="C68" s="232">
        <f>C67/C66</f>
        <v>37.049999999999997</v>
      </c>
      <c r="D68" s="232">
        <f>D67/D66</f>
        <v>39.192857142857143</v>
      </c>
      <c r="E68" s="232">
        <f>E67/E66</f>
        <v>39.192857142857143</v>
      </c>
      <c r="F68" s="232">
        <f>F67/F66</f>
        <v>39.192857142857143</v>
      </c>
    </row>
    <row r="69" spans="2:6" ht="15.75" thickBot="1">
      <c r="B69" s="215" t="s">
        <v>19</v>
      </c>
      <c r="C69" s="233"/>
      <c r="D69" s="234">
        <f>D66/C66-1</f>
        <v>0</v>
      </c>
      <c r="E69" s="234">
        <f>E66/D66-1</f>
        <v>0</v>
      </c>
      <c r="F69" s="234">
        <f>F66/E66-1</f>
        <v>0</v>
      </c>
    </row>
    <row r="70" spans="2:6" ht="15.75" thickBot="1">
      <c r="B70" s="215" t="s">
        <v>21</v>
      </c>
      <c r="C70" s="233"/>
      <c r="D70" s="234">
        <f>D67/C67-1</f>
        <v>5.7836899942163011E-2</v>
      </c>
      <c r="E70" s="234">
        <f t="shared" ref="E70:F71" si="9">E67/D67-1</f>
        <v>0</v>
      </c>
      <c r="F70" s="234">
        <f t="shared" si="9"/>
        <v>0</v>
      </c>
    </row>
    <row r="71" spans="2:6" ht="15.75" thickBot="1">
      <c r="B71" s="215" t="s">
        <v>22</v>
      </c>
      <c r="C71" s="233"/>
      <c r="D71" s="234">
        <f>D68/C68-1</f>
        <v>5.7836899942163233E-2</v>
      </c>
      <c r="E71" s="234">
        <f t="shared" si="9"/>
        <v>0</v>
      </c>
      <c r="F71" s="234">
        <f t="shared" si="9"/>
        <v>0</v>
      </c>
    </row>
    <row r="72" spans="2:6" ht="24.75" customHeight="1" thickBot="1">
      <c r="B72" s="988" t="s">
        <v>130</v>
      </c>
      <c r="C72" s="989"/>
      <c r="D72" s="989"/>
      <c r="E72" s="989"/>
      <c r="F72" s="990"/>
    </row>
    <row r="73" spans="2:6" ht="12.75" customHeight="1">
      <c r="B73" s="986"/>
      <c r="C73" s="230">
        <v>2021</v>
      </c>
      <c r="D73" s="230">
        <v>2022</v>
      </c>
      <c r="E73" s="230">
        <v>2023</v>
      </c>
      <c r="F73" s="230">
        <v>2024</v>
      </c>
    </row>
    <row r="74" spans="2:6" ht="9" customHeight="1" thickBot="1">
      <c r="B74" s="987"/>
      <c r="C74" s="231" t="s">
        <v>7</v>
      </c>
      <c r="D74" s="231" t="s">
        <v>8</v>
      </c>
      <c r="E74" s="231" t="s">
        <v>8</v>
      </c>
      <c r="F74" s="231" t="s">
        <v>8</v>
      </c>
    </row>
    <row r="75" spans="2:6" ht="24.75" customHeight="1" thickBot="1">
      <c r="B75" s="236" t="s">
        <v>23</v>
      </c>
      <c r="C75" s="237"/>
      <c r="D75" s="237"/>
      <c r="E75" s="237"/>
      <c r="F75" s="237"/>
    </row>
    <row r="76" spans="2:6" ht="38.25" customHeight="1" thickBot="1">
      <c r="B76" s="238" t="s">
        <v>154</v>
      </c>
      <c r="C76" s="240"/>
      <c r="D76" s="252"/>
      <c r="E76" s="252"/>
      <c r="F76" s="252"/>
    </row>
    <row r="77" spans="2:6" ht="24.75" customHeight="1" thickBot="1">
      <c r="B77" s="238" t="s">
        <v>155</v>
      </c>
      <c r="C77" s="240"/>
      <c r="D77" s="252"/>
      <c r="E77" s="252"/>
      <c r="F77" s="252"/>
    </row>
    <row r="78" spans="2:6" ht="24.75" customHeight="1" thickBot="1">
      <c r="B78" s="236" t="s">
        <v>24</v>
      </c>
      <c r="C78" s="237"/>
      <c r="D78" s="237"/>
      <c r="E78" s="237"/>
      <c r="F78" s="237"/>
    </row>
    <row r="79" spans="2:6" ht="15.75" thickBot="1">
      <c r="B79" s="238" t="s">
        <v>154</v>
      </c>
      <c r="C79" s="240"/>
      <c r="D79" s="237"/>
      <c r="E79" s="237"/>
      <c r="F79" s="237"/>
    </row>
    <row r="80" spans="2:6" ht="15.75" thickBot="1">
      <c r="B80" s="238" t="s">
        <v>155</v>
      </c>
      <c r="C80" s="240"/>
      <c r="D80" s="237"/>
      <c r="E80" s="237"/>
      <c r="F80" s="237"/>
    </row>
    <row r="81" spans="2:6" ht="24.75" customHeight="1" thickBot="1">
      <c r="B81" s="236" t="s">
        <v>25</v>
      </c>
      <c r="C81" s="237">
        <f>C82</f>
        <v>5187</v>
      </c>
      <c r="D81" s="237">
        <f>D82</f>
        <v>5487</v>
      </c>
      <c r="E81" s="237">
        <f t="shared" ref="E81:F81" si="10">E82</f>
        <v>5487</v>
      </c>
      <c r="F81" s="237">
        <f t="shared" si="10"/>
        <v>5487</v>
      </c>
    </row>
    <row r="82" spans="2:6" ht="15.75" thickBot="1">
      <c r="B82" s="238" t="s">
        <v>154</v>
      </c>
      <c r="C82" s="240">
        <v>5187</v>
      </c>
      <c r="D82" s="241">
        <v>5487</v>
      </c>
      <c r="E82" s="241">
        <v>5487</v>
      </c>
      <c r="F82" s="241">
        <v>5487</v>
      </c>
    </row>
    <row r="83" spans="2:6" ht="15.75" thickBot="1">
      <c r="B83" s="238" t="s">
        <v>155</v>
      </c>
      <c r="C83" s="240"/>
      <c r="D83" s="237"/>
      <c r="E83" s="237"/>
      <c r="F83" s="237"/>
    </row>
    <row r="84" spans="2:6" ht="15.75" thickBot="1">
      <c r="B84" s="236" t="s">
        <v>26</v>
      </c>
      <c r="C84" s="240"/>
      <c r="D84" s="237"/>
      <c r="E84" s="237"/>
      <c r="F84" s="237"/>
    </row>
    <row r="85" spans="2:6" ht="15.75" thickBot="1">
      <c r="B85" s="238" t="s">
        <v>154</v>
      </c>
      <c r="C85" s="240"/>
      <c r="D85" s="237"/>
      <c r="E85" s="237"/>
      <c r="F85" s="237"/>
    </row>
    <row r="86" spans="2:6" ht="15.75" thickBot="1">
      <c r="B86" s="238" t="s">
        <v>155</v>
      </c>
      <c r="C86" s="240"/>
      <c r="D86" s="237"/>
      <c r="E86" s="237"/>
      <c r="F86" s="237"/>
    </row>
    <row r="87" spans="2:6" ht="15.75" thickBot="1">
      <c r="B87" s="236" t="s">
        <v>27</v>
      </c>
      <c r="C87" s="240"/>
      <c r="D87" s="237"/>
      <c r="E87" s="237"/>
      <c r="F87" s="237"/>
    </row>
    <row r="88" spans="2:6" ht="15.75" thickBot="1">
      <c r="B88" s="238" t="s">
        <v>154</v>
      </c>
      <c r="C88" s="240"/>
      <c r="D88" s="237"/>
      <c r="E88" s="237"/>
      <c r="F88" s="237"/>
    </row>
    <row r="89" spans="2:6" ht="15.75" thickBot="1">
      <c r="B89" s="238" t="s">
        <v>155</v>
      </c>
      <c r="C89" s="240"/>
      <c r="D89" s="237"/>
      <c r="E89" s="237"/>
      <c r="F89" s="237"/>
    </row>
    <row r="90" spans="2:6" ht="15.75" thickBot="1">
      <c r="B90" s="236" t="s">
        <v>28</v>
      </c>
      <c r="C90" s="240"/>
      <c r="D90" s="237"/>
      <c r="E90" s="237"/>
      <c r="F90" s="237"/>
    </row>
    <row r="91" spans="2:6" ht="15.75" thickBot="1">
      <c r="B91" s="238" t="s">
        <v>154</v>
      </c>
      <c r="C91" s="240"/>
      <c r="D91" s="237"/>
      <c r="E91" s="237"/>
      <c r="F91" s="237"/>
    </row>
    <row r="92" spans="2:6" ht="15.75" thickBot="1">
      <c r="B92" s="238" t="s">
        <v>155</v>
      </c>
      <c r="C92" s="240"/>
      <c r="D92" s="237"/>
      <c r="E92" s="237"/>
      <c r="F92" s="237"/>
    </row>
    <row r="93" spans="2:6" ht="24.75" thickBot="1">
      <c r="B93" s="236" t="s">
        <v>29</v>
      </c>
      <c r="C93" s="240"/>
      <c r="D93" s="237"/>
      <c r="E93" s="237"/>
      <c r="F93" s="237"/>
    </row>
    <row r="94" spans="2:6" ht="15.75" thickBot="1">
      <c r="B94" s="238" t="s">
        <v>154</v>
      </c>
      <c r="C94" s="240"/>
      <c r="D94" s="237"/>
      <c r="E94" s="237"/>
      <c r="F94" s="237"/>
    </row>
    <row r="95" spans="2:6" ht="15.75" thickBot="1">
      <c r="B95" s="238" t="s">
        <v>155</v>
      </c>
      <c r="C95" s="240"/>
      <c r="D95" s="237"/>
      <c r="E95" s="237"/>
      <c r="F95" s="237"/>
    </row>
    <row r="96" spans="2:6" ht="15.75" thickBot="1">
      <c r="B96" s="253" t="s">
        <v>47</v>
      </c>
      <c r="C96" s="240">
        <f>C93+C90+C87+C84+C81+C78+C75</f>
        <v>5187</v>
      </c>
      <c r="D96" s="240">
        <f>D93+D90+D87+D84+D81+D78+D75</f>
        <v>5487</v>
      </c>
      <c r="E96" s="240">
        <f t="shared" ref="E96:F96" si="11">E93+E90+E87+E84+E81+E78+E75</f>
        <v>5487</v>
      </c>
      <c r="F96" s="240">
        <f t="shared" si="11"/>
        <v>5487</v>
      </c>
    </row>
    <row r="97" spans="2:6" ht="17.25" customHeight="1" thickBot="1">
      <c r="B97" s="248" t="s">
        <v>31</v>
      </c>
      <c r="C97" s="249">
        <f>IF(C96-C67=0,0,"Error")</f>
        <v>0</v>
      </c>
      <c r="D97" s="249">
        <f>IF(D96-D67=0,0,"Error")</f>
        <v>0</v>
      </c>
      <c r="E97" s="249">
        <f>IF(E96-E67=0,0,"Error")</f>
        <v>0</v>
      </c>
      <c r="F97" s="249">
        <f>IF(F96-F67=0,0,"Error")</f>
        <v>0</v>
      </c>
    </row>
    <row r="98" spans="2:6" ht="15.75" hidden="1" thickBot="1">
      <c r="B98" s="250" t="s">
        <v>173</v>
      </c>
      <c r="C98" s="1008"/>
      <c r="D98" s="1009"/>
      <c r="E98" s="1009"/>
      <c r="F98" s="1010"/>
    </row>
    <row r="99" spans="2:6" ht="26.25" hidden="1" customHeight="1" thickBot="1">
      <c r="B99" s="215" t="s">
        <v>14</v>
      </c>
      <c r="C99" s="995"/>
      <c r="D99" s="996"/>
      <c r="E99" s="996"/>
      <c r="F99" s="997"/>
    </row>
    <row r="100" spans="2:6" ht="15.75" hidden="1" thickBot="1">
      <c r="B100" s="215" t="s">
        <v>15</v>
      </c>
      <c r="C100" s="991"/>
      <c r="D100" s="984"/>
      <c r="E100" s="984"/>
      <c r="F100" s="985"/>
    </row>
    <row r="101" spans="2:6" ht="12.75" hidden="1" customHeight="1">
      <c r="B101" s="986"/>
      <c r="C101" s="230">
        <v>2020</v>
      </c>
      <c r="D101" s="230">
        <v>2021</v>
      </c>
      <c r="E101" s="230">
        <v>2022</v>
      </c>
      <c r="F101" s="230">
        <v>2023</v>
      </c>
    </row>
    <row r="102" spans="2:6" ht="9" hidden="1" customHeight="1" thickBot="1">
      <c r="B102" s="987"/>
      <c r="C102" s="231" t="s">
        <v>7</v>
      </c>
      <c r="D102" s="231" t="s">
        <v>8</v>
      </c>
      <c r="E102" s="231" t="s">
        <v>8</v>
      </c>
      <c r="F102" s="231" t="s">
        <v>8</v>
      </c>
    </row>
    <row r="103" spans="2:6" ht="15.75" hidden="1" thickBot="1">
      <c r="B103" s="215" t="s">
        <v>16</v>
      </c>
      <c r="C103" s="254"/>
      <c r="D103" s="254"/>
      <c r="E103" s="254"/>
      <c r="F103" s="254"/>
    </row>
    <row r="104" spans="2:6" ht="15.75" hidden="1" thickBot="1">
      <c r="B104" s="215" t="s">
        <v>17</v>
      </c>
      <c r="C104" s="232">
        <f>C133</f>
        <v>0</v>
      </c>
      <c r="D104" s="232">
        <f t="shared" ref="D104:F104" si="12">D133</f>
        <v>0</v>
      </c>
      <c r="E104" s="232">
        <f t="shared" si="12"/>
        <v>0</v>
      </c>
      <c r="F104" s="232">
        <f t="shared" si="12"/>
        <v>0</v>
      </c>
    </row>
    <row r="105" spans="2:6" ht="15.75" hidden="1" thickBot="1">
      <c r="B105" s="215" t="s">
        <v>18</v>
      </c>
      <c r="C105" s="232" t="e">
        <f>C104/C103</f>
        <v>#DIV/0!</v>
      </c>
      <c r="D105" s="232" t="e">
        <f>D104/D103</f>
        <v>#DIV/0!</v>
      </c>
      <c r="E105" s="232" t="e">
        <f>E104/E103</f>
        <v>#DIV/0!</v>
      </c>
      <c r="F105" s="232" t="e">
        <f>F104/F103</f>
        <v>#DIV/0!</v>
      </c>
    </row>
    <row r="106" spans="2:6" ht="15.75" hidden="1" thickBot="1">
      <c r="B106" s="215" t="s">
        <v>19</v>
      </c>
      <c r="C106" s="233"/>
      <c r="D106" s="234" t="e">
        <f>D103/C103-1</f>
        <v>#DIV/0!</v>
      </c>
      <c r="E106" s="234" t="e">
        <f>E103/D103-1</f>
        <v>#DIV/0!</v>
      </c>
      <c r="F106" s="234" t="e">
        <f>F103/E103-1</f>
        <v>#DIV/0!</v>
      </c>
    </row>
    <row r="107" spans="2:6" ht="15.75" hidden="1" thickBot="1">
      <c r="B107" s="215" t="s">
        <v>21</v>
      </c>
      <c r="C107" s="233"/>
      <c r="D107" s="234" t="e">
        <f>D104/C104-1</f>
        <v>#DIV/0!</v>
      </c>
      <c r="E107" s="234" t="e">
        <f t="shared" ref="E107:F108" si="13">E104/D104-1</f>
        <v>#DIV/0!</v>
      </c>
      <c r="F107" s="234" t="e">
        <f t="shared" si="13"/>
        <v>#DIV/0!</v>
      </c>
    </row>
    <row r="108" spans="2:6" ht="15.75" hidden="1" thickBot="1">
      <c r="B108" s="215" t="s">
        <v>22</v>
      </c>
      <c r="C108" s="233"/>
      <c r="D108" s="234" t="e">
        <f>D105/C105-1</f>
        <v>#DIV/0!</v>
      </c>
      <c r="E108" s="234" t="e">
        <f t="shared" si="13"/>
        <v>#DIV/0!</v>
      </c>
      <c r="F108" s="234" t="e">
        <f t="shared" si="13"/>
        <v>#DIV/0!</v>
      </c>
    </row>
    <row r="109" spans="2:6" ht="24.75" hidden="1" customHeight="1" thickBot="1">
      <c r="B109" s="988" t="s">
        <v>130</v>
      </c>
      <c r="C109" s="989"/>
      <c r="D109" s="989"/>
      <c r="E109" s="989"/>
      <c r="F109" s="990"/>
    </row>
    <row r="110" spans="2:6" ht="12.75" hidden="1" customHeight="1">
      <c r="B110" s="986"/>
      <c r="C110" s="230">
        <v>2020</v>
      </c>
      <c r="D110" s="230">
        <v>2021</v>
      </c>
      <c r="E110" s="230">
        <v>2022</v>
      </c>
      <c r="F110" s="230">
        <v>2023</v>
      </c>
    </row>
    <row r="111" spans="2:6" ht="9" hidden="1" customHeight="1" thickBot="1">
      <c r="B111" s="987"/>
      <c r="C111" s="231" t="s">
        <v>7</v>
      </c>
      <c r="D111" s="231" t="s">
        <v>8</v>
      </c>
      <c r="E111" s="231" t="s">
        <v>8</v>
      </c>
      <c r="F111" s="231" t="s">
        <v>8</v>
      </c>
    </row>
    <row r="112" spans="2:6" ht="24.75" hidden="1" customHeight="1" thickBot="1">
      <c r="B112" s="236" t="s">
        <v>23</v>
      </c>
      <c r="C112" s="237"/>
      <c r="D112" s="237"/>
      <c r="E112" s="237"/>
      <c r="F112" s="237"/>
    </row>
    <row r="113" spans="2:6" ht="15.75" hidden="1" thickBot="1">
      <c r="B113" s="238" t="s">
        <v>154</v>
      </c>
      <c r="C113" s="240"/>
      <c r="D113" s="252"/>
      <c r="E113" s="252"/>
      <c r="F113" s="252"/>
    </row>
    <row r="114" spans="2:6" ht="15.75" hidden="1" thickBot="1">
      <c r="B114" s="238" t="s">
        <v>155</v>
      </c>
      <c r="C114" s="240"/>
      <c r="D114" s="252"/>
      <c r="E114" s="252"/>
      <c r="F114" s="252"/>
    </row>
    <row r="115" spans="2:6" ht="24.75" hidden="1" customHeight="1" thickBot="1">
      <c r="B115" s="236" t="s">
        <v>24</v>
      </c>
      <c r="C115" s="237"/>
      <c r="D115" s="237"/>
      <c r="E115" s="237"/>
      <c r="F115" s="237"/>
    </row>
    <row r="116" spans="2:6" ht="15.75" hidden="1" thickBot="1">
      <c r="B116" s="238" t="s">
        <v>154</v>
      </c>
      <c r="C116" s="240"/>
      <c r="D116" s="237"/>
      <c r="E116" s="237"/>
      <c r="F116" s="237"/>
    </row>
    <row r="117" spans="2:6" ht="15.75" hidden="1" thickBot="1">
      <c r="B117" s="238" t="s">
        <v>155</v>
      </c>
      <c r="C117" s="240"/>
      <c r="D117" s="237"/>
      <c r="E117" s="237"/>
      <c r="F117" s="237"/>
    </row>
    <row r="118" spans="2:6" ht="24.75" hidden="1" customHeight="1" thickBot="1">
      <c r="B118" s="236" t="s">
        <v>25</v>
      </c>
      <c r="C118" s="255">
        <v>0</v>
      </c>
      <c r="D118" s="256">
        <v>0</v>
      </c>
      <c r="E118" s="256">
        <v>0</v>
      </c>
      <c r="F118" s="256">
        <v>0</v>
      </c>
    </row>
    <row r="119" spans="2:6" ht="15.75" hidden="1" thickBot="1">
      <c r="B119" s="238" t="s">
        <v>154</v>
      </c>
      <c r="C119" s="240"/>
      <c r="D119" s="237"/>
      <c r="E119" s="237"/>
      <c r="F119" s="237"/>
    </row>
    <row r="120" spans="2:6" ht="15.75" hidden="1" thickBot="1">
      <c r="B120" s="238" t="s">
        <v>155</v>
      </c>
      <c r="C120" s="240"/>
      <c r="D120" s="237"/>
      <c r="E120" s="237"/>
      <c r="F120" s="237"/>
    </row>
    <row r="121" spans="2:6" ht="15.75" hidden="1" thickBot="1">
      <c r="B121" s="236" t="s">
        <v>26</v>
      </c>
      <c r="C121" s="240"/>
      <c r="D121" s="237"/>
      <c r="E121" s="237"/>
      <c r="F121" s="237"/>
    </row>
    <row r="122" spans="2:6" ht="15.75" hidden="1" thickBot="1">
      <c r="B122" s="238" t="s">
        <v>154</v>
      </c>
      <c r="C122" s="240"/>
      <c r="D122" s="237"/>
      <c r="E122" s="237"/>
      <c r="F122" s="237"/>
    </row>
    <row r="123" spans="2:6" ht="15.75" hidden="1" thickBot="1">
      <c r="B123" s="238" t="s">
        <v>155</v>
      </c>
      <c r="C123" s="240"/>
      <c r="D123" s="237"/>
      <c r="E123" s="237"/>
      <c r="F123" s="237"/>
    </row>
    <row r="124" spans="2:6" ht="15.75" hidden="1" thickBot="1">
      <c r="B124" s="236" t="s">
        <v>27</v>
      </c>
      <c r="C124" s="240"/>
      <c r="D124" s="237"/>
      <c r="E124" s="237"/>
      <c r="F124" s="237"/>
    </row>
    <row r="125" spans="2:6" ht="15.75" hidden="1" thickBot="1">
      <c r="B125" s="238" t="s">
        <v>154</v>
      </c>
      <c r="C125" s="240"/>
      <c r="D125" s="237"/>
      <c r="E125" s="237"/>
      <c r="F125" s="237"/>
    </row>
    <row r="126" spans="2:6" ht="15" hidden="1" customHeight="1" thickBot="1">
      <c r="B126" s="238" t="s">
        <v>155</v>
      </c>
      <c r="C126" s="240"/>
      <c r="D126" s="237"/>
      <c r="E126" s="237"/>
      <c r="F126" s="237"/>
    </row>
    <row r="127" spans="2:6" ht="15.75" hidden="1" thickBot="1">
      <c r="B127" s="236" t="s">
        <v>28</v>
      </c>
      <c r="C127" s="240">
        <v>0</v>
      </c>
      <c r="D127" s="237">
        <v>0</v>
      </c>
      <c r="E127" s="237">
        <v>0</v>
      </c>
      <c r="F127" s="237">
        <v>0</v>
      </c>
    </row>
    <row r="128" spans="2:6" ht="15.75" hidden="1" thickBot="1">
      <c r="B128" s="238" t="s">
        <v>154</v>
      </c>
      <c r="C128" s="240"/>
      <c r="D128" s="237"/>
      <c r="E128" s="237"/>
      <c r="F128" s="237"/>
    </row>
    <row r="129" spans="2:6" ht="15.75" hidden="1" thickBot="1">
      <c r="B129" s="238" t="s">
        <v>155</v>
      </c>
      <c r="C129" s="240"/>
      <c r="D129" s="237"/>
      <c r="E129" s="237"/>
      <c r="F129" s="237"/>
    </row>
    <row r="130" spans="2:6" ht="24.75" hidden="1" thickBot="1">
      <c r="B130" s="236" t="s">
        <v>29</v>
      </c>
      <c r="C130" s="240"/>
      <c r="D130" s="237"/>
      <c r="E130" s="237"/>
      <c r="F130" s="237"/>
    </row>
    <row r="131" spans="2:6" ht="15.75" hidden="1" thickBot="1">
      <c r="B131" s="238" t="s">
        <v>154</v>
      </c>
      <c r="C131" s="240"/>
      <c r="D131" s="237"/>
      <c r="E131" s="237"/>
      <c r="F131" s="237"/>
    </row>
    <row r="132" spans="2:6" ht="15.75" hidden="1" thickBot="1">
      <c r="B132" s="238" t="s">
        <v>155</v>
      </c>
      <c r="C132" s="240"/>
      <c r="D132" s="237"/>
      <c r="E132" s="237"/>
      <c r="F132" s="237"/>
    </row>
    <row r="133" spans="2:6" ht="15.75" hidden="1" thickBot="1">
      <c r="B133" s="253" t="s">
        <v>47</v>
      </c>
      <c r="C133" s="240">
        <f>C130+C127+C124+C121+C118+C115+C112</f>
        <v>0</v>
      </c>
      <c r="D133" s="240">
        <f t="shared" ref="D133:F133" si="14">D130+D127+D124+D121+D118+D115+D112</f>
        <v>0</v>
      </c>
      <c r="E133" s="240">
        <f t="shared" si="14"/>
        <v>0</v>
      </c>
      <c r="F133" s="240">
        <f t="shared" si="14"/>
        <v>0</v>
      </c>
    </row>
    <row r="134" spans="2:6" ht="17.25" hidden="1" customHeight="1" thickBot="1">
      <c r="B134" s="248" t="s">
        <v>31</v>
      </c>
      <c r="C134" s="249">
        <f>IF(C133-C104=0,0,"Error")</f>
        <v>0</v>
      </c>
      <c r="D134" s="249">
        <f>IF(D133-D104=0,0,"Error")</f>
        <v>0</v>
      </c>
      <c r="E134" s="249">
        <f>IF(E133-E104=0,0,"Error")</f>
        <v>0</v>
      </c>
      <c r="F134" s="249">
        <f>IF(F133-F104=0,0,"Error")</f>
        <v>0</v>
      </c>
    </row>
    <row r="135" spans="2:6" ht="15.75" thickBot="1">
      <c r="B135" s="250" t="s">
        <v>172</v>
      </c>
      <c r="C135" s="1008" t="s">
        <v>708</v>
      </c>
      <c r="D135" s="1009"/>
      <c r="E135" s="1009"/>
      <c r="F135" s="1010"/>
    </row>
    <row r="136" spans="2:6" ht="34.5" customHeight="1" thickBot="1">
      <c r="B136" s="215" t="s">
        <v>14</v>
      </c>
      <c r="C136" s="1008" t="s">
        <v>708</v>
      </c>
      <c r="D136" s="1009"/>
      <c r="E136" s="1009"/>
      <c r="F136" s="1010"/>
    </row>
    <row r="137" spans="2:6" ht="15.75" thickBot="1">
      <c r="B137" s="215" t="s">
        <v>15</v>
      </c>
      <c r="C137" s="995" t="s">
        <v>707</v>
      </c>
      <c r="D137" s="984"/>
      <c r="E137" s="984"/>
      <c r="F137" s="985"/>
    </row>
    <row r="138" spans="2:6" ht="12.75" customHeight="1">
      <c r="B138" s="986"/>
      <c r="C138" s="230">
        <v>2021</v>
      </c>
      <c r="D138" s="230">
        <v>2022</v>
      </c>
      <c r="E138" s="230">
        <v>2023</v>
      </c>
      <c r="F138" s="230">
        <v>2024</v>
      </c>
    </row>
    <row r="139" spans="2:6" ht="9" customHeight="1" thickBot="1">
      <c r="B139" s="987"/>
      <c r="C139" s="231" t="s">
        <v>7</v>
      </c>
      <c r="D139" s="231" t="s">
        <v>8</v>
      </c>
      <c r="E139" s="231" t="s">
        <v>8</v>
      </c>
      <c r="F139" s="231" t="s">
        <v>8</v>
      </c>
    </row>
    <row r="140" spans="2:6" ht="15.75" thickBot="1">
      <c r="B140" s="215" t="s">
        <v>16</v>
      </c>
      <c r="C140" s="215"/>
      <c r="D140" s="215">
        <v>36</v>
      </c>
      <c r="E140" s="215">
        <v>36</v>
      </c>
      <c r="F140" s="215">
        <v>36</v>
      </c>
    </row>
    <row r="141" spans="2:6" ht="15.75" thickBot="1">
      <c r="B141" s="215" t="s">
        <v>17</v>
      </c>
      <c r="C141" s="232">
        <f>C170</f>
        <v>4000</v>
      </c>
      <c r="D141" s="232">
        <f t="shared" ref="D141:F141" si="15">D170</f>
        <v>4000</v>
      </c>
      <c r="E141" s="232">
        <f t="shared" si="15"/>
        <v>4000</v>
      </c>
      <c r="F141" s="232">
        <f t="shared" si="15"/>
        <v>4000</v>
      </c>
    </row>
    <row r="142" spans="2:6" ht="15.75" thickBot="1">
      <c r="B142" s="215" t="s">
        <v>18</v>
      </c>
      <c r="C142" s="232" t="e">
        <f>C141/C140</f>
        <v>#DIV/0!</v>
      </c>
      <c r="D142" s="232">
        <f>D141/D140</f>
        <v>111.11111111111111</v>
      </c>
      <c r="E142" s="232">
        <f>E141/E140</f>
        <v>111.11111111111111</v>
      </c>
      <c r="F142" s="232">
        <f>F141/F140</f>
        <v>111.11111111111111</v>
      </c>
    </row>
    <row r="143" spans="2:6" ht="15.75" thickBot="1">
      <c r="B143" s="215" t="s">
        <v>19</v>
      </c>
      <c r="C143" s="233"/>
      <c r="D143" s="234" t="e">
        <f>D140/C140-1</f>
        <v>#DIV/0!</v>
      </c>
      <c r="E143" s="234">
        <f>E140/D140-1</f>
        <v>0</v>
      </c>
      <c r="F143" s="234">
        <f>F140/E140-1</f>
        <v>0</v>
      </c>
    </row>
    <row r="144" spans="2:6" ht="15.75" thickBot="1">
      <c r="B144" s="215" t="s">
        <v>21</v>
      </c>
      <c r="C144" s="233"/>
      <c r="D144" s="234">
        <f>D141/C141-1</f>
        <v>0</v>
      </c>
      <c r="E144" s="234">
        <f t="shared" ref="E144:F145" si="16">E141/D141-1</f>
        <v>0</v>
      </c>
      <c r="F144" s="234">
        <f t="shared" si="16"/>
        <v>0</v>
      </c>
    </row>
    <row r="145" spans="2:6" ht="15.75" thickBot="1">
      <c r="B145" s="215" t="s">
        <v>22</v>
      </c>
      <c r="C145" s="233"/>
      <c r="D145" s="234" t="e">
        <f>D142/C142-1</f>
        <v>#DIV/0!</v>
      </c>
      <c r="E145" s="234">
        <f t="shared" si="16"/>
        <v>0</v>
      </c>
      <c r="F145" s="234">
        <f t="shared" si="16"/>
        <v>0</v>
      </c>
    </row>
    <row r="146" spans="2:6" ht="24.75" customHeight="1" thickBot="1">
      <c r="B146" s="988" t="s">
        <v>130</v>
      </c>
      <c r="C146" s="989"/>
      <c r="D146" s="989"/>
      <c r="E146" s="989"/>
      <c r="F146" s="990"/>
    </row>
    <row r="147" spans="2:6" ht="12.75" customHeight="1">
      <c r="B147" s="986"/>
      <c r="C147" s="230">
        <v>2021</v>
      </c>
      <c r="D147" s="230">
        <v>2022</v>
      </c>
      <c r="E147" s="230">
        <v>2023</v>
      </c>
      <c r="F147" s="230">
        <v>2024</v>
      </c>
    </row>
    <row r="148" spans="2:6" ht="9" customHeight="1" thickBot="1">
      <c r="B148" s="987"/>
      <c r="C148" s="231" t="s">
        <v>7</v>
      </c>
      <c r="D148" s="231" t="s">
        <v>8</v>
      </c>
      <c r="E148" s="231" t="s">
        <v>8</v>
      </c>
      <c r="F148" s="231" t="s">
        <v>8</v>
      </c>
    </row>
    <row r="149" spans="2:6" ht="24.75" customHeight="1" thickBot="1">
      <c r="B149" s="236" t="s">
        <v>23</v>
      </c>
      <c r="C149" s="237"/>
      <c r="D149" s="237"/>
      <c r="E149" s="237"/>
      <c r="F149" s="237"/>
    </row>
    <row r="150" spans="2:6" ht="38.25" customHeight="1" thickBot="1">
      <c r="B150" s="238" t="s">
        <v>154</v>
      </c>
      <c r="C150" s="240"/>
      <c r="D150" s="252"/>
      <c r="E150" s="252"/>
      <c r="F150" s="252"/>
    </row>
    <row r="151" spans="2:6" ht="24.75" customHeight="1" thickBot="1">
      <c r="B151" s="238" t="s">
        <v>155</v>
      </c>
      <c r="C151" s="240"/>
      <c r="D151" s="252"/>
      <c r="E151" s="252"/>
      <c r="F151" s="252"/>
    </row>
    <row r="152" spans="2:6" ht="24.75" customHeight="1" thickBot="1">
      <c r="B152" s="236" t="s">
        <v>24</v>
      </c>
      <c r="C152" s="237"/>
      <c r="D152" s="237"/>
      <c r="E152" s="237"/>
      <c r="F152" s="237"/>
    </row>
    <row r="153" spans="2:6" ht="15.75" thickBot="1">
      <c r="B153" s="238" t="s">
        <v>154</v>
      </c>
      <c r="C153" s="240"/>
      <c r="D153" s="237"/>
      <c r="E153" s="237"/>
      <c r="F153" s="237"/>
    </row>
    <row r="154" spans="2:6" ht="15.75" thickBot="1">
      <c r="B154" s="238" t="s">
        <v>155</v>
      </c>
      <c r="C154" s="240"/>
      <c r="D154" s="237"/>
      <c r="E154" s="237"/>
      <c r="F154" s="237"/>
    </row>
    <row r="155" spans="2:6" ht="24.75" customHeight="1" thickBot="1">
      <c r="B155" s="236" t="s">
        <v>25</v>
      </c>
      <c r="C155" s="372">
        <f>C156</f>
        <v>0</v>
      </c>
      <c r="D155" s="372">
        <f>D156</f>
        <v>0</v>
      </c>
      <c r="E155" s="372">
        <f t="shared" ref="E155:F155" si="17">E156</f>
        <v>0</v>
      </c>
      <c r="F155" s="372">
        <f t="shared" si="17"/>
        <v>0</v>
      </c>
    </row>
    <row r="156" spans="2:6" ht="15.75" thickBot="1">
      <c r="B156" s="238" t="s">
        <v>154</v>
      </c>
      <c r="C156" s="373"/>
      <c r="D156" s="372"/>
      <c r="E156" s="372"/>
      <c r="F156" s="372"/>
    </row>
    <row r="157" spans="2:6" ht="15.75" thickBot="1">
      <c r="B157" s="238" t="s">
        <v>155</v>
      </c>
      <c r="C157" s="240"/>
      <c r="D157" s="237"/>
      <c r="E157" s="237"/>
      <c r="F157" s="237"/>
    </row>
    <row r="158" spans="2:6" ht="15.75" thickBot="1">
      <c r="B158" s="236" t="s">
        <v>26</v>
      </c>
      <c r="C158" s="240"/>
      <c r="D158" s="237"/>
      <c r="E158" s="237"/>
      <c r="F158" s="237"/>
    </row>
    <row r="159" spans="2:6" ht="15.75" thickBot="1">
      <c r="B159" s="238" t="s">
        <v>154</v>
      </c>
      <c r="C159" s="240"/>
      <c r="D159" s="237"/>
      <c r="E159" s="237"/>
      <c r="F159" s="237"/>
    </row>
    <row r="160" spans="2:6" ht="15.75" thickBot="1">
      <c r="B160" s="238" t="s">
        <v>155</v>
      </c>
      <c r="C160" s="240"/>
      <c r="D160" s="237"/>
      <c r="E160" s="237"/>
      <c r="F160" s="237"/>
    </row>
    <row r="161" spans="2:6" ht="15.75" thickBot="1">
      <c r="B161" s="236" t="s">
        <v>27</v>
      </c>
      <c r="C161" s="240">
        <f>C162</f>
        <v>4000</v>
      </c>
      <c r="D161" s="240">
        <f t="shared" ref="D161:F161" si="18">D162</f>
        <v>4000</v>
      </c>
      <c r="E161" s="240">
        <f t="shared" si="18"/>
        <v>4000</v>
      </c>
      <c r="F161" s="240">
        <f t="shared" si="18"/>
        <v>4000</v>
      </c>
    </row>
    <row r="162" spans="2:6" ht="15.75" thickBot="1">
      <c r="B162" s="238" t="s">
        <v>154</v>
      </c>
      <c r="C162" s="240">
        <v>4000</v>
      </c>
      <c r="D162" s="240">
        <v>4000</v>
      </c>
      <c r="E162" s="240">
        <v>4000</v>
      </c>
      <c r="F162" s="240">
        <v>4000</v>
      </c>
    </row>
    <row r="163" spans="2:6" ht="15.75" thickBot="1">
      <c r="B163" s="238" t="s">
        <v>155</v>
      </c>
      <c r="C163" s="240"/>
      <c r="D163" s="237"/>
      <c r="E163" s="237"/>
      <c r="F163" s="237"/>
    </row>
    <row r="164" spans="2:6" ht="15.75" thickBot="1">
      <c r="B164" s="236" t="s">
        <v>28</v>
      </c>
      <c r="C164" s="240"/>
      <c r="D164" s="237"/>
      <c r="E164" s="237"/>
      <c r="F164" s="237"/>
    </row>
    <row r="165" spans="2:6" ht="15.75" thickBot="1">
      <c r="B165" s="238" t="s">
        <v>154</v>
      </c>
      <c r="C165" s="240"/>
      <c r="D165" s="237"/>
      <c r="E165" s="237"/>
      <c r="F165" s="237"/>
    </row>
    <row r="166" spans="2:6" ht="15.75" thickBot="1">
      <c r="B166" s="238" t="s">
        <v>155</v>
      </c>
      <c r="C166" s="240"/>
      <c r="D166" s="237"/>
      <c r="E166" s="237"/>
      <c r="F166" s="237"/>
    </row>
    <row r="167" spans="2:6" ht="24.75" thickBot="1">
      <c r="B167" s="236" t="s">
        <v>29</v>
      </c>
      <c r="C167" s="240"/>
      <c r="D167" s="237"/>
      <c r="E167" s="237"/>
      <c r="F167" s="237"/>
    </row>
    <row r="168" spans="2:6" ht="15.75" thickBot="1">
      <c r="B168" s="238" t="s">
        <v>154</v>
      </c>
      <c r="C168" s="240"/>
      <c r="D168" s="237"/>
      <c r="E168" s="237"/>
      <c r="F168" s="237"/>
    </row>
    <row r="169" spans="2:6" ht="15.75" thickBot="1">
      <c r="B169" s="238" t="s">
        <v>155</v>
      </c>
      <c r="C169" s="240"/>
      <c r="D169" s="237"/>
      <c r="E169" s="237"/>
      <c r="F169" s="237"/>
    </row>
    <row r="170" spans="2:6" ht="15.75" thickBot="1">
      <c r="B170" s="253" t="s">
        <v>47</v>
      </c>
      <c r="C170" s="240">
        <f>C167+C164+C161+C158+C155+C152+C149</f>
        <v>4000</v>
      </c>
      <c r="D170" s="240">
        <f>D167+D164+D161+D158+D155+D152+D149</f>
        <v>4000</v>
      </c>
      <c r="E170" s="240">
        <f t="shared" ref="E170:F170" si="19">E167+E164+E161+E158+E155+E152+E149</f>
        <v>4000</v>
      </c>
      <c r="F170" s="240">
        <f t="shared" si="19"/>
        <v>4000</v>
      </c>
    </row>
    <row r="171" spans="2:6" ht="17.25" customHeight="1" thickBot="1">
      <c r="B171" s="248" t="s">
        <v>31</v>
      </c>
      <c r="C171" s="249">
        <f>IF(C170-C141=0,0,"Error")</f>
        <v>0</v>
      </c>
      <c r="D171" s="249">
        <f>IF(D170-D141=0,0,"Error")</f>
        <v>0</v>
      </c>
      <c r="E171" s="249">
        <f>IF(E170-E141=0,0,"Error")</f>
        <v>0</v>
      </c>
      <c r="F171" s="249">
        <f>IF(F170-F141=0,0,"Error")</f>
        <v>0</v>
      </c>
    </row>
    <row r="172" spans="2:6" ht="15.75" thickBot="1">
      <c r="B172" s="998" t="s">
        <v>38</v>
      </c>
      <c r="C172" s="999"/>
      <c r="D172" s="999"/>
      <c r="E172" s="999"/>
      <c r="F172" s="1000"/>
    </row>
    <row r="173" spans="2:6" ht="15.75" thickBot="1">
      <c r="B173" s="998" t="s">
        <v>39</v>
      </c>
      <c r="C173" s="999"/>
      <c r="D173" s="999"/>
      <c r="E173" s="999"/>
      <c r="F173" s="1000"/>
    </row>
    <row r="174" spans="2:6" ht="15.75" thickBot="1">
      <c r="B174" s="227" t="s">
        <v>48</v>
      </c>
      <c r="C174" s="1001" t="s">
        <v>706</v>
      </c>
      <c r="D174" s="1002"/>
      <c r="E174" s="1003"/>
      <c r="F174" s="1004"/>
    </row>
    <row r="175" spans="2:6" ht="34.5" customHeight="1" thickBot="1">
      <c r="B175" s="227" t="s">
        <v>68</v>
      </c>
      <c r="C175" s="227" t="s">
        <v>706</v>
      </c>
      <c r="D175" s="374" t="s">
        <v>156</v>
      </c>
      <c r="E175" s="1005" t="s">
        <v>705</v>
      </c>
      <c r="F175" s="1006"/>
    </row>
    <row r="176" spans="2:6" ht="15.75" thickBot="1">
      <c r="B176" s="259"/>
      <c r="C176" s="992"/>
      <c r="D176" s="1007"/>
      <c r="E176" s="993"/>
      <c r="F176" s="994"/>
    </row>
    <row r="177" spans="2:12" ht="17.25" customHeight="1" thickBot="1">
      <c r="B177" s="215" t="s">
        <v>14</v>
      </c>
      <c r="C177" s="995" t="s">
        <v>704</v>
      </c>
      <c r="D177" s="996"/>
      <c r="E177" s="996"/>
      <c r="F177" s="997"/>
    </row>
    <row r="178" spans="2:12" ht="15.75" thickBot="1">
      <c r="B178" s="215" t="s">
        <v>15</v>
      </c>
      <c r="C178" s="991" t="s">
        <v>46</v>
      </c>
      <c r="D178" s="984"/>
      <c r="E178" s="984"/>
      <c r="F178" s="985"/>
    </row>
    <row r="179" spans="2:12" ht="12.75" customHeight="1">
      <c r="B179" s="986"/>
      <c r="C179" s="230">
        <v>2021</v>
      </c>
      <c r="D179" s="230">
        <v>2022</v>
      </c>
      <c r="E179" s="230">
        <v>2023</v>
      </c>
      <c r="F179" s="230">
        <v>2024</v>
      </c>
    </row>
    <row r="180" spans="2:12" ht="9" customHeight="1" thickBot="1">
      <c r="B180" s="987"/>
      <c r="C180" s="231" t="s">
        <v>7</v>
      </c>
      <c r="D180" s="231" t="s">
        <v>8</v>
      </c>
      <c r="E180" s="231" t="s">
        <v>8</v>
      </c>
      <c r="F180" s="231" t="s">
        <v>8</v>
      </c>
    </row>
    <row r="181" spans="2:12" ht="15.75" thickBot="1">
      <c r="B181" s="215" t="s">
        <v>16</v>
      </c>
      <c r="C181" s="232">
        <v>8</v>
      </c>
      <c r="D181" s="232">
        <v>8</v>
      </c>
      <c r="E181" s="232">
        <v>8</v>
      </c>
      <c r="F181" s="232">
        <v>8</v>
      </c>
    </row>
    <row r="182" spans="2:12" ht="15.75" thickBot="1">
      <c r="B182" s="215" t="s">
        <v>17</v>
      </c>
      <c r="C182" s="232">
        <f>C200</f>
        <v>1000</v>
      </c>
      <c r="D182" s="232">
        <f t="shared" ref="D182:F182" si="20">D200</f>
        <v>1000</v>
      </c>
      <c r="E182" s="232">
        <f t="shared" si="20"/>
        <v>1000</v>
      </c>
      <c r="F182" s="232">
        <f t="shared" si="20"/>
        <v>1000</v>
      </c>
    </row>
    <row r="183" spans="2:12" ht="15.75" thickBot="1">
      <c r="B183" s="215" t="s">
        <v>18</v>
      </c>
      <c r="C183" s="232">
        <f>C182/C181</f>
        <v>125</v>
      </c>
      <c r="D183" s="232">
        <f t="shared" ref="D183:F183" si="21">D182/D181</f>
        <v>125</v>
      </c>
      <c r="E183" s="232">
        <f t="shared" si="21"/>
        <v>125</v>
      </c>
      <c r="F183" s="232">
        <f t="shared" si="21"/>
        <v>125</v>
      </c>
    </row>
    <row r="184" spans="2:12" ht="15.75" thickBot="1">
      <c r="B184" s="215" t="s">
        <v>19</v>
      </c>
      <c r="C184" s="233" t="s">
        <v>20</v>
      </c>
      <c r="D184" s="234">
        <f>D181/C181-1</f>
        <v>0</v>
      </c>
      <c r="E184" s="234">
        <f t="shared" ref="E184:F186" si="22">E181/D181-1</f>
        <v>0</v>
      </c>
      <c r="F184" s="234">
        <f t="shared" si="22"/>
        <v>0</v>
      </c>
      <c r="H184" s="235"/>
      <c r="I184" s="235"/>
      <c r="J184" s="235"/>
      <c r="K184" s="235"/>
      <c r="L184" s="235"/>
    </row>
    <row r="185" spans="2:12" ht="15.75" thickBot="1">
      <c r="B185" s="215" t="s">
        <v>21</v>
      </c>
      <c r="C185" s="233" t="s">
        <v>20</v>
      </c>
      <c r="D185" s="234">
        <f>D182/C182-1</f>
        <v>0</v>
      </c>
      <c r="E185" s="234">
        <f t="shared" si="22"/>
        <v>0</v>
      </c>
      <c r="F185" s="234">
        <f t="shared" si="22"/>
        <v>0</v>
      </c>
    </row>
    <row r="186" spans="2:12" ht="15.75" thickBot="1">
      <c r="B186" s="215" t="s">
        <v>22</v>
      </c>
      <c r="C186" s="233" t="s">
        <v>20</v>
      </c>
      <c r="D186" s="234">
        <f>D183/C183-1</f>
        <v>0</v>
      </c>
      <c r="E186" s="234">
        <f t="shared" si="22"/>
        <v>0</v>
      </c>
      <c r="F186" s="234">
        <f t="shared" si="22"/>
        <v>0</v>
      </c>
    </row>
    <row r="187" spans="2:12" ht="15.75" thickBot="1">
      <c r="B187" s="988" t="s">
        <v>112</v>
      </c>
      <c r="C187" s="989"/>
      <c r="D187" s="989"/>
      <c r="E187" s="989"/>
      <c r="F187" s="990"/>
    </row>
    <row r="188" spans="2:12" ht="12.75" customHeight="1">
      <c r="B188" s="986"/>
      <c r="C188" s="230">
        <v>2021</v>
      </c>
      <c r="D188" s="230">
        <v>2022</v>
      </c>
      <c r="E188" s="230">
        <v>2023</v>
      </c>
      <c r="F188" s="230">
        <v>2024</v>
      </c>
    </row>
    <row r="189" spans="2:12" ht="9" customHeight="1" thickBot="1">
      <c r="B189" s="987"/>
      <c r="C189" s="231" t="s">
        <v>7</v>
      </c>
      <c r="D189" s="231" t="s">
        <v>8</v>
      </c>
      <c r="E189" s="231" t="s">
        <v>8</v>
      </c>
      <c r="F189" s="231" t="s">
        <v>8</v>
      </c>
    </row>
    <row r="190" spans="2:12" ht="15.75" thickBot="1">
      <c r="B190" s="236" t="s">
        <v>41</v>
      </c>
      <c r="C190" s="237">
        <f>C191+C192+C193+C194</f>
        <v>0</v>
      </c>
      <c r="D190" s="237">
        <f t="shared" ref="D190:F190" si="23">D191+D192+D193+D194</f>
        <v>0</v>
      </c>
      <c r="E190" s="237">
        <f t="shared" si="23"/>
        <v>0</v>
      </c>
      <c r="F190" s="237">
        <f t="shared" si="23"/>
        <v>0</v>
      </c>
    </row>
    <row r="191" spans="2:12" ht="15.75" thickBot="1">
      <c r="B191" s="238" t="s">
        <v>154</v>
      </c>
      <c r="C191" s="237"/>
      <c r="D191" s="237"/>
      <c r="E191" s="237"/>
      <c r="F191" s="237"/>
    </row>
    <row r="192" spans="2:12" ht="15.75" thickBot="1">
      <c r="B192" s="238" t="s">
        <v>159</v>
      </c>
      <c r="C192" s="237"/>
      <c r="D192" s="237"/>
      <c r="E192" s="237"/>
      <c r="F192" s="237"/>
    </row>
    <row r="193" spans="2:6" ht="15.75" thickBot="1">
      <c r="B193" s="238" t="s">
        <v>160</v>
      </c>
      <c r="C193" s="237"/>
      <c r="D193" s="237"/>
      <c r="E193" s="237"/>
      <c r="F193" s="237"/>
    </row>
    <row r="194" spans="2:6" ht="15.75" thickBot="1">
      <c r="B194" s="238" t="s">
        <v>161</v>
      </c>
      <c r="C194" s="237"/>
      <c r="D194" s="237"/>
      <c r="E194" s="237"/>
      <c r="F194" s="237"/>
    </row>
    <row r="195" spans="2:6" ht="15.75" thickBot="1">
      <c r="B195" s="236" t="s">
        <v>42</v>
      </c>
      <c r="C195" s="240">
        <f>C196+C197+C198+C199</f>
        <v>1000</v>
      </c>
      <c r="D195" s="240">
        <f t="shared" ref="D195:F195" si="24">D196+D197+D198+D199</f>
        <v>1000</v>
      </c>
      <c r="E195" s="240">
        <f t="shared" si="24"/>
        <v>1000</v>
      </c>
      <c r="F195" s="240">
        <f t="shared" si="24"/>
        <v>1000</v>
      </c>
    </row>
    <row r="196" spans="2:6" ht="15.75" thickBot="1">
      <c r="B196" s="238" t="s">
        <v>154</v>
      </c>
      <c r="C196" s="240">
        <v>1000</v>
      </c>
      <c r="D196" s="237">
        <v>1000</v>
      </c>
      <c r="E196" s="237">
        <v>1000</v>
      </c>
      <c r="F196" s="237">
        <v>1000</v>
      </c>
    </row>
    <row r="197" spans="2:6" ht="15.75" thickBot="1">
      <c r="B197" s="238" t="s">
        <v>159</v>
      </c>
      <c r="C197" s="240"/>
      <c r="D197" s="237"/>
      <c r="E197" s="237"/>
      <c r="F197" s="237"/>
    </row>
    <row r="198" spans="2:6" ht="15.75" thickBot="1">
      <c r="B198" s="238" t="s">
        <v>160</v>
      </c>
      <c r="C198" s="240"/>
      <c r="D198" s="237"/>
      <c r="E198" s="237"/>
      <c r="F198" s="237"/>
    </row>
    <row r="199" spans="2:6" ht="15.75" thickBot="1">
      <c r="B199" s="238" t="s">
        <v>161</v>
      </c>
      <c r="C199" s="240"/>
      <c r="D199" s="237"/>
      <c r="E199" s="237"/>
      <c r="F199" s="237"/>
    </row>
    <row r="200" spans="2:6" ht="15.75" thickBot="1">
      <c r="B200" s="260" t="s">
        <v>30</v>
      </c>
      <c r="C200" s="240">
        <f>C190+C195</f>
        <v>1000</v>
      </c>
      <c r="D200" s="240">
        <f t="shared" ref="D200:F200" si="25">D190+D195</f>
        <v>1000</v>
      </c>
      <c r="E200" s="240">
        <f t="shared" si="25"/>
        <v>1000</v>
      </c>
      <c r="F200" s="240">
        <f t="shared" si="25"/>
        <v>1000</v>
      </c>
    </row>
    <row r="201" spans="2:6" ht="34.5" hidden="1" thickBot="1">
      <c r="B201" s="227" t="s">
        <v>32</v>
      </c>
      <c r="C201" s="227" t="s">
        <v>200</v>
      </c>
      <c r="D201" s="374" t="s">
        <v>156</v>
      </c>
      <c r="E201" s="993"/>
      <c r="F201" s="994"/>
    </row>
    <row r="202" spans="2:6" ht="17.25" hidden="1" customHeight="1" thickBot="1">
      <c r="B202" s="215" t="s">
        <v>14</v>
      </c>
      <c r="C202" s="995" t="s">
        <v>54</v>
      </c>
      <c r="D202" s="996"/>
      <c r="E202" s="996"/>
      <c r="F202" s="997"/>
    </row>
    <row r="203" spans="2:6" ht="15.75" hidden="1" thickBot="1">
      <c r="B203" s="215" t="s">
        <v>15</v>
      </c>
      <c r="C203" s="991" t="s">
        <v>201</v>
      </c>
      <c r="D203" s="984"/>
      <c r="E203" s="984"/>
      <c r="F203" s="985"/>
    </row>
    <row r="204" spans="2:6" ht="12.75" hidden="1" customHeight="1">
      <c r="B204" s="986"/>
      <c r="C204" s="230">
        <v>2020</v>
      </c>
      <c r="D204" s="230">
        <v>2021</v>
      </c>
      <c r="E204" s="230">
        <v>2022</v>
      </c>
      <c r="F204" s="230">
        <v>2023</v>
      </c>
    </row>
    <row r="205" spans="2:6" ht="9" hidden="1" customHeight="1" thickBot="1">
      <c r="B205" s="987"/>
      <c r="C205" s="231" t="s">
        <v>7</v>
      </c>
      <c r="D205" s="231" t="s">
        <v>8</v>
      </c>
      <c r="E205" s="231" t="s">
        <v>8</v>
      </c>
      <c r="F205" s="231" t="s">
        <v>8</v>
      </c>
    </row>
    <row r="206" spans="2:6" ht="15.75" hidden="1" thickBot="1">
      <c r="B206" s="215" t="s">
        <v>16</v>
      </c>
      <c r="C206" s="215"/>
      <c r="D206" s="233">
        <v>0</v>
      </c>
      <c r="E206" s="215"/>
      <c r="F206" s="215"/>
    </row>
    <row r="207" spans="2:6" ht="15.75" hidden="1" thickBot="1">
      <c r="B207" s="215" t="s">
        <v>17</v>
      </c>
      <c r="C207" s="232"/>
      <c r="D207" s="232">
        <f>D225</f>
        <v>0</v>
      </c>
      <c r="E207" s="232"/>
      <c r="F207" s="232"/>
    </row>
    <row r="208" spans="2:6" ht="15.75" hidden="1" thickBot="1">
      <c r="B208" s="215" t="s">
        <v>18</v>
      </c>
      <c r="C208" s="232" t="e">
        <f>C207/C206</f>
        <v>#DIV/0!</v>
      </c>
      <c r="D208" s="232" t="e">
        <f t="shared" ref="D208:F208" si="26">D207/D206</f>
        <v>#DIV/0!</v>
      </c>
      <c r="E208" s="232" t="e">
        <f t="shared" si="26"/>
        <v>#DIV/0!</v>
      </c>
      <c r="F208" s="232" t="e">
        <f t="shared" si="26"/>
        <v>#DIV/0!</v>
      </c>
    </row>
    <row r="209" spans="2:12" ht="15.75" hidden="1" thickBot="1">
      <c r="B209" s="215" t="s">
        <v>19</v>
      </c>
      <c r="C209" s="233" t="s">
        <v>20</v>
      </c>
      <c r="D209" s="234" t="e">
        <f>D206/C206-1</f>
        <v>#DIV/0!</v>
      </c>
      <c r="E209" s="234" t="e">
        <f t="shared" ref="E209:F211" si="27">E206/D206-1</f>
        <v>#DIV/0!</v>
      </c>
      <c r="F209" s="234" t="e">
        <f t="shared" si="27"/>
        <v>#DIV/0!</v>
      </c>
      <c r="H209" s="235"/>
      <c r="I209" s="235"/>
      <c r="J209" s="235"/>
      <c r="K209" s="235"/>
      <c r="L209" s="235"/>
    </row>
    <row r="210" spans="2:12" ht="15.75" hidden="1" thickBot="1">
      <c r="B210" s="215" t="s">
        <v>21</v>
      </c>
      <c r="C210" s="233" t="s">
        <v>20</v>
      </c>
      <c r="D210" s="234" t="e">
        <f>D207/C207-1</f>
        <v>#DIV/0!</v>
      </c>
      <c r="E210" s="234" t="e">
        <f t="shared" si="27"/>
        <v>#DIV/0!</v>
      </c>
      <c r="F210" s="234" t="e">
        <f t="shared" si="27"/>
        <v>#DIV/0!</v>
      </c>
    </row>
    <row r="211" spans="2:12" ht="15.75" hidden="1" thickBot="1">
      <c r="B211" s="215" t="s">
        <v>22</v>
      </c>
      <c r="C211" s="233" t="s">
        <v>20</v>
      </c>
      <c r="D211" s="234" t="e">
        <f>D208/C208-1</f>
        <v>#DIV/0!</v>
      </c>
      <c r="E211" s="234" t="e">
        <f t="shared" si="27"/>
        <v>#DIV/0!</v>
      </c>
      <c r="F211" s="234" t="e">
        <f t="shared" si="27"/>
        <v>#DIV/0!</v>
      </c>
    </row>
    <row r="212" spans="2:12" ht="15.75" hidden="1" thickBot="1">
      <c r="B212" s="988" t="s">
        <v>131</v>
      </c>
      <c r="C212" s="989"/>
      <c r="D212" s="989"/>
      <c r="E212" s="989"/>
      <c r="F212" s="990"/>
    </row>
    <row r="213" spans="2:12" ht="12.75" hidden="1" customHeight="1">
      <c r="B213" s="986"/>
      <c r="C213" s="230">
        <v>2020</v>
      </c>
      <c r="D213" s="230">
        <v>2021</v>
      </c>
      <c r="E213" s="230">
        <v>2022</v>
      </c>
      <c r="F213" s="230">
        <v>2023</v>
      </c>
    </row>
    <row r="214" spans="2:12" ht="9" hidden="1" customHeight="1" thickBot="1">
      <c r="B214" s="987"/>
      <c r="C214" s="231" t="s">
        <v>7</v>
      </c>
      <c r="D214" s="231" t="s">
        <v>8</v>
      </c>
      <c r="E214" s="231" t="s">
        <v>8</v>
      </c>
      <c r="F214" s="231" t="s">
        <v>8</v>
      </c>
    </row>
    <row r="215" spans="2:12" ht="15.75" hidden="1" thickBot="1">
      <c r="B215" s="236" t="s">
        <v>41</v>
      </c>
      <c r="C215" s="237">
        <f>C216+C217+C218+C219</f>
        <v>0</v>
      </c>
      <c r="D215" s="237">
        <f t="shared" ref="D215:F215" si="28">D216+D217+D218+D219</f>
        <v>0</v>
      </c>
      <c r="E215" s="237">
        <f t="shared" si="28"/>
        <v>0</v>
      </c>
      <c r="F215" s="237">
        <f t="shared" si="28"/>
        <v>0</v>
      </c>
    </row>
    <row r="216" spans="2:12" ht="15.75" hidden="1" thickBot="1">
      <c r="B216" s="238" t="s">
        <v>154</v>
      </c>
      <c r="C216" s="237"/>
      <c r="D216" s="237"/>
      <c r="E216" s="237"/>
      <c r="F216" s="237"/>
    </row>
    <row r="217" spans="2:12" ht="15.75" hidden="1" thickBot="1">
      <c r="B217" s="238" t="s">
        <v>159</v>
      </c>
      <c r="C217" s="237"/>
      <c r="D217" s="237"/>
      <c r="E217" s="237"/>
      <c r="F217" s="237"/>
    </row>
    <row r="218" spans="2:12" ht="15.75" hidden="1" thickBot="1">
      <c r="B218" s="238" t="s">
        <v>160</v>
      </c>
      <c r="C218" s="237"/>
      <c r="D218" s="237"/>
      <c r="E218" s="237"/>
      <c r="F218" s="237"/>
    </row>
    <row r="219" spans="2:12" ht="15.75" hidden="1" thickBot="1">
      <c r="B219" s="238" t="s">
        <v>161</v>
      </c>
      <c r="C219" s="237"/>
      <c r="D219" s="237"/>
      <c r="E219" s="237"/>
      <c r="F219" s="237"/>
    </row>
    <row r="220" spans="2:12" ht="15.75" hidden="1" thickBot="1">
      <c r="B220" s="236" t="s">
        <v>42</v>
      </c>
      <c r="C220" s="240">
        <f>C221+C222+C223+C224</f>
        <v>0</v>
      </c>
      <c r="D220" s="240">
        <f t="shared" ref="D220:F220" si="29">D221+D222+D223+D224</f>
        <v>0</v>
      </c>
      <c r="E220" s="240">
        <f t="shared" si="29"/>
        <v>0</v>
      </c>
      <c r="F220" s="240">
        <f t="shared" si="29"/>
        <v>0</v>
      </c>
    </row>
    <row r="221" spans="2:12" ht="15.75" hidden="1" thickBot="1">
      <c r="B221" s="238" t="s">
        <v>154</v>
      </c>
      <c r="C221" s="240"/>
      <c r="D221" s="241">
        <v>0</v>
      </c>
      <c r="E221" s="237"/>
      <c r="F221" s="237"/>
    </row>
    <row r="222" spans="2:12" ht="15.75" hidden="1" thickBot="1">
      <c r="B222" s="238" t="s">
        <v>159</v>
      </c>
      <c r="C222" s="240"/>
      <c r="D222" s="237"/>
      <c r="E222" s="237"/>
      <c r="F222" s="237"/>
    </row>
    <row r="223" spans="2:12" ht="15.75" hidden="1" thickBot="1">
      <c r="B223" s="238" t="s">
        <v>160</v>
      </c>
      <c r="C223" s="240"/>
      <c r="D223" s="237"/>
      <c r="E223" s="237"/>
      <c r="F223" s="237"/>
    </row>
    <row r="224" spans="2:12" ht="15.75" hidden="1" thickBot="1">
      <c r="B224" s="238" t="s">
        <v>161</v>
      </c>
      <c r="C224" s="240"/>
      <c r="D224" s="237"/>
      <c r="E224" s="237"/>
      <c r="F224" s="237"/>
    </row>
    <row r="225" spans="2:12" ht="15.75" hidden="1" thickBot="1">
      <c r="B225" s="260" t="s">
        <v>162</v>
      </c>
      <c r="C225" s="240">
        <f>C215+C220</f>
        <v>0</v>
      </c>
      <c r="D225" s="240">
        <f t="shared" ref="D225:F225" si="30">D215+D220</f>
        <v>0</v>
      </c>
      <c r="E225" s="240">
        <f t="shared" si="30"/>
        <v>0</v>
      </c>
      <c r="F225" s="240">
        <f t="shared" si="30"/>
        <v>0</v>
      </c>
    </row>
    <row r="226" spans="2:12" ht="34.5" hidden="1" thickBot="1">
      <c r="B226" s="227" t="s">
        <v>65</v>
      </c>
      <c r="C226" s="375"/>
      <c r="D226" s="376" t="s">
        <v>156</v>
      </c>
      <c r="E226" s="377"/>
      <c r="F226" s="378"/>
    </row>
    <row r="227" spans="2:12" ht="17.25" hidden="1" customHeight="1" thickBot="1">
      <c r="B227" s="215" t="s">
        <v>14</v>
      </c>
      <c r="C227" s="995"/>
      <c r="D227" s="996"/>
      <c r="E227" s="996"/>
      <c r="F227" s="997"/>
    </row>
    <row r="228" spans="2:12" ht="15.75" hidden="1" thickBot="1">
      <c r="B228" s="215" t="s">
        <v>15</v>
      </c>
      <c r="C228" s="991"/>
      <c r="D228" s="984"/>
      <c r="E228" s="984"/>
      <c r="F228" s="985"/>
    </row>
    <row r="229" spans="2:12" ht="12.75" hidden="1" customHeight="1">
      <c r="B229" s="986"/>
      <c r="C229" s="230">
        <v>2018</v>
      </c>
      <c r="D229" s="230">
        <v>2019</v>
      </c>
      <c r="E229" s="230">
        <v>2020</v>
      </c>
      <c r="F229" s="230">
        <v>2021</v>
      </c>
    </row>
    <row r="230" spans="2:12" ht="9" hidden="1" customHeight="1" thickBot="1">
      <c r="B230" s="987"/>
      <c r="C230" s="231" t="s">
        <v>7</v>
      </c>
      <c r="D230" s="231" t="s">
        <v>8</v>
      </c>
      <c r="E230" s="231" t="s">
        <v>8</v>
      </c>
      <c r="F230" s="231" t="s">
        <v>8</v>
      </c>
    </row>
    <row r="231" spans="2:12" ht="15.75" hidden="1" thickBot="1">
      <c r="B231" s="215" t="s">
        <v>16</v>
      </c>
      <c r="C231" s="215"/>
      <c r="D231" s="215"/>
      <c r="E231" s="215"/>
      <c r="F231" s="215"/>
    </row>
    <row r="232" spans="2:12" ht="15.75" hidden="1" thickBot="1">
      <c r="B232" s="215" t="s">
        <v>17</v>
      </c>
      <c r="C232" s="232">
        <f>C250</f>
        <v>0</v>
      </c>
      <c r="D232" s="232">
        <f t="shared" ref="D232:F232" si="31">D250</f>
        <v>0</v>
      </c>
      <c r="E232" s="232">
        <f t="shared" si="31"/>
        <v>0</v>
      </c>
      <c r="F232" s="232">
        <f t="shared" si="31"/>
        <v>0</v>
      </c>
    </row>
    <row r="233" spans="2:12" ht="15.75" hidden="1" thickBot="1">
      <c r="B233" s="215" t="s">
        <v>18</v>
      </c>
      <c r="C233" s="232" t="e">
        <f>C232/C231</f>
        <v>#DIV/0!</v>
      </c>
      <c r="D233" s="232" t="e">
        <f t="shared" ref="D233:F233" si="32">D232/D231</f>
        <v>#DIV/0!</v>
      </c>
      <c r="E233" s="232" t="e">
        <f t="shared" si="32"/>
        <v>#DIV/0!</v>
      </c>
      <c r="F233" s="232" t="e">
        <f t="shared" si="32"/>
        <v>#DIV/0!</v>
      </c>
    </row>
    <row r="234" spans="2:12" ht="15.75" hidden="1" thickBot="1">
      <c r="B234" s="215" t="s">
        <v>19</v>
      </c>
      <c r="C234" s="233" t="s">
        <v>20</v>
      </c>
      <c r="D234" s="234" t="e">
        <f>D231/C231-1</f>
        <v>#DIV/0!</v>
      </c>
      <c r="E234" s="234" t="e">
        <f t="shared" ref="E234:F236" si="33">E231/D231-1</f>
        <v>#DIV/0!</v>
      </c>
      <c r="F234" s="234" t="e">
        <f t="shared" si="33"/>
        <v>#DIV/0!</v>
      </c>
      <c r="H234" s="235"/>
      <c r="I234" s="235"/>
      <c r="J234" s="235"/>
      <c r="K234" s="235"/>
      <c r="L234" s="235"/>
    </row>
    <row r="235" spans="2:12" ht="15.75" hidden="1" thickBot="1">
      <c r="B235" s="215" t="s">
        <v>21</v>
      </c>
      <c r="C235" s="233" t="s">
        <v>20</v>
      </c>
      <c r="D235" s="234" t="e">
        <f>D232/C232-1</f>
        <v>#DIV/0!</v>
      </c>
      <c r="E235" s="234" t="e">
        <f t="shared" si="33"/>
        <v>#DIV/0!</v>
      </c>
      <c r="F235" s="234" t="e">
        <f t="shared" si="33"/>
        <v>#DIV/0!</v>
      </c>
    </row>
    <row r="236" spans="2:12" ht="15.75" hidden="1" thickBot="1">
      <c r="B236" s="215" t="s">
        <v>22</v>
      </c>
      <c r="C236" s="233" t="s">
        <v>20</v>
      </c>
      <c r="D236" s="234" t="e">
        <f>D233/C233-1</f>
        <v>#DIV/0!</v>
      </c>
      <c r="E236" s="234" t="e">
        <f t="shared" si="33"/>
        <v>#DIV/0!</v>
      </c>
      <c r="F236" s="234" t="e">
        <f t="shared" si="33"/>
        <v>#DIV/0!</v>
      </c>
    </row>
    <row r="237" spans="2:12" ht="15.75" hidden="1" thickBot="1">
      <c r="B237" s="988" t="s">
        <v>170</v>
      </c>
      <c r="C237" s="989"/>
      <c r="D237" s="989"/>
      <c r="E237" s="989"/>
      <c r="F237" s="990"/>
    </row>
    <row r="238" spans="2:12" ht="12.75" hidden="1" customHeight="1">
      <c r="B238" s="986"/>
      <c r="C238" s="230">
        <v>2018</v>
      </c>
      <c r="D238" s="230">
        <v>2019</v>
      </c>
      <c r="E238" s="230">
        <v>2020</v>
      </c>
      <c r="F238" s="230">
        <v>2021</v>
      </c>
    </row>
    <row r="239" spans="2:12" ht="9" hidden="1" customHeight="1" thickBot="1">
      <c r="B239" s="987"/>
      <c r="C239" s="231" t="s">
        <v>7</v>
      </c>
      <c r="D239" s="231" t="s">
        <v>8</v>
      </c>
      <c r="E239" s="231" t="s">
        <v>8</v>
      </c>
      <c r="F239" s="231" t="s">
        <v>8</v>
      </c>
    </row>
    <row r="240" spans="2:12" ht="15.75" hidden="1" thickBot="1">
      <c r="B240" s="236" t="s">
        <v>41</v>
      </c>
      <c r="C240" s="237">
        <f>C241+C242+C243+C244</f>
        <v>0</v>
      </c>
      <c r="D240" s="237">
        <f t="shared" ref="D240:F240" si="34">D241+D242+D243+D244</f>
        <v>0</v>
      </c>
      <c r="E240" s="237">
        <f t="shared" si="34"/>
        <v>0</v>
      </c>
      <c r="F240" s="237">
        <f t="shared" si="34"/>
        <v>0</v>
      </c>
    </row>
    <row r="241" spans="2:6" ht="15.75" hidden="1" thickBot="1">
      <c r="B241" s="238" t="s">
        <v>154</v>
      </c>
      <c r="C241" s="237"/>
      <c r="D241" s="237"/>
      <c r="E241" s="237"/>
      <c r="F241" s="237"/>
    </row>
    <row r="242" spans="2:6" ht="15.75" hidden="1" thickBot="1">
      <c r="B242" s="238" t="s">
        <v>159</v>
      </c>
      <c r="C242" s="237"/>
      <c r="D242" s="237"/>
      <c r="E242" s="237"/>
      <c r="F242" s="237"/>
    </row>
    <row r="243" spans="2:6" ht="15.75" hidden="1" thickBot="1">
      <c r="B243" s="238" t="s">
        <v>160</v>
      </c>
      <c r="C243" s="237"/>
      <c r="D243" s="237"/>
      <c r="E243" s="237"/>
      <c r="F243" s="237"/>
    </row>
    <row r="244" spans="2:6" ht="15.75" hidden="1" thickBot="1">
      <c r="B244" s="238" t="s">
        <v>161</v>
      </c>
      <c r="C244" s="237"/>
      <c r="D244" s="237"/>
      <c r="E244" s="237"/>
      <c r="F244" s="237"/>
    </row>
    <row r="245" spans="2:6" ht="15.75" hidden="1" thickBot="1">
      <c r="B245" s="236" t="s">
        <v>42</v>
      </c>
      <c r="C245" s="240">
        <f>C246+C247+C248+C249</f>
        <v>0</v>
      </c>
      <c r="D245" s="240">
        <f t="shared" ref="D245:F245" si="35">D246+D247+D248+D249</f>
        <v>0</v>
      </c>
      <c r="E245" s="240">
        <f t="shared" si="35"/>
        <v>0</v>
      </c>
      <c r="F245" s="240">
        <f t="shared" si="35"/>
        <v>0</v>
      </c>
    </row>
    <row r="246" spans="2:6" ht="15.75" hidden="1" thickBot="1">
      <c r="B246" s="238" t="s">
        <v>154</v>
      </c>
      <c r="C246" s="240"/>
      <c r="D246" s="237"/>
      <c r="E246" s="237"/>
      <c r="F246" s="237"/>
    </row>
    <row r="247" spans="2:6" ht="15.75" hidden="1" thickBot="1">
      <c r="B247" s="238" t="s">
        <v>159</v>
      </c>
      <c r="C247" s="240"/>
      <c r="D247" s="237"/>
      <c r="E247" s="237"/>
      <c r="F247" s="237"/>
    </row>
    <row r="248" spans="2:6" ht="15.75" hidden="1" thickBot="1">
      <c r="B248" s="238" t="s">
        <v>160</v>
      </c>
      <c r="C248" s="240"/>
      <c r="D248" s="237"/>
      <c r="E248" s="237"/>
      <c r="F248" s="237"/>
    </row>
    <row r="249" spans="2:6" ht="15.75" hidden="1" thickBot="1">
      <c r="B249" s="238" t="s">
        <v>161</v>
      </c>
      <c r="C249" s="240"/>
      <c r="D249" s="237"/>
      <c r="E249" s="237"/>
      <c r="F249" s="237"/>
    </row>
    <row r="250" spans="2:6" ht="15.75" hidden="1" thickBot="1">
      <c r="B250" s="247" t="s">
        <v>171</v>
      </c>
      <c r="C250" s="240">
        <f>C240+C245</f>
        <v>0</v>
      </c>
      <c r="D250" s="240">
        <f t="shared" ref="D250:F250" si="36">D240+D245</f>
        <v>0</v>
      </c>
      <c r="E250" s="240">
        <f t="shared" si="36"/>
        <v>0</v>
      </c>
      <c r="F250" s="240">
        <f t="shared" si="36"/>
        <v>0</v>
      </c>
    </row>
    <row r="251" spans="2:6" ht="25.5" hidden="1" customHeight="1" thickBot="1">
      <c r="B251" s="379" t="s">
        <v>43</v>
      </c>
      <c r="C251" s="992"/>
      <c r="D251" s="993"/>
      <c r="E251" s="993"/>
      <c r="F251" s="994"/>
    </row>
    <row r="252" spans="2:6" ht="34.5" hidden="1" thickBot="1">
      <c r="B252" s="227" t="s">
        <v>117</v>
      </c>
      <c r="C252" s="375"/>
      <c r="D252" s="376" t="s">
        <v>156</v>
      </c>
      <c r="E252" s="377"/>
      <c r="F252" s="378"/>
    </row>
    <row r="253" spans="2:6" ht="17.25" hidden="1" customHeight="1" thickBot="1">
      <c r="B253" s="215" t="s">
        <v>14</v>
      </c>
      <c r="C253" s="995"/>
      <c r="D253" s="996"/>
      <c r="E253" s="996"/>
      <c r="F253" s="997"/>
    </row>
    <row r="254" spans="2:6" ht="15.75" hidden="1" thickBot="1">
      <c r="B254" s="215" t="s">
        <v>15</v>
      </c>
      <c r="C254" s="983"/>
      <c r="D254" s="984"/>
      <c r="E254" s="984"/>
      <c r="F254" s="985"/>
    </row>
    <row r="255" spans="2:6" ht="12.75" hidden="1" customHeight="1">
      <c r="B255" s="986"/>
      <c r="C255" s="230">
        <v>2020</v>
      </c>
      <c r="D255" s="230">
        <v>2021</v>
      </c>
      <c r="E255" s="230">
        <v>2022</v>
      </c>
      <c r="F255" s="230">
        <v>2023</v>
      </c>
    </row>
    <row r="256" spans="2:6" ht="9" hidden="1" customHeight="1" thickBot="1">
      <c r="B256" s="987"/>
      <c r="C256" s="231" t="s">
        <v>7</v>
      </c>
      <c r="D256" s="231" t="s">
        <v>8</v>
      </c>
      <c r="E256" s="231" t="s">
        <v>8</v>
      </c>
      <c r="F256" s="231" t="s">
        <v>8</v>
      </c>
    </row>
    <row r="257" spans="2:12" ht="15.75" hidden="1" thickBot="1">
      <c r="B257" s="215" t="s">
        <v>16</v>
      </c>
      <c r="C257" s="215">
        <v>0</v>
      </c>
      <c r="D257" s="233">
        <v>0</v>
      </c>
      <c r="E257" s="233">
        <v>0</v>
      </c>
      <c r="F257" s="215">
        <v>0</v>
      </c>
    </row>
    <row r="258" spans="2:12" ht="15.75" hidden="1" thickBot="1">
      <c r="B258" s="215" t="s">
        <v>17</v>
      </c>
      <c r="C258" s="232">
        <f>C276</f>
        <v>0</v>
      </c>
      <c r="D258" s="232">
        <f t="shared" ref="D258:F258" si="37">D276</f>
        <v>0</v>
      </c>
      <c r="E258" s="232">
        <f t="shared" si="37"/>
        <v>0</v>
      </c>
      <c r="F258" s="232">
        <f t="shared" si="37"/>
        <v>0</v>
      </c>
    </row>
    <row r="259" spans="2:12" ht="15.75" hidden="1" thickBot="1">
      <c r="B259" s="215" t="s">
        <v>18</v>
      </c>
      <c r="C259" s="232" t="e">
        <f>C258/C257</f>
        <v>#DIV/0!</v>
      </c>
      <c r="D259" s="232" t="e">
        <f t="shared" ref="D259:F259" si="38">D258/D257</f>
        <v>#DIV/0!</v>
      </c>
      <c r="E259" s="232" t="e">
        <f t="shared" si="38"/>
        <v>#DIV/0!</v>
      </c>
      <c r="F259" s="232" t="e">
        <f t="shared" si="38"/>
        <v>#DIV/0!</v>
      </c>
    </row>
    <row r="260" spans="2:12" ht="15.75" hidden="1" thickBot="1">
      <c r="B260" s="215" t="s">
        <v>19</v>
      </c>
      <c r="C260" s="233" t="s">
        <v>20</v>
      </c>
      <c r="D260" s="234" t="e">
        <f>D257/C257-1</f>
        <v>#DIV/0!</v>
      </c>
      <c r="E260" s="234" t="e">
        <f t="shared" ref="E260:F262" si="39">E257/D257-1</f>
        <v>#DIV/0!</v>
      </c>
      <c r="F260" s="234" t="e">
        <f t="shared" si="39"/>
        <v>#DIV/0!</v>
      </c>
      <c r="H260" s="235"/>
      <c r="I260" s="235"/>
      <c r="J260" s="235"/>
      <c r="K260" s="235"/>
      <c r="L260" s="235"/>
    </row>
    <row r="261" spans="2:12" ht="15.75" hidden="1" thickBot="1">
      <c r="B261" s="215" t="s">
        <v>21</v>
      </c>
      <c r="C261" s="233" t="s">
        <v>20</v>
      </c>
      <c r="D261" s="234" t="e">
        <f>D258/C258-1</f>
        <v>#DIV/0!</v>
      </c>
      <c r="E261" s="234" t="e">
        <f t="shared" si="39"/>
        <v>#DIV/0!</v>
      </c>
      <c r="F261" s="234" t="e">
        <f t="shared" si="39"/>
        <v>#DIV/0!</v>
      </c>
    </row>
    <row r="262" spans="2:12" ht="15.75" hidden="1" thickBot="1">
      <c r="B262" s="215" t="s">
        <v>22</v>
      </c>
      <c r="C262" s="233" t="s">
        <v>20</v>
      </c>
      <c r="D262" s="234" t="e">
        <f>D259/C259-1</f>
        <v>#DIV/0!</v>
      </c>
      <c r="E262" s="234" t="e">
        <f t="shared" si="39"/>
        <v>#DIV/0!</v>
      </c>
      <c r="F262" s="234" t="e">
        <f t="shared" si="39"/>
        <v>#DIV/0!</v>
      </c>
    </row>
    <row r="263" spans="2:12" ht="15.75" hidden="1" thickBot="1">
      <c r="B263" s="988" t="s">
        <v>111</v>
      </c>
      <c r="C263" s="989"/>
      <c r="D263" s="989"/>
      <c r="E263" s="989"/>
      <c r="F263" s="990"/>
    </row>
    <row r="264" spans="2:12" ht="12.75" hidden="1" customHeight="1">
      <c r="B264" s="986"/>
      <c r="C264" s="230">
        <v>2020</v>
      </c>
      <c r="D264" s="230">
        <v>2021</v>
      </c>
      <c r="E264" s="230">
        <v>2022</v>
      </c>
      <c r="F264" s="230">
        <v>2023</v>
      </c>
    </row>
    <row r="265" spans="2:12" ht="9" hidden="1" customHeight="1" thickBot="1">
      <c r="B265" s="987"/>
      <c r="C265" s="231" t="s">
        <v>7</v>
      </c>
      <c r="D265" s="231" t="s">
        <v>8</v>
      </c>
      <c r="E265" s="231" t="s">
        <v>8</v>
      </c>
      <c r="F265" s="231" t="s">
        <v>8</v>
      </c>
    </row>
    <row r="266" spans="2:12" ht="15.75" hidden="1" thickBot="1">
      <c r="B266" s="236" t="s">
        <v>41</v>
      </c>
      <c r="C266" s="237">
        <f>C267+C268+C269+C270</f>
        <v>0</v>
      </c>
      <c r="D266" s="237">
        <f t="shared" ref="D266:F266" si="40">D267+D268+D269+D270</f>
        <v>0</v>
      </c>
      <c r="E266" s="237">
        <f t="shared" si="40"/>
        <v>0</v>
      </c>
      <c r="F266" s="237">
        <f t="shared" si="40"/>
        <v>0</v>
      </c>
    </row>
    <row r="267" spans="2:12" ht="15.75" hidden="1" thickBot="1">
      <c r="B267" s="238" t="s">
        <v>154</v>
      </c>
      <c r="C267" s="237"/>
      <c r="D267" s="237"/>
      <c r="E267" s="237"/>
      <c r="F267" s="237"/>
    </row>
    <row r="268" spans="2:12" ht="15.75" hidden="1" thickBot="1">
      <c r="B268" s="238" t="s">
        <v>159</v>
      </c>
      <c r="C268" s="237"/>
      <c r="D268" s="237"/>
      <c r="E268" s="237"/>
      <c r="F268" s="237"/>
    </row>
    <row r="269" spans="2:12" ht="15.75" hidden="1" thickBot="1">
      <c r="B269" s="238" t="s">
        <v>160</v>
      </c>
      <c r="C269" s="237"/>
      <c r="D269" s="237"/>
      <c r="E269" s="237"/>
      <c r="F269" s="237"/>
    </row>
    <row r="270" spans="2:12" ht="15.75" hidden="1" thickBot="1">
      <c r="B270" s="238" t="s">
        <v>161</v>
      </c>
      <c r="C270" s="237"/>
      <c r="D270" s="237"/>
      <c r="E270" s="237"/>
      <c r="F270" s="237"/>
    </row>
    <row r="271" spans="2:12" ht="15.75" hidden="1" thickBot="1">
      <c r="B271" s="236" t="s">
        <v>42</v>
      </c>
      <c r="C271" s="240">
        <f>C272+C273+C274+C275</f>
        <v>0</v>
      </c>
      <c r="D271" s="240">
        <f t="shared" ref="D271:F271" si="41">D272+D273+D274+D275</f>
        <v>0</v>
      </c>
      <c r="E271" s="240">
        <f t="shared" si="41"/>
        <v>0</v>
      </c>
      <c r="F271" s="240">
        <f t="shared" si="41"/>
        <v>0</v>
      </c>
    </row>
    <row r="272" spans="2:12" ht="15.75" hidden="1" thickBot="1">
      <c r="B272" s="238" t="s">
        <v>154</v>
      </c>
      <c r="C272" s="240"/>
      <c r="D272" s="240">
        <v>0</v>
      </c>
      <c r="E272" s="240">
        <v>0</v>
      </c>
      <c r="F272" s="240"/>
    </row>
    <row r="273" spans="2:8" ht="15.75" hidden="1" thickBot="1">
      <c r="B273" s="238" t="s">
        <v>159</v>
      </c>
      <c r="C273" s="240"/>
      <c r="D273" s="240"/>
      <c r="E273" s="240"/>
      <c r="F273" s="240"/>
    </row>
    <row r="274" spans="2:8" ht="15.75" hidden="1" thickBot="1">
      <c r="B274" s="238" t="s">
        <v>160</v>
      </c>
      <c r="C274" s="240"/>
      <c r="D274" s="240"/>
      <c r="E274" s="240"/>
      <c r="F274" s="240"/>
    </row>
    <row r="275" spans="2:8" ht="15.75" hidden="1" thickBot="1">
      <c r="B275" s="238" t="s">
        <v>161</v>
      </c>
      <c r="C275" s="240"/>
      <c r="D275" s="240"/>
      <c r="E275" s="240"/>
      <c r="F275" s="240"/>
    </row>
    <row r="276" spans="2:8" ht="15.75" hidden="1" thickBot="1">
      <c r="B276" s="247" t="s">
        <v>47</v>
      </c>
      <c r="C276" s="240">
        <f>C266+C271</f>
        <v>0</v>
      </c>
      <c r="D276" s="240">
        <f t="shared" ref="D276:F276" si="42">D266+D271</f>
        <v>0</v>
      </c>
      <c r="E276" s="240">
        <f t="shared" si="42"/>
        <v>0</v>
      </c>
      <c r="F276" s="240">
        <f t="shared" si="42"/>
        <v>0</v>
      </c>
    </row>
    <row r="277" spans="2:8" ht="15.75" thickBot="1">
      <c r="B277" s="261"/>
      <c r="C277" s="262"/>
      <c r="D277" s="262"/>
      <c r="E277" s="262"/>
      <c r="F277" s="262"/>
    </row>
    <row r="278" spans="2:8" ht="27" customHeight="1" thickBot="1">
      <c r="B278" s="217" t="s">
        <v>49</v>
      </c>
      <c r="C278" s="263">
        <f>C182+C141+C67+C30</f>
        <v>33064</v>
      </c>
      <c r="D278" s="263">
        <f t="shared" ref="D278:F278" si="43">D182+D141+D67+D30</f>
        <v>33364</v>
      </c>
      <c r="E278" s="263">
        <f t="shared" si="43"/>
        <v>33364</v>
      </c>
      <c r="F278" s="263">
        <f t="shared" si="43"/>
        <v>33364</v>
      </c>
    </row>
    <row r="279" spans="2:8" ht="24.75" thickBot="1">
      <c r="B279" s="217" t="s">
        <v>50</v>
      </c>
      <c r="C279" s="263">
        <f>+C200+C170+C96+C59</f>
        <v>33064</v>
      </c>
      <c r="D279" s="263">
        <f t="shared" ref="D279:F279" si="44">+D200+D170+D96+D59</f>
        <v>33364</v>
      </c>
      <c r="E279" s="263">
        <f t="shared" si="44"/>
        <v>33364</v>
      </c>
      <c r="F279" s="263">
        <f t="shared" si="44"/>
        <v>33364</v>
      </c>
    </row>
    <row r="280" spans="2:8" ht="15.75" thickBot="1">
      <c r="B280" s="236" t="s">
        <v>23</v>
      </c>
      <c r="C280" s="264">
        <f>C281+C282</f>
        <v>19744</v>
      </c>
      <c r="D280" s="264">
        <f t="shared" ref="D280:F280" si="45">D281+D282</f>
        <v>19744</v>
      </c>
      <c r="E280" s="264">
        <f t="shared" si="45"/>
        <v>19744</v>
      </c>
      <c r="F280" s="264">
        <f t="shared" si="45"/>
        <v>19744</v>
      </c>
    </row>
    <row r="281" spans="2:8" ht="15.75" thickBot="1">
      <c r="B281" s="238" t="s">
        <v>154</v>
      </c>
      <c r="C281" s="240">
        <f t="shared" ref="C281:F282" si="46">C39+C76+C113</f>
        <v>19744</v>
      </c>
      <c r="D281" s="240">
        <f t="shared" si="46"/>
        <v>19744</v>
      </c>
      <c r="E281" s="240">
        <f t="shared" si="46"/>
        <v>19744</v>
      </c>
      <c r="F281" s="240">
        <f t="shared" si="46"/>
        <v>19744</v>
      </c>
      <c r="H281" s="235"/>
    </row>
    <row r="282" spans="2:8" ht="15.75" thickBot="1">
      <c r="B282" s="238" t="s">
        <v>166</v>
      </c>
      <c r="C282" s="240">
        <f t="shared" si="46"/>
        <v>0</v>
      </c>
      <c r="D282" s="240">
        <f t="shared" si="46"/>
        <v>0</v>
      </c>
      <c r="E282" s="240">
        <f t="shared" si="46"/>
        <v>0</v>
      </c>
      <c r="F282" s="240">
        <f t="shared" si="46"/>
        <v>0</v>
      </c>
    </row>
    <row r="283" spans="2:8" ht="24.75" thickBot="1">
      <c r="B283" s="236" t="s">
        <v>24</v>
      </c>
      <c r="C283" s="264">
        <f>C284+C285</f>
        <v>3133</v>
      </c>
      <c r="D283" s="264">
        <f t="shared" ref="D283:F283" si="47">D284+D285</f>
        <v>3133</v>
      </c>
      <c r="E283" s="264">
        <f t="shared" si="47"/>
        <v>3133</v>
      </c>
      <c r="F283" s="264">
        <f t="shared" si="47"/>
        <v>3133</v>
      </c>
    </row>
    <row r="284" spans="2:8" ht="15.75" thickBot="1">
      <c r="B284" s="238" t="s">
        <v>154</v>
      </c>
      <c r="C284" s="237">
        <f>C42+C79+C116</f>
        <v>3133</v>
      </c>
      <c r="D284" s="237">
        <f>D42+D79+D116</f>
        <v>3133</v>
      </c>
      <c r="E284" s="237">
        <f>E42+E79+E116</f>
        <v>3133</v>
      </c>
      <c r="F284" s="237">
        <f>F42+F79+F116</f>
        <v>3133</v>
      </c>
    </row>
    <row r="285" spans="2:8" ht="15.75" thickBot="1">
      <c r="B285" s="238" t="s">
        <v>166</v>
      </c>
      <c r="C285" s="240">
        <f>C43+C80+C114</f>
        <v>0</v>
      </c>
      <c r="D285" s="240">
        <f>D43+D80+D114</f>
        <v>0</v>
      </c>
      <c r="E285" s="240">
        <f>E43+E80+E114</f>
        <v>0</v>
      </c>
      <c r="F285" s="240">
        <f>F43+F80+F114</f>
        <v>0</v>
      </c>
    </row>
    <row r="286" spans="2:8" ht="15.75" thickBot="1">
      <c r="B286" s="236" t="s">
        <v>25</v>
      </c>
      <c r="C286" s="264">
        <f>C287+C288</f>
        <v>5187</v>
      </c>
      <c r="D286" s="264">
        <f t="shared" ref="D286:F286" si="48">D287+D288</f>
        <v>5487</v>
      </c>
      <c r="E286" s="264">
        <f t="shared" si="48"/>
        <v>5487</v>
      </c>
      <c r="F286" s="264">
        <f t="shared" si="48"/>
        <v>5487</v>
      </c>
    </row>
    <row r="287" spans="2:8" ht="15.75" thickBot="1">
      <c r="B287" s="238" t="s">
        <v>154</v>
      </c>
      <c r="C287" s="240">
        <f t="shared" ref="C287:F288" si="49">C45+C82+C119</f>
        <v>5187</v>
      </c>
      <c r="D287" s="240">
        <f t="shared" si="49"/>
        <v>5487</v>
      </c>
      <c r="E287" s="240">
        <f t="shared" si="49"/>
        <v>5487</v>
      </c>
      <c r="F287" s="240">
        <f t="shared" si="49"/>
        <v>5487</v>
      </c>
    </row>
    <row r="288" spans="2:8" ht="15.75" thickBot="1">
      <c r="B288" s="238" t="s">
        <v>166</v>
      </c>
      <c r="C288" s="240">
        <f t="shared" si="49"/>
        <v>0</v>
      </c>
      <c r="D288" s="240">
        <f t="shared" si="49"/>
        <v>0</v>
      </c>
      <c r="E288" s="240">
        <f t="shared" si="49"/>
        <v>0</v>
      </c>
      <c r="F288" s="240">
        <f t="shared" si="49"/>
        <v>0</v>
      </c>
    </row>
    <row r="289" spans="2:6" ht="15.75" thickBot="1">
      <c r="B289" s="236" t="s">
        <v>26</v>
      </c>
      <c r="C289" s="264">
        <f>C290+C291</f>
        <v>0</v>
      </c>
      <c r="D289" s="264">
        <f t="shared" ref="D289:F289" si="50">D290+D291</f>
        <v>0</v>
      </c>
      <c r="E289" s="264">
        <f t="shared" si="50"/>
        <v>0</v>
      </c>
      <c r="F289" s="264">
        <f t="shared" si="50"/>
        <v>0</v>
      </c>
    </row>
    <row r="290" spans="2:6" ht="15.75" thickBot="1">
      <c r="B290" s="238" t="s">
        <v>154</v>
      </c>
      <c r="C290" s="237">
        <f t="shared" ref="C290:F291" si="51">C48+C85+C122</f>
        <v>0</v>
      </c>
      <c r="D290" s="237">
        <f t="shared" si="51"/>
        <v>0</v>
      </c>
      <c r="E290" s="237">
        <f t="shared" si="51"/>
        <v>0</v>
      </c>
      <c r="F290" s="237">
        <f t="shared" si="51"/>
        <v>0</v>
      </c>
    </row>
    <row r="291" spans="2:6" ht="15.75" thickBot="1">
      <c r="B291" s="238" t="s">
        <v>166</v>
      </c>
      <c r="C291" s="240">
        <f t="shared" si="51"/>
        <v>0</v>
      </c>
      <c r="D291" s="240">
        <f t="shared" si="51"/>
        <v>0</v>
      </c>
      <c r="E291" s="240">
        <f t="shared" si="51"/>
        <v>0</v>
      </c>
      <c r="F291" s="240">
        <f t="shared" si="51"/>
        <v>0</v>
      </c>
    </row>
    <row r="292" spans="2:6" ht="15.75" thickBot="1">
      <c r="B292" s="236" t="s">
        <v>27</v>
      </c>
      <c r="C292" s="264">
        <f>C293+C294</f>
        <v>4000</v>
      </c>
      <c r="D292" s="264">
        <f t="shared" ref="D292:F292" si="52">D293+D294</f>
        <v>4000</v>
      </c>
      <c r="E292" s="264">
        <f t="shared" si="52"/>
        <v>4000</v>
      </c>
      <c r="F292" s="264">
        <f t="shared" si="52"/>
        <v>4000</v>
      </c>
    </row>
    <row r="293" spans="2:6" ht="15.75" thickBot="1">
      <c r="B293" s="238" t="s">
        <v>154</v>
      </c>
      <c r="C293" s="237">
        <f>C162</f>
        <v>4000</v>
      </c>
      <c r="D293" s="237">
        <f t="shared" ref="D293:F293" si="53">D162</f>
        <v>4000</v>
      </c>
      <c r="E293" s="237">
        <f t="shared" si="53"/>
        <v>4000</v>
      </c>
      <c r="F293" s="237">
        <f t="shared" si="53"/>
        <v>4000</v>
      </c>
    </row>
    <row r="294" spans="2:6" ht="15.75" thickBot="1">
      <c r="B294" s="238" t="s">
        <v>166</v>
      </c>
      <c r="C294" s="240">
        <f>C52+C89+C126</f>
        <v>0</v>
      </c>
      <c r="D294" s="240">
        <f>D52+D89+D126</f>
        <v>0</v>
      </c>
      <c r="E294" s="240">
        <f>E52+E89+E126</f>
        <v>0</v>
      </c>
      <c r="F294" s="240">
        <f>F52+F89+F126</f>
        <v>0</v>
      </c>
    </row>
    <row r="295" spans="2:6" ht="15.75" thickBot="1">
      <c r="B295" s="236" t="s">
        <v>28</v>
      </c>
      <c r="C295" s="264">
        <f>C296+C297</f>
        <v>0</v>
      </c>
      <c r="D295" s="264">
        <f>D296+D297</f>
        <v>0</v>
      </c>
      <c r="E295" s="264">
        <f t="shared" ref="E295:F295" si="54">E296+E297</f>
        <v>0</v>
      </c>
      <c r="F295" s="264">
        <f t="shared" si="54"/>
        <v>0</v>
      </c>
    </row>
    <row r="296" spans="2:6" ht="15.75" thickBot="1">
      <c r="B296" s="238" t="s">
        <v>154</v>
      </c>
      <c r="C296" s="237">
        <f t="shared" ref="C296:F297" si="55">C54+C91+C128</f>
        <v>0</v>
      </c>
      <c r="D296" s="237">
        <f t="shared" si="55"/>
        <v>0</v>
      </c>
      <c r="E296" s="237">
        <f t="shared" si="55"/>
        <v>0</v>
      </c>
      <c r="F296" s="237">
        <f t="shared" si="55"/>
        <v>0</v>
      </c>
    </row>
    <row r="297" spans="2:6" ht="15.75" thickBot="1">
      <c r="B297" s="238" t="s">
        <v>166</v>
      </c>
      <c r="C297" s="240">
        <f t="shared" si="55"/>
        <v>0</v>
      </c>
      <c r="D297" s="240">
        <f t="shared" si="55"/>
        <v>0</v>
      </c>
      <c r="E297" s="240">
        <f t="shared" si="55"/>
        <v>0</v>
      </c>
      <c r="F297" s="240">
        <f t="shared" si="55"/>
        <v>0</v>
      </c>
    </row>
    <row r="298" spans="2:6" ht="24.75" thickBot="1">
      <c r="B298" s="236" t="s">
        <v>29</v>
      </c>
      <c r="C298" s="264">
        <f>C93+C56</f>
        <v>0</v>
      </c>
      <c r="D298" s="264">
        <f>D93+D56</f>
        <v>0</v>
      </c>
      <c r="E298" s="264">
        <f>E93+E56</f>
        <v>0</v>
      </c>
      <c r="F298" s="264">
        <f>F93+F56</f>
        <v>0</v>
      </c>
    </row>
    <row r="299" spans="2:6" ht="15.75" thickBot="1">
      <c r="B299" s="238" t="s">
        <v>154</v>
      </c>
      <c r="C299" s="237">
        <f t="shared" ref="C299:F300" si="56">C57+C94+C131</f>
        <v>0</v>
      </c>
      <c r="D299" s="237">
        <f t="shared" si="56"/>
        <v>0</v>
      </c>
      <c r="E299" s="237">
        <f t="shared" si="56"/>
        <v>0</v>
      </c>
      <c r="F299" s="237">
        <f t="shared" si="56"/>
        <v>0</v>
      </c>
    </row>
    <row r="300" spans="2:6" ht="15.75" thickBot="1">
      <c r="B300" s="238" t="s">
        <v>166</v>
      </c>
      <c r="C300" s="240">
        <f t="shared" si="56"/>
        <v>0</v>
      </c>
      <c r="D300" s="240">
        <f t="shared" si="56"/>
        <v>0</v>
      </c>
      <c r="E300" s="240">
        <f t="shared" si="56"/>
        <v>0</v>
      </c>
      <c r="F300" s="240">
        <f t="shared" si="56"/>
        <v>0</v>
      </c>
    </row>
    <row r="301" spans="2:6" ht="15.75" thickBot="1">
      <c r="B301" s="236" t="s">
        <v>51</v>
      </c>
      <c r="C301" s="264">
        <f>C302+C303+C304+C305</f>
        <v>0</v>
      </c>
      <c r="D301" s="264">
        <f t="shared" ref="D301:F301" si="57">D302+D303+D304+D305</f>
        <v>0</v>
      </c>
      <c r="E301" s="264">
        <f t="shared" si="57"/>
        <v>0</v>
      </c>
      <c r="F301" s="264">
        <f t="shared" si="57"/>
        <v>0</v>
      </c>
    </row>
    <row r="302" spans="2:6" ht="15.75" thickBot="1">
      <c r="B302" s="238" t="s">
        <v>154</v>
      </c>
      <c r="C302" s="237">
        <f>C191+C216+C241+C267</f>
        <v>0</v>
      </c>
      <c r="D302" s="237">
        <f t="shared" ref="D302:F302" si="58">D191+D216+D241+D267</f>
        <v>0</v>
      </c>
      <c r="E302" s="237">
        <f t="shared" si="58"/>
        <v>0</v>
      </c>
      <c r="F302" s="237">
        <f t="shared" si="58"/>
        <v>0</v>
      </c>
    </row>
    <row r="303" spans="2:6" ht="15.75" thickBot="1">
      <c r="B303" s="238" t="s">
        <v>167</v>
      </c>
      <c r="C303" s="237">
        <f t="shared" ref="C303:F305" si="59">C192+C217+C242+C268</f>
        <v>0</v>
      </c>
      <c r="D303" s="237">
        <f t="shared" si="59"/>
        <v>0</v>
      </c>
      <c r="E303" s="237">
        <f t="shared" si="59"/>
        <v>0</v>
      </c>
      <c r="F303" s="237">
        <f t="shared" si="59"/>
        <v>0</v>
      </c>
    </row>
    <row r="304" spans="2:6" ht="15.75" thickBot="1">
      <c r="B304" s="238" t="s">
        <v>160</v>
      </c>
      <c r="C304" s="237">
        <f t="shared" si="59"/>
        <v>0</v>
      </c>
      <c r="D304" s="237">
        <f t="shared" si="59"/>
        <v>0</v>
      </c>
      <c r="E304" s="237">
        <f t="shared" si="59"/>
        <v>0</v>
      </c>
      <c r="F304" s="237">
        <f t="shared" si="59"/>
        <v>0</v>
      </c>
    </row>
    <row r="305" spans="2:6" ht="15.75" thickBot="1">
      <c r="B305" s="238" t="s">
        <v>161</v>
      </c>
      <c r="C305" s="237">
        <f t="shared" si="59"/>
        <v>0</v>
      </c>
      <c r="D305" s="237">
        <f t="shared" si="59"/>
        <v>0</v>
      </c>
      <c r="E305" s="237">
        <f t="shared" si="59"/>
        <v>0</v>
      </c>
      <c r="F305" s="237">
        <f t="shared" si="59"/>
        <v>0</v>
      </c>
    </row>
    <row r="306" spans="2:6" ht="15.75" thickBot="1">
      <c r="B306" s="236" t="s">
        <v>52</v>
      </c>
      <c r="C306" s="264">
        <f>C307+C308+C309+C310</f>
        <v>1000</v>
      </c>
      <c r="D306" s="264">
        <f t="shared" ref="D306:F306" si="60">D307+D308+D309+D310</f>
        <v>1000</v>
      </c>
      <c r="E306" s="264">
        <f t="shared" si="60"/>
        <v>1000</v>
      </c>
      <c r="F306" s="264">
        <f t="shared" si="60"/>
        <v>1000</v>
      </c>
    </row>
    <row r="307" spans="2:6" ht="15.75" thickBot="1">
      <c r="B307" s="238" t="s">
        <v>154</v>
      </c>
      <c r="C307" s="237">
        <f>C196+C221+C246+C272</f>
        <v>1000</v>
      </c>
      <c r="D307" s="237">
        <f t="shared" ref="D307:F307" si="61">D196+D221+D246+D272</f>
        <v>1000</v>
      </c>
      <c r="E307" s="237">
        <f t="shared" si="61"/>
        <v>1000</v>
      </c>
      <c r="F307" s="237">
        <f t="shared" si="61"/>
        <v>1000</v>
      </c>
    </row>
    <row r="308" spans="2:6" ht="15.75" thickBot="1">
      <c r="B308" s="238" t="s">
        <v>167</v>
      </c>
      <c r="C308" s="237">
        <f t="shared" ref="C308:F310" si="62">C197+C222+C247+C273</f>
        <v>0</v>
      </c>
      <c r="D308" s="237">
        <f t="shared" si="62"/>
        <v>0</v>
      </c>
      <c r="E308" s="237">
        <f t="shared" si="62"/>
        <v>0</v>
      </c>
      <c r="F308" s="237">
        <f t="shared" si="62"/>
        <v>0</v>
      </c>
    </row>
    <row r="309" spans="2:6" ht="15.75" thickBot="1">
      <c r="B309" s="238" t="s">
        <v>160</v>
      </c>
      <c r="C309" s="237">
        <f t="shared" si="62"/>
        <v>0</v>
      </c>
      <c r="D309" s="237">
        <f t="shared" si="62"/>
        <v>0</v>
      </c>
      <c r="E309" s="237">
        <f t="shared" si="62"/>
        <v>0</v>
      </c>
      <c r="F309" s="237">
        <f t="shared" si="62"/>
        <v>0</v>
      </c>
    </row>
    <row r="310" spans="2:6" ht="15.75" thickBot="1">
      <c r="B310" s="238" t="s">
        <v>161</v>
      </c>
      <c r="C310" s="237">
        <f t="shared" si="62"/>
        <v>0</v>
      </c>
      <c r="D310" s="237">
        <f t="shared" si="62"/>
        <v>0</v>
      </c>
      <c r="E310" s="237">
        <f t="shared" si="62"/>
        <v>0</v>
      </c>
      <c r="F310" s="237">
        <f t="shared" si="62"/>
        <v>0</v>
      </c>
    </row>
    <row r="311" spans="2:6" ht="15.75" thickBot="1">
      <c r="B311" s="248" t="s">
        <v>31</v>
      </c>
      <c r="C311" s="249">
        <f>IF(C279-C278=0,0,"Error")</f>
        <v>0</v>
      </c>
      <c r="D311" s="249">
        <f>IF(D279-D278=0,0,"Error")</f>
        <v>0</v>
      </c>
      <c r="E311" s="249">
        <f>IF(E279-E278=0,0,"Error")</f>
        <v>0</v>
      </c>
      <c r="F311" s="249">
        <f>IF(F279-F278=0,0,"Error")</f>
        <v>0</v>
      </c>
    </row>
    <row r="312" spans="2:6">
      <c r="B312" s="265"/>
      <c r="C312" s="266"/>
      <c r="D312" s="266"/>
      <c r="E312" s="266"/>
      <c r="F312" s="266"/>
    </row>
    <row r="313" spans="2:6" ht="15" customHeight="1"/>
    <row r="315" spans="2:6" ht="19.5" customHeight="1"/>
    <row r="317" spans="2:6" ht="47.25" customHeight="1"/>
  </sheetData>
  <mergeCells count="64">
    <mergeCell ref="B8:F8"/>
    <mergeCell ref="A2:G2"/>
    <mergeCell ref="B3:F3"/>
    <mergeCell ref="C5:F5"/>
    <mergeCell ref="C6:F6"/>
    <mergeCell ref="C7:F7"/>
    <mergeCell ref="B35:F35"/>
    <mergeCell ref="B9:F11"/>
    <mergeCell ref="C12:F12"/>
    <mergeCell ref="B13:B14"/>
    <mergeCell ref="C18:F18"/>
    <mergeCell ref="B19:F19"/>
    <mergeCell ref="B22:F22"/>
    <mergeCell ref="B23:F23"/>
    <mergeCell ref="C24:F24"/>
    <mergeCell ref="C25:F25"/>
    <mergeCell ref="C26:F26"/>
    <mergeCell ref="B27:B28"/>
    <mergeCell ref="B109:F109"/>
    <mergeCell ref="B36:B37"/>
    <mergeCell ref="C61:F61"/>
    <mergeCell ref="C62:F62"/>
    <mergeCell ref="C63:F63"/>
    <mergeCell ref="B64:B65"/>
    <mergeCell ref="B72:F72"/>
    <mergeCell ref="B73:B74"/>
    <mergeCell ref="C98:F98"/>
    <mergeCell ref="C99:F99"/>
    <mergeCell ref="C100:F100"/>
    <mergeCell ref="B101:B102"/>
    <mergeCell ref="C176:F176"/>
    <mergeCell ref="B110:B111"/>
    <mergeCell ref="C135:F135"/>
    <mergeCell ref="C136:F136"/>
    <mergeCell ref="C137:F137"/>
    <mergeCell ref="B138:B139"/>
    <mergeCell ref="B146:F146"/>
    <mergeCell ref="B147:B148"/>
    <mergeCell ref="B172:F172"/>
    <mergeCell ref="B173:F173"/>
    <mergeCell ref="C174:F174"/>
    <mergeCell ref="E175:F175"/>
    <mergeCell ref="C227:F227"/>
    <mergeCell ref="C177:F177"/>
    <mergeCell ref="C178:F178"/>
    <mergeCell ref="B179:B180"/>
    <mergeCell ref="B187:F187"/>
    <mergeCell ref="B188:B189"/>
    <mergeCell ref="E201:F201"/>
    <mergeCell ref="C202:F202"/>
    <mergeCell ref="C203:F203"/>
    <mergeCell ref="B204:B205"/>
    <mergeCell ref="B212:F212"/>
    <mergeCell ref="B213:B214"/>
    <mergeCell ref="C254:F254"/>
    <mergeCell ref="B255:B256"/>
    <mergeCell ref="B263:F263"/>
    <mergeCell ref="B264:B265"/>
    <mergeCell ref="C228:F228"/>
    <mergeCell ref="B229:B230"/>
    <mergeCell ref="B237:F237"/>
    <mergeCell ref="B238:B239"/>
    <mergeCell ref="C251:F251"/>
    <mergeCell ref="C253:F253"/>
  </mergeCells>
  <pageMargins left="0.70866141732283472" right="0.70866141732283472" top="0.74803149606299213" bottom="0.74803149606299213" header="0.31496062992125984" footer="0.31496062992125984"/>
  <pageSetup orientation="portrait" r:id="rId1"/>
  <rowBreaks count="1" manualBreakCount="1">
    <brk id="60"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M166"/>
  <sheetViews>
    <sheetView view="pageBreakPreview" topLeftCell="A150" zoomScale="60" zoomScaleNormal="170" workbookViewId="0">
      <selection activeCell="I212" sqref="I212"/>
    </sheetView>
  </sheetViews>
  <sheetFormatPr defaultRowHeight="15"/>
  <cols>
    <col min="1" max="1" width="9.140625" customWidth="1"/>
    <col min="2" max="2" width="28.5703125" customWidth="1"/>
    <col min="3" max="5" width="11.7109375" customWidth="1"/>
    <col min="6" max="6" width="12.42578125" customWidth="1"/>
    <col min="7" max="7" width="4.85546875" customWidth="1"/>
    <col min="8" max="8" width="3.140625" customWidth="1"/>
    <col min="9" max="9" width="11" customWidth="1"/>
    <col min="10" max="10" width="11" bestFit="1" customWidth="1"/>
  </cols>
  <sheetData>
    <row r="2" spans="1:12" ht="18" customHeight="1">
      <c r="A2" s="272"/>
      <c r="B2" s="1052" t="s">
        <v>664</v>
      </c>
      <c r="C2" s="1052"/>
      <c r="D2" s="1052"/>
      <c r="E2" s="1052"/>
      <c r="F2" s="1052"/>
      <c r="G2" s="272"/>
    </row>
    <row r="3" spans="1:12" ht="18" customHeight="1">
      <c r="A3" s="210"/>
      <c r="B3" s="846" t="s">
        <v>370</v>
      </c>
      <c r="C3" s="846"/>
      <c r="D3" s="846"/>
      <c r="E3" s="846"/>
      <c r="F3" s="846"/>
      <c r="G3" s="210"/>
    </row>
    <row r="4" spans="1:12" ht="15.75" thickBot="1"/>
    <row r="5" spans="1:12" ht="15.75" thickBot="1">
      <c r="B5" s="211" t="s">
        <v>0</v>
      </c>
      <c r="C5" s="1053" t="s">
        <v>119</v>
      </c>
      <c r="D5" s="1053"/>
      <c r="E5" s="1053"/>
      <c r="F5" s="1053"/>
    </row>
    <row r="6" spans="1:12" ht="15.75" thickBot="1">
      <c r="B6" s="211" t="s">
        <v>1</v>
      </c>
      <c r="C6" s="1054" t="s">
        <v>118</v>
      </c>
      <c r="D6" s="1055"/>
      <c r="E6" s="1055"/>
      <c r="F6" s="1056"/>
    </row>
    <row r="7" spans="1:12" ht="15.75" thickBot="1">
      <c r="B7" s="211" t="s">
        <v>3</v>
      </c>
      <c r="C7" s="1057" t="s">
        <v>719</v>
      </c>
      <c r="D7" s="1058"/>
      <c r="E7" s="1058"/>
      <c r="F7" s="1059"/>
    </row>
    <row r="8" spans="1:12" ht="15.75" thickBot="1">
      <c r="B8" s="1032" t="s">
        <v>4</v>
      </c>
      <c r="C8" s="1033"/>
      <c r="D8" s="1033"/>
      <c r="E8" s="1033"/>
      <c r="F8" s="1034"/>
    </row>
    <row r="9" spans="1:12" ht="15.75" thickBot="1">
      <c r="B9" s="1047" t="s">
        <v>138</v>
      </c>
      <c r="C9" s="1015"/>
      <c r="D9" s="1015"/>
      <c r="E9" s="1015"/>
      <c r="F9" s="1016"/>
    </row>
    <row r="10" spans="1:12" ht="14.25" customHeight="1" thickBot="1">
      <c r="B10" s="1014"/>
      <c r="C10" s="1015"/>
      <c r="D10" s="1015"/>
      <c r="E10" s="1015"/>
      <c r="F10" s="1016"/>
    </row>
    <row r="11" spans="1:12" ht="15.75" thickBot="1">
      <c r="A11" s="380"/>
      <c r="B11" s="1014"/>
      <c r="C11" s="1015"/>
      <c r="D11" s="1015"/>
      <c r="E11" s="1015"/>
      <c r="F11" s="1016"/>
    </row>
    <row r="12" spans="1:12" ht="43.5" customHeight="1" thickBot="1">
      <c r="A12" s="380"/>
      <c r="B12" s="212" t="s">
        <v>298</v>
      </c>
      <c r="C12" s="1048" t="s">
        <v>299</v>
      </c>
      <c r="D12" s="1049"/>
      <c r="E12" s="1049"/>
      <c r="F12" s="1050"/>
      <c r="I12" s="381"/>
      <c r="J12" s="382"/>
      <c r="K12" s="382"/>
      <c r="L12" s="382"/>
    </row>
    <row r="13" spans="1:12" ht="23.25" customHeight="1" thickBot="1">
      <c r="A13" s="380"/>
      <c r="B13" s="369" t="s">
        <v>300</v>
      </c>
      <c r="C13" s="383">
        <v>2021</v>
      </c>
      <c r="D13" s="383">
        <v>2022</v>
      </c>
      <c r="E13" s="383">
        <v>2023</v>
      </c>
      <c r="F13" s="383">
        <v>2024</v>
      </c>
    </row>
    <row r="14" spans="1:12" ht="27" customHeight="1" thickBot="1">
      <c r="A14" s="380"/>
      <c r="B14" s="215" t="s">
        <v>301</v>
      </c>
      <c r="C14" s="384">
        <v>0.75</v>
      </c>
      <c r="D14" s="385" t="s">
        <v>302</v>
      </c>
      <c r="E14" s="385" t="s">
        <v>302</v>
      </c>
      <c r="F14" s="385" t="s">
        <v>302</v>
      </c>
    </row>
    <row r="15" spans="1:12" ht="90" customHeight="1" thickBot="1">
      <c r="A15" s="380"/>
      <c r="B15" s="217" t="s">
        <v>303</v>
      </c>
      <c r="C15" s="1048" t="s">
        <v>304</v>
      </c>
      <c r="D15" s="1049"/>
      <c r="E15" s="1049"/>
      <c r="F15" s="1050"/>
    </row>
    <row r="16" spans="1:12" ht="23.25" customHeight="1" thickBot="1">
      <c r="B16" s="995" t="s">
        <v>305</v>
      </c>
      <c r="C16" s="996"/>
      <c r="D16" s="996"/>
      <c r="E16" s="996"/>
      <c r="F16" s="997"/>
      <c r="I16" s="218"/>
      <c r="K16" s="218"/>
    </row>
    <row r="17" spans="1:13" ht="15.75" thickBot="1">
      <c r="B17" s="369"/>
      <c r="C17" s="383">
        <v>2021</v>
      </c>
      <c r="D17" s="383">
        <v>2022</v>
      </c>
      <c r="E17" s="383">
        <v>2023</v>
      </c>
      <c r="F17" s="383">
        <v>2024</v>
      </c>
      <c r="H17" s="221"/>
    </row>
    <row r="18" spans="1:13" ht="24.75" customHeight="1" thickBot="1">
      <c r="B18" s="386" t="s">
        <v>306</v>
      </c>
      <c r="C18" s="387">
        <v>1</v>
      </c>
      <c r="D18" s="387">
        <v>1</v>
      </c>
      <c r="E18" s="387">
        <v>1</v>
      </c>
      <c r="F18" s="387">
        <v>1</v>
      </c>
      <c r="H18" s="221"/>
    </row>
    <row r="19" spans="1:13" ht="43.5" customHeight="1" thickBot="1">
      <c r="A19" s="388"/>
      <c r="B19" s="386" t="s">
        <v>307</v>
      </c>
      <c r="C19" s="389" t="s">
        <v>58</v>
      </c>
      <c r="D19" s="389" t="s">
        <v>58</v>
      </c>
      <c r="E19" s="389" t="s">
        <v>58</v>
      </c>
      <c r="F19" s="389" t="s">
        <v>58</v>
      </c>
      <c r="H19" s="221"/>
    </row>
    <row r="20" spans="1:13" ht="15.75" thickBot="1">
      <c r="B20" s="1021" t="s">
        <v>308</v>
      </c>
      <c r="C20" s="1051"/>
      <c r="D20" s="1051"/>
      <c r="E20" s="1051"/>
      <c r="F20" s="1023"/>
    </row>
    <row r="21" spans="1:13" ht="15.75" thickBot="1">
      <c r="B21" s="998" t="s">
        <v>371</v>
      </c>
      <c r="C21" s="999"/>
      <c r="D21" s="999"/>
      <c r="E21" s="999"/>
      <c r="F21" s="1000"/>
    </row>
    <row r="22" spans="1:13" ht="18.75" customHeight="1" thickBot="1">
      <c r="B22" s="227" t="s">
        <v>309</v>
      </c>
      <c r="C22" s="995" t="s">
        <v>310</v>
      </c>
      <c r="D22" s="984"/>
      <c r="E22" s="984"/>
      <c r="F22" s="985"/>
      <c r="J22" s="390"/>
    </row>
    <row r="23" spans="1:13" ht="31.5" customHeight="1" thickBot="1">
      <c r="B23" s="215" t="s">
        <v>14</v>
      </c>
      <c r="C23" s="1044" t="s">
        <v>311</v>
      </c>
      <c r="D23" s="1045"/>
      <c r="E23" s="1045"/>
      <c r="F23" s="1046"/>
    </row>
    <row r="24" spans="1:13" ht="28.5" customHeight="1" thickBot="1">
      <c r="B24" s="215" t="s">
        <v>15</v>
      </c>
      <c r="C24" s="995" t="s">
        <v>273</v>
      </c>
      <c r="D24" s="996"/>
      <c r="E24" s="996"/>
      <c r="F24" s="997"/>
    </row>
    <row r="25" spans="1:13" ht="12.75" customHeight="1">
      <c r="B25" s="986"/>
      <c r="C25" s="230">
        <v>2021</v>
      </c>
      <c r="D25" s="230">
        <v>2022</v>
      </c>
      <c r="E25" s="230">
        <v>2023</v>
      </c>
      <c r="F25" s="230">
        <v>2024</v>
      </c>
    </row>
    <row r="26" spans="1:13" ht="12.75" customHeight="1" thickBot="1">
      <c r="B26" s="987"/>
      <c r="C26" s="231" t="s">
        <v>7</v>
      </c>
      <c r="D26" s="231" t="s">
        <v>8</v>
      </c>
      <c r="E26" s="231" t="s">
        <v>8</v>
      </c>
      <c r="F26" s="231" t="s">
        <v>8</v>
      </c>
    </row>
    <row r="27" spans="1:13" ht="15.75" thickBot="1">
      <c r="B27" s="215" t="s">
        <v>16</v>
      </c>
      <c r="C27" s="232">
        <v>3000</v>
      </c>
      <c r="D27" s="232">
        <v>3040</v>
      </c>
      <c r="E27" s="232">
        <v>3050</v>
      </c>
      <c r="F27" s="232">
        <v>3060</v>
      </c>
    </row>
    <row r="28" spans="1:13" ht="15.75" thickBot="1">
      <c r="B28" s="215" t="s">
        <v>17</v>
      </c>
      <c r="C28" s="391">
        <f>59782-3500</f>
        <v>56282</v>
      </c>
      <c r="D28" s="391">
        <f>67282-1300</f>
        <v>65982</v>
      </c>
      <c r="E28" s="391">
        <v>68282</v>
      </c>
      <c r="F28" s="391">
        <v>76282</v>
      </c>
      <c r="G28" s="380"/>
      <c r="H28" s="380"/>
      <c r="I28" s="380"/>
      <c r="J28" s="392"/>
      <c r="K28" s="380"/>
      <c r="L28" s="380"/>
      <c r="M28" s="380"/>
    </row>
    <row r="29" spans="1:13" ht="15.75" thickBot="1">
      <c r="B29" s="215" t="s">
        <v>18</v>
      </c>
      <c r="C29" s="232">
        <f>C28/C27</f>
        <v>18.760666666666665</v>
      </c>
      <c r="D29" s="232">
        <f t="shared" ref="D29:F29" si="0">D28/D27</f>
        <v>21.704605263157895</v>
      </c>
      <c r="E29" s="232">
        <f t="shared" si="0"/>
        <v>22.387540983606556</v>
      </c>
      <c r="F29" s="232">
        <f t="shared" si="0"/>
        <v>24.928758169934639</v>
      </c>
    </row>
    <row r="30" spans="1:13" ht="15.75" thickBot="1">
      <c r="B30" s="215" t="s">
        <v>19</v>
      </c>
      <c r="C30" s="233" t="s">
        <v>20</v>
      </c>
      <c r="D30" s="234">
        <f>D27/C27-1</f>
        <v>1.3333333333333419E-2</v>
      </c>
      <c r="E30" s="234">
        <f t="shared" ref="E30:F32" si="1">E27/D27-1</f>
        <v>3.2894736842106198E-3</v>
      </c>
      <c r="F30" s="234">
        <f t="shared" si="1"/>
        <v>3.2786885245901232E-3</v>
      </c>
      <c r="H30" s="235"/>
      <c r="I30" s="235"/>
      <c r="J30" s="235"/>
      <c r="K30" s="235"/>
      <c r="L30" s="235"/>
    </row>
    <row r="31" spans="1:13" ht="15.75" thickBot="1">
      <c r="B31" s="215" t="s">
        <v>21</v>
      </c>
      <c r="C31" s="233" t="s">
        <v>20</v>
      </c>
      <c r="D31" s="234">
        <f>D28/C28-1</f>
        <v>0.17234639849330158</v>
      </c>
      <c r="E31" s="234">
        <f t="shared" si="1"/>
        <v>3.4857991573459479E-2</v>
      </c>
      <c r="F31" s="234">
        <f t="shared" si="1"/>
        <v>0.11716118449957524</v>
      </c>
    </row>
    <row r="32" spans="1:13" ht="15.75" thickBot="1">
      <c r="B32" s="215" t="s">
        <v>22</v>
      </c>
      <c r="C32" s="233" t="s">
        <v>20</v>
      </c>
      <c r="D32" s="234">
        <f>D29/C29-1</f>
        <v>0.15692078798681086</v>
      </c>
      <c r="E32" s="234">
        <f t="shared" si="1"/>
        <v>3.1465014551907089E-2</v>
      </c>
      <c r="F32" s="234">
        <f t="shared" si="1"/>
        <v>0.11351033095545904</v>
      </c>
    </row>
    <row r="33" spans="2:6" ht="15.75" thickBot="1">
      <c r="B33" s="988" t="s">
        <v>312</v>
      </c>
      <c r="C33" s="989"/>
      <c r="D33" s="989"/>
      <c r="E33" s="989"/>
      <c r="F33" s="990"/>
    </row>
    <row r="34" spans="2:6" ht="12.75" customHeight="1">
      <c r="B34" s="986"/>
      <c r="C34" s="230">
        <v>2021</v>
      </c>
      <c r="D34" s="230">
        <v>2022</v>
      </c>
      <c r="E34" s="230">
        <v>2023</v>
      </c>
      <c r="F34" s="230">
        <v>2024</v>
      </c>
    </row>
    <row r="35" spans="2:6" ht="12.75" customHeight="1" thickBot="1">
      <c r="B35" s="987"/>
      <c r="C35" s="231" t="s">
        <v>7</v>
      </c>
      <c r="D35" s="231" t="s">
        <v>8</v>
      </c>
      <c r="E35" s="231" t="s">
        <v>8</v>
      </c>
      <c r="F35" s="231" t="s">
        <v>8</v>
      </c>
    </row>
    <row r="36" spans="2:6" ht="15.75" thickBot="1">
      <c r="B36" s="236" t="s">
        <v>23</v>
      </c>
      <c r="C36" s="237">
        <f>C37+C38</f>
        <v>35460</v>
      </c>
      <c r="D36" s="237">
        <f t="shared" ref="D36:F36" si="2">D37+D38</f>
        <v>34993</v>
      </c>
      <c r="E36" s="237">
        <f t="shared" si="2"/>
        <v>34993</v>
      </c>
      <c r="F36" s="237">
        <f t="shared" si="2"/>
        <v>34993</v>
      </c>
    </row>
    <row r="37" spans="2:6" ht="15.75" thickBot="1">
      <c r="B37" s="238" t="s">
        <v>154</v>
      </c>
      <c r="C37" s="240">
        <v>35460</v>
      </c>
      <c r="D37" s="240">
        <v>34993</v>
      </c>
      <c r="E37" s="240">
        <v>34993</v>
      </c>
      <c r="F37" s="240">
        <v>34993</v>
      </c>
    </row>
    <row r="38" spans="2:6" ht="15.75" thickBot="1">
      <c r="B38" s="238" t="s">
        <v>155</v>
      </c>
      <c r="C38" s="240"/>
      <c r="D38" s="252"/>
      <c r="E38" s="252"/>
      <c r="F38" s="252"/>
    </row>
    <row r="39" spans="2:6" ht="24.75" thickBot="1">
      <c r="B39" s="236" t="s">
        <v>24</v>
      </c>
      <c r="C39" s="237">
        <f>C40+C41</f>
        <v>6000</v>
      </c>
      <c r="D39" s="237">
        <f t="shared" ref="D39:F39" si="3">D40+D41</f>
        <v>6000</v>
      </c>
      <c r="E39" s="237">
        <f t="shared" si="3"/>
        <v>6000</v>
      </c>
      <c r="F39" s="237">
        <f t="shared" si="3"/>
        <v>6000</v>
      </c>
    </row>
    <row r="40" spans="2:6" ht="15.75" thickBot="1">
      <c r="B40" s="238" t="s">
        <v>154</v>
      </c>
      <c r="C40" s="237">
        <v>6000</v>
      </c>
      <c r="D40" s="241">
        <v>6000</v>
      </c>
      <c r="E40" s="241">
        <v>6000</v>
      </c>
      <c r="F40" s="241">
        <v>6000</v>
      </c>
    </row>
    <row r="41" spans="2:6" ht="15.75" thickBot="1">
      <c r="B41" s="238" t="s">
        <v>155</v>
      </c>
      <c r="C41" s="240"/>
      <c r="D41" s="237"/>
      <c r="E41" s="237"/>
      <c r="F41" s="237"/>
    </row>
    <row r="42" spans="2:6" ht="15.75" thickBot="1">
      <c r="B42" s="236" t="s">
        <v>25</v>
      </c>
      <c r="C42" s="237">
        <f>C43+C44</f>
        <v>14722</v>
      </c>
      <c r="D42" s="237">
        <f t="shared" ref="D42:F42" si="4">D43+D44</f>
        <v>24989</v>
      </c>
      <c r="E42" s="237">
        <f t="shared" si="4"/>
        <v>27289</v>
      </c>
      <c r="F42" s="237">
        <f t="shared" si="4"/>
        <v>35289</v>
      </c>
    </row>
    <row r="43" spans="2:6" ht="15.75" thickBot="1">
      <c r="B43" s="238" t="s">
        <v>154</v>
      </c>
      <c r="C43" s="237">
        <f>18222-3500</f>
        <v>14722</v>
      </c>
      <c r="D43" s="237">
        <f>26289-1300</f>
        <v>24989</v>
      </c>
      <c r="E43" s="237">
        <v>27289</v>
      </c>
      <c r="F43" s="237">
        <v>35289</v>
      </c>
    </row>
    <row r="44" spans="2:6" ht="15.75" thickBot="1">
      <c r="B44" s="238" t="s">
        <v>155</v>
      </c>
      <c r="C44" s="240"/>
      <c r="D44" s="237"/>
      <c r="E44" s="237"/>
      <c r="F44" s="237"/>
    </row>
    <row r="45" spans="2:6" ht="15.75" thickBot="1">
      <c r="B45" s="236" t="s">
        <v>26</v>
      </c>
      <c r="C45" s="240">
        <v>0</v>
      </c>
      <c r="D45" s="237">
        <v>0</v>
      </c>
      <c r="E45" s="237">
        <v>0</v>
      </c>
      <c r="F45" s="237">
        <v>0</v>
      </c>
    </row>
    <row r="46" spans="2:6" ht="15.75" thickBot="1">
      <c r="B46" s="238" t="s">
        <v>154</v>
      </c>
      <c r="C46" s="240"/>
      <c r="D46" s="237"/>
      <c r="E46" s="237"/>
      <c r="F46" s="237"/>
    </row>
    <row r="47" spans="2:6" ht="15.75" thickBot="1">
      <c r="B47" s="238" t="s">
        <v>155</v>
      </c>
      <c r="C47" s="240"/>
      <c r="D47" s="237"/>
      <c r="E47" s="237"/>
      <c r="F47" s="237"/>
    </row>
    <row r="48" spans="2:6" ht="15.75" thickBot="1">
      <c r="B48" s="236" t="s">
        <v>27</v>
      </c>
      <c r="C48" s="240">
        <v>0</v>
      </c>
      <c r="D48" s="237">
        <v>0</v>
      </c>
      <c r="E48" s="237">
        <v>0</v>
      </c>
      <c r="F48" s="237">
        <v>0</v>
      </c>
    </row>
    <row r="49" spans="1:13" ht="15.75" thickBot="1">
      <c r="B49" s="238" t="s">
        <v>154</v>
      </c>
      <c r="C49" s="240"/>
      <c r="D49" s="237"/>
      <c r="E49" s="237"/>
      <c r="F49" s="237"/>
    </row>
    <row r="50" spans="1:13" ht="15.75" thickBot="1">
      <c r="B50" s="238" t="s">
        <v>155</v>
      </c>
      <c r="C50" s="240"/>
      <c r="D50" s="237"/>
      <c r="E50" s="237"/>
      <c r="F50" s="237"/>
    </row>
    <row r="51" spans="1:13" ht="15.75" thickBot="1">
      <c r="B51" s="236" t="s">
        <v>28</v>
      </c>
      <c r="C51" s="240">
        <v>0</v>
      </c>
      <c r="D51" s="237">
        <v>0</v>
      </c>
      <c r="E51" s="237">
        <v>0</v>
      </c>
      <c r="F51" s="237">
        <v>0</v>
      </c>
    </row>
    <row r="52" spans="1:13" ht="15.75" thickBot="1">
      <c r="B52" s="238" t="s">
        <v>154</v>
      </c>
      <c r="C52" s="240"/>
      <c r="D52" s="237"/>
      <c r="E52" s="237"/>
      <c r="F52" s="237"/>
    </row>
    <row r="53" spans="1:13" ht="15.75" thickBot="1">
      <c r="B53" s="238" t="s">
        <v>155</v>
      </c>
      <c r="C53" s="240"/>
      <c r="D53" s="237"/>
      <c r="E53" s="237"/>
      <c r="F53" s="237"/>
    </row>
    <row r="54" spans="1:13" ht="24.75" thickBot="1">
      <c r="B54" s="236" t="s">
        <v>29</v>
      </c>
      <c r="C54" s="240">
        <f>C55+C56</f>
        <v>100</v>
      </c>
      <c r="D54" s="237">
        <v>0</v>
      </c>
      <c r="E54" s="237">
        <f>D54*1.03*0.99</f>
        <v>0</v>
      </c>
      <c r="F54" s="237">
        <f>E54*1.03*0.99</f>
        <v>0</v>
      </c>
      <c r="I54" s="242"/>
    </row>
    <row r="55" spans="1:13" ht="15.75" thickBot="1">
      <c r="B55" s="238" t="s">
        <v>154</v>
      </c>
      <c r="C55" s="240">
        <v>100</v>
      </c>
      <c r="D55" s="246"/>
      <c r="E55" s="246"/>
      <c r="F55" s="246"/>
      <c r="K55" s="244"/>
      <c r="L55" s="244"/>
      <c r="M55" s="244"/>
    </row>
    <row r="56" spans="1:13" ht="15.75" thickBot="1">
      <c r="B56" s="238" t="s">
        <v>155</v>
      </c>
      <c r="C56" s="240"/>
      <c r="D56" s="245"/>
      <c r="E56" s="246"/>
      <c r="F56" s="246"/>
    </row>
    <row r="57" spans="1:13" ht="15.75" thickBot="1">
      <c r="B57" s="247" t="s">
        <v>165</v>
      </c>
      <c r="C57" s="240">
        <f>C54+C51+C48+C45+C42+C39+C36</f>
        <v>56282</v>
      </c>
      <c r="D57" s="240">
        <f t="shared" ref="D57:F57" si="5">D54+D51+D48+D45+D42+D39+D36</f>
        <v>65982</v>
      </c>
      <c r="E57" s="240">
        <f t="shared" si="5"/>
        <v>68282</v>
      </c>
      <c r="F57" s="240">
        <f t="shared" si="5"/>
        <v>76282</v>
      </c>
    </row>
    <row r="58" spans="1:13" ht="15.75" thickBot="1">
      <c r="B58" s="248" t="s">
        <v>31</v>
      </c>
      <c r="C58" s="249">
        <f>IF(C57-C28=0,0,"Error")</f>
        <v>0</v>
      </c>
      <c r="D58" s="249">
        <f>IF(D57-D28=0,0,"Error")</f>
        <v>0</v>
      </c>
      <c r="E58" s="249">
        <f>IF(E57-E28=0,0,"Error")</f>
        <v>0</v>
      </c>
      <c r="F58" s="249">
        <f>IF(F57-F28=0,0,"Error")</f>
        <v>0</v>
      </c>
    </row>
    <row r="59" spans="1:13" ht="15.75" thickBot="1">
      <c r="B59" s="998" t="s">
        <v>38</v>
      </c>
      <c r="C59" s="999"/>
      <c r="D59" s="999"/>
      <c r="E59" s="999"/>
      <c r="F59" s="1000"/>
    </row>
    <row r="60" spans="1:13" ht="15.75" thickBot="1">
      <c r="B60" s="998" t="s">
        <v>39</v>
      </c>
      <c r="C60" s="999"/>
      <c r="D60" s="999"/>
      <c r="E60" s="999"/>
      <c r="F60" s="1000"/>
    </row>
    <row r="61" spans="1:13" ht="15.75" thickBot="1">
      <c r="B61" s="227" t="s">
        <v>48</v>
      </c>
      <c r="C61" s="1036" t="s">
        <v>372</v>
      </c>
      <c r="D61" s="1037"/>
      <c r="E61" s="1037"/>
      <c r="F61" s="1038"/>
    </row>
    <row r="62" spans="1:13" ht="35.25" customHeight="1" thickBot="1">
      <c r="A62" s="380"/>
      <c r="B62" s="227" t="s">
        <v>13</v>
      </c>
      <c r="C62" s="227" t="s">
        <v>348</v>
      </c>
      <c r="D62" s="374" t="s">
        <v>373</v>
      </c>
      <c r="E62" s="1035" t="s">
        <v>705</v>
      </c>
      <c r="F62" s="1043"/>
      <c r="J62" s="390"/>
    </row>
    <row r="63" spans="1:13" ht="17.25" customHeight="1" thickBot="1">
      <c r="B63" s="215" t="s">
        <v>14</v>
      </c>
      <c r="C63" s="1036" t="s">
        <v>374</v>
      </c>
      <c r="D63" s="1037"/>
      <c r="E63" s="1037"/>
      <c r="F63" s="1038"/>
    </row>
    <row r="64" spans="1:13" ht="15.75" thickBot="1">
      <c r="B64" s="215" t="s">
        <v>15</v>
      </c>
      <c r="C64" s="991" t="s">
        <v>260</v>
      </c>
      <c r="D64" s="984"/>
      <c r="E64" s="984"/>
      <c r="F64" s="985"/>
    </row>
    <row r="65" spans="1:12" ht="12.75" customHeight="1">
      <c r="B65" s="986"/>
      <c r="C65" s="230">
        <v>2021</v>
      </c>
      <c r="D65" s="230">
        <v>2022</v>
      </c>
      <c r="E65" s="230">
        <v>2023</v>
      </c>
      <c r="F65" s="230">
        <v>2024</v>
      </c>
    </row>
    <row r="66" spans="1:12" ht="14.25" customHeight="1" thickBot="1">
      <c r="B66" s="987"/>
      <c r="C66" s="231" t="s">
        <v>7</v>
      </c>
      <c r="D66" s="231" t="s">
        <v>8</v>
      </c>
      <c r="E66" s="231" t="s">
        <v>8</v>
      </c>
      <c r="F66" s="231" t="s">
        <v>8</v>
      </c>
    </row>
    <row r="67" spans="1:12" ht="15.75" thickBot="1">
      <c r="B67" s="215" t="s">
        <v>16</v>
      </c>
      <c r="C67" s="233">
        <v>35</v>
      </c>
      <c r="D67" s="233">
        <v>30</v>
      </c>
      <c r="E67" s="233">
        <v>30</v>
      </c>
      <c r="F67" s="233">
        <v>10</v>
      </c>
      <c r="J67" s="390"/>
    </row>
    <row r="68" spans="1:12" ht="15.75" thickBot="1">
      <c r="B68" s="215" t="s">
        <v>17</v>
      </c>
      <c r="C68" s="232">
        <v>4500</v>
      </c>
      <c r="D68" s="232">
        <v>2000</v>
      </c>
      <c r="E68" s="232">
        <v>2000</v>
      </c>
      <c r="F68" s="232">
        <v>500</v>
      </c>
    </row>
    <row r="69" spans="1:12" ht="15.75" thickBot="1">
      <c r="B69" s="215" t="s">
        <v>18</v>
      </c>
      <c r="C69" s="232">
        <f>C68/C67</f>
        <v>128.57142857142858</v>
      </c>
      <c r="D69" s="232">
        <f>D68/D67</f>
        <v>66.666666666666671</v>
      </c>
      <c r="E69" s="232">
        <f>E68/E67</f>
        <v>66.666666666666671</v>
      </c>
      <c r="F69" s="232">
        <f>F68/F67</f>
        <v>50</v>
      </c>
    </row>
    <row r="70" spans="1:12" ht="15.75" thickBot="1">
      <c r="B70" s="215" t="s">
        <v>19</v>
      </c>
      <c r="C70" s="233" t="s">
        <v>20</v>
      </c>
      <c r="D70" s="234">
        <f t="shared" ref="D70:F72" si="6">D67/C67-1</f>
        <v>-0.1428571428571429</v>
      </c>
      <c r="E70" s="234">
        <f t="shared" si="6"/>
        <v>0</v>
      </c>
      <c r="F70" s="234">
        <f t="shared" si="6"/>
        <v>-0.66666666666666674</v>
      </c>
      <c r="H70" s="235"/>
      <c r="I70" s="235"/>
      <c r="J70" s="235"/>
      <c r="K70" s="235"/>
      <c r="L70" s="235"/>
    </row>
    <row r="71" spans="1:12" ht="15.75" thickBot="1">
      <c r="B71" s="215" t="s">
        <v>21</v>
      </c>
      <c r="C71" s="233" t="s">
        <v>20</v>
      </c>
      <c r="D71" s="234">
        <f t="shared" si="6"/>
        <v>-0.55555555555555558</v>
      </c>
      <c r="E71" s="234">
        <f t="shared" si="6"/>
        <v>0</v>
      </c>
      <c r="F71" s="234">
        <f t="shared" si="6"/>
        <v>-0.75</v>
      </c>
      <c r="J71" s="390"/>
    </row>
    <row r="72" spans="1:12" ht="15.75" thickBot="1">
      <c r="B72" s="215" t="s">
        <v>22</v>
      </c>
      <c r="C72" s="233" t="s">
        <v>20</v>
      </c>
      <c r="D72" s="234">
        <f>D69/C69-1</f>
        <v>-0.48148148148148151</v>
      </c>
      <c r="E72" s="234">
        <f t="shared" si="6"/>
        <v>0</v>
      </c>
      <c r="F72" s="234">
        <f t="shared" si="6"/>
        <v>-0.25</v>
      </c>
    </row>
    <row r="73" spans="1:12" ht="15.75" thickBot="1">
      <c r="B73" s="988" t="s">
        <v>110</v>
      </c>
      <c r="C73" s="989"/>
      <c r="D73" s="989"/>
      <c r="E73" s="989"/>
      <c r="F73" s="990"/>
    </row>
    <row r="74" spans="1:12" ht="12.75" customHeight="1">
      <c r="B74" s="986"/>
      <c r="C74" s="230">
        <v>2021</v>
      </c>
      <c r="D74" s="230">
        <v>2022</v>
      </c>
      <c r="E74" s="230">
        <v>2023</v>
      </c>
      <c r="F74" s="230">
        <v>2024</v>
      </c>
    </row>
    <row r="75" spans="1:12" ht="9" customHeight="1" thickBot="1">
      <c r="B75" s="987"/>
      <c r="C75" s="231" t="s">
        <v>7</v>
      </c>
      <c r="D75" s="231" t="s">
        <v>8</v>
      </c>
      <c r="E75" s="231" t="s">
        <v>8</v>
      </c>
      <c r="F75" s="231" t="s">
        <v>8</v>
      </c>
    </row>
    <row r="76" spans="1:12" ht="15.75" thickBot="1">
      <c r="B76" s="236" t="s">
        <v>41</v>
      </c>
      <c r="C76" s="237"/>
      <c r="D76" s="237"/>
      <c r="E76" s="237"/>
      <c r="F76" s="237"/>
    </row>
    <row r="77" spans="1:12" ht="15.75" thickBot="1">
      <c r="B77" s="236" t="s">
        <v>42</v>
      </c>
      <c r="C77" s="239">
        <v>4500</v>
      </c>
      <c r="D77" s="241">
        <v>2000</v>
      </c>
      <c r="E77" s="241">
        <v>2000</v>
      </c>
      <c r="F77" s="241">
        <v>500</v>
      </c>
    </row>
    <row r="78" spans="1:12" ht="15.75" thickBot="1">
      <c r="B78" s="393" t="s">
        <v>30</v>
      </c>
      <c r="C78" s="394">
        <f>C77+C76</f>
        <v>4500</v>
      </c>
      <c r="D78" s="394">
        <f t="shared" ref="D78:F78" si="7">D77+D76</f>
        <v>2000</v>
      </c>
      <c r="E78" s="394">
        <f t="shared" si="7"/>
        <v>2000</v>
      </c>
      <c r="F78" s="394">
        <f t="shared" si="7"/>
        <v>500</v>
      </c>
    </row>
    <row r="79" spans="1:12" ht="15.75" thickBot="1">
      <c r="B79" s="227" t="s">
        <v>48</v>
      </c>
      <c r="C79" s="1040" t="s">
        <v>375</v>
      </c>
      <c r="D79" s="1041"/>
      <c r="E79" s="1041"/>
      <c r="F79" s="1042"/>
    </row>
    <row r="80" spans="1:12" ht="35.25" customHeight="1" thickBot="1">
      <c r="A80" s="380"/>
      <c r="B80" s="227" t="s">
        <v>64</v>
      </c>
      <c r="C80" s="227" t="s">
        <v>721</v>
      </c>
      <c r="D80" s="374" t="s">
        <v>373</v>
      </c>
      <c r="E80" s="1035" t="s">
        <v>377</v>
      </c>
      <c r="F80" s="994"/>
      <c r="J80" s="390"/>
    </row>
    <row r="81" spans="2:12" ht="17.25" customHeight="1" thickBot="1">
      <c r="B81" s="215" t="s">
        <v>14</v>
      </c>
      <c r="C81" s="1036" t="s">
        <v>376</v>
      </c>
      <c r="D81" s="1037"/>
      <c r="E81" s="1037"/>
      <c r="F81" s="1038"/>
    </row>
    <row r="82" spans="2:12" ht="15.75" thickBot="1">
      <c r="B82" s="215" t="s">
        <v>15</v>
      </c>
      <c r="C82" s="991" t="s">
        <v>260</v>
      </c>
      <c r="D82" s="984"/>
      <c r="E82" s="984"/>
      <c r="F82" s="985"/>
    </row>
    <row r="83" spans="2:12" ht="12.75" customHeight="1">
      <c r="B83" s="986"/>
      <c r="C83" s="230">
        <v>2021</v>
      </c>
      <c r="D83" s="230">
        <v>2022</v>
      </c>
      <c r="E83" s="230">
        <v>2023</v>
      </c>
      <c r="F83" s="230">
        <v>2024</v>
      </c>
    </row>
    <row r="84" spans="2:12" ht="14.25" customHeight="1" thickBot="1">
      <c r="B84" s="987"/>
      <c r="C84" s="231" t="s">
        <v>7</v>
      </c>
      <c r="D84" s="231" t="s">
        <v>8</v>
      </c>
      <c r="E84" s="231" t="s">
        <v>8</v>
      </c>
      <c r="F84" s="231" t="s">
        <v>8</v>
      </c>
    </row>
    <row r="85" spans="2:12" ht="15.75" thickBot="1">
      <c r="B85" s="215" t="s">
        <v>16</v>
      </c>
      <c r="C85" s="233">
        <v>1</v>
      </c>
      <c r="D85" s="215"/>
      <c r="E85" s="215"/>
      <c r="F85" s="215"/>
      <c r="J85" s="390"/>
    </row>
    <row r="86" spans="2:12" ht="15.75" thickBot="1">
      <c r="B86" s="215" t="s">
        <v>17</v>
      </c>
      <c r="C86" s="232">
        <f>C95</f>
        <v>500</v>
      </c>
      <c r="D86" s="232">
        <f t="shared" ref="D86:E86" si="8">D95</f>
        <v>0</v>
      </c>
      <c r="E86" s="232">
        <f t="shared" si="8"/>
        <v>0</v>
      </c>
      <c r="F86" s="232">
        <f>F95</f>
        <v>0</v>
      </c>
    </row>
    <row r="87" spans="2:12" ht="15.75" thickBot="1">
      <c r="B87" s="215" t="s">
        <v>18</v>
      </c>
      <c r="C87" s="232">
        <f>C86/C85</f>
        <v>500</v>
      </c>
      <c r="D87" s="232" t="e">
        <f>D86/D85</f>
        <v>#DIV/0!</v>
      </c>
      <c r="E87" s="232" t="e">
        <f>E86/E85</f>
        <v>#DIV/0!</v>
      </c>
      <c r="F87" s="232" t="e">
        <f>F86/F85</f>
        <v>#DIV/0!</v>
      </c>
    </row>
    <row r="88" spans="2:12" ht="15.75" thickBot="1">
      <c r="B88" s="215" t="s">
        <v>19</v>
      </c>
      <c r="C88" s="233" t="s">
        <v>20</v>
      </c>
      <c r="D88" s="234">
        <f t="shared" ref="D88:F90" si="9">D85/C85-1</f>
        <v>-1</v>
      </c>
      <c r="E88" s="234" t="e">
        <f t="shared" si="9"/>
        <v>#DIV/0!</v>
      </c>
      <c r="F88" s="234" t="e">
        <f t="shared" si="9"/>
        <v>#DIV/0!</v>
      </c>
      <c r="H88" s="235"/>
      <c r="I88" s="235"/>
      <c r="J88" s="235"/>
      <c r="K88" s="235"/>
      <c r="L88" s="235"/>
    </row>
    <row r="89" spans="2:12" ht="15.75" thickBot="1">
      <c r="B89" s="215" t="s">
        <v>21</v>
      </c>
      <c r="C89" s="233" t="s">
        <v>20</v>
      </c>
      <c r="D89" s="234">
        <f t="shared" si="9"/>
        <v>-1</v>
      </c>
      <c r="E89" s="234" t="e">
        <f t="shared" si="9"/>
        <v>#DIV/0!</v>
      </c>
      <c r="F89" s="234" t="e">
        <f t="shared" si="9"/>
        <v>#DIV/0!</v>
      </c>
      <c r="J89" s="390"/>
    </row>
    <row r="90" spans="2:12" ht="15.75" thickBot="1">
      <c r="B90" s="215" t="s">
        <v>22</v>
      </c>
      <c r="C90" s="233" t="s">
        <v>20</v>
      </c>
      <c r="D90" s="234" t="e">
        <f>D87/C87-1</f>
        <v>#DIV/0!</v>
      </c>
      <c r="E90" s="234" t="e">
        <f t="shared" si="9"/>
        <v>#DIV/0!</v>
      </c>
      <c r="F90" s="234" t="e">
        <f t="shared" si="9"/>
        <v>#DIV/0!</v>
      </c>
    </row>
    <row r="91" spans="2:12" ht="15.75" thickBot="1">
      <c r="B91" s="988" t="s">
        <v>132</v>
      </c>
      <c r="C91" s="989"/>
      <c r="D91" s="989"/>
      <c r="E91" s="989"/>
      <c r="F91" s="990"/>
    </row>
    <row r="92" spans="2:12" ht="12.75" customHeight="1">
      <c r="B92" s="986"/>
      <c r="C92" s="230">
        <v>2021</v>
      </c>
      <c r="D92" s="230">
        <v>2022</v>
      </c>
      <c r="E92" s="230">
        <v>2023</v>
      </c>
      <c r="F92" s="230">
        <v>2024</v>
      </c>
    </row>
    <row r="93" spans="2:12" ht="9" customHeight="1" thickBot="1">
      <c r="B93" s="987"/>
      <c r="C93" s="231" t="s">
        <v>7</v>
      </c>
      <c r="D93" s="231" t="s">
        <v>8</v>
      </c>
      <c r="E93" s="231" t="s">
        <v>8</v>
      </c>
      <c r="F93" s="231" t="s">
        <v>8</v>
      </c>
    </row>
    <row r="94" spans="2:12" ht="15.75" thickBot="1">
      <c r="B94" s="236" t="s">
        <v>41</v>
      </c>
      <c r="C94" s="237"/>
      <c r="D94" s="237"/>
      <c r="E94" s="237"/>
      <c r="F94" s="237"/>
    </row>
    <row r="95" spans="2:12" ht="15.75" thickBot="1">
      <c r="B95" s="236" t="s">
        <v>42</v>
      </c>
      <c r="C95" s="239">
        <v>500</v>
      </c>
      <c r="D95" s="241">
        <v>0</v>
      </c>
      <c r="E95" s="241">
        <v>0</v>
      </c>
      <c r="F95" s="241">
        <v>0</v>
      </c>
    </row>
    <row r="96" spans="2:12" ht="15.75" thickBot="1">
      <c r="B96" s="393" t="s">
        <v>33</v>
      </c>
      <c r="C96" s="394">
        <f>C95+C94</f>
        <v>500</v>
      </c>
      <c r="D96" s="394">
        <f t="shared" ref="D96:F96" si="10">D95+D94</f>
        <v>0</v>
      </c>
      <c r="E96" s="394">
        <f t="shared" si="10"/>
        <v>0</v>
      </c>
      <c r="F96" s="394">
        <f t="shared" si="10"/>
        <v>0</v>
      </c>
    </row>
    <row r="97" spans="2:10" ht="12.75" customHeight="1">
      <c r="B97" s="986"/>
      <c r="C97" s="230">
        <v>2021</v>
      </c>
      <c r="D97" s="230">
        <v>2022</v>
      </c>
      <c r="E97" s="230">
        <v>2023</v>
      </c>
      <c r="F97" s="230">
        <v>2024</v>
      </c>
    </row>
    <row r="98" spans="2:10" ht="13.5" customHeight="1" thickBot="1">
      <c r="B98" s="987"/>
      <c r="C98" s="231" t="s">
        <v>7</v>
      </c>
      <c r="D98" s="231" t="s">
        <v>8</v>
      </c>
      <c r="E98" s="231" t="s">
        <v>8</v>
      </c>
      <c r="F98" s="231" t="s">
        <v>8</v>
      </c>
    </row>
    <row r="99" spans="2:10" ht="15.75" thickBot="1">
      <c r="B99" s="236" t="s">
        <v>41</v>
      </c>
      <c r="C99" s="237">
        <v>0</v>
      </c>
      <c r="D99" s="237">
        <v>0</v>
      </c>
      <c r="E99" s="237"/>
      <c r="F99" s="237"/>
    </row>
    <row r="100" spans="2:10" ht="15.75" thickBot="1">
      <c r="B100" s="236" t="s">
        <v>42</v>
      </c>
      <c r="C100" s="240">
        <v>0</v>
      </c>
      <c r="D100" s="237">
        <v>0</v>
      </c>
      <c r="E100" s="237">
        <v>0</v>
      </c>
      <c r="F100" s="241">
        <v>0</v>
      </c>
    </row>
    <row r="101" spans="2:10" ht="34.5" thickBot="1">
      <c r="B101" s="227" t="s">
        <v>34</v>
      </c>
      <c r="C101" s="396" t="s">
        <v>2748</v>
      </c>
      <c r="D101" s="374" t="s">
        <v>373</v>
      </c>
      <c r="E101" s="1035"/>
      <c r="F101" s="1043"/>
    </row>
    <row r="102" spans="2:10" ht="18" customHeight="1" thickBot="1">
      <c r="B102" s="215" t="s">
        <v>14</v>
      </c>
      <c r="C102" s="1036" t="s">
        <v>2748</v>
      </c>
      <c r="D102" s="1037"/>
      <c r="E102" s="1037"/>
      <c r="F102" s="1038"/>
    </row>
    <row r="103" spans="2:10" ht="27" customHeight="1" thickBot="1">
      <c r="B103" s="215" t="s">
        <v>15</v>
      </c>
      <c r="C103" s="991"/>
      <c r="D103" s="984"/>
      <c r="E103" s="984"/>
      <c r="F103" s="985"/>
    </row>
    <row r="104" spans="2:10">
      <c r="B104" s="986"/>
      <c r="C104" s="230">
        <v>2021</v>
      </c>
      <c r="D104" s="230">
        <v>2022</v>
      </c>
      <c r="E104" s="230">
        <v>2023</v>
      </c>
      <c r="F104" s="230">
        <v>2024</v>
      </c>
      <c r="H104" s="235"/>
      <c r="I104" s="235"/>
      <c r="J104" s="235"/>
    </row>
    <row r="105" spans="2:10" ht="15.75" thickBot="1">
      <c r="B105" s="987"/>
      <c r="C105" s="231" t="s">
        <v>7</v>
      </c>
      <c r="D105" s="231" t="s">
        <v>8</v>
      </c>
      <c r="E105" s="231" t="s">
        <v>8</v>
      </c>
      <c r="F105" s="231" t="s">
        <v>8</v>
      </c>
      <c r="H105" s="235"/>
      <c r="I105" s="235"/>
      <c r="J105" s="390"/>
    </row>
    <row r="106" spans="2:10" ht="15.75" thickBot="1">
      <c r="B106" s="215" t="s">
        <v>16</v>
      </c>
      <c r="C106" s="215"/>
      <c r="D106" s="233">
        <v>1</v>
      </c>
      <c r="E106" s="215"/>
      <c r="F106" s="215"/>
    </row>
    <row r="107" spans="2:10" ht="15.75" thickBot="1">
      <c r="B107" s="215" t="s">
        <v>17</v>
      </c>
      <c r="C107" s="232">
        <f>C116</f>
        <v>0</v>
      </c>
      <c r="D107" s="232">
        <f>D117</f>
        <v>1700</v>
      </c>
      <c r="E107" s="232">
        <f t="shared" ref="E107" si="11">E116</f>
        <v>0</v>
      </c>
      <c r="F107" s="232">
        <f>F116</f>
        <v>0</v>
      </c>
    </row>
    <row r="108" spans="2:10" ht="15.75" thickBot="1">
      <c r="B108" s="215" t="s">
        <v>18</v>
      </c>
      <c r="C108" s="232" t="e">
        <f>C107/C106</f>
        <v>#DIV/0!</v>
      </c>
      <c r="D108" s="232">
        <f>D107/D106</f>
        <v>1700</v>
      </c>
      <c r="E108" s="232" t="e">
        <f>E107/E106</f>
        <v>#DIV/0!</v>
      </c>
      <c r="F108" s="232" t="e">
        <f>F107/F106</f>
        <v>#DIV/0!</v>
      </c>
    </row>
    <row r="109" spans="2:10" ht="15.75" thickBot="1">
      <c r="B109" s="215" t="s">
        <v>19</v>
      </c>
      <c r="C109" s="233" t="s">
        <v>20</v>
      </c>
      <c r="D109" s="234" t="e">
        <f t="shared" ref="D109:F111" si="12">D106/C106-1</f>
        <v>#DIV/0!</v>
      </c>
      <c r="E109" s="234">
        <f t="shared" si="12"/>
        <v>-1</v>
      </c>
      <c r="F109" s="234" t="e">
        <f t="shared" si="12"/>
        <v>#DIV/0!</v>
      </c>
    </row>
    <row r="110" spans="2:10" ht="15.75" thickBot="1">
      <c r="B110" s="215" t="s">
        <v>21</v>
      </c>
      <c r="C110" s="233" t="s">
        <v>20</v>
      </c>
      <c r="D110" s="234" t="e">
        <f t="shared" si="12"/>
        <v>#DIV/0!</v>
      </c>
      <c r="E110" s="234">
        <f t="shared" si="12"/>
        <v>-1</v>
      </c>
      <c r="F110" s="234" t="e">
        <f t="shared" si="12"/>
        <v>#DIV/0!</v>
      </c>
    </row>
    <row r="111" spans="2:10" ht="15.75" thickBot="1">
      <c r="B111" s="215" t="s">
        <v>22</v>
      </c>
      <c r="C111" s="233" t="s">
        <v>20</v>
      </c>
      <c r="D111" s="234" t="e">
        <f>D108/C108-1</f>
        <v>#DIV/0!</v>
      </c>
      <c r="E111" s="234" t="e">
        <f t="shared" si="12"/>
        <v>#DIV/0!</v>
      </c>
      <c r="F111" s="234" t="e">
        <f t="shared" si="12"/>
        <v>#DIV/0!</v>
      </c>
    </row>
    <row r="112" spans="2:10" ht="15.75" customHeight="1" thickBot="1">
      <c r="B112" s="988" t="s">
        <v>2749</v>
      </c>
      <c r="C112" s="989"/>
      <c r="D112" s="989"/>
      <c r="E112" s="989"/>
      <c r="F112" s="990"/>
    </row>
    <row r="113" spans="2:13" ht="48.75" customHeight="1">
      <c r="B113" s="986"/>
      <c r="C113" s="230">
        <v>2021</v>
      </c>
      <c r="D113" s="230">
        <v>2022</v>
      </c>
      <c r="E113" s="230">
        <v>2023</v>
      </c>
      <c r="F113" s="230">
        <v>2024</v>
      </c>
    </row>
    <row r="114" spans="2:13" ht="15.75" thickBot="1">
      <c r="B114" s="987"/>
      <c r="C114" s="231" t="s">
        <v>7</v>
      </c>
      <c r="D114" s="231" t="s">
        <v>8</v>
      </c>
      <c r="E114" s="231" t="s">
        <v>8</v>
      </c>
      <c r="F114" s="231" t="s">
        <v>8</v>
      </c>
    </row>
    <row r="115" spans="2:13" ht="15.75" thickBot="1">
      <c r="B115" s="236" t="s">
        <v>41</v>
      </c>
      <c r="C115" s="237"/>
      <c r="D115" s="237">
        <v>1700</v>
      </c>
      <c r="E115" s="237"/>
      <c r="F115" s="237"/>
    </row>
    <row r="116" spans="2:13" ht="15.75" thickBot="1">
      <c r="B116" s="236" t="s">
        <v>42</v>
      </c>
      <c r="C116" s="239"/>
      <c r="D116" s="241"/>
      <c r="E116" s="241"/>
      <c r="F116" s="241"/>
    </row>
    <row r="117" spans="2:13" ht="15.75" thickBot="1">
      <c r="B117" s="393" t="s">
        <v>35</v>
      </c>
      <c r="C117" s="394">
        <f>C116+C115</f>
        <v>0</v>
      </c>
      <c r="D117" s="394">
        <f t="shared" ref="D117:F117" si="13">D116+D115</f>
        <v>1700</v>
      </c>
      <c r="E117" s="394">
        <f t="shared" si="13"/>
        <v>0</v>
      </c>
      <c r="F117" s="394">
        <f t="shared" si="13"/>
        <v>0</v>
      </c>
    </row>
    <row r="118" spans="2:13" ht="15.75" thickBot="1">
      <c r="B118" s="227" t="s">
        <v>48</v>
      </c>
      <c r="C118" s="1040"/>
      <c r="D118" s="1041"/>
      <c r="E118" s="1041"/>
      <c r="F118" s="1042"/>
    </row>
    <row r="119" spans="2:13" ht="34.5" thickBot="1">
      <c r="B119" s="227" t="s">
        <v>36</v>
      </c>
      <c r="C119" s="227" t="s">
        <v>2750</v>
      </c>
      <c r="D119" s="374" t="s">
        <v>373</v>
      </c>
      <c r="E119" s="1035"/>
      <c r="F119" s="994"/>
    </row>
    <row r="120" spans="2:13" ht="15.75" thickBot="1">
      <c r="B120" s="215" t="s">
        <v>14</v>
      </c>
      <c r="C120" s="1036" t="s">
        <v>2750</v>
      </c>
      <c r="D120" s="1037"/>
      <c r="E120" s="1037"/>
      <c r="F120" s="1038"/>
      <c r="I120" s="397"/>
      <c r="J120" s="397"/>
      <c r="K120" s="397"/>
      <c r="L120" s="397"/>
      <c r="M120" s="397"/>
    </row>
    <row r="121" spans="2:13" ht="15.75" customHeight="1" thickBot="1">
      <c r="B121" s="215" t="s">
        <v>15</v>
      </c>
      <c r="C121" s="991"/>
      <c r="D121" s="984"/>
      <c r="E121" s="984"/>
      <c r="F121" s="985"/>
      <c r="I121" s="397"/>
      <c r="J121" s="397"/>
      <c r="K121" s="397"/>
      <c r="L121" s="397"/>
      <c r="M121" s="397"/>
    </row>
    <row r="122" spans="2:13">
      <c r="B122" s="986"/>
      <c r="C122" s="230">
        <v>2021</v>
      </c>
      <c r="D122" s="230">
        <v>2022</v>
      </c>
      <c r="E122" s="230">
        <v>2023</v>
      </c>
      <c r="F122" s="230">
        <v>2024</v>
      </c>
      <c r="I122" s="397"/>
      <c r="J122" s="397"/>
      <c r="K122" s="397"/>
      <c r="L122" s="397"/>
      <c r="M122" s="397"/>
    </row>
    <row r="123" spans="2:13" ht="16.5" customHeight="1" thickBot="1">
      <c r="B123" s="987"/>
      <c r="C123" s="231" t="s">
        <v>7</v>
      </c>
      <c r="D123" s="231" t="s">
        <v>8</v>
      </c>
      <c r="E123" s="231" t="s">
        <v>8</v>
      </c>
      <c r="F123" s="231" t="s">
        <v>8</v>
      </c>
      <c r="G123" s="313"/>
      <c r="H123" s="313"/>
      <c r="I123" s="398"/>
      <c r="J123" s="398"/>
      <c r="K123" s="398"/>
      <c r="L123" s="398"/>
      <c r="M123" s="397"/>
    </row>
    <row r="124" spans="2:13" ht="15.75" thickBot="1">
      <c r="B124" s="215" t="s">
        <v>16</v>
      </c>
      <c r="C124" s="233"/>
      <c r="D124" s="215"/>
      <c r="E124" s="233">
        <v>1</v>
      </c>
      <c r="F124" s="215"/>
    </row>
    <row r="125" spans="2:13" ht="15.75" thickBot="1">
      <c r="B125" s="215" t="s">
        <v>17</v>
      </c>
      <c r="C125" s="232">
        <f>C134</f>
        <v>0</v>
      </c>
      <c r="D125" s="232">
        <f t="shared" ref="D125:E125" si="14">D134</f>
        <v>0</v>
      </c>
      <c r="E125" s="232">
        <f t="shared" si="14"/>
        <v>3500</v>
      </c>
      <c r="F125" s="232">
        <f>F134</f>
        <v>0</v>
      </c>
    </row>
    <row r="126" spans="2:13" ht="15.75" thickBot="1">
      <c r="B126" s="215" t="s">
        <v>18</v>
      </c>
      <c r="C126" s="232" t="e">
        <f>C125/C124</f>
        <v>#DIV/0!</v>
      </c>
      <c r="D126" s="232" t="e">
        <f>D125/D124</f>
        <v>#DIV/0!</v>
      </c>
      <c r="E126" s="232">
        <f>E125/E124</f>
        <v>3500</v>
      </c>
      <c r="F126" s="232" t="e">
        <f>F125/F124</f>
        <v>#DIV/0!</v>
      </c>
    </row>
    <row r="127" spans="2:13" ht="15.75" thickBot="1">
      <c r="B127" s="215" t="s">
        <v>19</v>
      </c>
      <c r="C127" s="233" t="s">
        <v>20</v>
      </c>
      <c r="D127" s="234" t="e">
        <f t="shared" ref="D127:F129" si="15">D124/C124-1</f>
        <v>#DIV/0!</v>
      </c>
      <c r="E127" s="234" t="e">
        <f t="shared" si="15"/>
        <v>#DIV/0!</v>
      </c>
      <c r="F127" s="234">
        <f t="shared" si="15"/>
        <v>-1</v>
      </c>
    </row>
    <row r="128" spans="2:13" ht="15.75" thickBot="1">
      <c r="B128" s="215" t="s">
        <v>21</v>
      </c>
      <c r="C128" s="233" t="s">
        <v>20</v>
      </c>
      <c r="D128" s="234" t="e">
        <f t="shared" si="15"/>
        <v>#DIV/0!</v>
      </c>
      <c r="E128" s="234" t="e">
        <f t="shared" si="15"/>
        <v>#DIV/0!</v>
      </c>
      <c r="F128" s="234">
        <f t="shared" si="15"/>
        <v>-1</v>
      </c>
    </row>
    <row r="129" spans="1:10" ht="15.75" thickBot="1">
      <c r="B129" s="215" t="s">
        <v>22</v>
      </c>
      <c r="C129" s="233" t="s">
        <v>20</v>
      </c>
      <c r="D129" s="234" t="e">
        <f>D126/C126-1</f>
        <v>#DIV/0!</v>
      </c>
      <c r="E129" s="234" t="e">
        <f t="shared" si="15"/>
        <v>#DIV/0!</v>
      </c>
      <c r="F129" s="234" t="e">
        <f t="shared" si="15"/>
        <v>#DIV/0!</v>
      </c>
    </row>
    <row r="130" spans="1:10" ht="9" customHeight="1" thickBot="1">
      <c r="A130" s="1039"/>
      <c r="B130" s="988" t="s">
        <v>2751</v>
      </c>
      <c r="C130" s="989"/>
      <c r="D130" s="989"/>
      <c r="E130" s="989"/>
      <c r="F130" s="990"/>
      <c r="H130" s="400"/>
      <c r="I130" s="205"/>
      <c r="J130" s="205"/>
    </row>
    <row r="131" spans="1:10" ht="11.25" customHeight="1">
      <c r="A131" s="1039"/>
      <c r="B131" s="986"/>
      <c r="C131" s="230">
        <v>2021</v>
      </c>
      <c r="D131" s="230">
        <v>2022</v>
      </c>
      <c r="E131" s="230">
        <v>2023</v>
      </c>
      <c r="F131" s="230">
        <v>2024</v>
      </c>
      <c r="H131" s="400"/>
      <c r="I131" s="205"/>
      <c r="J131" s="205"/>
    </row>
    <row r="132" spans="1:10" ht="18" customHeight="1" thickBot="1">
      <c r="A132" s="1039"/>
      <c r="B132" s="987"/>
      <c r="C132" s="231" t="s">
        <v>7</v>
      </c>
      <c r="D132" s="231" t="s">
        <v>8</v>
      </c>
      <c r="E132" s="231" t="s">
        <v>8</v>
      </c>
      <c r="F132" s="231" t="s">
        <v>8</v>
      </c>
      <c r="H132" s="400"/>
      <c r="I132" s="205"/>
      <c r="J132" s="205"/>
    </row>
    <row r="133" spans="1:10" ht="15.75" thickBot="1">
      <c r="B133" s="236" t="s">
        <v>41</v>
      </c>
      <c r="C133" s="237"/>
      <c r="D133" s="237"/>
      <c r="E133" s="237"/>
      <c r="F133" s="237"/>
    </row>
    <row r="134" spans="1:10" ht="15.75" thickBot="1">
      <c r="B134" s="236" t="s">
        <v>42</v>
      </c>
      <c r="C134" s="239">
        <v>0</v>
      </c>
      <c r="D134" s="241">
        <v>0</v>
      </c>
      <c r="E134" s="241">
        <v>3500</v>
      </c>
      <c r="F134" s="241">
        <v>0</v>
      </c>
    </row>
    <row r="135" spans="1:10" ht="15.75" thickBot="1">
      <c r="B135" s="393" t="s">
        <v>37</v>
      </c>
      <c r="C135" s="394">
        <f>C134+C133</f>
        <v>0</v>
      </c>
      <c r="D135" s="394">
        <f t="shared" ref="D135:F135" si="16">D134+D133</f>
        <v>0</v>
      </c>
      <c r="E135" s="394">
        <f t="shared" si="16"/>
        <v>3500</v>
      </c>
      <c r="F135" s="394">
        <f t="shared" si="16"/>
        <v>0</v>
      </c>
    </row>
    <row r="136" spans="1:10" ht="15.75" thickBot="1">
      <c r="B136" s="261"/>
      <c r="C136" s="262"/>
      <c r="D136" s="262"/>
      <c r="E136" s="262"/>
      <c r="F136" s="262"/>
    </row>
    <row r="137" spans="1:10" ht="24.75" thickBot="1">
      <c r="B137" s="217" t="s">
        <v>49</v>
      </c>
      <c r="C137" s="263">
        <f>C57+C78+C96</f>
        <v>61282</v>
      </c>
      <c r="D137" s="263">
        <f>D57+D78+D96+D115</f>
        <v>69682</v>
      </c>
      <c r="E137" s="263">
        <f>E57+E78+E96+E134</f>
        <v>73782</v>
      </c>
      <c r="F137" s="263">
        <f>F57+F78+F96</f>
        <v>76782</v>
      </c>
    </row>
    <row r="138" spans="1:10" ht="24.75" thickBot="1">
      <c r="B138" s="217" t="s">
        <v>50</v>
      </c>
      <c r="C138" s="263">
        <f>C139+C142+C145+C160+C161+C157</f>
        <v>61282</v>
      </c>
      <c r="D138" s="263">
        <f>D139+D142+D145+D160+D161</f>
        <v>69682</v>
      </c>
      <c r="E138" s="263">
        <f>E139+E142+E145+E160+E161</f>
        <v>73782</v>
      </c>
      <c r="F138" s="263">
        <f>F139+F142+F145+F160+F161</f>
        <v>76782</v>
      </c>
    </row>
    <row r="139" spans="1:10" ht="15.75" thickBot="1">
      <c r="B139" s="236" t="s">
        <v>23</v>
      </c>
      <c r="C139" s="264">
        <f t="shared" ref="C139:F154" si="17">C36</f>
        <v>35460</v>
      </c>
      <c r="D139" s="264">
        <f t="shared" si="17"/>
        <v>34993</v>
      </c>
      <c r="E139" s="264">
        <f t="shared" si="17"/>
        <v>34993</v>
      </c>
      <c r="F139" s="264">
        <f t="shared" si="17"/>
        <v>34993</v>
      </c>
    </row>
    <row r="140" spans="1:10" ht="15.75" thickBot="1">
      <c r="B140" s="238" t="s">
        <v>154</v>
      </c>
      <c r="C140" s="240">
        <f t="shared" si="17"/>
        <v>35460</v>
      </c>
      <c r="D140" s="240">
        <f t="shared" si="17"/>
        <v>34993</v>
      </c>
      <c r="E140" s="240">
        <f t="shared" si="17"/>
        <v>34993</v>
      </c>
      <c r="F140" s="240">
        <f t="shared" si="17"/>
        <v>34993</v>
      </c>
    </row>
    <row r="141" spans="1:10" ht="15.75" thickBot="1">
      <c r="B141" s="238" t="s">
        <v>166</v>
      </c>
      <c r="C141" s="240">
        <f t="shared" si="17"/>
        <v>0</v>
      </c>
      <c r="D141" s="240">
        <f t="shared" si="17"/>
        <v>0</v>
      </c>
      <c r="E141" s="240">
        <f t="shared" si="17"/>
        <v>0</v>
      </c>
      <c r="F141" s="240">
        <f t="shared" si="17"/>
        <v>0</v>
      </c>
    </row>
    <row r="142" spans="1:10" ht="24.75" thickBot="1">
      <c r="B142" s="236" t="s">
        <v>24</v>
      </c>
      <c r="C142" s="264">
        <f t="shared" si="17"/>
        <v>6000</v>
      </c>
      <c r="D142" s="264">
        <f t="shared" si="17"/>
        <v>6000</v>
      </c>
      <c r="E142" s="264">
        <f t="shared" si="17"/>
        <v>6000</v>
      </c>
      <c r="F142" s="264">
        <f t="shared" si="17"/>
        <v>6000</v>
      </c>
    </row>
    <row r="143" spans="1:10" ht="15.75" thickBot="1">
      <c r="B143" s="238" t="s">
        <v>154</v>
      </c>
      <c r="C143" s="237">
        <f t="shared" si="17"/>
        <v>6000</v>
      </c>
      <c r="D143" s="237">
        <f t="shared" si="17"/>
        <v>6000</v>
      </c>
      <c r="E143" s="237">
        <f t="shared" si="17"/>
        <v>6000</v>
      </c>
      <c r="F143" s="237">
        <f t="shared" si="17"/>
        <v>6000</v>
      </c>
    </row>
    <row r="144" spans="1:10" ht="15.75" thickBot="1">
      <c r="B144" s="238" t="s">
        <v>166</v>
      </c>
      <c r="C144" s="240">
        <f t="shared" si="17"/>
        <v>0</v>
      </c>
      <c r="D144" s="240">
        <f t="shared" si="17"/>
        <v>0</v>
      </c>
      <c r="E144" s="240">
        <f t="shared" si="17"/>
        <v>0</v>
      </c>
      <c r="F144" s="240">
        <f t="shared" si="17"/>
        <v>0</v>
      </c>
    </row>
    <row r="145" spans="2:6" ht="15.75" thickBot="1">
      <c r="B145" s="236" t="s">
        <v>25</v>
      </c>
      <c r="C145" s="264">
        <f t="shared" si="17"/>
        <v>14722</v>
      </c>
      <c r="D145" s="264">
        <f t="shared" si="17"/>
        <v>24989</v>
      </c>
      <c r="E145" s="264">
        <f t="shared" si="17"/>
        <v>27289</v>
      </c>
      <c r="F145" s="264">
        <f t="shared" si="17"/>
        <v>35289</v>
      </c>
    </row>
    <row r="146" spans="2:6" ht="15.75" thickBot="1">
      <c r="B146" s="238" t="s">
        <v>154</v>
      </c>
      <c r="C146" s="240">
        <f t="shared" si="17"/>
        <v>14722</v>
      </c>
      <c r="D146" s="240">
        <f t="shared" si="17"/>
        <v>24989</v>
      </c>
      <c r="E146" s="240">
        <f t="shared" si="17"/>
        <v>27289</v>
      </c>
      <c r="F146" s="240">
        <f t="shared" si="17"/>
        <v>35289</v>
      </c>
    </row>
    <row r="147" spans="2:6" ht="15.75" thickBot="1">
      <c r="B147" s="238" t="s">
        <v>166</v>
      </c>
      <c r="C147" s="240">
        <f t="shared" si="17"/>
        <v>0</v>
      </c>
      <c r="D147" s="240">
        <f t="shared" si="17"/>
        <v>0</v>
      </c>
      <c r="E147" s="240">
        <f t="shared" si="17"/>
        <v>0</v>
      </c>
      <c r="F147" s="240">
        <f t="shared" si="17"/>
        <v>0</v>
      </c>
    </row>
    <row r="148" spans="2:6" ht="15.75" thickBot="1">
      <c r="B148" s="236" t="s">
        <v>26</v>
      </c>
      <c r="C148" s="264">
        <f t="shared" si="17"/>
        <v>0</v>
      </c>
      <c r="D148" s="264">
        <f t="shared" si="17"/>
        <v>0</v>
      </c>
      <c r="E148" s="264">
        <f t="shared" si="17"/>
        <v>0</v>
      </c>
      <c r="F148" s="264">
        <f t="shared" si="17"/>
        <v>0</v>
      </c>
    </row>
    <row r="149" spans="2:6" ht="15.75" thickBot="1">
      <c r="B149" s="238" t="s">
        <v>154</v>
      </c>
      <c r="C149" s="237">
        <f t="shared" si="17"/>
        <v>0</v>
      </c>
      <c r="D149" s="237">
        <f t="shared" si="17"/>
        <v>0</v>
      </c>
      <c r="E149" s="237">
        <f t="shared" si="17"/>
        <v>0</v>
      </c>
      <c r="F149" s="237">
        <f t="shared" si="17"/>
        <v>0</v>
      </c>
    </row>
    <row r="150" spans="2:6" ht="15.75" thickBot="1">
      <c r="B150" s="238" t="s">
        <v>166</v>
      </c>
      <c r="C150" s="237">
        <f t="shared" si="17"/>
        <v>0</v>
      </c>
      <c r="D150" s="237">
        <f t="shared" si="17"/>
        <v>0</v>
      </c>
      <c r="E150" s="237">
        <f t="shared" si="17"/>
        <v>0</v>
      </c>
      <c r="F150" s="237">
        <f t="shared" si="17"/>
        <v>0</v>
      </c>
    </row>
    <row r="151" spans="2:6" ht="15.75" thickBot="1">
      <c r="B151" s="236" t="s">
        <v>27</v>
      </c>
      <c r="C151" s="237">
        <f t="shared" si="17"/>
        <v>0</v>
      </c>
      <c r="D151" s="237">
        <f t="shared" si="17"/>
        <v>0</v>
      </c>
      <c r="E151" s="237">
        <f t="shared" si="17"/>
        <v>0</v>
      </c>
      <c r="F151" s="237">
        <f t="shared" si="17"/>
        <v>0</v>
      </c>
    </row>
    <row r="152" spans="2:6" ht="15.75" thickBot="1">
      <c r="B152" s="238" t="s">
        <v>154</v>
      </c>
      <c r="C152" s="237">
        <f t="shared" si="17"/>
        <v>0</v>
      </c>
      <c r="D152" s="237">
        <f t="shared" si="17"/>
        <v>0</v>
      </c>
      <c r="E152" s="237">
        <f t="shared" si="17"/>
        <v>0</v>
      </c>
      <c r="F152" s="237">
        <f t="shared" si="17"/>
        <v>0</v>
      </c>
    </row>
    <row r="153" spans="2:6" ht="15.75" thickBot="1">
      <c r="B153" s="238" t="s">
        <v>166</v>
      </c>
      <c r="C153" s="237">
        <f t="shared" si="17"/>
        <v>0</v>
      </c>
      <c r="D153" s="237">
        <f t="shared" si="17"/>
        <v>0</v>
      </c>
      <c r="E153" s="237">
        <f t="shared" si="17"/>
        <v>0</v>
      </c>
      <c r="F153" s="237">
        <f t="shared" si="17"/>
        <v>0</v>
      </c>
    </row>
    <row r="154" spans="2:6" ht="15.75" thickBot="1">
      <c r="B154" s="236" t="s">
        <v>28</v>
      </c>
      <c r="C154" s="237">
        <f t="shared" si="17"/>
        <v>0</v>
      </c>
      <c r="D154" s="237">
        <f t="shared" si="17"/>
        <v>0</v>
      </c>
      <c r="E154" s="237">
        <f t="shared" si="17"/>
        <v>0</v>
      </c>
      <c r="F154" s="237">
        <f t="shared" si="17"/>
        <v>0</v>
      </c>
    </row>
    <row r="155" spans="2:6" ht="15.75" thickBot="1">
      <c r="B155" s="238" t="s">
        <v>154</v>
      </c>
      <c r="C155" s="237">
        <f t="shared" ref="C155:F159" si="18">C52</f>
        <v>0</v>
      </c>
      <c r="D155" s="237">
        <f t="shared" si="18"/>
        <v>0</v>
      </c>
      <c r="E155" s="237">
        <f t="shared" si="18"/>
        <v>0</v>
      </c>
      <c r="F155" s="237">
        <f t="shared" si="18"/>
        <v>0</v>
      </c>
    </row>
    <row r="156" spans="2:6" ht="15.75" thickBot="1">
      <c r="B156" s="238" t="s">
        <v>166</v>
      </c>
      <c r="C156" s="237">
        <f t="shared" si="18"/>
        <v>0</v>
      </c>
      <c r="D156" s="237">
        <f t="shared" si="18"/>
        <v>0</v>
      </c>
      <c r="E156" s="237">
        <f t="shared" si="18"/>
        <v>0</v>
      </c>
      <c r="F156" s="237">
        <f t="shared" si="18"/>
        <v>0</v>
      </c>
    </row>
    <row r="157" spans="2:6" ht="24.75" thickBot="1">
      <c r="B157" s="236" t="s">
        <v>29</v>
      </c>
      <c r="C157" s="237">
        <f t="shared" si="18"/>
        <v>100</v>
      </c>
      <c r="D157" s="237">
        <f t="shared" si="18"/>
        <v>0</v>
      </c>
      <c r="E157" s="237">
        <f t="shared" si="18"/>
        <v>0</v>
      </c>
      <c r="F157" s="237">
        <f t="shared" si="18"/>
        <v>0</v>
      </c>
    </row>
    <row r="158" spans="2:6" ht="15.75" thickBot="1">
      <c r="B158" s="238" t="s">
        <v>154</v>
      </c>
      <c r="C158" s="237">
        <f t="shared" si="18"/>
        <v>100</v>
      </c>
      <c r="D158" s="237">
        <f t="shared" si="18"/>
        <v>0</v>
      </c>
      <c r="E158" s="237">
        <f t="shared" si="18"/>
        <v>0</v>
      </c>
      <c r="F158" s="237">
        <f t="shared" si="18"/>
        <v>0</v>
      </c>
    </row>
    <row r="159" spans="2:6" ht="15.75" thickBot="1">
      <c r="B159" s="238" t="s">
        <v>166</v>
      </c>
      <c r="C159" s="237">
        <f t="shared" si="18"/>
        <v>0</v>
      </c>
      <c r="D159" s="237">
        <f t="shared" si="18"/>
        <v>0</v>
      </c>
      <c r="E159" s="237">
        <f t="shared" si="18"/>
        <v>0</v>
      </c>
      <c r="F159" s="237">
        <f t="shared" si="18"/>
        <v>0</v>
      </c>
    </row>
    <row r="160" spans="2:6" ht="15.75" thickBot="1">
      <c r="B160" s="236" t="s">
        <v>51</v>
      </c>
      <c r="C160" s="264">
        <f>C76</f>
        <v>0</v>
      </c>
      <c r="D160" s="264">
        <f>D76</f>
        <v>0</v>
      </c>
      <c r="E160" s="264">
        <f>E76</f>
        <v>0</v>
      </c>
      <c r="F160" s="264">
        <f>F76</f>
        <v>0</v>
      </c>
    </row>
    <row r="161" spans="2:6" ht="15.75" thickBot="1">
      <c r="B161" s="236" t="s">
        <v>52</v>
      </c>
      <c r="C161" s="264">
        <f>C77+C95</f>
        <v>5000</v>
      </c>
      <c r="D161" s="264">
        <f>D77+D95+D115</f>
        <v>3700</v>
      </c>
      <c r="E161" s="264">
        <f>E77+E95+E134</f>
        <v>5500</v>
      </c>
      <c r="F161" s="264">
        <f>F77+F95</f>
        <v>500</v>
      </c>
    </row>
    <row r="162" spans="2:6" ht="15.75" thickBot="1">
      <c r="B162" s="248" t="s">
        <v>31</v>
      </c>
      <c r="C162" s="249">
        <f>IF(C138-C137=0,0,"Error")</f>
        <v>0</v>
      </c>
      <c r="D162" s="249">
        <f>IF(D138-D137=0,0,"Error")</f>
        <v>0</v>
      </c>
      <c r="E162" s="249">
        <f t="shared" ref="E162:F162" si="19">IF(E138-E137=0,0,"Error")</f>
        <v>0</v>
      </c>
      <c r="F162" s="249">
        <f t="shared" si="19"/>
        <v>0</v>
      </c>
    </row>
    <row r="163" spans="2:6">
      <c r="B163" s="265"/>
      <c r="C163" s="266"/>
      <c r="D163" s="266"/>
      <c r="E163" s="266"/>
      <c r="F163" s="266"/>
    </row>
    <row r="164" spans="2:6" ht="15" customHeight="1">
      <c r="F164" s="205"/>
    </row>
    <row r="165" spans="2:6">
      <c r="F165" s="205"/>
    </row>
    <row r="166" spans="2:6">
      <c r="F166" s="205"/>
    </row>
  </sheetData>
  <mergeCells count="49">
    <mergeCell ref="B8:F8"/>
    <mergeCell ref="B2:F2"/>
    <mergeCell ref="B3:F3"/>
    <mergeCell ref="C5:F5"/>
    <mergeCell ref="C6:F6"/>
    <mergeCell ref="C7:F7"/>
    <mergeCell ref="B34:B35"/>
    <mergeCell ref="B9:F11"/>
    <mergeCell ref="C12:F12"/>
    <mergeCell ref="C15:F15"/>
    <mergeCell ref="B16:F16"/>
    <mergeCell ref="B20:F20"/>
    <mergeCell ref="B21:F21"/>
    <mergeCell ref="C22:F22"/>
    <mergeCell ref="C23:F23"/>
    <mergeCell ref="C24:F24"/>
    <mergeCell ref="B25:B26"/>
    <mergeCell ref="B33:F33"/>
    <mergeCell ref="C81:F81"/>
    <mergeCell ref="B59:F59"/>
    <mergeCell ref="B60:F60"/>
    <mergeCell ref="C61:F61"/>
    <mergeCell ref="E62:F62"/>
    <mergeCell ref="C63:F63"/>
    <mergeCell ref="C64:F64"/>
    <mergeCell ref="B65:B66"/>
    <mergeCell ref="B73:F73"/>
    <mergeCell ref="B74:B75"/>
    <mergeCell ref="C79:F79"/>
    <mergeCell ref="E80:F80"/>
    <mergeCell ref="C118:F118"/>
    <mergeCell ref="C82:F82"/>
    <mergeCell ref="B83:B84"/>
    <mergeCell ref="B91:F91"/>
    <mergeCell ref="B92:B93"/>
    <mergeCell ref="B97:B98"/>
    <mergeCell ref="E101:F101"/>
    <mergeCell ref="C102:F102"/>
    <mergeCell ref="C103:F103"/>
    <mergeCell ref="B104:B105"/>
    <mergeCell ref="B112:F112"/>
    <mergeCell ref="B113:B114"/>
    <mergeCell ref="E119:F119"/>
    <mergeCell ref="C120:F120"/>
    <mergeCell ref="C121:F121"/>
    <mergeCell ref="B122:B123"/>
    <mergeCell ref="A130:A132"/>
    <mergeCell ref="B130:F130"/>
    <mergeCell ref="B131:B132"/>
  </mergeCells>
  <pageMargins left="0.53" right="0.61" top="0.18" bottom="0.35" header="0.22"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76"/>
  <sheetViews>
    <sheetView view="pageBreakPreview" topLeftCell="A171" zoomScale="60" zoomScaleNormal="170" workbookViewId="0">
      <selection activeCell="F224" sqref="F224"/>
    </sheetView>
  </sheetViews>
  <sheetFormatPr defaultRowHeight="15.75"/>
  <cols>
    <col min="1" max="1" width="14.5703125" style="315" customWidth="1"/>
    <col min="2" max="2" width="32.42578125" style="315" customWidth="1"/>
    <col min="3" max="3" width="11.7109375" style="315" customWidth="1"/>
    <col min="4" max="4" width="17.28515625" style="315" customWidth="1"/>
    <col min="5" max="5" width="13.7109375" style="315" customWidth="1"/>
    <col min="6" max="6" width="57.7109375" style="315" customWidth="1"/>
    <col min="7" max="8" width="9.140625" style="315"/>
    <col min="9" max="9" width="18.5703125" style="315" customWidth="1"/>
    <col min="10" max="14" width="9.140625" style="315"/>
    <col min="15" max="15" width="13.5703125" style="315" customWidth="1"/>
    <col min="16" max="16" width="21.5703125" style="315" customWidth="1"/>
    <col min="17" max="16384" width="9.140625" style="315"/>
  </cols>
  <sheetData>
    <row r="1" spans="1:15" ht="27" customHeight="1"/>
    <row r="2" spans="1:15" ht="27" customHeight="1">
      <c r="A2" s="1117" t="s">
        <v>664</v>
      </c>
      <c r="B2" s="1117"/>
      <c r="C2" s="1117"/>
      <c r="D2" s="1117"/>
      <c r="E2" s="1117"/>
      <c r="F2" s="1117"/>
      <c r="G2" s="1117"/>
      <c r="H2" s="401"/>
      <c r="I2" s="401"/>
      <c r="J2" s="401"/>
      <c r="K2" s="401"/>
      <c r="L2" s="401"/>
      <c r="M2" s="401"/>
    </row>
    <row r="3" spans="1:15" ht="27" customHeight="1">
      <c r="A3" s="401"/>
      <c r="B3" s="1118" t="s">
        <v>720</v>
      </c>
      <c r="C3" s="1118"/>
      <c r="D3" s="1118"/>
      <c r="E3" s="1118"/>
      <c r="F3" s="1118"/>
      <c r="G3" s="401"/>
      <c r="H3" s="401"/>
      <c r="I3" s="401"/>
      <c r="J3" s="401"/>
      <c r="K3" s="401"/>
      <c r="L3" s="401"/>
      <c r="M3" s="401"/>
    </row>
    <row r="4" spans="1:15" ht="27" customHeight="1" thickBot="1"/>
    <row r="5" spans="1:15" ht="27" customHeight="1" thickBot="1">
      <c r="B5" s="402" t="s">
        <v>0</v>
      </c>
      <c r="C5" s="1119" t="s">
        <v>2752</v>
      </c>
      <c r="D5" s="1065"/>
      <c r="E5" s="1065"/>
      <c r="F5" s="1066"/>
    </row>
    <row r="6" spans="1:15" ht="27" customHeight="1" thickBot="1">
      <c r="B6" s="402" t="s">
        <v>1</v>
      </c>
      <c r="C6" s="1120" t="s">
        <v>80</v>
      </c>
      <c r="D6" s="1121"/>
      <c r="E6" s="1121"/>
      <c r="F6" s="1122"/>
    </row>
    <row r="7" spans="1:15" ht="27" customHeight="1" thickBot="1">
      <c r="B7" s="402" t="s">
        <v>3</v>
      </c>
      <c r="C7" s="1123" t="s">
        <v>719</v>
      </c>
      <c r="D7" s="1115"/>
      <c r="E7" s="1115"/>
      <c r="F7" s="1116"/>
    </row>
    <row r="8" spans="1:15" ht="27" customHeight="1" thickBot="1">
      <c r="B8" s="1124" t="s">
        <v>4</v>
      </c>
      <c r="C8" s="1125"/>
      <c r="D8" s="1125"/>
      <c r="E8" s="1125"/>
      <c r="F8" s="1126"/>
    </row>
    <row r="9" spans="1:15" ht="231" customHeight="1" thickBot="1">
      <c r="B9" s="1109" t="s">
        <v>2753</v>
      </c>
      <c r="C9" s="1110"/>
      <c r="D9" s="1110"/>
      <c r="E9" s="1110"/>
      <c r="F9" s="1111"/>
    </row>
    <row r="10" spans="1:15" ht="41.25" customHeight="1" thickBot="1">
      <c r="B10" s="403" t="s">
        <v>5</v>
      </c>
      <c r="C10" s="1106" t="s">
        <v>2754</v>
      </c>
      <c r="D10" s="1112"/>
      <c r="E10" s="1112"/>
      <c r="F10" s="1113"/>
      <c r="G10" s="404"/>
      <c r="H10" s="404"/>
      <c r="I10" s="404"/>
      <c r="J10" s="404"/>
      <c r="K10" s="404"/>
      <c r="L10" s="404"/>
      <c r="M10" s="404"/>
      <c r="N10" s="405"/>
      <c r="O10" s="405"/>
    </row>
    <row r="11" spans="1:15" ht="27" customHeight="1" thickBot="1">
      <c r="B11" s="1067" t="s">
        <v>6</v>
      </c>
      <c r="C11" s="406">
        <v>2021</v>
      </c>
      <c r="D11" s="406">
        <v>2022</v>
      </c>
      <c r="E11" s="406">
        <v>2023</v>
      </c>
      <c r="F11" s="406">
        <v>2024</v>
      </c>
    </row>
    <row r="12" spans="1:15" ht="27" customHeight="1" thickBot="1">
      <c r="B12" s="1068"/>
      <c r="C12" s="406" t="s">
        <v>7</v>
      </c>
      <c r="D12" s="406" t="s">
        <v>8</v>
      </c>
      <c r="E12" s="406" t="s">
        <v>8</v>
      </c>
      <c r="F12" s="406" t="s">
        <v>8</v>
      </c>
    </row>
    <row r="13" spans="1:15" ht="52.5" customHeight="1" thickBot="1">
      <c r="B13" s="407" t="s">
        <v>2755</v>
      </c>
      <c r="C13" s="408">
        <v>0.5</v>
      </c>
      <c r="D13" s="408">
        <v>0.55000000000000004</v>
      </c>
      <c r="E13" s="408">
        <v>0.6</v>
      </c>
      <c r="F13" s="408">
        <v>0.6</v>
      </c>
    </row>
    <row r="14" spans="1:15" ht="27" customHeight="1" thickBot="1">
      <c r="B14" s="409" t="s">
        <v>75</v>
      </c>
      <c r="C14" s="408" t="s">
        <v>60</v>
      </c>
      <c r="D14" s="408" t="s">
        <v>61</v>
      </c>
      <c r="E14" s="408" t="s">
        <v>61</v>
      </c>
      <c r="F14" s="408" t="s">
        <v>61</v>
      </c>
    </row>
    <row r="15" spans="1:15" ht="36.75" customHeight="1" thickBot="1">
      <c r="B15" s="409" t="s">
        <v>59</v>
      </c>
      <c r="C15" s="408" t="s">
        <v>60</v>
      </c>
      <c r="D15" s="408" t="s">
        <v>61</v>
      </c>
      <c r="E15" s="408" t="s">
        <v>61</v>
      </c>
      <c r="F15" s="408" t="s">
        <v>61</v>
      </c>
    </row>
    <row r="16" spans="1:15" ht="35.25" customHeight="1" thickBot="1">
      <c r="B16" s="403" t="s">
        <v>9</v>
      </c>
      <c r="C16" s="1103" t="s">
        <v>2756</v>
      </c>
      <c r="D16" s="1104"/>
      <c r="E16" s="1104"/>
      <c r="F16" s="1105"/>
    </row>
    <row r="17" spans="2:18" ht="27" customHeight="1" thickBot="1">
      <c r="B17" s="1114" t="s">
        <v>10</v>
      </c>
      <c r="C17" s="1115"/>
      <c r="D17" s="1115"/>
      <c r="E17" s="1115"/>
      <c r="F17" s="1116"/>
      <c r="O17" s="410"/>
      <c r="Q17" s="410"/>
    </row>
    <row r="18" spans="2:18" ht="40.5" customHeight="1" thickBot="1">
      <c r="B18" s="411" t="s">
        <v>2757</v>
      </c>
      <c r="C18" s="408">
        <v>0.5</v>
      </c>
      <c r="D18" s="408">
        <v>0.55000000000000004</v>
      </c>
      <c r="E18" s="408">
        <v>0.6</v>
      </c>
      <c r="F18" s="408">
        <v>0.6</v>
      </c>
      <c r="N18" s="412"/>
    </row>
    <row r="19" spans="2:18" ht="33" customHeight="1" thickBot="1">
      <c r="B19" s="409" t="s">
        <v>59</v>
      </c>
      <c r="C19" s="413" t="s">
        <v>60</v>
      </c>
      <c r="D19" s="414" t="s">
        <v>61</v>
      </c>
      <c r="E19" s="414" t="s">
        <v>61</v>
      </c>
      <c r="F19" s="414" t="s">
        <v>61</v>
      </c>
    </row>
    <row r="20" spans="2:18" ht="27" customHeight="1" thickBot="1">
      <c r="B20" s="1084" t="s">
        <v>11</v>
      </c>
      <c r="C20" s="1085"/>
      <c r="D20" s="1085"/>
      <c r="E20" s="1085"/>
      <c r="F20" s="1086"/>
    </row>
    <row r="21" spans="2:18" ht="27" customHeight="1" thickBot="1">
      <c r="B21" s="1084" t="s">
        <v>12</v>
      </c>
      <c r="C21" s="1085"/>
      <c r="D21" s="1085"/>
      <c r="E21" s="1085"/>
      <c r="F21" s="1086"/>
    </row>
    <row r="22" spans="2:18" ht="27" customHeight="1" thickBot="1">
      <c r="B22" s="415" t="s">
        <v>13</v>
      </c>
      <c r="C22" s="1103" t="s">
        <v>2758</v>
      </c>
      <c r="D22" s="1104"/>
      <c r="E22" s="1104"/>
      <c r="F22" s="1105"/>
    </row>
    <row r="23" spans="2:18" ht="35.25" customHeight="1" thickBot="1">
      <c r="B23" s="409" t="s">
        <v>14</v>
      </c>
      <c r="C23" s="1106" t="s">
        <v>2759</v>
      </c>
      <c r="D23" s="1107"/>
      <c r="E23" s="1107"/>
      <c r="F23" s="1108"/>
    </row>
    <row r="24" spans="2:18" ht="27" customHeight="1" thickBot="1">
      <c r="B24" s="409" t="s">
        <v>15</v>
      </c>
      <c r="C24" s="1064" t="s">
        <v>2760</v>
      </c>
      <c r="D24" s="1065"/>
      <c r="E24" s="1065"/>
      <c r="F24" s="1066"/>
    </row>
    <row r="25" spans="2:18" ht="27" customHeight="1" thickBot="1">
      <c r="B25" s="1067"/>
      <c r="C25" s="416">
        <v>2021</v>
      </c>
      <c r="D25" s="416">
        <v>2022</v>
      </c>
      <c r="E25" s="416">
        <v>2023</v>
      </c>
      <c r="F25" s="416">
        <v>2024</v>
      </c>
    </row>
    <row r="26" spans="2:18" ht="27" customHeight="1" thickBot="1">
      <c r="B26" s="1068"/>
      <c r="C26" s="416" t="s">
        <v>7</v>
      </c>
      <c r="D26" s="416" t="s">
        <v>8</v>
      </c>
      <c r="E26" s="416" t="s">
        <v>8</v>
      </c>
      <c r="F26" s="416" t="s">
        <v>8</v>
      </c>
    </row>
    <row r="27" spans="2:18" ht="27" customHeight="1" thickBot="1">
      <c r="B27" s="409" t="s">
        <v>16</v>
      </c>
      <c r="C27" s="417">
        <v>7000</v>
      </c>
      <c r="D27" s="417">
        <v>7500</v>
      </c>
      <c r="E27" s="417">
        <v>8000</v>
      </c>
      <c r="F27" s="417">
        <v>8000</v>
      </c>
    </row>
    <row r="28" spans="2:18" ht="27" customHeight="1" thickBot="1">
      <c r="B28" s="409" t="s">
        <v>17</v>
      </c>
      <c r="C28" s="417">
        <f>C57</f>
        <v>223700</v>
      </c>
      <c r="D28" s="417">
        <f>D57</f>
        <v>227136</v>
      </c>
      <c r="E28" s="417">
        <f t="shared" ref="E28:F28" si="0">E57</f>
        <v>237536</v>
      </c>
      <c r="F28" s="417">
        <f t="shared" si="0"/>
        <v>245530</v>
      </c>
    </row>
    <row r="29" spans="2:18" ht="27" customHeight="1" thickBot="1">
      <c r="B29" s="409" t="s">
        <v>18</v>
      </c>
      <c r="C29" s="417">
        <f>C28/C27</f>
        <v>31.957142857142856</v>
      </c>
      <c r="D29" s="417">
        <f t="shared" ref="D29:F29" si="1">D28/D27</f>
        <v>30.284800000000001</v>
      </c>
      <c r="E29" s="417">
        <f t="shared" si="1"/>
        <v>29.692</v>
      </c>
      <c r="F29" s="417">
        <f t="shared" si="1"/>
        <v>30.69125</v>
      </c>
    </row>
    <row r="30" spans="2:18" ht="27" customHeight="1" thickBot="1">
      <c r="B30" s="409" t="s">
        <v>19</v>
      </c>
      <c r="C30" s="406" t="s">
        <v>20</v>
      </c>
      <c r="D30" s="418">
        <f>D27/C27-1</f>
        <v>7.1428571428571397E-2</v>
      </c>
      <c r="E30" s="418">
        <f t="shared" ref="E30:F32" si="2">E27/D27-1</f>
        <v>6.6666666666666652E-2</v>
      </c>
      <c r="F30" s="418">
        <f t="shared" si="2"/>
        <v>0</v>
      </c>
      <c r="N30" s="419"/>
      <c r="O30" s="419"/>
      <c r="P30" s="419"/>
      <c r="Q30" s="419"/>
      <c r="R30" s="419"/>
    </row>
    <row r="31" spans="2:18" ht="27" customHeight="1" thickBot="1">
      <c r="B31" s="409" t="s">
        <v>21</v>
      </c>
      <c r="C31" s="406" t="s">
        <v>20</v>
      </c>
      <c r="D31" s="418">
        <f>D28/C28-1</f>
        <v>1.5359856951274065E-2</v>
      </c>
      <c r="E31" s="418">
        <f t="shared" si="2"/>
        <v>4.5787545787545847E-2</v>
      </c>
      <c r="F31" s="418">
        <f t="shared" si="2"/>
        <v>3.3653846153846256E-2</v>
      </c>
    </row>
    <row r="32" spans="2:18" ht="27" customHeight="1" thickBot="1">
      <c r="B32" s="409" t="s">
        <v>22</v>
      </c>
      <c r="C32" s="406" t="s">
        <v>20</v>
      </c>
      <c r="D32" s="418">
        <f>D29/C29-1</f>
        <v>-5.2330800178810866E-2</v>
      </c>
      <c r="E32" s="418">
        <f t="shared" si="2"/>
        <v>-1.9574175824175866E-2</v>
      </c>
      <c r="F32" s="418">
        <f t="shared" si="2"/>
        <v>3.3653846153846256E-2</v>
      </c>
    </row>
    <row r="33" spans="2:15" ht="27" customHeight="1" thickBot="1">
      <c r="B33" s="1069" t="s">
        <v>821</v>
      </c>
      <c r="C33" s="1070"/>
      <c r="D33" s="1070"/>
      <c r="E33" s="1070"/>
      <c r="F33" s="1071"/>
    </row>
    <row r="34" spans="2:15" ht="27" customHeight="1" thickBot="1">
      <c r="B34" s="1067"/>
      <c r="C34" s="416">
        <v>2021</v>
      </c>
      <c r="D34" s="416">
        <v>2022</v>
      </c>
      <c r="E34" s="416">
        <v>2023</v>
      </c>
      <c r="F34" s="416">
        <v>2024</v>
      </c>
    </row>
    <row r="35" spans="2:15" ht="27" customHeight="1" thickBot="1">
      <c r="B35" s="1068"/>
      <c r="C35" s="416" t="s">
        <v>7</v>
      </c>
      <c r="D35" s="416" t="s">
        <v>8</v>
      </c>
      <c r="E35" s="416" t="s">
        <v>8</v>
      </c>
      <c r="F35" s="416" t="s">
        <v>8</v>
      </c>
    </row>
    <row r="36" spans="2:15" ht="27" customHeight="1" thickBot="1">
      <c r="B36" s="420" t="s">
        <v>23</v>
      </c>
      <c r="C36" s="421">
        <f>C37+C38</f>
        <v>173000</v>
      </c>
      <c r="D36" s="421">
        <f>D37+D38</f>
        <v>179000</v>
      </c>
      <c r="E36" s="421">
        <f t="shared" ref="E36:F36" si="3">E37+E38</f>
        <v>184000</v>
      </c>
      <c r="F36" s="421">
        <f t="shared" si="3"/>
        <v>189000</v>
      </c>
    </row>
    <row r="37" spans="2:15" ht="27" customHeight="1" thickBot="1">
      <c r="B37" s="422" t="s">
        <v>154</v>
      </c>
      <c r="C37" s="423">
        <v>173000</v>
      </c>
      <c r="D37" s="424">
        <v>179000</v>
      </c>
      <c r="E37" s="424">
        <v>184000</v>
      </c>
      <c r="F37" s="424">
        <v>189000</v>
      </c>
    </row>
    <row r="38" spans="2:15" ht="27" customHeight="1" thickBot="1">
      <c r="B38" s="422" t="s">
        <v>155</v>
      </c>
      <c r="C38" s="424"/>
      <c r="D38" s="424"/>
      <c r="E38" s="424"/>
      <c r="F38" s="424"/>
    </row>
    <row r="39" spans="2:15" ht="33.75" customHeight="1" thickBot="1">
      <c r="B39" s="420" t="s">
        <v>24</v>
      </c>
      <c r="C39" s="421">
        <f>C40+C41</f>
        <v>26000</v>
      </c>
      <c r="D39" s="421">
        <f>D40+D41</f>
        <v>28000</v>
      </c>
      <c r="E39" s="421">
        <f t="shared" ref="E39:F39" si="4">E40+E41</f>
        <v>30000</v>
      </c>
      <c r="F39" s="421">
        <f t="shared" si="4"/>
        <v>31000</v>
      </c>
    </row>
    <row r="40" spans="2:15" ht="27" customHeight="1" thickBot="1">
      <c r="B40" s="422" t="s">
        <v>154</v>
      </c>
      <c r="C40" s="423">
        <v>26000</v>
      </c>
      <c r="D40" s="421">
        <v>28000</v>
      </c>
      <c r="E40" s="421">
        <v>30000</v>
      </c>
      <c r="F40" s="421">
        <v>31000</v>
      </c>
      <c r="O40" s="419"/>
    </row>
    <row r="41" spans="2:15" ht="27" customHeight="1" thickBot="1">
      <c r="B41" s="422" t="s">
        <v>155</v>
      </c>
      <c r="C41" s="424"/>
      <c r="D41" s="421"/>
      <c r="E41" s="421"/>
      <c r="F41" s="421"/>
      <c r="O41" s="419"/>
    </row>
    <row r="42" spans="2:15" ht="27" customHeight="1" thickBot="1">
      <c r="B42" s="420" t="s">
        <v>25</v>
      </c>
      <c r="C42" s="424">
        <f>C43+C44</f>
        <v>24400</v>
      </c>
      <c r="D42" s="424">
        <f t="shared" ref="D42:F42" si="5">D43+D44</f>
        <v>20136</v>
      </c>
      <c r="E42" s="424">
        <f t="shared" si="5"/>
        <v>23536</v>
      </c>
      <c r="F42" s="424">
        <f t="shared" si="5"/>
        <v>25530</v>
      </c>
    </row>
    <row r="43" spans="2:15" ht="27" customHeight="1" thickBot="1">
      <c r="B43" s="422" t="s">
        <v>154</v>
      </c>
      <c r="C43" s="423">
        <v>24400</v>
      </c>
      <c r="D43" s="421">
        <v>20136</v>
      </c>
      <c r="E43" s="425">
        <v>23536</v>
      </c>
      <c r="F43" s="425">
        <v>25530</v>
      </c>
    </row>
    <row r="44" spans="2:15" ht="27" customHeight="1" thickBot="1">
      <c r="B44" s="422" t="s">
        <v>155</v>
      </c>
      <c r="C44" s="424"/>
      <c r="D44" s="421"/>
      <c r="E44" s="421"/>
      <c r="F44" s="421"/>
    </row>
    <row r="45" spans="2:15" ht="27" customHeight="1" thickBot="1">
      <c r="B45" s="420" t="s">
        <v>26</v>
      </c>
      <c r="C45" s="424"/>
      <c r="D45" s="421"/>
      <c r="E45" s="421"/>
      <c r="F45" s="421"/>
    </row>
    <row r="46" spans="2:15" ht="27" customHeight="1" thickBot="1">
      <c r="B46" s="422" t="s">
        <v>154</v>
      </c>
      <c r="C46" s="424"/>
      <c r="D46" s="421"/>
      <c r="E46" s="421"/>
      <c r="F46" s="421"/>
    </row>
    <row r="47" spans="2:15" ht="27" customHeight="1" thickBot="1">
      <c r="B47" s="422" t="s">
        <v>155</v>
      </c>
      <c r="C47" s="424"/>
      <c r="D47" s="421"/>
      <c r="E47" s="421"/>
      <c r="F47" s="421"/>
    </row>
    <row r="48" spans="2:15" ht="27" customHeight="1" thickBot="1">
      <c r="B48" s="420" t="s">
        <v>27</v>
      </c>
      <c r="C48" s="424"/>
      <c r="D48" s="421"/>
      <c r="E48" s="421"/>
      <c r="F48" s="421"/>
    </row>
    <row r="49" spans="2:19" ht="27" customHeight="1" thickBot="1">
      <c r="B49" s="422" t="s">
        <v>154</v>
      </c>
      <c r="C49" s="424"/>
      <c r="D49" s="421"/>
      <c r="E49" s="421"/>
      <c r="F49" s="421"/>
    </row>
    <row r="50" spans="2:19" ht="27" customHeight="1" thickBot="1">
      <c r="B50" s="422" t="s">
        <v>155</v>
      </c>
      <c r="C50" s="424"/>
      <c r="D50" s="421"/>
      <c r="E50" s="421"/>
      <c r="F50" s="421"/>
    </row>
    <row r="51" spans="2:19" ht="27" customHeight="1" thickBot="1">
      <c r="B51" s="420" t="s">
        <v>28</v>
      </c>
      <c r="C51" s="424">
        <f>C52+C53</f>
        <v>0</v>
      </c>
      <c r="D51" s="421">
        <f t="shared" ref="D51:F51" si="6">D52+D53</f>
        <v>0</v>
      </c>
      <c r="E51" s="421">
        <f t="shared" si="6"/>
        <v>0</v>
      </c>
      <c r="F51" s="421">
        <f t="shared" si="6"/>
        <v>0</v>
      </c>
    </row>
    <row r="52" spans="2:19" ht="27" customHeight="1" thickBot="1">
      <c r="B52" s="422" t="s">
        <v>154</v>
      </c>
      <c r="C52" s="423"/>
      <c r="D52" s="421">
        <v>0</v>
      </c>
      <c r="E52" s="425">
        <v>0</v>
      </c>
      <c r="F52" s="425">
        <v>0</v>
      </c>
    </row>
    <row r="53" spans="2:19" ht="27" customHeight="1" thickBot="1">
      <c r="B53" s="422" t="s">
        <v>155</v>
      </c>
      <c r="C53" s="424"/>
      <c r="D53" s="421"/>
      <c r="E53" s="421"/>
      <c r="F53" s="421"/>
    </row>
    <row r="54" spans="2:19" ht="27" customHeight="1" thickBot="1">
      <c r="B54" s="420" t="s">
        <v>29</v>
      </c>
      <c r="C54" s="424">
        <f>C55</f>
        <v>300</v>
      </c>
      <c r="D54" s="421">
        <v>0</v>
      </c>
      <c r="E54" s="421">
        <f>D54*1.03*0.99</f>
        <v>0</v>
      </c>
      <c r="F54" s="421">
        <f>E54*1.03*0.99</f>
        <v>0</v>
      </c>
      <c r="O54" s="426"/>
    </row>
    <row r="55" spans="2:19" ht="27" customHeight="1" thickBot="1">
      <c r="B55" s="422" t="s">
        <v>154</v>
      </c>
      <c r="C55" s="424">
        <v>300</v>
      </c>
      <c r="D55" s="427"/>
      <c r="E55" s="427"/>
      <c r="F55" s="427"/>
      <c r="Q55" s="428"/>
      <c r="R55" s="428"/>
      <c r="S55" s="428"/>
    </row>
    <row r="56" spans="2:19" ht="27" customHeight="1" thickBot="1">
      <c r="B56" s="422" t="s">
        <v>155</v>
      </c>
      <c r="C56" s="424"/>
      <c r="D56" s="429"/>
      <c r="E56" s="427"/>
      <c r="F56" s="427"/>
    </row>
    <row r="57" spans="2:19" ht="27" customHeight="1" thickBot="1">
      <c r="B57" s="430" t="s">
        <v>30</v>
      </c>
      <c r="C57" s="424">
        <f>C54+C51+C48+C45+C42+C39+C36</f>
        <v>223700</v>
      </c>
      <c r="D57" s="424">
        <f>D54+D51+D48+D45+D42+D39+D36</f>
        <v>227136</v>
      </c>
      <c r="E57" s="424">
        <f t="shared" ref="E57:F57" si="7">E54+E51+E48+E45+E42+E39+E36</f>
        <v>237536</v>
      </c>
      <c r="F57" s="424">
        <f t="shared" si="7"/>
        <v>245530</v>
      </c>
    </row>
    <row r="58" spans="2:19" ht="27" customHeight="1" thickBot="1">
      <c r="B58" s="431" t="s">
        <v>31</v>
      </c>
      <c r="C58" s="432">
        <f>IF(C57-C28=0,0,"Error")</f>
        <v>0</v>
      </c>
      <c r="D58" s="432">
        <f>IF(D57-D28=0,0,"Error")</f>
        <v>0</v>
      </c>
      <c r="E58" s="432">
        <f>IF(E57-E28=0,0,"Error")</f>
        <v>0</v>
      </c>
      <c r="F58" s="432">
        <f>IF(F57-F28=0,0,"Error")</f>
        <v>0</v>
      </c>
    </row>
    <row r="59" spans="2:19" ht="27" customHeight="1" thickBot="1">
      <c r="B59" s="1084" t="s">
        <v>38</v>
      </c>
      <c r="C59" s="1085"/>
      <c r="D59" s="1085"/>
      <c r="E59" s="1085"/>
      <c r="F59" s="1086"/>
    </row>
    <row r="60" spans="2:19" ht="27" customHeight="1" thickBot="1">
      <c r="B60" s="1084" t="s">
        <v>39</v>
      </c>
      <c r="C60" s="1085"/>
      <c r="D60" s="1085"/>
      <c r="E60" s="1085"/>
      <c r="F60" s="1086"/>
    </row>
    <row r="61" spans="2:19" ht="37.5" customHeight="1" thickBot="1">
      <c r="B61" s="415" t="s">
        <v>48</v>
      </c>
      <c r="C61" s="1087" t="s">
        <v>2761</v>
      </c>
      <c r="D61" s="1088"/>
      <c r="E61" s="1088"/>
      <c r="F61" s="1089"/>
    </row>
    <row r="62" spans="2:19" ht="57" customHeight="1" thickBot="1">
      <c r="B62" s="415" t="s">
        <v>68</v>
      </c>
      <c r="C62" s="433" t="s">
        <v>2762</v>
      </c>
      <c r="D62" s="434" t="s">
        <v>156</v>
      </c>
      <c r="E62" s="1090" t="s">
        <v>2763</v>
      </c>
      <c r="F62" s="1091"/>
      <c r="N62" s="1092" t="s">
        <v>2764</v>
      </c>
      <c r="O62" s="1093"/>
      <c r="P62" s="1093"/>
      <c r="Q62" s="1093"/>
      <c r="R62" s="1094"/>
    </row>
    <row r="63" spans="2:19" ht="27" customHeight="1" thickBot="1">
      <c r="B63" s="435"/>
      <c r="C63" s="1101"/>
      <c r="D63" s="1101"/>
      <c r="E63" s="1101"/>
      <c r="F63" s="1102"/>
      <c r="N63" s="1095"/>
      <c r="O63" s="1096"/>
      <c r="P63" s="1096"/>
      <c r="Q63" s="1096"/>
      <c r="R63" s="1097"/>
    </row>
    <row r="64" spans="2:19" ht="36.75" customHeight="1" thickBot="1">
      <c r="B64" s="409" t="s">
        <v>14</v>
      </c>
      <c r="C64" s="1081" t="s">
        <v>2765</v>
      </c>
      <c r="D64" s="1082"/>
      <c r="E64" s="1082"/>
      <c r="F64" s="1083"/>
      <c r="N64" s="1098"/>
      <c r="O64" s="1099"/>
      <c r="P64" s="1099"/>
      <c r="Q64" s="1099"/>
      <c r="R64" s="1100"/>
    </row>
    <row r="65" spans="2:18" ht="27" customHeight="1" thickBot="1">
      <c r="B65" s="409" t="s">
        <v>15</v>
      </c>
      <c r="C65" s="1076" t="s">
        <v>56</v>
      </c>
      <c r="D65" s="1077"/>
      <c r="E65" s="1077"/>
      <c r="F65" s="1078"/>
    </row>
    <row r="66" spans="2:18" ht="27" customHeight="1" thickBot="1">
      <c r="B66" s="1067"/>
      <c r="C66" s="416">
        <v>2021</v>
      </c>
      <c r="D66" s="416">
        <v>2022</v>
      </c>
      <c r="E66" s="416">
        <v>2023</v>
      </c>
      <c r="F66" s="416">
        <v>2024</v>
      </c>
    </row>
    <row r="67" spans="2:18" ht="27" customHeight="1" thickBot="1">
      <c r="B67" s="1068"/>
      <c r="C67" s="416" t="s">
        <v>7</v>
      </c>
      <c r="D67" s="416" t="s">
        <v>8</v>
      </c>
      <c r="E67" s="416" t="s">
        <v>8</v>
      </c>
      <c r="F67" s="416" t="s">
        <v>8</v>
      </c>
    </row>
    <row r="68" spans="2:18" ht="27" customHeight="1" thickBot="1">
      <c r="B68" s="409" t="s">
        <v>16</v>
      </c>
      <c r="C68" s="417">
        <v>20</v>
      </c>
      <c r="D68" s="417">
        <v>36</v>
      </c>
      <c r="E68" s="417">
        <v>30</v>
      </c>
      <c r="F68" s="417">
        <v>30</v>
      </c>
    </row>
    <row r="69" spans="2:18" ht="27" customHeight="1" thickBot="1">
      <c r="B69" s="409" t="s">
        <v>17</v>
      </c>
      <c r="C69" s="417">
        <f>C87</f>
        <v>600</v>
      </c>
      <c r="D69" s="417">
        <f t="shared" ref="D69:F69" si="8">D87</f>
        <v>1000</v>
      </c>
      <c r="E69" s="417">
        <f t="shared" si="8"/>
        <v>1000</v>
      </c>
      <c r="F69" s="417">
        <f t="shared" si="8"/>
        <v>1000</v>
      </c>
    </row>
    <row r="70" spans="2:18" ht="27" customHeight="1" thickBot="1">
      <c r="B70" s="409" t="s">
        <v>18</v>
      </c>
      <c r="C70" s="417">
        <f>C69/C68</f>
        <v>30</v>
      </c>
      <c r="D70" s="417">
        <f t="shared" ref="D70:F70" si="9">D69/D68</f>
        <v>27.777777777777779</v>
      </c>
      <c r="E70" s="417">
        <f t="shared" si="9"/>
        <v>33.333333333333336</v>
      </c>
      <c r="F70" s="417">
        <f t="shared" si="9"/>
        <v>33.333333333333336</v>
      </c>
    </row>
    <row r="71" spans="2:18" ht="27" customHeight="1" thickBot="1">
      <c r="B71" s="409" t="s">
        <v>19</v>
      </c>
      <c r="C71" s="406" t="s">
        <v>20</v>
      </c>
      <c r="D71" s="418">
        <f>D68/C68-1</f>
        <v>0.8</v>
      </c>
      <c r="E71" s="418">
        <f t="shared" ref="E71:F73" si="10">E68/D68-1</f>
        <v>-0.16666666666666663</v>
      </c>
      <c r="F71" s="418">
        <f t="shared" si="10"/>
        <v>0</v>
      </c>
      <c r="N71" s="419"/>
      <c r="O71" s="419"/>
      <c r="P71" s="419"/>
      <c r="Q71" s="419"/>
      <c r="R71" s="419"/>
    </row>
    <row r="72" spans="2:18" ht="27" customHeight="1" thickBot="1">
      <c r="B72" s="409" t="s">
        <v>21</v>
      </c>
      <c r="C72" s="406" t="s">
        <v>20</v>
      </c>
      <c r="D72" s="418">
        <f>D69/C69-1</f>
        <v>0.66666666666666674</v>
      </c>
      <c r="E72" s="418">
        <f t="shared" si="10"/>
        <v>0</v>
      </c>
      <c r="F72" s="418">
        <f t="shared" si="10"/>
        <v>0</v>
      </c>
    </row>
    <row r="73" spans="2:18" ht="27" customHeight="1" thickBot="1">
      <c r="B73" s="436" t="s">
        <v>22</v>
      </c>
      <c r="C73" s="406" t="s">
        <v>20</v>
      </c>
      <c r="D73" s="418">
        <f>D70/C70-1</f>
        <v>-7.407407407407407E-2</v>
      </c>
      <c r="E73" s="418">
        <f t="shared" si="10"/>
        <v>0.19999999999999996</v>
      </c>
      <c r="F73" s="418">
        <f t="shared" si="10"/>
        <v>0</v>
      </c>
    </row>
    <row r="74" spans="2:18" ht="27" customHeight="1" thickBot="1">
      <c r="B74" s="1069" t="s">
        <v>2766</v>
      </c>
      <c r="C74" s="1070"/>
      <c r="D74" s="1070"/>
      <c r="E74" s="1070"/>
      <c r="F74" s="1071"/>
    </row>
    <row r="75" spans="2:18" ht="27" customHeight="1" thickBot="1">
      <c r="B75" s="1067"/>
      <c r="C75" s="416">
        <v>2021</v>
      </c>
      <c r="D75" s="416">
        <v>2022</v>
      </c>
      <c r="E75" s="416">
        <v>2023</v>
      </c>
      <c r="F75" s="416">
        <v>2024</v>
      </c>
    </row>
    <row r="76" spans="2:18" ht="27" customHeight="1" thickBot="1">
      <c r="B76" s="1068"/>
      <c r="C76" s="416" t="s">
        <v>7</v>
      </c>
      <c r="D76" s="416" t="s">
        <v>8</v>
      </c>
      <c r="E76" s="416" t="s">
        <v>8</v>
      </c>
      <c r="F76" s="416" t="s">
        <v>8</v>
      </c>
    </row>
    <row r="77" spans="2:18" ht="27" customHeight="1" thickBot="1">
      <c r="B77" s="420" t="s">
        <v>41</v>
      </c>
      <c r="C77" s="421">
        <f>C78+C79+C80+C81</f>
        <v>0</v>
      </c>
      <c r="D77" s="421">
        <f t="shared" ref="D77:F77" si="11">D78+D79+D80+D81</f>
        <v>0</v>
      </c>
      <c r="E77" s="421">
        <f t="shared" si="11"/>
        <v>0</v>
      </c>
      <c r="F77" s="421">
        <f t="shared" si="11"/>
        <v>0</v>
      </c>
    </row>
    <row r="78" spans="2:18" ht="27" customHeight="1" thickBot="1">
      <c r="B78" s="422" t="s">
        <v>154</v>
      </c>
      <c r="C78" s="421"/>
      <c r="D78" s="421"/>
      <c r="E78" s="421"/>
      <c r="F78" s="421"/>
    </row>
    <row r="79" spans="2:18" ht="27" customHeight="1" thickBot="1">
      <c r="B79" s="422" t="s">
        <v>159</v>
      </c>
      <c r="C79" s="421"/>
      <c r="D79" s="421"/>
      <c r="E79" s="421"/>
      <c r="F79" s="421"/>
    </row>
    <row r="80" spans="2:18" ht="27" customHeight="1" thickBot="1">
      <c r="B80" s="422" t="s">
        <v>160</v>
      </c>
      <c r="C80" s="421"/>
      <c r="D80" s="421"/>
      <c r="E80" s="421"/>
      <c r="F80" s="421"/>
    </row>
    <row r="81" spans="2:18" ht="27" customHeight="1" thickBot="1">
      <c r="B81" s="422" t="s">
        <v>161</v>
      </c>
      <c r="C81" s="421"/>
      <c r="D81" s="421"/>
      <c r="E81" s="421"/>
      <c r="F81" s="421"/>
    </row>
    <row r="82" spans="2:18" ht="27" customHeight="1" thickBot="1">
      <c r="B82" s="420" t="s">
        <v>42</v>
      </c>
      <c r="C82" s="424">
        <f>C83+C84+C85+C86</f>
        <v>600</v>
      </c>
      <c r="D82" s="424">
        <f t="shared" ref="D82:F82" si="12">D83+D84+D85+D86</f>
        <v>1000</v>
      </c>
      <c r="E82" s="424">
        <f t="shared" si="12"/>
        <v>1000</v>
      </c>
      <c r="F82" s="424">
        <f t="shared" si="12"/>
        <v>1000</v>
      </c>
    </row>
    <row r="83" spans="2:18" ht="27" customHeight="1" thickBot="1">
      <c r="B83" s="422" t="s">
        <v>154</v>
      </c>
      <c r="C83" s="424">
        <v>600</v>
      </c>
      <c r="D83" s="421">
        <v>1000</v>
      </c>
      <c r="E83" s="437">
        <v>1000</v>
      </c>
      <c r="F83" s="421">
        <v>1000</v>
      </c>
    </row>
    <row r="84" spans="2:18" ht="27" customHeight="1" thickBot="1">
      <c r="B84" s="422" t="s">
        <v>159</v>
      </c>
      <c r="C84" s="424"/>
      <c r="D84" s="421"/>
      <c r="E84" s="421"/>
      <c r="F84" s="421"/>
    </row>
    <row r="85" spans="2:18" ht="27" customHeight="1" thickBot="1">
      <c r="B85" s="422" t="s">
        <v>160</v>
      </c>
      <c r="C85" s="424"/>
      <c r="D85" s="421"/>
      <c r="E85" s="421"/>
      <c r="F85" s="421"/>
    </row>
    <row r="86" spans="2:18" ht="27" customHeight="1" thickBot="1">
      <c r="B86" s="422" t="s">
        <v>161</v>
      </c>
      <c r="C86" s="424"/>
      <c r="D86" s="421"/>
      <c r="E86" s="421"/>
      <c r="F86" s="421"/>
    </row>
    <row r="87" spans="2:18" ht="33.75" customHeight="1" thickBot="1">
      <c r="B87" s="430" t="s">
        <v>30</v>
      </c>
      <c r="C87" s="424">
        <f>C77+C82</f>
        <v>600</v>
      </c>
      <c r="D87" s="424">
        <f t="shared" ref="D87:F87" si="13">D77+D82</f>
        <v>1000</v>
      </c>
      <c r="E87" s="438">
        <f t="shared" si="13"/>
        <v>1000</v>
      </c>
      <c r="F87" s="424">
        <f t="shared" si="13"/>
        <v>1000</v>
      </c>
    </row>
    <row r="88" spans="2:18" ht="61.5" customHeight="1" thickBot="1">
      <c r="B88" s="415" t="s">
        <v>32</v>
      </c>
      <c r="C88" s="439" t="s">
        <v>2767</v>
      </c>
      <c r="D88" s="434" t="s">
        <v>156</v>
      </c>
      <c r="E88" s="1079" t="s">
        <v>2768</v>
      </c>
      <c r="F88" s="1080"/>
    </row>
    <row r="89" spans="2:18" ht="36" customHeight="1" thickBot="1">
      <c r="B89" s="409" t="s">
        <v>14</v>
      </c>
      <c r="C89" s="1081" t="s">
        <v>2769</v>
      </c>
      <c r="D89" s="1082"/>
      <c r="E89" s="1082"/>
      <c r="F89" s="1083"/>
    </row>
    <row r="90" spans="2:18" ht="27" customHeight="1" thickBot="1">
      <c r="B90" s="409" t="s">
        <v>15</v>
      </c>
      <c r="C90" s="1064" t="s">
        <v>201</v>
      </c>
      <c r="D90" s="1065"/>
      <c r="E90" s="1065"/>
      <c r="F90" s="1066"/>
    </row>
    <row r="91" spans="2:18" ht="27" customHeight="1" thickBot="1">
      <c r="B91" s="1067"/>
      <c r="C91" s="416">
        <v>2021</v>
      </c>
      <c r="D91" s="416">
        <v>2022</v>
      </c>
      <c r="E91" s="416">
        <v>2023</v>
      </c>
      <c r="F91" s="416">
        <v>2024</v>
      </c>
    </row>
    <row r="92" spans="2:18" ht="27" customHeight="1" thickBot="1">
      <c r="B92" s="1068"/>
      <c r="C92" s="416" t="s">
        <v>7</v>
      </c>
      <c r="D92" s="416" t="s">
        <v>8</v>
      </c>
      <c r="E92" s="416" t="s">
        <v>8</v>
      </c>
      <c r="F92" s="416" t="s">
        <v>8</v>
      </c>
    </row>
    <row r="93" spans="2:18" ht="27" customHeight="1" thickBot="1">
      <c r="B93" s="409" t="s">
        <v>16</v>
      </c>
      <c r="C93" s="406">
        <v>14</v>
      </c>
      <c r="D93" s="406">
        <v>10</v>
      </c>
      <c r="E93" s="406">
        <v>10</v>
      </c>
      <c r="F93" s="406">
        <v>10</v>
      </c>
    </row>
    <row r="94" spans="2:18" ht="27" customHeight="1" thickBot="1">
      <c r="B94" s="409" t="s">
        <v>17</v>
      </c>
      <c r="C94" s="417">
        <v>1400</v>
      </c>
      <c r="D94" s="417">
        <v>1000</v>
      </c>
      <c r="E94" s="417">
        <v>1000</v>
      </c>
      <c r="F94" s="417">
        <v>1000</v>
      </c>
    </row>
    <row r="95" spans="2:18" ht="27" customHeight="1" thickBot="1">
      <c r="B95" s="409" t="s">
        <v>18</v>
      </c>
      <c r="C95" s="417">
        <f>C94/C93</f>
        <v>100</v>
      </c>
      <c r="D95" s="417">
        <f t="shared" ref="D95:F95" si="14">D94/D93</f>
        <v>100</v>
      </c>
      <c r="E95" s="417">
        <f t="shared" si="14"/>
        <v>100</v>
      </c>
      <c r="F95" s="417">
        <f t="shared" si="14"/>
        <v>100</v>
      </c>
    </row>
    <row r="96" spans="2:18" ht="27" customHeight="1" thickBot="1">
      <c r="B96" s="409" t="s">
        <v>19</v>
      </c>
      <c r="C96" s="406" t="s">
        <v>20</v>
      </c>
      <c r="D96" s="418">
        <f>D93/C93-1</f>
        <v>-0.2857142857142857</v>
      </c>
      <c r="E96" s="418">
        <f t="shared" ref="E96:F98" si="15">E93/D93-1</f>
        <v>0</v>
      </c>
      <c r="F96" s="418">
        <f t="shared" si="15"/>
        <v>0</v>
      </c>
      <c r="N96" s="419"/>
      <c r="O96" s="419"/>
      <c r="P96" s="419"/>
      <c r="Q96" s="419"/>
      <c r="R96" s="419"/>
    </row>
    <row r="97" spans="2:6" ht="27" customHeight="1" thickBot="1">
      <c r="B97" s="409" t="s">
        <v>21</v>
      </c>
      <c r="C97" s="406" t="s">
        <v>20</v>
      </c>
      <c r="D97" s="418">
        <f>D94/C94-1</f>
        <v>-0.2857142857142857</v>
      </c>
      <c r="E97" s="418">
        <f t="shared" si="15"/>
        <v>0</v>
      </c>
      <c r="F97" s="418">
        <f t="shared" si="15"/>
        <v>0</v>
      </c>
    </row>
    <row r="98" spans="2:6" ht="27" customHeight="1" thickBot="1">
      <c r="B98" s="436" t="s">
        <v>22</v>
      </c>
      <c r="C98" s="406" t="s">
        <v>20</v>
      </c>
      <c r="D98" s="418">
        <f>D95/C95-1</f>
        <v>0</v>
      </c>
      <c r="E98" s="418">
        <f t="shared" si="15"/>
        <v>0</v>
      </c>
      <c r="F98" s="418">
        <f t="shared" si="15"/>
        <v>0</v>
      </c>
    </row>
    <row r="99" spans="2:6" ht="27" customHeight="1" thickBot="1">
      <c r="B99" s="1069" t="s">
        <v>2770</v>
      </c>
      <c r="C99" s="1070"/>
      <c r="D99" s="1070"/>
      <c r="E99" s="1070"/>
      <c r="F99" s="1071"/>
    </row>
    <row r="100" spans="2:6" ht="27" customHeight="1" thickBot="1">
      <c r="B100" s="1067"/>
      <c r="C100" s="416">
        <v>2019</v>
      </c>
      <c r="D100" s="416">
        <v>2020</v>
      </c>
      <c r="E100" s="416">
        <v>2021</v>
      </c>
      <c r="F100" s="416">
        <v>2022</v>
      </c>
    </row>
    <row r="101" spans="2:6" ht="27" customHeight="1" thickBot="1">
      <c r="B101" s="1068"/>
      <c r="C101" s="416" t="s">
        <v>7</v>
      </c>
      <c r="D101" s="416" t="s">
        <v>8</v>
      </c>
      <c r="E101" s="416" t="s">
        <v>8</v>
      </c>
      <c r="F101" s="416" t="s">
        <v>8</v>
      </c>
    </row>
    <row r="102" spans="2:6" ht="27" customHeight="1" thickBot="1">
      <c r="B102" s="420" t="s">
        <v>41</v>
      </c>
      <c r="C102" s="421">
        <f>C103+C104+C105+C106</f>
        <v>0</v>
      </c>
      <c r="D102" s="421">
        <f t="shared" ref="D102:F102" si="16">D103+D104+D105+D106</f>
        <v>0</v>
      </c>
      <c r="E102" s="421">
        <f t="shared" si="16"/>
        <v>0</v>
      </c>
      <c r="F102" s="421">
        <f t="shared" si="16"/>
        <v>0</v>
      </c>
    </row>
    <row r="103" spans="2:6" ht="27" customHeight="1" thickBot="1">
      <c r="B103" s="422" t="s">
        <v>154</v>
      </c>
      <c r="C103" s="421"/>
      <c r="D103" s="421"/>
      <c r="E103" s="421"/>
      <c r="F103" s="421"/>
    </row>
    <row r="104" spans="2:6" ht="27" customHeight="1" thickBot="1">
      <c r="B104" s="422" t="s">
        <v>159</v>
      </c>
      <c r="C104" s="421"/>
      <c r="D104" s="421"/>
      <c r="E104" s="421"/>
      <c r="F104" s="421"/>
    </row>
    <row r="105" spans="2:6" ht="27" customHeight="1" thickBot="1">
      <c r="B105" s="422" t="s">
        <v>160</v>
      </c>
      <c r="C105" s="421"/>
      <c r="D105" s="421"/>
      <c r="E105" s="421"/>
      <c r="F105" s="421"/>
    </row>
    <row r="106" spans="2:6" ht="27" customHeight="1" thickBot="1">
      <c r="B106" s="422" t="s">
        <v>161</v>
      </c>
      <c r="C106" s="421"/>
      <c r="D106" s="421"/>
      <c r="E106" s="421"/>
      <c r="F106" s="421"/>
    </row>
    <row r="107" spans="2:6" ht="27" customHeight="1" thickBot="1">
      <c r="B107" s="420" t="s">
        <v>42</v>
      </c>
      <c r="C107" s="424">
        <f>C108+C109+C110+C111</f>
        <v>1400</v>
      </c>
      <c r="D107" s="424">
        <f t="shared" ref="D107:F107" si="17">D108+D109+D110+D111</f>
        <v>1000</v>
      </c>
      <c r="E107" s="424">
        <f t="shared" si="17"/>
        <v>1000</v>
      </c>
      <c r="F107" s="424">
        <f t="shared" si="17"/>
        <v>1000</v>
      </c>
    </row>
    <row r="108" spans="2:6" ht="27" customHeight="1" thickBot="1">
      <c r="B108" s="422" t="s">
        <v>154</v>
      </c>
      <c r="C108" s="424">
        <v>1400</v>
      </c>
      <c r="D108" s="425">
        <v>1000</v>
      </c>
      <c r="E108" s="421">
        <v>1000</v>
      </c>
      <c r="F108" s="421">
        <v>1000</v>
      </c>
    </row>
    <row r="109" spans="2:6" ht="27" customHeight="1" thickBot="1">
      <c r="B109" s="422" t="s">
        <v>159</v>
      </c>
      <c r="C109" s="424"/>
      <c r="D109" s="421"/>
      <c r="E109" s="421"/>
      <c r="F109" s="421"/>
    </row>
    <row r="110" spans="2:6" ht="27" customHeight="1" thickBot="1">
      <c r="B110" s="422" t="s">
        <v>160</v>
      </c>
      <c r="C110" s="424"/>
      <c r="D110" s="421"/>
      <c r="E110" s="421"/>
      <c r="F110" s="421"/>
    </row>
    <row r="111" spans="2:6" ht="27" customHeight="1" thickBot="1">
      <c r="B111" s="422" t="s">
        <v>161</v>
      </c>
      <c r="C111" s="424"/>
      <c r="D111" s="421"/>
      <c r="E111" s="421"/>
      <c r="F111" s="421"/>
    </row>
    <row r="112" spans="2:6" ht="27" customHeight="1" thickBot="1">
      <c r="B112" s="430" t="s">
        <v>162</v>
      </c>
      <c r="C112" s="424">
        <f>C102+C107</f>
        <v>1400</v>
      </c>
      <c r="D112" s="424">
        <f t="shared" ref="D112:F112" si="18">D102+D107</f>
        <v>1000</v>
      </c>
      <c r="E112" s="424">
        <f t="shared" si="18"/>
        <v>1000</v>
      </c>
      <c r="F112" s="424">
        <f t="shared" si="18"/>
        <v>1000</v>
      </c>
    </row>
    <row r="113" spans="2:18" ht="48" hidden="1" thickBot="1">
      <c r="B113" s="440" t="s">
        <v>65</v>
      </c>
      <c r="C113" s="441"/>
      <c r="D113" s="442" t="s">
        <v>156</v>
      </c>
      <c r="E113" s="441"/>
      <c r="F113" s="443"/>
    </row>
    <row r="114" spans="2:18" ht="17.25" hidden="1" customHeight="1" thickBot="1">
      <c r="B114" s="444" t="s">
        <v>14</v>
      </c>
      <c r="C114" s="1072"/>
      <c r="D114" s="1072"/>
      <c r="E114" s="1072"/>
      <c r="F114" s="1073"/>
    </row>
    <row r="115" spans="2:18" ht="16.5" hidden="1" thickBot="1">
      <c r="B115" s="444" t="s">
        <v>15</v>
      </c>
      <c r="C115" s="1074"/>
      <c r="D115" s="1074"/>
      <c r="E115" s="1074"/>
      <c r="F115" s="1075"/>
    </row>
    <row r="116" spans="2:18" ht="12.75" hidden="1" customHeight="1">
      <c r="B116" s="1060"/>
      <c r="C116" s="445">
        <v>2018</v>
      </c>
      <c r="D116" s="445">
        <v>2019</v>
      </c>
      <c r="E116" s="445">
        <v>2020</v>
      </c>
      <c r="F116" s="446">
        <v>2021</v>
      </c>
    </row>
    <row r="117" spans="2:18" ht="9" hidden="1" customHeight="1" thickBot="1">
      <c r="B117" s="1060"/>
      <c r="C117" s="445" t="s">
        <v>7</v>
      </c>
      <c r="D117" s="445" t="s">
        <v>8</v>
      </c>
      <c r="E117" s="445" t="s">
        <v>8</v>
      </c>
      <c r="F117" s="446" t="s">
        <v>8</v>
      </c>
    </row>
    <row r="118" spans="2:18" ht="16.5" hidden="1" thickBot="1">
      <c r="B118" s="444" t="s">
        <v>16</v>
      </c>
      <c r="C118" s="447"/>
      <c r="D118" s="447"/>
      <c r="E118" s="447"/>
      <c r="F118" s="448"/>
    </row>
    <row r="119" spans="2:18" ht="16.5" hidden="1" thickBot="1">
      <c r="B119" s="444" t="s">
        <v>17</v>
      </c>
      <c r="C119" s="449">
        <f>C137</f>
        <v>0</v>
      </c>
      <c r="D119" s="449">
        <f t="shared" ref="D119:F119" si="19">D137</f>
        <v>0</v>
      </c>
      <c r="E119" s="449">
        <f t="shared" si="19"/>
        <v>0</v>
      </c>
      <c r="F119" s="450">
        <f t="shared" si="19"/>
        <v>0</v>
      </c>
    </row>
    <row r="120" spans="2:18" ht="16.5" hidden="1" thickBot="1">
      <c r="B120" s="444" t="s">
        <v>18</v>
      </c>
      <c r="C120" s="449" t="e">
        <f>C119/C118</f>
        <v>#DIV/0!</v>
      </c>
      <c r="D120" s="449" t="e">
        <f t="shared" ref="D120:F120" si="20">D119/D118</f>
        <v>#DIV/0!</v>
      </c>
      <c r="E120" s="449" t="e">
        <f t="shared" si="20"/>
        <v>#DIV/0!</v>
      </c>
      <c r="F120" s="450" t="e">
        <f t="shared" si="20"/>
        <v>#DIV/0!</v>
      </c>
    </row>
    <row r="121" spans="2:18" ht="16.5" hidden="1" thickBot="1">
      <c r="B121" s="444" t="s">
        <v>19</v>
      </c>
      <c r="C121" s="451" t="s">
        <v>20</v>
      </c>
      <c r="D121" s="452" t="e">
        <f>D118/C118-1</f>
        <v>#DIV/0!</v>
      </c>
      <c r="E121" s="452" t="e">
        <f t="shared" ref="E121:F123" si="21">E118/D118-1</f>
        <v>#DIV/0!</v>
      </c>
      <c r="F121" s="453" t="e">
        <f t="shared" si="21"/>
        <v>#DIV/0!</v>
      </c>
      <c r="N121" s="419"/>
      <c r="O121" s="419"/>
      <c r="P121" s="419"/>
      <c r="Q121" s="419"/>
      <c r="R121" s="419"/>
    </row>
    <row r="122" spans="2:18" ht="16.5" hidden="1" thickBot="1">
      <c r="B122" s="444" t="s">
        <v>21</v>
      </c>
      <c r="C122" s="451" t="s">
        <v>20</v>
      </c>
      <c r="D122" s="452" t="e">
        <f>D119/C119-1</f>
        <v>#DIV/0!</v>
      </c>
      <c r="E122" s="452" t="e">
        <f t="shared" si="21"/>
        <v>#DIV/0!</v>
      </c>
      <c r="F122" s="453" t="e">
        <f t="shared" si="21"/>
        <v>#DIV/0!</v>
      </c>
    </row>
    <row r="123" spans="2:18" ht="16.5" hidden="1" thickBot="1">
      <c r="B123" s="444" t="s">
        <v>22</v>
      </c>
      <c r="C123" s="451" t="s">
        <v>20</v>
      </c>
      <c r="D123" s="452" t="e">
        <f>D120/C120-1</f>
        <v>#DIV/0!</v>
      </c>
      <c r="E123" s="452" t="e">
        <f t="shared" si="21"/>
        <v>#DIV/0!</v>
      </c>
      <c r="F123" s="453" t="e">
        <f t="shared" si="21"/>
        <v>#DIV/0!</v>
      </c>
    </row>
    <row r="124" spans="2:18" ht="16.5" hidden="1" thickBot="1">
      <c r="B124" s="1061" t="s">
        <v>2771</v>
      </c>
      <c r="C124" s="1062"/>
      <c r="D124" s="1062"/>
      <c r="E124" s="1062"/>
      <c r="F124" s="1063"/>
    </row>
    <row r="125" spans="2:18" ht="12.75" hidden="1" customHeight="1">
      <c r="B125" s="1060"/>
      <c r="C125" s="445">
        <v>2018</v>
      </c>
      <c r="D125" s="445">
        <v>2019</v>
      </c>
      <c r="E125" s="445">
        <v>2020</v>
      </c>
      <c r="F125" s="446">
        <v>2021</v>
      </c>
    </row>
    <row r="126" spans="2:18" ht="9" hidden="1" customHeight="1" thickBot="1">
      <c r="B126" s="1060"/>
      <c r="C126" s="445" t="s">
        <v>7</v>
      </c>
      <c r="D126" s="445" t="s">
        <v>8</v>
      </c>
      <c r="E126" s="445" t="s">
        <v>8</v>
      </c>
      <c r="F126" s="446" t="s">
        <v>8</v>
      </c>
    </row>
    <row r="127" spans="2:18" ht="16.5" hidden="1" thickBot="1">
      <c r="B127" s="454" t="s">
        <v>41</v>
      </c>
      <c r="C127" s="455">
        <f>C128+C129+C130+C131</f>
        <v>0</v>
      </c>
      <c r="D127" s="455">
        <f t="shared" ref="D127:F127" si="22">D128+D129+D130+D131</f>
        <v>0</v>
      </c>
      <c r="E127" s="455">
        <f t="shared" si="22"/>
        <v>0</v>
      </c>
      <c r="F127" s="456">
        <f t="shared" si="22"/>
        <v>0</v>
      </c>
    </row>
    <row r="128" spans="2:18" ht="16.5" hidden="1" thickBot="1">
      <c r="B128" s="457" t="s">
        <v>154</v>
      </c>
      <c r="C128" s="455"/>
      <c r="D128" s="455"/>
      <c r="E128" s="455"/>
      <c r="F128" s="456"/>
    </row>
    <row r="129" spans="2:6" ht="16.5" hidden="1" thickBot="1">
      <c r="B129" s="457" t="s">
        <v>159</v>
      </c>
      <c r="C129" s="455"/>
      <c r="D129" s="455"/>
      <c r="E129" s="455"/>
      <c r="F129" s="456"/>
    </row>
    <row r="130" spans="2:6" ht="16.5" hidden="1" thickBot="1">
      <c r="B130" s="457" t="s">
        <v>160</v>
      </c>
      <c r="C130" s="455"/>
      <c r="D130" s="455"/>
      <c r="E130" s="455"/>
      <c r="F130" s="456"/>
    </row>
    <row r="131" spans="2:6" ht="16.5" hidden="1" thickBot="1">
      <c r="B131" s="457" t="s">
        <v>161</v>
      </c>
      <c r="C131" s="455"/>
      <c r="D131" s="455"/>
      <c r="E131" s="455"/>
      <c r="F131" s="456"/>
    </row>
    <row r="132" spans="2:6" ht="16.5" hidden="1" thickBot="1">
      <c r="B132" s="454" t="s">
        <v>42</v>
      </c>
      <c r="C132" s="458">
        <f>C133+C134+C135+C136</f>
        <v>0</v>
      </c>
      <c r="D132" s="458">
        <f t="shared" ref="D132:F132" si="23">D133+D134+D135+D136</f>
        <v>0</v>
      </c>
      <c r="E132" s="458">
        <f t="shared" si="23"/>
        <v>0</v>
      </c>
      <c r="F132" s="459">
        <f t="shared" si="23"/>
        <v>0</v>
      </c>
    </row>
    <row r="133" spans="2:6" ht="16.5" hidden="1" thickBot="1">
      <c r="B133" s="457" t="s">
        <v>154</v>
      </c>
      <c r="C133" s="458"/>
      <c r="D133" s="455"/>
      <c r="E133" s="455"/>
      <c r="F133" s="456"/>
    </row>
    <row r="134" spans="2:6" ht="16.5" hidden="1" thickBot="1">
      <c r="B134" s="457" t="s">
        <v>159</v>
      </c>
      <c r="C134" s="458"/>
      <c r="D134" s="455"/>
      <c r="E134" s="455"/>
      <c r="F134" s="456"/>
    </row>
    <row r="135" spans="2:6" ht="16.5" hidden="1" thickBot="1">
      <c r="B135" s="457" t="s">
        <v>160</v>
      </c>
      <c r="C135" s="458"/>
      <c r="D135" s="455"/>
      <c r="E135" s="455"/>
      <c r="F135" s="456"/>
    </row>
    <row r="136" spans="2:6" ht="16.5" hidden="1" thickBot="1">
      <c r="B136" s="457" t="s">
        <v>161</v>
      </c>
      <c r="C136" s="458"/>
      <c r="D136" s="455"/>
      <c r="E136" s="455"/>
      <c r="F136" s="456"/>
    </row>
    <row r="137" spans="2:6" ht="16.5" hidden="1" thickBot="1">
      <c r="B137" s="460" t="s">
        <v>171</v>
      </c>
      <c r="C137" s="461">
        <f>C127+C132</f>
        <v>0</v>
      </c>
      <c r="D137" s="461">
        <f t="shared" ref="D137:F137" si="24">D127+D132</f>
        <v>0</v>
      </c>
      <c r="E137" s="458">
        <f t="shared" si="24"/>
        <v>0</v>
      </c>
      <c r="F137" s="462">
        <f t="shared" si="24"/>
        <v>0</v>
      </c>
    </row>
    <row r="138" spans="2:6" ht="27" customHeight="1" thickBot="1">
      <c r="B138" s="463"/>
      <c r="C138" s="464"/>
      <c r="D138" s="464"/>
      <c r="E138" s="465"/>
      <c r="F138" s="464"/>
    </row>
    <row r="139" spans="2:6" ht="31.5" customHeight="1" thickBot="1">
      <c r="B139" s="403" t="s">
        <v>49</v>
      </c>
      <c r="C139" s="466">
        <f>C28+C69+C94</f>
        <v>225700</v>
      </c>
      <c r="D139" s="466">
        <f t="shared" ref="D139:F139" si="25">D28+D69+D94</f>
        <v>229136</v>
      </c>
      <c r="E139" s="466">
        <f t="shared" si="25"/>
        <v>239536</v>
      </c>
      <c r="F139" s="466">
        <f t="shared" si="25"/>
        <v>247530</v>
      </c>
    </row>
    <row r="140" spans="2:6" ht="35.25" customHeight="1" thickBot="1">
      <c r="B140" s="403" t="s">
        <v>50</v>
      </c>
      <c r="C140" s="466">
        <f>C57+C87+C112</f>
        <v>225700</v>
      </c>
      <c r="D140" s="466">
        <f t="shared" ref="D140:F140" si="26">D57+D87+D112</f>
        <v>229136</v>
      </c>
      <c r="E140" s="466">
        <f t="shared" si="26"/>
        <v>239536</v>
      </c>
      <c r="F140" s="466">
        <f t="shared" si="26"/>
        <v>247530</v>
      </c>
    </row>
    <row r="141" spans="2:6" ht="27" customHeight="1" thickBot="1">
      <c r="B141" s="420" t="s">
        <v>23</v>
      </c>
      <c r="C141" s="467">
        <f>C142+C143</f>
        <v>173000</v>
      </c>
      <c r="D141" s="467">
        <f t="shared" ref="D141:F141" si="27">D142+D143</f>
        <v>179000</v>
      </c>
      <c r="E141" s="467">
        <f t="shared" si="27"/>
        <v>184000</v>
      </c>
      <c r="F141" s="467">
        <f t="shared" si="27"/>
        <v>189000</v>
      </c>
    </row>
    <row r="142" spans="2:6" ht="27" customHeight="1" thickBot="1">
      <c r="B142" s="422" t="s">
        <v>154</v>
      </c>
      <c r="C142" s="424">
        <f>C37</f>
        <v>173000</v>
      </c>
      <c r="D142" s="424">
        <f t="shared" ref="D142:F143" si="28">D37</f>
        <v>179000</v>
      </c>
      <c r="E142" s="424">
        <f t="shared" si="28"/>
        <v>184000</v>
      </c>
      <c r="F142" s="424">
        <f t="shared" si="28"/>
        <v>189000</v>
      </c>
    </row>
    <row r="143" spans="2:6" ht="27" customHeight="1" thickBot="1">
      <c r="B143" s="422" t="s">
        <v>166</v>
      </c>
      <c r="C143" s="424">
        <f>C38</f>
        <v>0</v>
      </c>
      <c r="D143" s="424">
        <f t="shared" si="28"/>
        <v>0</v>
      </c>
      <c r="E143" s="424">
        <f t="shared" si="28"/>
        <v>0</v>
      </c>
      <c r="F143" s="424">
        <f t="shared" si="28"/>
        <v>0</v>
      </c>
    </row>
    <row r="144" spans="2:6" ht="35.25" customHeight="1" thickBot="1">
      <c r="B144" s="420" t="s">
        <v>24</v>
      </c>
      <c r="C144" s="467">
        <f>C145+C146</f>
        <v>26000</v>
      </c>
      <c r="D144" s="467">
        <f t="shared" ref="D144:F144" si="29">D145+D146</f>
        <v>28000</v>
      </c>
      <c r="E144" s="467">
        <f t="shared" si="29"/>
        <v>30000</v>
      </c>
      <c r="F144" s="467">
        <f t="shared" si="29"/>
        <v>31000</v>
      </c>
    </row>
    <row r="145" spans="2:6" ht="27" customHeight="1" thickBot="1">
      <c r="B145" s="422" t="s">
        <v>154</v>
      </c>
      <c r="C145" s="421">
        <f>C40</f>
        <v>26000</v>
      </c>
      <c r="D145" s="421">
        <f t="shared" ref="D145:F146" si="30">D40</f>
        <v>28000</v>
      </c>
      <c r="E145" s="421">
        <f t="shared" si="30"/>
        <v>30000</v>
      </c>
      <c r="F145" s="421">
        <f t="shared" si="30"/>
        <v>31000</v>
      </c>
    </row>
    <row r="146" spans="2:6" ht="27" customHeight="1" thickBot="1">
      <c r="B146" s="422" t="s">
        <v>166</v>
      </c>
      <c r="C146" s="424">
        <f>C41</f>
        <v>0</v>
      </c>
      <c r="D146" s="424">
        <f t="shared" si="30"/>
        <v>0</v>
      </c>
      <c r="E146" s="468">
        <f t="shared" si="30"/>
        <v>0</v>
      </c>
      <c r="F146" s="424">
        <f t="shared" si="30"/>
        <v>0</v>
      </c>
    </row>
    <row r="147" spans="2:6" ht="27" customHeight="1" thickBot="1">
      <c r="B147" s="420" t="s">
        <v>25</v>
      </c>
      <c r="C147" s="467">
        <f>C148+C149</f>
        <v>24400</v>
      </c>
      <c r="D147" s="467">
        <f t="shared" ref="D147:F147" si="31">D148+D149</f>
        <v>20136</v>
      </c>
      <c r="E147" s="467">
        <f t="shared" si="31"/>
        <v>23536</v>
      </c>
      <c r="F147" s="467">
        <f t="shared" si="31"/>
        <v>25530</v>
      </c>
    </row>
    <row r="148" spans="2:6" ht="27" customHeight="1" thickBot="1">
      <c r="B148" s="422" t="s">
        <v>154</v>
      </c>
      <c r="C148" s="424">
        <f>C43</f>
        <v>24400</v>
      </c>
      <c r="D148" s="424">
        <f t="shared" ref="D148:F149" si="32">D43</f>
        <v>20136</v>
      </c>
      <c r="E148" s="424">
        <f t="shared" si="32"/>
        <v>23536</v>
      </c>
      <c r="F148" s="424">
        <f t="shared" si="32"/>
        <v>25530</v>
      </c>
    </row>
    <row r="149" spans="2:6" ht="27" customHeight="1" thickBot="1">
      <c r="B149" s="422" t="s">
        <v>166</v>
      </c>
      <c r="C149" s="424">
        <f>C44</f>
        <v>0</v>
      </c>
      <c r="D149" s="424">
        <f t="shared" si="32"/>
        <v>0</v>
      </c>
      <c r="E149" s="468">
        <f t="shared" si="32"/>
        <v>0</v>
      </c>
      <c r="F149" s="424">
        <f t="shared" si="32"/>
        <v>0</v>
      </c>
    </row>
    <row r="150" spans="2:6" ht="27" customHeight="1" thickBot="1">
      <c r="B150" s="420" t="s">
        <v>26</v>
      </c>
      <c r="C150" s="467">
        <f>C151+C152</f>
        <v>0</v>
      </c>
      <c r="D150" s="467">
        <f t="shared" ref="D150:F150" si="33">D151+D152</f>
        <v>0</v>
      </c>
      <c r="E150" s="467">
        <f t="shared" si="33"/>
        <v>0</v>
      </c>
      <c r="F150" s="467">
        <f t="shared" si="33"/>
        <v>0</v>
      </c>
    </row>
    <row r="151" spans="2:6" ht="27" customHeight="1" thickBot="1">
      <c r="B151" s="422" t="s">
        <v>154</v>
      </c>
      <c r="C151" s="421">
        <f>C46</f>
        <v>0</v>
      </c>
      <c r="D151" s="421">
        <f t="shared" ref="D151:F152" si="34">D46</f>
        <v>0</v>
      </c>
      <c r="E151" s="421">
        <f t="shared" si="34"/>
        <v>0</v>
      </c>
      <c r="F151" s="421">
        <f t="shared" si="34"/>
        <v>0</v>
      </c>
    </row>
    <row r="152" spans="2:6" ht="27" customHeight="1" thickBot="1">
      <c r="B152" s="422" t="s">
        <v>166</v>
      </c>
      <c r="C152" s="424">
        <f>C47</f>
        <v>0</v>
      </c>
      <c r="D152" s="424">
        <f t="shared" si="34"/>
        <v>0</v>
      </c>
      <c r="E152" s="468">
        <f t="shared" si="34"/>
        <v>0</v>
      </c>
      <c r="F152" s="424">
        <f t="shared" si="34"/>
        <v>0</v>
      </c>
    </row>
    <row r="153" spans="2:6" ht="27" customHeight="1" thickBot="1">
      <c r="B153" s="420" t="s">
        <v>27</v>
      </c>
      <c r="C153" s="467">
        <f>C154+C155</f>
        <v>0</v>
      </c>
      <c r="D153" s="467">
        <f t="shared" ref="D153:F153" si="35">D154+D155</f>
        <v>0</v>
      </c>
      <c r="E153" s="467">
        <f t="shared" si="35"/>
        <v>0</v>
      </c>
      <c r="F153" s="467">
        <f t="shared" si="35"/>
        <v>0</v>
      </c>
    </row>
    <row r="154" spans="2:6" ht="27" customHeight="1" thickBot="1">
      <c r="B154" s="422" t="s">
        <v>154</v>
      </c>
      <c r="C154" s="421">
        <f>C49</f>
        <v>0</v>
      </c>
      <c r="D154" s="421">
        <f t="shared" ref="D154:F155" si="36">D49</f>
        <v>0</v>
      </c>
      <c r="E154" s="421">
        <f t="shared" si="36"/>
        <v>0</v>
      </c>
      <c r="F154" s="421">
        <f t="shared" si="36"/>
        <v>0</v>
      </c>
    </row>
    <row r="155" spans="2:6" ht="27" customHeight="1" thickBot="1">
      <c r="B155" s="422" t="s">
        <v>166</v>
      </c>
      <c r="C155" s="424">
        <f>C50</f>
        <v>0</v>
      </c>
      <c r="D155" s="424">
        <f t="shared" si="36"/>
        <v>0</v>
      </c>
      <c r="E155" s="468">
        <f t="shared" si="36"/>
        <v>0</v>
      </c>
      <c r="F155" s="424">
        <f t="shared" si="36"/>
        <v>0</v>
      </c>
    </row>
    <row r="156" spans="2:6" ht="27" customHeight="1" thickBot="1">
      <c r="B156" s="420" t="s">
        <v>28</v>
      </c>
      <c r="C156" s="467">
        <f>C157+C158</f>
        <v>0</v>
      </c>
      <c r="D156" s="467">
        <f>D157+D158</f>
        <v>0</v>
      </c>
      <c r="E156" s="467">
        <f t="shared" ref="E156:F156" si="37">E157+E158</f>
        <v>0</v>
      </c>
      <c r="F156" s="467">
        <f t="shared" si="37"/>
        <v>0</v>
      </c>
    </row>
    <row r="157" spans="2:6" ht="27" customHeight="1" thickBot="1">
      <c r="B157" s="422" t="s">
        <v>154</v>
      </c>
      <c r="C157" s="421">
        <f>C52</f>
        <v>0</v>
      </c>
      <c r="D157" s="421">
        <f t="shared" ref="D157:F158" si="38">D52</f>
        <v>0</v>
      </c>
      <c r="E157" s="421">
        <f t="shared" si="38"/>
        <v>0</v>
      </c>
      <c r="F157" s="469">
        <f t="shared" si="38"/>
        <v>0</v>
      </c>
    </row>
    <row r="158" spans="2:6" ht="27" customHeight="1" thickBot="1">
      <c r="B158" s="422" t="s">
        <v>166</v>
      </c>
      <c r="C158" s="424">
        <f>C53</f>
        <v>0</v>
      </c>
      <c r="D158" s="424">
        <f t="shared" si="38"/>
        <v>0</v>
      </c>
      <c r="E158" s="424">
        <f t="shared" si="38"/>
        <v>0</v>
      </c>
      <c r="F158" s="424">
        <f t="shared" si="38"/>
        <v>0</v>
      </c>
    </row>
    <row r="159" spans="2:6" ht="33" customHeight="1" thickBot="1">
      <c r="B159" s="420" t="s">
        <v>29</v>
      </c>
      <c r="C159" s="467">
        <f>C54</f>
        <v>300</v>
      </c>
      <c r="D159" s="467">
        <f>D54</f>
        <v>0</v>
      </c>
      <c r="E159" s="470">
        <f>E54</f>
        <v>0</v>
      </c>
      <c r="F159" s="467">
        <f>F54</f>
        <v>0</v>
      </c>
    </row>
    <row r="160" spans="2:6" ht="27" customHeight="1" thickBot="1">
      <c r="B160" s="422" t="s">
        <v>154</v>
      </c>
      <c r="C160" s="421">
        <f>C55</f>
        <v>300</v>
      </c>
      <c r="D160" s="421">
        <f t="shared" ref="D160:F161" si="39">D55</f>
        <v>0</v>
      </c>
      <c r="E160" s="421">
        <f t="shared" si="39"/>
        <v>0</v>
      </c>
      <c r="F160" s="421">
        <f t="shared" si="39"/>
        <v>0</v>
      </c>
    </row>
    <row r="161" spans="2:6" ht="27" customHeight="1" thickBot="1">
      <c r="B161" s="422" t="s">
        <v>166</v>
      </c>
      <c r="C161" s="424">
        <f>C56</f>
        <v>0</v>
      </c>
      <c r="D161" s="424">
        <f t="shared" si="39"/>
        <v>0</v>
      </c>
      <c r="E161" s="424">
        <f t="shared" si="39"/>
        <v>0</v>
      </c>
      <c r="F161" s="424">
        <f t="shared" si="39"/>
        <v>0</v>
      </c>
    </row>
    <row r="162" spans="2:6" ht="27" customHeight="1" thickBot="1">
      <c r="B162" s="420" t="s">
        <v>51</v>
      </c>
      <c r="C162" s="467">
        <f>C163+C164+C165+C166</f>
        <v>0</v>
      </c>
      <c r="D162" s="467">
        <f t="shared" ref="D162:F162" si="40">D163+D164+D165+D166</f>
        <v>0</v>
      </c>
      <c r="E162" s="470">
        <f t="shared" si="40"/>
        <v>0</v>
      </c>
      <c r="F162" s="467">
        <f t="shared" si="40"/>
        <v>0</v>
      </c>
    </row>
    <row r="163" spans="2:6" ht="27" customHeight="1" thickBot="1">
      <c r="B163" s="422" t="s">
        <v>154</v>
      </c>
      <c r="C163" s="421">
        <f t="shared" ref="C163:F166" si="41">C78+C103+C128</f>
        <v>0</v>
      </c>
      <c r="D163" s="421">
        <f t="shared" si="41"/>
        <v>0</v>
      </c>
      <c r="E163" s="421">
        <f t="shared" si="41"/>
        <v>0</v>
      </c>
      <c r="F163" s="421">
        <f t="shared" si="41"/>
        <v>0</v>
      </c>
    </row>
    <row r="164" spans="2:6" ht="27" customHeight="1" thickBot="1">
      <c r="B164" s="422" t="s">
        <v>167</v>
      </c>
      <c r="C164" s="421">
        <f t="shared" si="41"/>
        <v>0</v>
      </c>
      <c r="D164" s="421">
        <f t="shared" si="41"/>
        <v>0</v>
      </c>
      <c r="E164" s="421">
        <f t="shared" si="41"/>
        <v>0</v>
      </c>
      <c r="F164" s="469">
        <f t="shared" si="41"/>
        <v>0</v>
      </c>
    </row>
    <row r="165" spans="2:6" ht="27" customHeight="1" thickBot="1">
      <c r="B165" s="422" t="s">
        <v>160</v>
      </c>
      <c r="C165" s="421">
        <f t="shared" si="41"/>
        <v>0</v>
      </c>
      <c r="D165" s="421">
        <f t="shared" si="41"/>
        <v>0</v>
      </c>
      <c r="E165" s="421">
        <f t="shared" si="41"/>
        <v>0</v>
      </c>
      <c r="F165" s="421">
        <f t="shared" si="41"/>
        <v>0</v>
      </c>
    </row>
    <row r="166" spans="2:6" ht="27" customHeight="1" thickBot="1">
      <c r="B166" s="422" t="s">
        <v>161</v>
      </c>
      <c r="C166" s="421">
        <f t="shared" si="41"/>
        <v>0</v>
      </c>
      <c r="D166" s="421">
        <f t="shared" si="41"/>
        <v>0</v>
      </c>
      <c r="E166" s="421">
        <f t="shared" si="41"/>
        <v>0</v>
      </c>
      <c r="F166" s="469">
        <f t="shared" si="41"/>
        <v>0</v>
      </c>
    </row>
    <row r="167" spans="2:6" ht="27" customHeight="1" thickBot="1">
      <c r="B167" s="420" t="s">
        <v>52</v>
      </c>
      <c r="C167" s="467">
        <f>C168+C169+C170+C171</f>
        <v>2000</v>
      </c>
      <c r="D167" s="467">
        <f t="shared" ref="D167:F167" si="42">D168+D169+D170+D171</f>
        <v>2000</v>
      </c>
      <c r="E167" s="467">
        <f t="shared" si="42"/>
        <v>2000</v>
      </c>
      <c r="F167" s="467">
        <f t="shared" si="42"/>
        <v>2000</v>
      </c>
    </row>
    <row r="168" spans="2:6" ht="27" customHeight="1" thickBot="1">
      <c r="B168" s="422" t="s">
        <v>154</v>
      </c>
      <c r="C168" s="421">
        <f t="shared" ref="C168:F171" si="43">C83+C108+C133</f>
        <v>2000</v>
      </c>
      <c r="D168" s="421">
        <f t="shared" si="43"/>
        <v>2000</v>
      </c>
      <c r="E168" s="421">
        <f t="shared" si="43"/>
        <v>2000</v>
      </c>
      <c r="F168" s="421">
        <f t="shared" si="43"/>
        <v>2000</v>
      </c>
    </row>
    <row r="169" spans="2:6" ht="27" customHeight="1" thickBot="1">
      <c r="B169" s="422" t="s">
        <v>167</v>
      </c>
      <c r="C169" s="421">
        <f t="shared" si="43"/>
        <v>0</v>
      </c>
      <c r="D169" s="421">
        <f t="shared" si="43"/>
        <v>0</v>
      </c>
      <c r="E169" s="421">
        <f t="shared" si="43"/>
        <v>0</v>
      </c>
      <c r="F169" s="421">
        <f t="shared" si="43"/>
        <v>0</v>
      </c>
    </row>
    <row r="170" spans="2:6" ht="27" customHeight="1" thickBot="1">
      <c r="B170" s="422" t="s">
        <v>160</v>
      </c>
      <c r="C170" s="421">
        <f t="shared" si="43"/>
        <v>0</v>
      </c>
      <c r="D170" s="421">
        <f t="shared" si="43"/>
        <v>0</v>
      </c>
      <c r="E170" s="421">
        <f t="shared" si="43"/>
        <v>0</v>
      </c>
      <c r="F170" s="421">
        <f t="shared" si="43"/>
        <v>0</v>
      </c>
    </row>
    <row r="171" spans="2:6" ht="27" customHeight="1" thickBot="1">
      <c r="B171" s="471" t="s">
        <v>161</v>
      </c>
      <c r="C171" s="421">
        <f t="shared" si="43"/>
        <v>0</v>
      </c>
      <c r="D171" s="421">
        <f t="shared" si="43"/>
        <v>0</v>
      </c>
      <c r="E171" s="421">
        <f t="shared" si="43"/>
        <v>0</v>
      </c>
      <c r="F171" s="421">
        <f t="shared" si="43"/>
        <v>0</v>
      </c>
    </row>
    <row r="172" spans="2:6" ht="27" customHeight="1" thickBot="1">
      <c r="B172" s="431" t="s">
        <v>31</v>
      </c>
      <c r="C172" s="472">
        <f>IF(C140-C139=0,0,"Error")</f>
        <v>0</v>
      </c>
      <c r="D172" s="432">
        <f>IF(D140-D139=0,0,"Error")</f>
        <v>0</v>
      </c>
      <c r="E172" s="472">
        <f>IF(E140-E139=0,0,"Error")</f>
        <v>0</v>
      </c>
      <c r="F172" s="432">
        <f>IF(F140-F139=0,0,"Error")</f>
        <v>0</v>
      </c>
    </row>
    <row r="173" spans="2:6" ht="27" customHeight="1">
      <c r="B173" s="473"/>
      <c r="C173" s="437"/>
      <c r="D173" s="437"/>
      <c r="E173" s="437"/>
      <c r="F173" s="437"/>
    </row>
    <row r="174" spans="2:6" ht="27" customHeight="1"/>
    <row r="175" spans="2:6" ht="27" customHeight="1"/>
    <row r="176" spans="2:6" ht="27" customHeight="1"/>
  </sheetData>
  <mergeCells count="41">
    <mergeCell ref="B20:F20"/>
    <mergeCell ref="A2:G2"/>
    <mergeCell ref="B3:F3"/>
    <mergeCell ref="C5:F5"/>
    <mergeCell ref="C6:F6"/>
    <mergeCell ref="C7:F7"/>
    <mergeCell ref="B8:F8"/>
    <mergeCell ref="B9:F9"/>
    <mergeCell ref="C10:F10"/>
    <mergeCell ref="B11:B12"/>
    <mergeCell ref="C16:F16"/>
    <mergeCell ref="B17:F17"/>
    <mergeCell ref="N62:R64"/>
    <mergeCell ref="C63:F63"/>
    <mergeCell ref="C64:F64"/>
    <mergeCell ref="B21:F21"/>
    <mergeCell ref="C22:F22"/>
    <mergeCell ref="C23:F23"/>
    <mergeCell ref="C24:F24"/>
    <mergeCell ref="B25:B26"/>
    <mergeCell ref="B33:F33"/>
    <mergeCell ref="C89:F89"/>
    <mergeCell ref="B34:B35"/>
    <mergeCell ref="B59:F59"/>
    <mergeCell ref="B60:F60"/>
    <mergeCell ref="C61:F61"/>
    <mergeCell ref="E62:F62"/>
    <mergeCell ref="C65:F65"/>
    <mergeCell ref="B66:B67"/>
    <mergeCell ref="B74:F74"/>
    <mergeCell ref="B75:B76"/>
    <mergeCell ref="E88:F88"/>
    <mergeCell ref="B116:B117"/>
    <mergeCell ref="B124:F124"/>
    <mergeCell ref="B125:B126"/>
    <mergeCell ref="C90:F90"/>
    <mergeCell ref="B91:B92"/>
    <mergeCell ref="B99:F99"/>
    <mergeCell ref="B100:B101"/>
    <mergeCell ref="C114:F114"/>
    <mergeCell ref="C115:F115"/>
  </mergeCells>
  <pageMargins left="0.25" right="0.25" top="0.75" bottom="0.75" header="0.3" footer="0.3"/>
  <pageSetup scale="5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93"/>
  <sheetViews>
    <sheetView view="pageBreakPreview" topLeftCell="A383" zoomScale="142" zoomScaleNormal="124" zoomScaleSheetLayoutView="142" workbookViewId="0">
      <selection activeCell="H527" sqref="H527"/>
    </sheetView>
  </sheetViews>
  <sheetFormatPr defaultRowHeight="15"/>
  <cols>
    <col min="1" max="1" width="7.85546875" customWidth="1"/>
    <col min="2" max="2" width="30.85546875" customWidth="1"/>
    <col min="3" max="3" width="12.140625" customWidth="1"/>
    <col min="4" max="4" width="12.5703125" customWidth="1"/>
    <col min="5" max="5" width="11.7109375" customWidth="1"/>
    <col min="6" max="6" width="15" customWidth="1"/>
    <col min="7" max="7" width="7.42578125" customWidth="1"/>
    <col min="8" max="8" width="3.28515625" customWidth="1"/>
    <col min="9" max="9" width="11" customWidth="1"/>
    <col min="10" max="10" width="21.85546875" customWidth="1"/>
    <col min="11" max="11" width="9.140625" hidden="1" customWidth="1"/>
    <col min="12" max="12" width="5.85546875" customWidth="1"/>
  </cols>
  <sheetData>
    <row r="1" spans="1:7" ht="10.5" customHeight="1"/>
    <row r="2" spans="1:7" ht="18" customHeight="1">
      <c r="A2" s="1024" t="s">
        <v>664</v>
      </c>
      <c r="B2" s="1024"/>
      <c r="C2" s="1024"/>
      <c r="D2" s="1024"/>
      <c r="E2" s="1024"/>
      <c r="F2" s="1024"/>
      <c r="G2" s="1024"/>
    </row>
    <row r="3" spans="1:7" ht="18" customHeight="1">
      <c r="A3" s="210"/>
      <c r="B3" s="846" t="s">
        <v>720</v>
      </c>
      <c r="C3" s="846"/>
      <c r="D3" s="846"/>
      <c r="E3" s="846"/>
      <c r="F3" s="846"/>
      <c r="G3" s="210"/>
    </row>
    <row r="4" spans="1:7" ht="8.25" customHeight="1" thickBot="1"/>
    <row r="5" spans="1:7" ht="30" customHeight="1" thickBot="1">
      <c r="B5" s="211" t="s">
        <v>0</v>
      </c>
      <c r="C5" s="847" t="s">
        <v>296</v>
      </c>
      <c r="D5" s="847"/>
      <c r="E5" s="847"/>
      <c r="F5" s="847"/>
    </row>
    <row r="6" spans="1:7" ht="18" customHeight="1" thickBot="1">
      <c r="B6" s="211" t="s">
        <v>1</v>
      </c>
      <c r="C6" s="851" t="s">
        <v>118</v>
      </c>
      <c r="D6" s="852"/>
      <c r="E6" s="852"/>
      <c r="F6" s="853"/>
    </row>
    <row r="7" spans="1:7" ht="33.75" customHeight="1" thickBot="1">
      <c r="B7" s="211" t="s">
        <v>3</v>
      </c>
      <c r="C7" s="1029" t="s">
        <v>719</v>
      </c>
      <c r="D7" s="1030"/>
      <c r="E7" s="1030"/>
      <c r="F7" s="1031"/>
    </row>
    <row r="8" spans="1:7" ht="20.25" customHeight="1" thickBot="1">
      <c r="B8" s="1032" t="s">
        <v>4</v>
      </c>
      <c r="C8" s="1033"/>
      <c r="D8" s="1033"/>
      <c r="E8" s="1033"/>
      <c r="F8" s="1034"/>
    </row>
    <row r="9" spans="1:7" ht="15.75" thickBot="1">
      <c r="B9" s="1136" t="s">
        <v>2772</v>
      </c>
      <c r="C9" s="1137"/>
      <c r="D9" s="1137"/>
      <c r="E9" s="1137"/>
      <c r="F9" s="1138"/>
    </row>
    <row r="10" spans="1:7" ht="36.75" customHeight="1" thickBot="1">
      <c r="B10" s="1136"/>
      <c r="C10" s="1137"/>
      <c r="D10" s="1137"/>
      <c r="E10" s="1137"/>
      <c r="F10" s="1138"/>
    </row>
    <row r="11" spans="1:7" ht="21" customHeight="1" thickBot="1">
      <c r="B11" s="1136"/>
      <c r="C11" s="1137"/>
      <c r="D11" s="1137"/>
      <c r="E11" s="1137"/>
      <c r="F11" s="1138"/>
    </row>
    <row r="12" spans="1:7" ht="133.5" customHeight="1" thickBot="1">
      <c r="B12" s="212" t="s">
        <v>5</v>
      </c>
      <c r="C12" s="1139" t="s">
        <v>2773</v>
      </c>
      <c r="D12" s="1140"/>
      <c r="E12" s="1140"/>
      <c r="F12" s="1141"/>
    </row>
    <row r="13" spans="1:7" ht="14.25" customHeight="1">
      <c r="B13" s="986" t="s">
        <v>6</v>
      </c>
      <c r="C13" s="213">
        <v>2021</v>
      </c>
      <c r="D13" s="213">
        <v>2022</v>
      </c>
      <c r="E13" s="213">
        <v>2023</v>
      </c>
      <c r="F13" s="213">
        <v>2024</v>
      </c>
    </row>
    <row r="14" spans="1:7" ht="16.5" customHeight="1" thickBot="1">
      <c r="B14" s="987"/>
      <c r="C14" s="214" t="s">
        <v>7</v>
      </c>
      <c r="D14" s="214" t="s">
        <v>8</v>
      </c>
      <c r="E14" s="214" t="s">
        <v>8</v>
      </c>
      <c r="F14" s="214" t="s">
        <v>8</v>
      </c>
    </row>
    <row r="15" spans="1:7" ht="33.75" customHeight="1" thickBot="1">
      <c r="B15" s="474" t="s">
        <v>2774</v>
      </c>
      <c r="C15" s="216">
        <v>0.8</v>
      </c>
      <c r="D15" s="216">
        <v>0.9</v>
      </c>
      <c r="E15" s="216">
        <v>0.9</v>
      </c>
      <c r="F15" s="216">
        <v>1</v>
      </c>
    </row>
    <row r="16" spans="1:7" ht="15.75" thickBot="1">
      <c r="B16" s="475" t="s">
        <v>2775</v>
      </c>
      <c r="C16" s="216">
        <v>0.4</v>
      </c>
      <c r="D16" s="216">
        <v>0.65</v>
      </c>
      <c r="E16" s="216">
        <v>0.7</v>
      </c>
      <c r="F16" s="216">
        <v>0.8</v>
      </c>
    </row>
    <row r="17" spans="2:11" ht="24" thickBot="1">
      <c r="B17" s="476" t="s">
        <v>2776</v>
      </c>
      <c r="C17" s="216">
        <v>0.35</v>
      </c>
      <c r="D17" s="216">
        <v>0.43</v>
      </c>
      <c r="E17" s="216">
        <v>0.46</v>
      </c>
      <c r="F17" s="216">
        <v>0.5</v>
      </c>
    </row>
    <row r="18" spans="2:11" ht="15.75" thickBot="1">
      <c r="B18" s="475" t="s">
        <v>2777</v>
      </c>
      <c r="C18" s="216">
        <v>0.6</v>
      </c>
      <c r="D18" s="216">
        <v>0.7</v>
      </c>
      <c r="E18" s="216">
        <v>0.75</v>
      </c>
      <c r="F18" s="216">
        <v>0.8</v>
      </c>
    </row>
    <row r="19" spans="2:11" ht="23.25" thickBot="1">
      <c r="B19" s="215" t="s">
        <v>59</v>
      </c>
      <c r="C19" s="216" t="s">
        <v>60</v>
      </c>
      <c r="D19" s="216" t="s">
        <v>61</v>
      </c>
      <c r="E19" s="216" t="s">
        <v>61</v>
      </c>
      <c r="F19" s="216" t="s">
        <v>61</v>
      </c>
    </row>
    <row r="20" spans="2:11" ht="32.25" customHeight="1" thickBot="1">
      <c r="B20" s="217" t="s">
        <v>9</v>
      </c>
      <c r="C20" s="1142" t="s">
        <v>2778</v>
      </c>
      <c r="D20" s="1143"/>
      <c r="E20" s="1143"/>
      <c r="F20" s="1144"/>
    </row>
    <row r="21" spans="2:11" ht="18" customHeight="1" thickBot="1">
      <c r="B21" s="995" t="s">
        <v>10</v>
      </c>
      <c r="C21" s="996"/>
      <c r="D21" s="996"/>
      <c r="E21" s="996"/>
      <c r="F21" s="997"/>
      <c r="I21" s="218"/>
      <c r="K21" s="218"/>
    </row>
    <row r="22" spans="2:11" ht="15" customHeight="1" thickBot="1">
      <c r="B22" s="995" t="s">
        <v>10</v>
      </c>
      <c r="C22" s="996"/>
      <c r="D22" s="996"/>
      <c r="E22" s="996"/>
      <c r="F22" s="997"/>
      <c r="H22" s="221"/>
    </row>
    <row r="23" spans="2:11" ht="35.25" customHeight="1" thickBot="1">
      <c r="B23" s="477" t="s">
        <v>2779</v>
      </c>
      <c r="C23" s="478">
        <v>1</v>
      </c>
      <c r="D23" s="478">
        <v>1</v>
      </c>
      <c r="E23" s="478">
        <v>1</v>
      </c>
      <c r="F23" s="478">
        <v>1</v>
      </c>
    </row>
    <row r="24" spans="2:11" ht="24" customHeight="1" thickBot="1">
      <c r="B24" s="215"/>
      <c r="C24" s="479" t="s">
        <v>60</v>
      </c>
      <c r="D24" s="371" t="s">
        <v>61</v>
      </c>
      <c r="E24" s="371" t="s">
        <v>61</v>
      </c>
      <c r="F24" s="371" t="s">
        <v>61</v>
      </c>
    </row>
    <row r="25" spans="2:11" ht="21.75" customHeight="1" thickBot="1">
      <c r="B25" s="998" t="s">
        <v>12</v>
      </c>
      <c r="C25" s="999"/>
      <c r="D25" s="999"/>
      <c r="E25" s="999"/>
      <c r="F25" s="1000"/>
    </row>
    <row r="26" spans="2:11" ht="30.75" customHeight="1" thickBot="1">
      <c r="B26" s="227" t="s">
        <v>13</v>
      </c>
      <c r="C26" s="1127" t="s">
        <v>2780</v>
      </c>
      <c r="D26" s="1009"/>
      <c r="E26" s="1009"/>
      <c r="F26" s="1010"/>
    </row>
    <row r="27" spans="2:11" ht="31.5" customHeight="1" thickBot="1">
      <c r="B27" s="215" t="s">
        <v>14</v>
      </c>
      <c r="C27" s="1011" t="s">
        <v>2781</v>
      </c>
      <c r="D27" s="1012"/>
      <c r="E27" s="1012"/>
      <c r="F27" s="1013"/>
    </row>
    <row r="28" spans="2:11" ht="15.75" thickBot="1">
      <c r="B28" s="215" t="s">
        <v>15</v>
      </c>
      <c r="C28" s="991" t="s">
        <v>2782</v>
      </c>
      <c r="D28" s="984"/>
      <c r="E28" s="984"/>
      <c r="F28" s="985"/>
    </row>
    <row r="29" spans="2:11" ht="12.75" customHeight="1">
      <c r="B29" s="986"/>
      <c r="C29" s="230">
        <v>2021</v>
      </c>
      <c r="D29" s="230">
        <v>2022</v>
      </c>
      <c r="E29" s="230">
        <v>2023</v>
      </c>
      <c r="F29" s="230">
        <v>2024</v>
      </c>
    </row>
    <row r="30" spans="2:11" ht="15.75" customHeight="1" thickBot="1">
      <c r="B30" s="987"/>
      <c r="C30" s="231" t="s">
        <v>7</v>
      </c>
      <c r="D30" s="231" t="s">
        <v>8</v>
      </c>
      <c r="E30" s="231" t="s">
        <v>8</v>
      </c>
      <c r="F30" s="231" t="s">
        <v>8</v>
      </c>
    </row>
    <row r="31" spans="2:11" ht="15.75" thickBot="1">
      <c r="B31" s="215" t="s">
        <v>16</v>
      </c>
      <c r="C31" s="232">
        <v>13</v>
      </c>
      <c r="D31" s="232">
        <v>5</v>
      </c>
      <c r="E31" s="232">
        <v>5</v>
      </c>
      <c r="F31" s="232">
        <v>5</v>
      </c>
    </row>
    <row r="32" spans="2:11" ht="15.75" thickBot="1">
      <c r="B32" s="215" t="s">
        <v>17</v>
      </c>
      <c r="C32" s="232">
        <f>C61</f>
        <v>70210</v>
      </c>
      <c r="D32" s="232">
        <f>D61</f>
        <v>70743</v>
      </c>
      <c r="E32" s="232">
        <f t="shared" ref="E32:F32" si="0">E61</f>
        <v>72831</v>
      </c>
      <c r="F32" s="232">
        <f t="shared" si="0"/>
        <v>80231</v>
      </c>
    </row>
    <row r="33" spans="2:12" ht="15.75" thickBot="1">
      <c r="B33" s="215" t="s">
        <v>18</v>
      </c>
      <c r="C33" s="232">
        <f>C32/C31</f>
        <v>5400.7692307692305</v>
      </c>
      <c r="D33" s="232">
        <f t="shared" ref="D33:F33" si="1">D32/D31</f>
        <v>14148.6</v>
      </c>
      <c r="E33" s="232">
        <f t="shared" si="1"/>
        <v>14566.2</v>
      </c>
      <c r="F33" s="232">
        <f t="shared" si="1"/>
        <v>16046.2</v>
      </c>
    </row>
    <row r="34" spans="2:12" ht="15.75" thickBot="1">
      <c r="B34" s="215" t="s">
        <v>19</v>
      </c>
      <c r="C34" s="233" t="s">
        <v>20</v>
      </c>
      <c r="D34" s="234">
        <f>D31/C31-1</f>
        <v>-0.61538461538461542</v>
      </c>
      <c r="E34" s="234">
        <f t="shared" ref="E34:F36" si="2">E31/D31-1</f>
        <v>0</v>
      </c>
      <c r="F34" s="234">
        <f t="shared" si="2"/>
        <v>0</v>
      </c>
      <c r="H34" s="235"/>
      <c r="I34" s="235"/>
      <c r="J34" s="235"/>
      <c r="K34" s="235"/>
      <c r="L34" s="235"/>
    </row>
    <row r="35" spans="2:12" ht="15.75" thickBot="1">
      <c r="B35" s="215" t="s">
        <v>21</v>
      </c>
      <c r="C35" s="233" t="s">
        <v>20</v>
      </c>
      <c r="D35" s="234">
        <f>D32/C32-1</f>
        <v>7.5915111807434155E-3</v>
      </c>
      <c r="E35" s="234">
        <f t="shared" si="2"/>
        <v>2.9515287731648465E-2</v>
      </c>
      <c r="F35" s="234">
        <f t="shared" si="2"/>
        <v>0.1016050857464541</v>
      </c>
    </row>
    <row r="36" spans="2:12" ht="15.75" thickBot="1">
      <c r="B36" s="215" t="s">
        <v>22</v>
      </c>
      <c r="C36" s="233" t="s">
        <v>20</v>
      </c>
      <c r="D36" s="234">
        <f>D33/C33-1</f>
        <v>1.6197379290699332</v>
      </c>
      <c r="E36" s="234">
        <f t="shared" si="2"/>
        <v>2.9515287731648465E-2</v>
      </c>
      <c r="F36" s="234">
        <f t="shared" si="2"/>
        <v>0.1016050857464541</v>
      </c>
    </row>
    <row r="37" spans="2:12" ht="15.75" thickBot="1">
      <c r="B37" s="988" t="s">
        <v>110</v>
      </c>
      <c r="C37" s="989"/>
      <c r="D37" s="989"/>
      <c r="E37" s="989"/>
      <c r="F37" s="990"/>
    </row>
    <row r="38" spans="2:12" ht="12.75" customHeight="1">
      <c r="B38" s="986"/>
      <c r="C38" s="230">
        <v>2021</v>
      </c>
      <c r="D38" s="230">
        <v>2022</v>
      </c>
      <c r="E38" s="230">
        <v>2023</v>
      </c>
      <c r="F38" s="230">
        <v>2024</v>
      </c>
    </row>
    <row r="39" spans="2:12" ht="9" customHeight="1" thickBot="1">
      <c r="B39" s="987"/>
      <c r="C39" s="231" t="s">
        <v>7</v>
      </c>
      <c r="D39" s="231" t="s">
        <v>8</v>
      </c>
      <c r="E39" s="231" t="s">
        <v>8</v>
      </c>
      <c r="F39" s="231" t="s">
        <v>8</v>
      </c>
    </row>
    <row r="40" spans="2:12" ht="15.75" thickBot="1">
      <c r="B40" s="236" t="s">
        <v>23</v>
      </c>
      <c r="C40" s="237">
        <f>C41+C42</f>
        <v>43000</v>
      </c>
      <c r="D40" s="237">
        <f>D41+D42</f>
        <v>37000</v>
      </c>
      <c r="E40" s="237">
        <f t="shared" ref="E40:F40" si="3">E41+E42</f>
        <v>37000</v>
      </c>
      <c r="F40" s="237">
        <f t="shared" si="3"/>
        <v>37000</v>
      </c>
    </row>
    <row r="41" spans="2:12" ht="15.75" thickBot="1">
      <c r="B41" s="238" t="s">
        <v>154</v>
      </c>
      <c r="C41" s="239">
        <v>43000</v>
      </c>
      <c r="D41" s="240">
        <v>37000</v>
      </c>
      <c r="E41" s="240">
        <v>37000</v>
      </c>
      <c r="F41" s="240">
        <v>37000</v>
      </c>
    </row>
    <row r="42" spans="2:12" ht="15.75" thickBot="1">
      <c r="B42" s="238" t="s">
        <v>155</v>
      </c>
      <c r="C42" s="240"/>
      <c r="D42" s="240"/>
      <c r="E42" s="240"/>
      <c r="F42" s="240"/>
    </row>
    <row r="43" spans="2:12" ht="24.75" thickBot="1">
      <c r="B43" s="236" t="s">
        <v>24</v>
      </c>
      <c r="C43" s="237">
        <f>C44+C45</f>
        <v>7097</v>
      </c>
      <c r="D43" s="237">
        <f>D44+D45</f>
        <v>6797</v>
      </c>
      <c r="E43" s="237">
        <f t="shared" ref="E43:F43" si="4">E44+E45</f>
        <v>6797</v>
      </c>
      <c r="F43" s="237">
        <f t="shared" si="4"/>
        <v>6797</v>
      </c>
    </row>
    <row r="44" spans="2:12" ht="15.75" thickBot="1">
      <c r="B44" s="238" t="s">
        <v>154</v>
      </c>
      <c r="C44" s="239">
        <v>7097</v>
      </c>
      <c r="D44" s="237">
        <v>6797</v>
      </c>
      <c r="E44" s="237">
        <v>6797</v>
      </c>
      <c r="F44" s="237">
        <v>6797</v>
      </c>
      <c r="I44" s="235"/>
    </row>
    <row r="45" spans="2:12" ht="15.75" thickBot="1">
      <c r="B45" s="238" t="s">
        <v>155</v>
      </c>
      <c r="C45" s="240"/>
      <c r="D45" s="237"/>
      <c r="E45" s="237"/>
      <c r="F45" s="237"/>
      <c r="I45" s="235"/>
    </row>
    <row r="46" spans="2:12" ht="15.75" thickBot="1">
      <c r="B46" s="236" t="s">
        <v>25</v>
      </c>
      <c r="C46" s="240">
        <f>C47+C48</f>
        <v>19875</v>
      </c>
      <c r="D46" s="237">
        <f>D47+D48</f>
        <v>26946</v>
      </c>
      <c r="E46" s="237">
        <f t="shared" ref="E46:F46" si="5">E47+E48</f>
        <v>29034</v>
      </c>
      <c r="F46" s="237">
        <f t="shared" si="5"/>
        <v>36434</v>
      </c>
    </row>
    <row r="47" spans="2:12" ht="15.75" thickBot="1">
      <c r="B47" s="238" t="s">
        <v>154</v>
      </c>
      <c r="C47" s="239">
        <v>19875</v>
      </c>
      <c r="D47" s="237">
        <v>26946</v>
      </c>
      <c r="E47" s="241">
        <v>29034</v>
      </c>
      <c r="F47" s="241">
        <v>36434</v>
      </c>
    </row>
    <row r="48" spans="2:12" ht="15.75" thickBot="1">
      <c r="B48" s="238" t="s">
        <v>155</v>
      </c>
      <c r="C48" s="240"/>
      <c r="D48" s="237"/>
      <c r="E48" s="237"/>
      <c r="F48" s="237"/>
    </row>
    <row r="49" spans="2:13" ht="15.75" thickBot="1">
      <c r="B49" s="236" t="s">
        <v>26</v>
      </c>
      <c r="C49" s="240"/>
      <c r="D49" s="237"/>
      <c r="E49" s="237"/>
      <c r="F49" s="237"/>
    </row>
    <row r="50" spans="2:13" ht="15.75" thickBot="1">
      <c r="B50" s="238" t="s">
        <v>154</v>
      </c>
      <c r="C50" s="240"/>
      <c r="D50" s="237"/>
      <c r="E50" s="237"/>
      <c r="F50" s="237"/>
    </row>
    <row r="51" spans="2:13" ht="15.75" thickBot="1">
      <c r="B51" s="238" t="s">
        <v>155</v>
      </c>
      <c r="C51" s="240"/>
      <c r="D51" s="237"/>
      <c r="E51" s="237"/>
      <c r="F51" s="237"/>
    </row>
    <row r="52" spans="2:13" ht="15.75" thickBot="1">
      <c r="B52" s="236" t="s">
        <v>27</v>
      </c>
      <c r="C52" s="240"/>
      <c r="D52" s="237"/>
      <c r="E52" s="237"/>
      <c r="F52" s="237"/>
    </row>
    <row r="53" spans="2:13" ht="15.75" thickBot="1">
      <c r="B53" s="238" t="s">
        <v>154</v>
      </c>
      <c r="C53" s="240"/>
      <c r="D53" s="237"/>
      <c r="E53" s="237"/>
      <c r="F53" s="237"/>
    </row>
    <row r="54" spans="2:13" ht="15.75" thickBot="1">
      <c r="B54" s="238" t="s">
        <v>155</v>
      </c>
      <c r="C54" s="240"/>
      <c r="D54" s="237"/>
      <c r="E54" s="237"/>
      <c r="F54" s="237"/>
    </row>
    <row r="55" spans="2:13" ht="15.75" thickBot="1">
      <c r="B55" s="236" t="s">
        <v>28</v>
      </c>
      <c r="C55" s="240">
        <f>C56+C57</f>
        <v>0</v>
      </c>
      <c r="D55" s="237">
        <f t="shared" ref="D55:F55" si="6">D56+D57</f>
        <v>0</v>
      </c>
      <c r="E55" s="237">
        <f t="shared" si="6"/>
        <v>0</v>
      </c>
      <c r="F55" s="237">
        <f t="shared" si="6"/>
        <v>0</v>
      </c>
    </row>
    <row r="56" spans="2:13" ht="15.75" thickBot="1">
      <c r="B56" s="238" t="s">
        <v>154</v>
      </c>
      <c r="C56" s="239"/>
      <c r="D56" s="237">
        <v>0</v>
      </c>
      <c r="E56" s="241">
        <v>0</v>
      </c>
      <c r="F56" s="241">
        <v>0</v>
      </c>
    </row>
    <row r="57" spans="2:13" ht="15.75" thickBot="1">
      <c r="B57" s="238" t="s">
        <v>155</v>
      </c>
      <c r="C57" s="240"/>
      <c r="D57" s="237"/>
      <c r="E57" s="237"/>
      <c r="F57" s="237"/>
      <c r="I57" s="235"/>
    </row>
    <row r="58" spans="2:13" ht="15.75" thickBot="1">
      <c r="B58" s="236" t="s">
        <v>29</v>
      </c>
      <c r="C58" s="240">
        <v>238</v>
      </c>
      <c r="D58" s="237">
        <v>0</v>
      </c>
      <c r="E58" s="237">
        <f>D58*1.03*0.99</f>
        <v>0</v>
      </c>
      <c r="F58" s="237">
        <f>E58*1.03*0.99</f>
        <v>0</v>
      </c>
      <c r="I58" s="242"/>
    </row>
    <row r="59" spans="2:13" ht="15.75" thickBot="1">
      <c r="B59" s="238" t="s">
        <v>154</v>
      </c>
      <c r="C59" s="240">
        <v>238</v>
      </c>
      <c r="D59" s="246"/>
      <c r="E59" s="246"/>
      <c r="F59" s="246"/>
      <c r="K59" s="244"/>
      <c r="L59" s="244"/>
      <c r="M59" s="244"/>
    </row>
    <row r="60" spans="2:13" ht="15.75" thickBot="1">
      <c r="B60" s="238" t="s">
        <v>155</v>
      </c>
      <c r="C60" s="240"/>
      <c r="D60" s="245"/>
      <c r="E60" s="246"/>
      <c r="F60" s="246"/>
    </row>
    <row r="61" spans="2:13" ht="15.75" thickBot="1">
      <c r="B61" s="247" t="s">
        <v>30</v>
      </c>
      <c r="C61" s="240">
        <f>C58+C55+C52+C49+C46+C43+C40</f>
        <v>70210</v>
      </c>
      <c r="D61" s="240">
        <f>D58+D55+D52+D49+D46+D43+D40</f>
        <v>70743</v>
      </c>
      <c r="E61" s="240">
        <f t="shared" ref="E61:F61" si="7">E58+E55+E52+E49+E46+E43+E40</f>
        <v>72831</v>
      </c>
      <c r="F61" s="240">
        <f t="shared" si="7"/>
        <v>80231</v>
      </c>
    </row>
    <row r="62" spans="2:13" ht="15.75" thickBot="1">
      <c r="B62" s="248" t="s">
        <v>31</v>
      </c>
      <c r="C62" s="249">
        <f>IF(C61-C32=0,0,"Error")</f>
        <v>0</v>
      </c>
      <c r="D62" s="249">
        <f>IF(D61-D32=0,0,"Error")</f>
        <v>0</v>
      </c>
      <c r="E62" s="249">
        <f>IF(E61-E32=0,0,"Error")</f>
        <v>0</v>
      </c>
      <c r="F62" s="249">
        <f>IF(F61-F32=0,0,"Error")</f>
        <v>0</v>
      </c>
    </row>
    <row r="63" spans="2:13" ht="15.75" hidden="1" thickBot="1">
      <c r="B63" s="250" t="s">
        <v>172</v>
      </c>
      <c r="C63" s="1008"/>
      <c r="D63" s="1009"/>
      <c r="E63" s="1009"/>
      <c r="F63" s="1010"/>
    </row>
    <row r="64" spans="2:13" ht="26.25" hidden="1" customHeight="1" thickBot="1">
      <c r="B64" s="215" t="s">
        <v>14</v>
      </c>
      <c r="C64" s="995"/>
      <c r="D64" s="996"/>
      <c r="E64" s="996"/>
      <c r="F64" s="997"/>
    </row>
    <row r="65" spans="2:6" ht="15.75" hidden="1" thickBot="1">
      <c r="B65" s="215" t="s">
        <v>15</v>
      </c>
      <c r="C65" s="991"/>
      <c r="D65" s="984"/>
      <c r="E65" s="984"/>
      <c r="F65" s="985"/>
    </row>
    <row r="66" spans="2:6" ht="12.75" hidden="1" customHeight="1">
      <c r="B66" s="986"/>
      <c r="C66" s="230">
        <v>2018</v>
      </c>
      <c r="D66" s="230">
        <v>2019</v>
      </c>
      <c r="E66" s="230">
        <v>2020</v>
      </c>
      <c r="F66" s="230">
        <v>2021</v>
      </c>
    </row>
    <row r="67" spans="2:6" ht="9" hidden="1" customHeight="1" thickBot="1">
      <c r="B67" s="987"/>
      <c r="C67" s="231" t="s">
        <v>7</v>
      </c>
      <c r="D67" s="231" t="s">
        <v>8</v>
      </c>
      <c r="E67" s="231" t="s">
        <v>8</v>
      </c>
      <c r="F67" s="231" t="s">
        <v>8</v>
      </c>
    </row>
    <row r="68" spans="2:6" ht="15.75" hidden="1" thickBot="1">
      <c r="B68" s="215" t="s">
        <v>16</v>
      </c>
      <c r="C68" s="215"/>
      <c r="D68" s="215"/>
      <c r="E68" s="215"/>
      <c r="F68" s="215"/>
    </row>
    <row r="69" spans="2:6" ht="15.75" hidden="1" thickBot="1">
      <c r="B69" s="215" t="s">
        <v>17</v>
      </c>
      <c r="C69" s="232">
        <f>C98</f>
        <v>0</v>
      </c>
      <c r="D69" s="232">
        <f t="shared" ref="D69:F69" si="8">D98</f>
        <v>0</v>
      </c>
      <c r="E69" s="232">
        <f t="shared" si="8"/>
        <v>0</v>
      </c>
      <c r="F69" s="232">
        <f t="shared" si="8"/>
        <v>0</v>
      </c>
    </row>
    <row r="70" spans="2:6" ht="15.75" hidden="1" thickBot="1">
      <c r="B70" s="215" t="s">
        <v>18</v>
      </c>
      <c r="C70" s="232" t="e">
        <f>C69/C68</f>
        <v>#DIV/0!</v>
      </c>
      <c r="D70" s="232" t="e">
        <f>D69/D68</f>
        <v>#DIV/0!</v>
      </c>
      <c r="E70" s="232" t="e">
        <f>E69/E68</f>
        <v>#DIV/0!</v>
      </c>
      <c r="F70" s="232" t="e">
        <f>F69/F68</f>
        <v>#DIV/0!</v>
      </c>
    </row>
    <row r="71" spans="2:6" ht="15.75" hidden="1" thickBot="1">
      <c r="B71" s="215" t="s">
        <v>19</v>
      </c>
      <c r="C71" s="233"/>
      <c r="D71" s="234" t="e">
        <f>D68/C68-1</f>
        <v>#DIV/0!</v>
      </c>
      <c r="E71" s="234" t="e">
        <f>E68/D68-1</f>
        <v>#DIV/0!</v>
      </c>
      <c r="F71" s="234" t="e">
        <f>F68/E68-1</f>
        <v>#DIV/0!</v>
      </c>
    </row>
    <row r="72" spans="2:6" ht="15.75" hidden="1" thickBot="1">
      <c r="B72" s="215" t="s">
        <v>21</v>
      </c>
      <c r="C72" s="233"/>
      <c r="D72" s="234" t="e">
        <f>D69/C69-1</f>
        <v>#DIV/0!</v>
      </c>
      <c r="E72" s="234" t="e">
        <f t="shared" ref="E72:F73" si="9">E69/D69-1</f>
        <v>#DIV/0!</v>
      </c>
      <c r="F72" s="234" t="e">
        <f t="shared" si="9"/>
        <v>#DIV/0!</v>
      </c>
    </row>
    <row r="73" spans="2:6" ht="15.75" hidden="1" thickBot="1">
      <c r="B73" s="215" t="s">
        <v>22</v>
      </c>
      <c r="C73" s="233"/>
      <c r="D73" s="234" t="e">
        <f>D70/C70-1</f>
        <v>#DIV/0!</v>
      </c>
      <c r="E73" s="234" t="e">
        <f t="shared" si="9"/>
        <v>#DIV/0!</v>
      </c>
      <c r="F73" s="234" t="e">
        <f t="shared" si="9"/>
        <v>#DIV/0!</v>
      </c>
    </row>
    <row r="74" spans="2:6" ht="24.75" hidden="1" customHeight="1" thickBot="1">
      <c r="B74" s="988" t="s">
        <v>130</v>
      </c>
      <c r="C74" s="989"/>
      <c r="D74" s="989"/>
      <c r="E74" s="989"/>
      <c r="F74" s="990"/>
    </row>
    <row r="75" spans="2:6" ht="12.75" hidden="1" customHeight="1">
      <c r="B75" s="986"/>
      <c r="C75" s="230">
        <v>2018</v>
      </c>
      <c r="D75" s="230">
        <v>2019</v>
      </c>
      <c r="E75" s="230">
        <v>2020</v>
      </c>
      <c r="F75" s="230">
        <v>2021</v>
      </c>
    </row>
    <row r="76" spans="2:6" ht="9" hidden="1" customHeight="1" thickBot="1">
      <c r="B76" s="987"/>
      <c r="C76" s="231" t="s">
        <v>7</v>
      </c>
      <c r="D76" s="231" t="s">
        <v>8</v>
      </c>
      <c r="E76" s="231" t="s">
        <v>8</v>
      </c>
      <c r="F76" s="231" t="s">
        <v>8</v>
      </c>
    </row>
    <row r="77" spans="2:6" ht="24.75" hidden="1" customHeight="1" thickBot="1">
      <c r="B77" s="236" t="s">
        <v>23</v>
      </c>
      <c r="C77" s="237"/>
      <c r="D77" s="237"/>
      <c r="E77" s="237"/>
      <c r="F77" s="237"/>
    </row>
    <row r="78" spans="2:6" ht="38.25" hidden="1" customHeight="1" thickBot="1">
      <c r="B78" s="238" t="s">
        <v>154</v>
      </c>
      <c r="C78" s="240"/>
      <c r="D78" s="252"/>
      <c r="E78" s="252"/>
      <c r="F78" s="252"/>
    </row>
    <row r="79" spans="2:6" ht="24.75" hidden="1" customHeight="1" thickBot="1">
      <c r="B79" s="238" t="s">
        <v>155</v>
      </c>
      <c r="C79" s="240"/>
      <c r="D79" s="252"/>
      <c r="E79" s="252"/>
      <c r="F79" s="252"/>
    </row>
    <row r="80" spans="2:6" ht="24.75" hidden="1" customHeight="1" thickBot="1">
      <c r="B80" s="236" t="s">
        <v>24</v>
      </c>
      <c r="C80" s="237"/>
      <c r="D80" s="237"/>
      <c r="E80" s="237"/>
      <c r="F80" s="237"/>
    </row>
    <row r="81" spans="2:6" ht="15.75" hidden="1" thickBot="1">
      <c r="B81" s="238" t="s">
        <v>154</v>
      </c>
      <c r="C81" s="240"/>
      <c r="D81" s="237"/>
      <c r="E81" s="237"/>
      <c r="F81" s="237"/>
    </row>
    <row r="82" spans="2:6" ht="15.75" hidden="1" thickBot="1">
      <c r="B82" s="238" t="s">
        <v>155</v>
      </c>
      <c r="C82" s="240"/>
      <c r="D82" s="237"/>
      <c r="E82" s="237"/>
      <c r="F82" s="237"/>
    </row>
    <row r="83" spans="2:6" ht="24.75" hidden="1" customHeight="1" thickBot="1">
      <c r="B83" s="236" t="s">
        <v>25</v>
      </c>
      <c r="C83" s="240">
        <v>0</v>
      </c>
      <c r="D83" s="237">
        <v>0</v>
      </c>
      <c r="E83" s="237">
        <v>0</v>
      </c>
      <c r="F83" s="237">
        <v>0</v>
      </c>
    </row>
    <row r="84" spans="2:6" ht="15.75" hidden="1" thickBot="1">
      <c r="B84" s="238" t="s">
        <v>154</v>
      </c>
      <c r="C84" s="240"/>
      <c r="D84" s="237"/>
      <c r="E84" s="237"/>
      <c r="F84" s="237"/>
    </row>
    <row r="85" spans="2:6" ht="15.75" hidden="1" thickBot="1">
      <c r="B85" s="238" t="s">
        <v>155</v>
      </c>
      <c r="C85" s="240"/>
      <c r="D85" s="237"/>
      <c r="E85" s="237"/>
      <c r="F85" s="237"/>
    </row>
    <row r="86" spans="2:6" ht="15.75" hidden="1" thickBot="1">
      <c r="B86" s="236" t="s">
        <v>26</v>
      </c>
      <c r="C86" s="240"/>
      <c r="D86" s="237"/>
      <c r="E86" s="237"/>
      <c r="F86" s="237"/>
    </row>
    <row r="87" spans="2:6" ht="15.75" hidden="1" thickBot="1">
      <c r="B87" s="238" t="s">
        <v>154</v>
      </c>
      <c r="C87" s="240"/>
      <c r="D87" s="237"/>
      <c r="E87" s="237"/>
      <c r="F87" s="237"/>
    </row>
    <row r="88" spans="2:6" ht="15.75" hidden="1" thickBot="1">
      <c r="B88" s="238" t="s">
        <v>155</v>
      </c>
      <c r="C88" s="240"/>
      <c r="D88" s="237"/>
      <c r="E88" s="237"/>
      <c r="F88" s="237"/>
    </row>
    <row r="89" spans="2:6" ht="15.75" hidden="1" thickBot="1">
      <c r="B89" s="236" t="s">
        <v>27</v>
      </c>
      <c r="C89" s="240"/>
      <c r="D89" s="237"/>
      <c r="E89" s="237"/>
      <c r="F89" s="237"/>
    </row>
    <row r="90" spans="2:6" ht="15.75" hidden="1" thickBot="1">
      <c r="B90" s="238" t="s">
        <v>154</v>
      </c>
      <c r="C90" s="240"/>
      <c r="D90" s="237"/>
      <c r="E90" s="237"/>
      <c r="F90" s="237"/>
    </row>
    <row r="91" spans="2:6" ht="15.75" hidden="1" thickBot="1">
      <c r="B91" s="238" t="s">
        <v>155</v>
      </c>
      <c r="C91" s="240"/>
      <c r="D91" s="237"/>
      <c r="E91" s="237"/>
      <c r="F91" s="237"/>
    </row>
    <row r="92" spans="2:6" ht="15.75" hidden="1" thickBot="1">
      <c r="B92" s="236" t="s">
        <v>28</v>
      </c>
      <c r="C92" s="240"/>
      <c r="D92" s="237"/>
      <c r="E92" s="237"/>
      <c r="F92" s="237"/>
    </row>
    <row r="93" spans="2:6" ht="15.75" hidden="1" thickBot="1">
      <c r="B93" s="238" t="s">
        <v>154</v>
      </c>
      <c r="C93" s="240"/>
      <c r="D93" s="237"/>
      <c r="E93" s="237"/>
      <c r="F93" s="237"/>
    </row>
    <row r="94" spans="2:6" ht="15.75" hidden="1" thickBot="1">
      <c r="B94" s="238" t="s">
        <v>155</v>
      </c>
      <c r="C94" s="240"/>
      <c r="D94" s="237"/>
      <c r="E94" s="237"/>
      <c r="F94" s="237"/>
    </row>
    <row r="95" spans="2:6" ht="15.75" hidden="1" thickBot="1">
      <c r="B95" s="236" t="s">
        <v>29</v>
      </c>
      <c r="C95" s="240"/>
      <c r="D95" s="237"/>
      <c r="E95" s="237"/>
      <c r="F95" s="237"/>
    </row>
    <row r="96" spans="2:6" ht="15.75" hidden="1" thickBot="1">
      <c r="B96" s="238" t="s">
        <v>154</v>
      </c>
      <c r="C96" s="240"/>
      <c r="D96" s="237"/>
      <c r="E96" s="237"/>
      <c r="F96" s="237"/>
    </row>
    <row r="97" spans="2:6" ht="15.75" hidden="1" thickBot="1">
      <c r="B97" s="238" t="s">
        <v>155</v>
      </c>
      <c r="C97" s="240"/>
      <c r="D97" s="237"/>
      <c r="E97" s="237"/>
      <c r="F97" s="237"/>
    </row>
    <row r="98" spans="2:6" ht="15.75" hidden="1" thickBot="1">
      <c r="B98" s="253" t="s">
        <v>47</v>
      </c>
      <c r="C98" s="240">
        <f>C95+C92+C89+C86+C83+C80+C77</f>
        <v>0</v>
      </c>
      <c r="D98" s="240">
        <f t="shared" ref="D98:F98" si="10">D95+D92+D89+D86+D83+D80+D77</f>
        <v>0</v>
      </c>
      <c r="E98" s="240">
        <f t="shared" si="10"/>
        <v>0</v>
      </c>
      <c r="F98" s="240">
        <f t="shared" si="10"/>
        <v>0</v>
      </c>
    </row>
    <row r="99" spans="2:6" ht="17.25" hidden="1" customHeight="1" thickBot="1">
      <c r="B99" s="248" t="s">
        <v>31</v>
      </c>
      <c r="C99" s="249">
        <f>IF(C98-C69=0,0,"Error")</f>
        <v>0</v>
      </c>
      <c r="D99" s="249">
        <f>IF(D98-D69=0,0,"Error")</f>
        <v>0</v>
      </c>
      <c r="E99" s="249">
        <f>IF(E98-E69=0,0,"Error")</f>
        <v>0</v>
      </c>
      <c r="F99" s="249">
        <f>IF(F98-F69=0,0,"Error")</f>
        <v>0</v>
      </c>
    </row>
    <row r="100" spans="2:6" ht="15.75" hidden="1" thickBot="1">
      <c r="B100" s="250" t="s">
        <v>173</v>
      </c>
      <c r="C100" s="1008"/>
      <c r="D100" s="1009"/>
      <c r="E100" s="1009"/>
      <c r="F100" s="1010"/>
    </row>
    <row r="101" spans="2:6" ht="26.25" hidden="1" customHeight="1" thickBot="1">
      <c r="B101" s="215" t="s">
        <v>14</v>
      </c>
      <c r="C101" s="995"/>
      <c r="D101" s="996"/>
      <c r="E101" s="996"/>
      <c r="F101" s="997"/>
    </row>
    <row r="102" spans="2:6" ht="15.75" hidden="1" thickBot="1">
      <c r="B102" s="215" t="s">
        <v>15</v>
      </c>
      <c r="C102" s="991"/>
      <c r="D102" s="984"/>
      <c r="E102" s="984"/>
      <c r="F102" s="985"/>
    </row>
    <row r="103" spans="2:6" ht="12.75" hidden="1" customHeight="1">
      <c r="B103" s="986"/>
      <c r="C103" s="230">
        <v>2018</v>
      </c>
      <c r="D103" s="230">
        <v>2019</v>
      </c>
      <c r="E103" s="230">
        <v>2020</v>
      </c>
      <c r="F103" s="230">
        <v>2021</v>
      </c>
    </row>
    <row r="104" spans="2:6" ht="9" hidden="1" customHeight="1" thickBot="1">
      <c r="B104" s="987"/>
      <c r="C104" s="231" t="s">
        <v>7</v>
      </c>
      <c r="D104" s="231" t="s">
        <v>8</v>
      </c>
      <c r="E104" s="231" t="s">
        <v>8</v>
      </c>
      <c r="F104" s="231" t="s">
        <v>8</v>
      </c>
    </row>
    <row r="105" spans="2:6" ht="15.75" hidden="1" thickBot="1">
      <c r="B105" s="215" t="s">
        <v>16</v>
      </c>
      <c r="C105" s="254"/>
      <c r="D105" s="254"/>
      <c r="E105" s="254"/>
      <c r="F105" s="254"/>
    </row>
    <row r="106" spans="2:6" ht="15.75" hidden="1" thickBot="1">
      <c r="B106" s="215" t="s">
        <v>17</v>
      </c>
      <c r="C106" s="232">
        <f>C135</f>
        <v>0</v>
      </c>
      <c r="D106" s="232">
        <f t="shared" ref="D106:F106" si="11">D135</f>
        <v>0</v>
      </c>
      <c r="E106" s="232">
        <f t="shared" si="11"/>
        <v>0</v>
      </c>
      <c r="F106" s="232">
        <f t="shared" si="11"/>
        <v>0</v>
      </c>
    </row>
    <row r="107" spans="2:6" ht="15.75" hidden="1" thickBot="1">
      <c r="B107" s="215" t="s">
        <v>18</v>
      </c>
      <c r="C107" s="232" t="e">
        <f>C106/C105</f>
        <v>#DIV/0!</v>
      </c>
      <c r="D107" s="232" t="e">
        <f>D106/D105</f>
        <v>#DIV/0!</v>
      </c>
      <c r="E107" s="232" t="e">
        <f>E106/E105</f>
        <v>#DIV/0!</v>
      </c>
      <c r="F107" s="232" t="e">
        <f>F106/F105</f>
        <v>#DIV/0!</v>
      </c>
    </row>
    <row r="108" spans="2:6" ht="15.75" hidden="1" thickBot="1">
      <c r="B108" s="215" t="s">
        <v>19</v>
      </c>
      <c r="C108" s="233"/>
      <c r="D108" s="234" t="e">
        <f>D105/C105-1</f>
        <v>#DIV/0!</v>
      </c>
      <c r="E108" s="234" t="e">
        <f>E105/D105-1</f>
        <v>#DIV/0!</v>
      </c>
      <c r="F108" s="234" t="e">
        <f>F105/E105-1</f>
        <v>#DIV/0!</v>
      </c>
    </row>
    <row r="109" spans="2:6" ht="15.75" hidden="1" thickBot="1">
      <c r="B109" s="215" t="s">
        <v>21</v>
      </c>
      <c r="C109" s="233"/>
      <c r="D109" s="234" t="e">
        <f>D106/C106-1</f>
        <v>#DIV/0!</v>
      </c>
      <c r="E109" s="234" t="e">
        <f t="shared" ref="E109:F110" si="12">E106/D106-1</f>
        <v>#DIV/0!</v>
      </c>
      <c r="F109" s="234" t="e">
        <f t="shared" si="12"/>
        <v>#DIV/0!</v>
      </c>
    </row>
    <row r="110" spans="2:6" ht="15.75" hidden="1" thickBot="1">
      <c r="B110" s="215" t="s">
        <v>22</v>
      </c>
      <c r="C110" s="233"/>
      <c r="D110" s="234" t="e">
        <f>D107/C107-1</f>
        <v>#DIV/0!</v>
      </c>
      <c r="E110" s="234" t="e">
        <f t="shared" si="12"/>
        <v>#DIV/0!</v>
      </c>
      <c r="F110" s="234" t="e">
        <f t="shared" si="12"/>
        <v>#DIV/0!</v>
      </c>
    </row>
    <row r="111" spans="2:6" ht="24.75" hidden="1" customHeight="1" thickBot="1">
      <c r="B111" s="988" t="s">
        <v>130</v>
      </c>
      <c r="C111" s="989"/>
      <c r="D111" s="989"/>
      <c r="E111" s="989"/>
      <c r="F111" s="990"/>
    </row>
    <row r="112" spans="2:6" ht="12.75" hidden="1" customHeight="1">
      <c r="B112" s="986"/>
      <c r="C112" s="230">
        <v>2018</v>
      </c>
      <c r="D112" s="230">
        <v>2019</v>
      </c>
      <c r="E112" s="230">
        <v>2020</v>
      </c>
      <c r="F112" s="230">
        <v>2021</v>
      </c>
    </row>
    <row r="113" spans="2:6" ht="9" hidden="1" customHeight="1" thickBot="1">
      <c r="B113" s="987"/>
      <c r="C113" s="231" t="s">
        <v>7</v>
      </c>
      <c r="D113" s="231" t="s">
        <v>8</v>
      </c>
      <c r="E113" s="231" t="s">
        <v>8</v>
      </c>
      <c r="F113" s="231" t="s">
        <v>8</v>
      </c>
    </row>
    <row r="114" spans="2:6" ht="24.75" hidden="1" customHeight="1" thickBot="1">
      <c r="B114" s="236" t="s">
        <v>23</v>
      </c>
      <c r="C114" s="237"/>
      <c r="D114" s="237"/>
      <c r="E114" s="237"/>
      <c r="F114" s="237"/>
    </row>
    <row r="115" spans="2:6" ht="15.75" hidden="1" thickBot="1">
      <c r="B115" s="238" t="s">
        <v>154</v>
      </c>
      <c r="C115" s="240"/>
      <c r="D115" s="252"/>
      <c r="E115" s="252"/>
      <c r="F115" s="252"/>
    </row>
    <row r="116" spans="2:6" ht="15.75" hidden="1" thickBot="1">
      <c r="B116" s="238" t="s">
        <v>155</v>
      </c>
      <c r="C116" s="240"/>
      <c r="D116" s="252"/>
      <c r="E116" s="252"/>
      <c r="F116" s="252"/>
    </row>
    <row r="117" spans="2:6" ht="24.75" hidden="1" customHeight="1" thickBot="1">
      <c r="B117" s="236" t="s">
        <v>24</v>
      </c>
      <c r="C117" s="237"/>
      <c r="D117" s="237"/>
      <c r="E117" s="237"/>
      <c r="F117" s="237"/>
    </row>
    <row r="118" spans="2:6" ht="15.75" hidden="1" thickBot="1">
      <c r="B118" s="238" t="s">
        <v>154</v>
      </c>
      <c r="C118" s="240"/>
      <c r="D118" s="237"/>
      <c r="E118" s="237"/>
      <c r="F118" s="237"/>
    </row>
    <row r="119" spans="2:6" ht="15.75" hidden="1" thickBot="1">
      <c r="B119" s="238" t="s">
        <v>155</v>
      </c>
      <c r="C119" s="240"/>
      <c r="D119" s="237"/>
      <c r="E119" s="237"/>
      <c r="F119" s="237"/>
    </row>
    <row r="120" spans="2:6" ht="24.75" hidden="1" customHeight="1" thickBot="1">
      <c r="B120" s="236" t="s">
        <v>25</v>
      </c>
      <c r="C120" s="255">
        <v>0</v>
      </c>
      <c r="D120" s="256">
        <v>0</v>
      </c>
      <c r="E120" s="256">
        <v>0</v>
      </c>
      <c r="F120" s="256">
        <v>0</v>
      </c>
    </row>
    <row r="121" spans="2:6" ht="15.75" hidden="1" thickBot="1">
      <c r="B121" s="238" t="s">
        <v>154</v>
      </c>
      <c r="C121" s="240"/>
      <c r="D121" s="237"/>
      <c r="E121" s="237"/>
      <c r="F121" s="237"/>
    </row>
    <row r="122" spans="2:6" ht="15.75" hidden="1" thickBot="1">
      <c r="B122" s="238" t="s">
        <v>155</v>
      </c>
      <c r="C122" s="240"/>
      <c r="D122" s="237"/>
      <c r="E122" s="237"/>
      <c r="F122" s="237"/>
    </row>
    <row r="123" spans="2:6" ht="15.75" hidden="1" thickBot="1">
      <c r="B123" s="236" t="s">
        <v>26</v>
      </c>
      <c r="C123" s="240"/>
      <c r="D123" s="237"/>
      <c r="E123" s="237"/>
      <c r="F123" s="237"/>
    </row>
    <row r="124" spans="2:6" ht="15.75" hidden="1" thickBot="1">
      <c r="B124" s="238" t="s">
        <v>154</v>
      </c>
      <c r="C124" s="240"/>
      <c r="D124" s="237"/>
      <c r="E124" s="237"/>
      <c r="F124" s="237"/>
    </row>
    <row r="125" spans="2:6" ht="15.75" hidden="1" thickBot="1">
      <c r="B125" s="238" t="s">
        <v>155</v>
      </c>
      <c r="C125" s="240"/>
      <c r="D125" s="237"/>
      <c r="E125" s="237"/>
      <c r="F125" s="237"/>
    </row>
    <row r="126" spans="2:6" ht="15.75" hidden="1" thickBot="1">
      <c r="B126" s="236" t="s">
        <v>27</v>
      </c>
      <c r="C126" s="240"/>
      <c r="D126" s="237"/>
      <c r="E126" s="237"/>
      <c r="F126" s="237"/>
    </row>
    <row r="127" spans="2:6" ht="15.75" hidden="1" thickBot="1">
      <c r="B127" s="238" t="s">
        <v>154</v>
      </c>
      <c r="C127" s="240"/>
      <c r="D127" s="237"/>
      <c r="E127" s="237"/>
      <c r="F127" s="237"/>
    </row>
    <row r="128" spans="2:6" ht="15" hidden="1" customHeight="1" thickBot="1">
      <c r="B128" s="238" t="s">
        <v>155</v>
      </c>
      <c r="C128" s="240"/>
      <c r="D128" s="237"/>
      <c r="E128" s="237"/>
      <c r="F128" s="237"/>
    </row>
    <row r="129" spans="2:12" ht="15.75" hidden="1" thickBot="1">
      <c r="B129" s="236" t="s">
        <v>28</v>
      </c>
      <c r="C129" s="240">
        <v>0</v>
      </c>
      <c r="D129" s="237">
        <v>0</v>
      </c>
      <c r="E129" s="237">
        <v>0</v>
      </c>
      <c r="F129" s="237">
        <v>0</v>
      </c>
    </row>
    <row r="130" spans="2:12" ht="15.75" hidden="1" thickBot="1">
      <c r="B130" s="238" t="s">
        <v>154</v>
      </c>
      <c r="C130" s="240"/>
      <c r="D130" s="237"/>
      <c r="E130" s="237"/>
      <c r="F130" s="237"/>
    </row>
    <row r="131" spans="2:12" ht="15.75" hidden="1" thickBot="1">
      <c r="B131" s="238" t="s">
        <v>155</v>
      </c>
      <c r="C131" s="240"/>
      <c r="D131" s="237"/>
      <c r="E131" s="237"/>
      <c r="F131" s="237"/>
    </row>
    <row r="132" spans="2:12" ht="15.75" hidden="1" thickBot="1">
      <c r="B132" s="236" t="s">
        <v>29</v>
      </c>
      <c r="C132" s="240"/>
      <c r="D132" s="237"/>
      <c r="E132" s="237"/>
      <c r="F132" s="237"/>
    </row>
    <row r="133" spans="2:12" ht="15.75" hidden="1" thickBot="1">
      <c r="B133" s="238" t="s">
        <v>154</v>
      </c>
      <c r="C133" s="240"/>
      <c r="D133" s="237"/>
      <c r="E133" s="237"/>
      <c r="F133" s="237"/>
    </row>
    <row r="134" spans="2:12" ht="15.75" hidden="1" thickBot="1">
      <c r="B134" s="238" t="s">
        <v>155</v>
      </c>
      <c r="C134" s="240"/>
      <c r="D134" s="237"/>
      <c r="E134" s="237"/>
      <c r="F134" s="237"/>
    </row>
    <row r="135" spans="2:12" ht="15.75" hidden="1" thickBot="1">
      <c r="B135" s="253" t="s">
        <v>47</v>
      </c>
      <c r="C135" s="240">
        <f>C132+C129+C126+C123+C120+C117+C114</f>
        <v>0</v>
      </c>
      <c r="D135" s="240">
        <f t="shared" ref="D135:F135" si="13">D132+D129+D126+D123+D120+D117+D114</f>
        <v>0</v>
      </c>
      <c r="E135" s="240">
        <f t="shared" si="13"/>
        <v>0</v>
      </c>
      <c r="F135" s="240">
        <f t="shared" si="13"/>
        <v>0</v>
      </c>
    </row>
    <row r="136" spans="2:12" ht="17.25" hidden="1" customHeight="1" thickBot="1">
      <c r="B136" s="248" t="s">
        <v>31</v>
      </c>
      <c r="C136" s="249">
        <f>IF(C135-C106=0,0,"Error")</f>
        <v>0</v>
      </c>
      <c r="D136" s="249">
        <f>IF(D135-D106=0,0,"Error")</f>
        <v>0</v>
      </c>
      <c r="E136" s="249">
        <f>IF(E135-E106=0,0,"Error")</f>
        <v>0</v>
      </c>
      <c r="F136" s="249">
        <f>IF(F135-F106=0,0,"Error")</f>
        <v>0</v>
      </c>
    </row>
    <row r="137" spans="2:12" ht="18" customHeight="1" thickBot="1">
      <c r="B137" s="998" t="s">
        <v>38</v>
      </c>
      <c r="C137" s="999"/>
      <c r="D137" s="999"/>
      <c r="E137" s="999"/>
      <c r="F137" s="1000"/>
    </row>
    <row r="138" spans="2:12" ht="18.75" customHeight="1" thickBot="1">
      <c r="B138" s="998" t="s">
        <v>39</v>
      </c>
      <c r="C138" s="999"/>
      <c r="D138" s="999"/>
      <c r="E138" s="999"/>
      <c r="F138" s="1000"/>
    </row>
    <row r="139" spans="2:12" ht="25.5" customHeight="1" thickBot="1">
      <c r="B139" s="227" t="s">
        <v>48</v>
      </c>
      <c r="C139" s="1132" t="s">
        <v>297</v>
      </c>
      <c r="D139" s="1135"/>
      <c r="E139" s="1133"/>
      <c r="F139" s="1134"/>
    </row>
    <row r="140" spans="2:12" ht="43.5" customHeight="1" thickBot="1">
      <c r="B140" s="227" t="s">
        <v>68</v>
      </c>
      <c r="C140" s="227" t="s">
        <v>297</v>
      </c>
      <c r="D140" s="374" t="s">
        <v>156</v>
      </c>
      <c r="E140" s="1003" t="s">
        <v>369</v>
      </c>
      <c r="F140" s="1004"/>
      <c r="H140" s="953" t="s">
        <v>157</v>
      </c>
      <c r="I140" s="954"/>
      <c r="J140" s="954"/>
      <c r="K140" s="954"/>
      <c r="L140" s="955"/>
    </row>
    <row r="141" spans="2:12" ht="16.5" customHeight="1" thickBot="1">
      <c r="B141" s="259"/>
      <c r="C141" s="992"/>
      <c r="D141" s="1007"/>
      <c r="E141" s="993"/>
      <c r="F141" s="994"/>
      <c r="H141" s="956"/>
      <c r="I141" s="957"/>
      <c r="J141" s="957"/>
      <c r="K141" s="957"/>
      <c r="L141" s="958"/>
    </row>
    <row r="142" spans="2:12" ht="48" customHeight="1" thickBot="1">
      <c r="B142" s="215" t="s">
        <v>14</v>
      </c>
      <c r="C142" s="995" t="s">
        <v>2783</v>
      </c>
      <c r="D142" s="996"/>
      <c r="E142" s="996"/>
      <c r="F142" s="997"/>
      <c r="H142" s="959"/>
      <c r="I142" s="960"/>
      <c r="J142" s="960"/>
      <c r="K142" s="960"/>
      <c r="L142" s="961"/>
    </row>
    <row r="143" spans="2:12" ht="22.5" customHeight="1" thickBot="1">
      <c r="B143" s="215" t="s">
        <v>15</v>
      </c>
      <c r="C143" s="991" t="s">
        <v>274</v>
      </c>
      <c r="D143" s="984"/>
      <c r="E143" s="984"/>
      <c r="F143" s="985"/>
    </row>
    <row r="144" spans="2:12" ht="12.75" customHeight="1">
      <c r="B144" s="986"/>
      <c r="C144" s="230">
        <v>2021</v>
      </c>
      <c r="D144" s="230">
        <v>2022</v>
      </c>
      <c r="E144" s="230">
        <v>2023</v>
      </c>
      <c r="F144" s="230">
        <v>2024</v>
      </c>
    </row>
    <row r="145" spans="2:12" ht="9" customHeight="1" thickBot="1">
      <c r="B145" s="987"/>
      <c r="C145" s="231" t="s">
        <v>7</v>
      </c>
      <c r="D145" s="231" t="s">
        <v>8</v>
      </c>
      <c r="E145" s="231" t="s">
        <v>8</v>
      </c>
      <c r="F145" s="231" t="s">
        <v>8</v>
      </c>
    </row>
    <row r="146" spans="2:12" ht="15.75" thickBot="1">
      <c r="B146" s="215" t="s">
        <v>16</v>
      </c>
      <c r="C146" s="232">
        <v>1</v>
      </c>
      <c r="D146" s="232">
        <v>10</v>
      </c>
      <c r="E146" s="232">
        <v>10</v>
      </c>
      <c r="F146" s="232">
        <v>10</v>
      </c>
    </row>
    <row r="147" spans="2:12" ht="15.75" thickBot="1">
      <c r="B147" s="215" t="s">
        <v>17</v>
      </c>
      <c r="C147" s="232">
        <f>C165</f>
        <v>960</v>
      </c>
      <c r="D147" s="232">
        <f t="shared" ref="D147:F147" si="14">D165</f>
        <v>960</v>
      </c>
      <c r="E147" s="232">
        <f t="shared" si="14"/>
        <v>960</v>
      </c>
      <c r="F147" s="232">
        <f t="shared" si="14"/>
        <v>960</v>
      </c>
    </row>
    <row r="148" spans="2:12" ht="15.75" thickBot="1">
      <c r="B148" s="215" t="s">
        <v>18</v>
      </c>
      <c r="C148" s="232">
        <f>C147/C146</f>
        <v>960</v>
      </c>
      <c r="D148" s="232">
        <f t="shared" ref="D148:F148" si="15">D147/D146</f>
        <v>96</v>
      </c>
      <c r="E148" s="232">
        <f t="shared" si="15"/>
        <v>96</v>
      </c>
      <c r="F148" s="232">
        <f t="shared" si="15"/>
        <v>96</v>
      </c>
    </row>
    <row r="149" spans="2:12" ht="15.75" thickBot="1">
      <c r="B149" s="215" t="s">
        <v>19</v>
      </c>
      <c r="C149" s="233" t="s">
        <v>20</v>
      </c>
      <c r="D149" s="234">
        <f>D146/C146-1</f>
        <v>9</v>
      </c>
      <c r="E149" s="234">
        <f t="shared" ref="E149:F151" si="16">E146/D146-1</f>
        <v>0</v>
      </c>
      <c r="F149" s="234">
        <f t="shared" si="16"/>
        <v>0</v>
      </c>
      <c r="H149" s="235"/>
      <c r="I149" s="235"/>
      <c r="J149" s="235"/>
      <c r="K149" s="235"/>
      <c r="L149" s="235"/>
    </row>
    <row r="150" spans="2:12" ht="15.75" thickBot="1">
      <c r="B150" s="215" t="s">
        <v>21</v>
      </c>
      <c r="C150" s="233" t="s">
        <v>20</v>
      </c>
      <c r="D150" s="234">
        <f>D147/C147-1</f>
        <v>0</v>
      </c>
      <c r="E150" s="234">
        <f t="shared" si="16"/>
        <v>0</v>
      </c>
      <c r="F150" s="234">
        <f t="shared" si="16"/>
        <v>0</v>
      </c>
    </row>
    <row r="151" spans="2:12" ht="15.75" thickBot="1">
      <c r="B151" s="215" t="s">
        <v>22</v>
      </c>
      <c r="C151" s="233" t="s">
        <v>20</v>
      </c>
      <c r="D151" s="234">
        <f>D148/C148-1</f>
        <v>-0.9</v>
      </c>
      <c r="E151" s="234">
        <f t="shared" si="16"/>
        <v>0</v>
      </c>
      <c r="F151" s="234">
        <f t="shared" si="16"/>
        <v>0</v>
      </c>
    </row>
    <row r="152" spans="2:12" ht="15.75" thickBot="1">
      <c r="B152" s="988" t="s">
        <v>112</v>
      </c>
      <c r="C152" s="989"/>
      <c r="D152" s="989"/>
      <c r="E152" s="989"/>
      <c r="F152" s="990"/>
    </row>
    <row r="153" spans="2:12" ht="12.75" customHeight="1">
      <c r="B153" s="986"/>
      <c r="C153" s="230">
        <v>2021</v>
      </c>
      <c r="D153" s="230">
        <v>2022</v>
      </c>
      <c r="E153" s="230">
        <v>2023</v>
      </c>
      <c r="F153" s="230">
        <v>2024</v>
      </c>
    </row>
    <row r="154" spans="2:12" ht="9" customHeight="1" thickBot="1">
      <c r="B154" s="987"/>
      <c r="C154" s="231" t="s">
        <v>7</v>
      </c>
      <c r="D154" s="231" t="s">
        <v>8</v>
      </c>
      <c r="E154" s="231" t="s">
        <v>8</v>
      </c>
      <c r="F154" s="231" t="s">
        <v>8</v>
      </c>
    </row>
    <row r="155" spans="2:12" ht="15.75" thickBot="1">
      <c r="B155" s="236" t="s">
        <v>41</v>
      </c>
      <c r="C155" s="237">
        <f>C156+C157+C158+C159</f>
        <v>0</v>
      </c>
      <c r="D155" s="237">
        <f t="shared" ref="D155:F155" si="17">D156+D157+D158+D159</f>
        <v>0</v>
      </c>
      <c r="E155" s="237">
        <f t="shared" si="17"/>
        <v>0</v>
      </c>
      <c r="F155" s="237">
        <f t="shared" si="17"/>
        <v>0</v>
      </c>
    </row>
    <row r="156" spans="2:12" ht="15.75" thickBot="1">
      <c r="B156" s="238" t="s">
        <v>154</v>
      </c>
      <c r="C156" s="237"/>
      <c r="D156" s="237"/>
      <c r="E156" s="237"/>
      <c r="F156" s="237"/>
    </row>
    <row r="157" spans="2:12" ht="15.75" thickBot="1">
      <c r="B157" s="238" t="s">
        <v>159</v>
      </c>
      <c r="C157" s="237"/>
      <c r="D157" s="237"/>
      <c r="E157" s="237"/>
      <c r="F157" s="237"/>
    </row>
    <row r="158" spans="2:12" ht="15.75" thickBot="1">
      <c r="B158" s="238" t="s">
        <v>160</v>
      </c>
      <c r="C158" s="237"/>
      <c r="D158" s="237"/>
      <c r="E158" s="237"/>
      <c r="F158" s="237"/>
    </row>
    <row r="159" spans="2:12" ht="15.75" thickBot="1">
      <c r="B159" s="238" t="s">
        <v>161</v>
      </c>
      <c r="C159" s="237"/>
      <c r="D159" s="237"/>
      <c r="E159" s="237"/>
      <c r="F159" s="237"/>
    </row>
    <row r="160" spans="2:12" ht="15.75" thickBot="1">
      <c r="B160" s="236" t="s">
        <v>42</v>
      </c>
      <c r="C160" s="240">
        <f>C161+C162+C163+C164</f>
        <v>960</v>
      </c>
      <c r="D160" s="240">
        <f t="shared" ref="D160:F160" si="18">D161+D162+D163+D164</f>
        <v>960</v>
      </c>
      <c r="E160" s="240">
        <f t="shared" si="18"/>
        <v>960</v>
      </c>
      <c r="F160" s="240">
        <f t="shared" si="18"/>
        <v>960</v>
      </c>
    </row>
    <row r="161" spans="2:12" ht="15.75" thickBot="1">
      <c r="B161" s="238" t="s">
        <v>154</v>
      </c>
      <c r="C161" s="240">
        <v>960</v>
      </c>
      <c r="D161" s="237">
        <v>960</v>
      </c>
      <c r="E161" s="237">
        <v>960</v>
      </c>
      <c r="F161" s="237">
        <v>960</v>
      </c>
    </row>
    <row r="162" spans="2:12" ht="15.75" thickBot="1">
      <c r="B162" s="238" t="s">
        <v>159</v>
      </c>
      <c r="C162" s="240"/>
      <c r="D162" s="237"/>
      <c r="E162" s="237"/>
      <c r="F162" s="237"/>
    </row>
    <row r="163" spans="2:12" ht="15.75" thickBot="1">
      <c r="B163" s="238" t="s">
        <v>160</v>
      </c>
      <c r="C163" s="240"/>
      <c r="D163" s="237"/>
      <c r="E163" s="237"/>
      <c r="F163" s="237"/>
    </row>
    <row r="164" spans="2:12" ht="15.75" thickBot="1">
      <c r="B164" s="238" t="s">
        <v>161</v>
      </c>
      <c r="C164" s="240"/>
      <c r="D164" s="237"/>
      <c r="E164" s="237"/>
      <c r="F164" s="237"/>
    </row>
    <row r="165" spans="2:12" ht="15.75" thickBot="1">
      <c r="B165" s="260" t="s">
        <v>30</v>
      </c>
      <c r="C165" s="240">
        <f>C155+C160</f>
        <v>960</v>
      </c>
      <c r="D165" s="240">
        <f t="shared" ref="D165:F165" si="19">D155+D160</f>
        <v>960</v>
      </c>
      <c r="E165" s="240">
        <f t="shared" si="19"/>
        <v>960</v>
      </c>
      <c r="F165" s="240">
        <f t="shared" si="19"/>
        <v>960</v>
      </c>
    </row>
    <row r="166" spans="2:12" ht="33" customHeight="1" thickBot="1">
      <c r="B166" s="227" t="s">
        <v>32</v>
      </c>
      <c r="C166" s="227"/>
      <c r="D166" s="374" t="s">
        <v>156</v>
      </c>
      <c r="E166" s="993"/>
      <c r="F166" s="994"/>
    </row>
    <row r="167" spans="2:12" ht="17.25" customHeight="1" thickBot="1">
      <c r="B167" s="215" t="s">
        <v>14</v>
      </c>
      <c r="C167" s="995" t="s">
        <v>54</v>
      </c>
      <c r="D167" s="996"/>
      <c r="E167" s="996"/>
      <c r="F167" s="997"/>
    </row>
    <row r="168" spans="2:12" ht="15.75" thickBot="1">
      <c r="B168" s="215" t="s">
        <v>15</v>
      </c>
      <c r="C168" s="991"/>
      <c r="D168" s="984"/>
      <c r="E168" s="984"/>
      <c r="F168" s="985"/>
    </row>
    <row r="169" spans="2:12" ht="12.75" customHeight="1">
      <c r="B169" s="986"/>
      <c r="C169" s="230">
        <v>2021</v>
      </c>
      <c r="D169" s="230">
        <v>2022</v>
      </c>
      <c r="E169" s="230">
        <v>2023</v>
      </c>
      <c r="F169" s="230">
        <v>2024</v>
      </c>
    </row>
    <row r="170" spans="2:12" ht="9" customHeight="1" thickBot="1">
      <c r="B170" s="987"/>
      <c r="C170" s="231" t="s">
        <v>7</v>
      </c>
      <c r="D170" s="231" t="s">
        <v>8</v>
      </c>
      <c r="E170" s="231" t="s">
        <v>8</v>
      </c>
      <c r="F170" s="231" t="s">
        <v>8</v>
      </c>
    </row>
    <row r="171" spans="2:12" ht="15.75" thickBot="1">
      <c r="B171" s="215" t="s">
        <v>16</v>
      </c>
      <c r="C171" s="215"/>
      <c r="D171" s="233">
        <v>0</v>
      </c>
      <c r="E171" s="215"/>
      <c r="F171" s="215"/>
    </row>
    <row r="172" spans="2:12" ht="15.75" thickBot="1">
      <c r="B172" s="215" t="s">
        <v>17</v>
      </c>
      <c r="C172" s="232"/>
      <c r="D172" s="232">
        <f>D190</f>
        <v>0</v>
      </c>
      <c r="E172" s="232"/>
      <c r="F172" s="232"/>
    </row>
    <row r="173" spans="2:12" ht="15.75" thickBot="1">
      <c r="B173" s="215" t="s">
        <v>18</v>
      </c>
      <c r="C173" s="232" t="e">
        <f>C172/C171</f>
        <v>#DIV/0!</v>
      </c>
      <c r="D173" s="232" t="e">
        <f t="shared" ref="D173:F173" si="20">D172/D171</f>
        <v>#DIV/0!</v>
      </c>
      <c r="E173" s="232" t="e">
        <f t="shared" si="20"/>
        <v>#DIV/0!</v>
      </c>
      <c r="F173" s="232" t="e">
        <f t="shared" si="20"/>
        <v>#DIV/0!</v>
      </c>
    </row>
    <row r="174" spans="2:12" ht="15.75" thickBot="1">
      <c r="B174" s="215" t="s">
        <v>19</v>
      </c>
      <c r="C174" s="233" t="s">
        <v>20</v>
      </c>
      <c r="D174" s="234" t="e">
        <f>D171/C171-1</f>
        <v>#DIV/0!</v>
      </c>
      <c r="E174" s="234" t="e">
        <f t="shared" ref="E174:F176" si="21">E171/D171-1</f>
        <v>#DIV/0!</v>
      </c>
      <c r="F174" s="234" t="e">
        <f t="shared" si="21"/>
        <v>#DIV/0!</v>
      </c>
      <c r="H174" s="235"/>
      <c r="I174" s="235"/>
      <c r="J174" s="235"/>
      <c r="K174" s="235"/>
      <c r="L174" s="235"/>
    </row>
    <row r="175" spans="2:12" ht="15.75" thickBot="1">
      <c r="B175" s="215" t="s">
        <v>21</v>
      </c>
      <c r="C175" s="233" t="s">
        <v>20</v>
      </c>
      <c r="D175" s="234" t="e">
        <f>D172/C172-1</f>
        <v>#DIV/0!</v>
      </c>
      <c r="E175" s="234" t="e">
        <f t="shared" si="21"/>
        <v>#DIV/0!</v>
      </c>
      <c r="F175" s="234" t="e">
        <f t="shared" si="21"/>
        <v>#DIV/0!</v>
      </c>
    </row>
    <row r="176" spans="2:12" ht="15.75" thickBot="1">
      <c r="B176" s="215" t="s">
        <v>22</v>
      </c>
      <c r="C176" s="233" t="s">
        <v>20</v>
      </c>
      <c r="D176" s="234" t="e">
        <f>D173/C173-1</f>
        <v>#DIV/0!</v>
      </c>
      <c r="E176" s="234" t="e">
        <f t="shared" si="21"/>
        <v>#DIV/0!</v>
      </c>
      <c r="F176" s="234" t="e">
        <f t="shared" si="21"/>
        <v>#DIV/0!</v>
      </c>
    </row>
    <row r="177" spans="2:6" ht="15.75" thickBot="1">
      <c r="B177" s="988" t="s">
        <v>131</v>
      </c>
      <c r="C177" s="989"/>
      <c r="D177" s="989"/>
      <c r="E177" s="989"/>
      <c r="F177" s="990"/>
    </row>
    <row r="178" spans="2:6" ht="12.75" customHeight="1">
      <c r="B178" s="986"/>
      <c r="C178" s="230">
        <v>2021</v>
      </c>
      <c r="D178" s="230">
        <v>2022</v>
      </c>
      <c r="E178" s="230">
        <v>2023</v>
      </c>
      <c r="F178" s="230">
        <v>2024</v>
      </c>
    </row>
    <row r="179" spans="2:6" ht="10.5" customHeight="1" thickBot="1">
      <c r="B179" s="987"/>
      <c r="C179" s="231" t="s">
        <v>7</v>
      </c>
      <c r="D179" s="231" t="s">
        <v>8</v>
      </c>
      <c r="E179" s="231" t="s">
        <v>8</v>
      </c>
      <c r="F179" s="231" t="s">
        <v>8</v>
      </c>
    </row>
    <row r="180" spans="2:6" ht="15.75" thickBot="1">
      <c r="B180" s="236" t="s">
        <v>41</v>
      </c>
      <c r="C180" s="237">
        <f>C181+C182+C183+C184</f>
        <v>0</v>
      </c>
      <c r="D180" s="237">
        <f t="shared" ref="D180:F180" si="22">D181+D182+D183+D184</f>
        <v>0</v>
      </c>
      <c r="E180" s="237">
        <f t="shared" si="22"/>
        <v>0</v>
      </c>
      <c r="F180" s="237">
        <f t="shared" si="22"/>
        <v>0</v>
      </c>
    </row>
    <row r="181" spans="2:6" ht="15.75" thickBot="1">
      <c r="B181" s="238" t="s">
        <v>154</v>
      </c>
      <c r="C181" s="237"/>
      <c r="D181" s="237"/>
      <c r="E181" s="237"/>
      <c r="F181" s="237"/>
    </row>
    <row r="182" spans="2:6" ht="15.75" thickBot="1">
      <c r="B182" s="238" t="s">
        <v>159</v>
      </c>
      <c r="C182" s="237"/>
      <c r="D182" s="237"/>
      <c r="E182" s="237"/>
      <c r="F182" s="237"/>
    </row>
    <row r="183" spans="2:6" ht="15.75" thickBot="1">
      <c r="B183" s="238" t="s">
        <v>160</v>
      </c>
      <c r="C183" s="237"/>
      <c r="D183" s="237"/>
      <c r="E183" s="237"/>
      <c r="F183" s="237"/>
    </row>
    <row r="184" spans="2:6" ht="15.75" thickBot="1">
      <c r="B184" s="238" t="s">
        <v>161</v>
      </c>
      <c r="C184" s="237"/>
      <c r="D184" s="237"/>
      <c r="E184" s="237"/>
      <c r="F184" s="237"/>
    </row>
    <row r="185" spans="2:6" ht="15.75" thickBot="1">
      <c r="B185" s="236" t="s">
        <v>42</v>
      </c>
      <c r="C185" s="240">
        <f>C186+C187+C188+C189</f>
        <v>0</v>
      </c>
      <c r="D185" s="240">
        <f t="shared" ref="D185:F185" si="23">D186+D187+D188+D189</f>
        <v>0</v>
      </c>
      <c r="E185" s="240">
        <f t="shared" si="23"/>
        <v>0</v>
      </c>
      <c r="F185" s="240">
        <f t="shared" si="23"/>
        <v>0</v>
      </c>
    </row>
    <row r="186" spans="2:6" ht="15.75" thickBot="1">
      <c r="B186" s="238" t="s">
        <v>154</v>
      </c>
      <c r="C186" s="240"/>
      <c r="D186" s="241">
        <v>0</v>
      </c>
      <c r="E186" s="237"/>
      <c r="F186" s="237"/>
    </row>
    <row r="187" spans="2:6" ht="15.75" thickBot="1">
      <c r="B187" s="238" t="s">
        <v>159</v>
      </c>
      <c r="C187" s="240"/>
      <c r="D187" s="237"/>
      <c r="E187" s="237"/>
      <c r="F187" s="237"/>
    </row>
    <row r="188" spans="2:6" ht="22.5" customHeight="1" thickBot="1">
      <c r="B188" s="238" t="s">
        <v>160</v>
      </c>
      <c r="C188" s="240"/>
      <c r="D188" s="237"/>
      <c r="E188" s="237"/>
      <c r="F188" s="237"/>
    </row>
    <row r="189" spans="2:6" ht="15.75" thickBot="1">
      <c r="B189" s="238" t="s">
        <v>161</v>
      </c>
      <c r="C189" s="240"/>
      <c r="D189" s="237"/>
      <c r="E189" s="237"/>
      <c r="F189" s="237"/>
    </row>
    <row r="190" spans="2:6" ht="15.75" thickBot="1">
      <c r="B190" s="260" t="s">
        <v>162</v>
      </c>
      <c r="C190" s="240">
        <f>C180+C185</f>
        <v>0</v>
      </c>
      <c r="D190" s="240">
        <f t="shared" ref="D190:F190" si="24">D180+D185</f>
        <v>0</v>
      </c>
      <c r="E190" s="240">
        <f t="shared" si="24"/>
        <v>0</v>
      </c>
      <c r="F190" s="240">
        <f t="shared" si="24"/>
        <v>0</v>
      </c>
    </row>
    <row r="191" spans="2:6" ht="34.5" hidden="1" thickBot="1">
      <c r="B191" s="227" t="s">
        <v>65</v>
      </c>
      <c r="C191" s="375"/>
      <c r="D191" s="376" t="s">
        <v>156</v>
      </c>
      <c r="E191" s="377"/>
      <c r="F191" s="378"/>
    </row>
    <row r="192" spans="2:6" ht="17.25" hidden="1" customHeight="1" thickBot="1">
      <c r="B192" s="215" t="s">
        <v>14</v>
      </c>
      <c r="C192" s="995"/>
      <c r="D192" s="996"/>
      <c r="E192" s="996"/>
      <c r="F192" s="997"/>
    </row>
    <row r="193" spans="2:12" ht="15.75" hidden="1" thickBot="1">
      <c r="B193" s="215" t="s">
        <v>15</v>
      </c>
      <c r="C193" s="991"/>
      <c r="D193" s="984"/>
      <c r="E193" s="984"/>
      <c r="F193" s="985"/>
    </row>
    <row r="194" spans="2:12" ht="12.75" hidden="1" customHeight="1">
      <c r="B194" s="986"/>
      <c r="C194" s="230">
        <v>2018</v>
      </c>
      <c r="D194" s="230">
        <v>2019</v>
      </c>
      <c r="E194" s="230">
        <v>2020</v>
      </c>
      <c r="F194" s="230">
        <v>2021</v>
      </c>
    </row>
    <row r="195" spans="2:12" ht="9" hidden="1" customHeight="1" thickBot="1">
      <c r="B195" s="987"/>
      <c r="C195" s="231" t="s">
        <v>7</v>
      </c>
      <c r="D195" s="231" t="s">
        <v>8</v>
      </c>
      <c r="E195" s="231" t="s">
        <v>8</v>
      </c>
      <c r="F195" s="231" t="s">
        <v>8</v>
      </c>
    </row>
    <row r="196" spans="2:12" ht="15.75" hidden="1" thickBot="1">
      <c r="B196" s="215" t="s">
        <v>16</v>
      </c>
      <c r="C196" s="215"/>
      <c r="D196" s="215"/>
      <c r="E196" s="215"/>
      <c r="F196" s="215"/>
    </row>
    <row r="197" spans="2:12" ht="15.75" hidden="1" thickBot="1">
      <c r="B197" s="215" t="s">
        <v>17</v>
      </c>
      <c r="C197" s="232">
        <f>C215</f>
        <v>0</v>
      </c>
      <c r="D197" s="232">
        <f t="shared" ref="D197:F197" si="25">D215</f>
        <v>0</v>
      </c>
      <c r="E197" s="232">
        <f t="shared" si="25"/>
        <v>0</v>
      </c>
      <c r="F197" s="232">
        <f t="shared" si="25"/>
        <v>0</v>
      </c>
    </row>
    <row r="198" spans="2:12" ht="15.75" hidden="1" thickBot="1">
      <c r="B198" s="215" t="s">
        <v>18</v>
      </c>
      <c r="C198" s="232" t="e">
        <f>C197/C196</f>
        <v>#DIV/0!</v>
      </c>
      <c r="D198" s="232" t="e">
        <f t="shared" ref="D198:F198" si="26">D197/D196</f>
        <v>#DIV/0!</v>
      </c>
      <c r="E198" s="232" t="e">
        <f t="shared" si="26"/>
        <v>#DIV/0!</v>
      </c>
      <c r="F198" s="232" t="e">
        <f t="shared" si="26"/>
        <v>#DIV/0!</v>
      </c>
    </row>
    <row r="199" spans="2:12" ht="15.75" hidden="1" thickBot="1">
      <c r="B199" s="215" t="s">
        <v>19</v>
      </c>
      <c r="C199" s="233" t="s">
        <v>20</v>
      </c>
      <c r="D199" s="234" t="e">
        <f>D196/C196-1</f>
        <v>#DIV/0!</v>
      </c>
      <c r="E199" s="234" t="e">
        <f t="shared" ref="E199:F201" si="27">E196/D196-1</f>
        <v>#DIV/0!</v>
      </c>
      <c r="F199" s="234" t="e">
        <f t="shared" si="27"/>
        <v>#DIV/0!</v>
      </c>
      <c r="H199" s="235"/>
      <c r="I199" s="235"/>
      <c r="J199" s="235"/>
      <c r="K199" s="235"/>
      <c r="L199" s="235"/>
    </row>
    <row r="200" spans="2:12" ht="15.75" hidden="1" thickBot="1">
      <c r="B200" s="215" t="s">
        <v>21</v>
      </c>
      <c r="C200" s="233" t="s">
        <v>20</v>
      </c>
      <c r="D200" s="234" t="e">
        <f>D197/C197-1</f>
        <v>#DIV/0!</v>
      </c>
      <c r="E200" s="234" t="e">
        <f t="shared" si="27"/>
        <v>#DIV/0!</v>
      </c>
      <c r="F200" s="234" t="e">
        <f t="shared" si="27"/>
        <v>#DIV/0!</v>
      </c>
    </row>
    <row r="201" spans="2:12" ht="15.75" hidden="1" thickBot="1">
      <c r="B201" s="215" t="s">
        <v>22</v>
      </c>
      <c r="C201" s="233" t="s">
        <v>20</v>
      </c>
      <c r="D201" s="234" t="e">
        <f>D198/C198-1</f>
        <v>#DIV/0!</v>
      </c>
      <c r="E201" s="234" t="e">
        <f t="shared" si="27"/>
        <v>#DIV/0!</v>
      </c>
      <c r="F201" s="234" t="e">
        <f t="shared" si="27"/>
        <v>#DIV/0!</v>
      </c>
    </row>
    <row r="202" spans="2:12" ht="15.75" hidden="1" thickBot="1">
      <c r="B202" s="988" t="s">
        <v>170</v>
      </c>
      <c r="C202" s="989"/>
      <c r="D202" s="989"/>
      <c r="E202" s="989"/>
      <c r="F202" s="990"/>
    </row>
    <row r="203" spans="2:12" ht="12.75" hidden="1" customHeight="1">
      <c r="B203" s="986"/>
      <c r="C203" s="230">
        <v>2018</v>
      </c>
      <c r="D203" s="230">
        <v>2019</v>
      </c>
      <c r="E203" s="230">
        <v>2020</v>
      </c>
      <c r="F203" s="230">
        <v>2021</v>
      </c>
    </row>
    <row r="204" spans="2:12" ht="9" hidden="1" customHeight="1" thickBot="1">
      <c r="B204" s="987"/>
      <c r="C204" s="231" t="s">
        <v>7</v>
      </c>
      <c r="D204" s="231" t="s">
        <v>8</v>
      </c>
      <c r="E204" s="231" t="s">
        <v>8</v>
      </c>
      <c r="F204" s="231" t="s">
        <v>8</v>
      </c>
    </row>
    <row r="205" spans="2:12" ht="15.75" hidden="1" thickBot="1">
      <c r="B205" s="236" t="s">
        <v>41</v>
      </c>
      <c r="C205" s="237">
        <f>C206+C207+C208+C209</f>
        <v>0</v>
      </c>
      <c r="D205" s="237">
        <f t="shared" ref="D205:F205" si="28">D206+D207+D208+D209</f>
        <v>0</v>
      </c>
      <c r="E205" s="237">
        <f t="shared" si="28"/>
        <v>0</v>
      </c>
      <c r="F205" s="237">
        <f t="shared" si="28"/>
        <v>0</v>
      </c>
    </row>
    <row r="206" spans="2:12" ht="15.75" hidden="1" thickBot="1">
      <c r="B206" s="238" t="s">
        <v>154</v>
      </c>
      <c r="C206" s="237"/>
      <c r="D206" s="237"/>
      <c r="E206" s="237"/>
      <c r="F206" s="237"/>
    </row>
    <row r="207" spans="2:12" ht="15.75" hidden="1" thickBot="1">
      <c r="B207" s="238" t="s">
        <v>159</v>
      </c>
      <c r="C207" s="237"/>
      <c r="D207" s="237"/>
      <c r="E207" s="237"/>
      <c r="F207" s="237"/>
    </row>
    <row r="208" spans="2:12" ht="15.75" hidden="1" thickBot="1">
      <c r="B208" s="238" t="s">
        <v>160</v>
      </c>
      <c r="C208" s="237"/>
      <c r="D208" s="237"/>
      <c r="E208" s="237"/>
      <c r="F208" s="237"/>
    </row>
    <row r="209" spans="2:6" ht="15.75" hidden="1" thickBot="1">
      <c r="B209" s="238" t="s">
        <v>161</v>
      </c>
      <c r="C209" s="237"/>
      <c r="D209" s="237"/>
      <c r="E209" s="237"/>
      <c r="F209" s="237"/>
    </row>
    <row r="210" spans="2:6" ht="15.75" hidden="1" thickBot="1">
      <c r="B210" s="236" t="s">
        <v>42</v>
      </c>
      <c r="C210" s="240">
        <f>C211+C212+C213+C214</f>
        <v>0</v>
      </c>
      <c r="D210" s="240">
        <f t="shared" ref="D210:F210" si="29">D211+D212+D213+D214</f>
        <v>0</v>
      </c>
      <c r="E210" s="240">
        <f t="shared" si="29"/>
        <v>0</v>
      </c>
      <c r="F210" s="240">
        <f t="shared" si="29"/>
        <v>0</v>
      </c>
    </row>
    <row r="211" spans="2:6" ht="15.75" hidden="1" thickBot="1">
      <c r="B211" s="238" t="s">
        <v>154</v>
      </c>
      <c r="C211" s="240"/>
      <c r="D211" s="237"/>
      <c r="E211" s="237"/>
      <c r="F211" s="237"/>
    </row>
    <row r="212" spans="2:6" ht="15.75" hidden="1" thickBot="1">
      <c r="B212" s="238" t="s">
        <v>159</v>
      </c>
      <c r="C212" s="240"/>
      <c r="D212" s="237"/>
      <c r="E212" s="237"/>
      <c r="F212" s="237"/>
    </row>
    <row r="213" spans="2:6" ht="15.75" hidden="1" thickBot="1">
      <c r="B213" s="238" t="s">
        <v>160</v>
      </c>
      <c r="C213" s="240"/>
      <c r="D213" s="237"/>
      <c r="E213" s="237"/>
      <c r="F213" s="237"/>
    </row>
    <row r="214" spans="2:6" ht="15.75" hidden="1" thickBot="1">
      <c r="B214" s="238" t="s">
        <v>161</v>
      </c>
      <c r="C214" s="240"/>
      <c r="D214" s="237"/>
      <c r="E214" s="237"/>
      <c r="F214" s="237"/>
    </row>
    <row r="215" spans="2:6" ht="15.75" hidden="1" thickBot="1">
      <c r="B215" s="247" t="s">
        <v>171</v>
      </c>
      <c r="C215" s="240">
        <f>C205+C210</f>
        <v>0</v>
      </c>
      <c r="D215" s="240">
        <f t="shared" ref="D215:F215" si="30">D205+D210</f>
        <v>0</v>
      </c>
      <c r="E215" s="240">
        <f t="shared" si="30"/>
        <v>0</v>
      </c>
      <c r="F215" s="240">
        <f t="shared" si="30"/>
        <v>0</v>
      </c>
    </row>
    <row r="216" spans="2:6" ht="12.75" customHeight="1" thickBot="1">
      <c r="B216" s="379" t="s">
        <v>43</v>
      </c>
      <c r="C216" s="992"/>
      <c r="D216" s="993"/>
      <c r="E216" s="993"/>
      <c r="F216" s="994"/>
    </row>
    <row r="217" spans="2:6" ht="23.25" customHeight="1" thickBot="1">
      <c r="B217" s="227" t="s">
        <v>117</v>
      </c>
      <c r="C217" s="375"/>
      <c r="D217" s="376" t="s">
        <v>156</v>
      </c>
      <c r="E217" s="377"/>
      <c r="F217" s="378"/>
    </row>
    <row r="218" spans="2:6" ht="17.25" customHeight="1" thickBot="1">
      <c r="B218" s="215" t="s">
        <v>14</v>
      </c>
      <c r="C218" s="995"/>
      <c r="D218" s="996"/>
      <c r="E218" s="996"/>
      <c r="F218" s="997"/>
    </row>
    <row r="219" spans="2:6" ht="15.75" thickBot="1">
      <c r="B219" s="215" t="s">
        <v>15</v>
      </c>
      <c r="C219" s="983"/>
      <c r="D219" s="984"/>
      <c r="E219" s="984"/>
      <c r="F219" s="985"/>
    </row>
    <row r="220" spans="2:6" ht="12.75" customHeight="1">
      <c r="B220" s="986"/>
      <c r="C220" s="230">
        <v>2021</v>
      </c>
      <c r="D220" s="230">
        <v>2022</v>
      </c>
      <c r="E220" s="230">
        <v>2023</v>
      </c>
      <c r="F220" s="230">
        <v>2024</v>
      </c>
    </row>
    <row r="221" spans="2:6" ht="9" customHeight="1" thickBot="1">
      <c r="B221" s="987"/>
      <c r="C221" s="231" t="s">
        <v>7</v>
      </c>
      <c r="D221" s="231" t="s">
        <v>8</v>
      </c>
      <c r="E221" s="231" t="s">
        <v>8</v>
      </c>
      <c r="F221" s="231" t="s">
        <v>8</v>
      </c>
    </row>
    <row r="222" spans="2:6" ht="15.75" thickBot="1">
      <c r="B222" s="215" t="s">
        <v>16</v>
      </c>
      <c r="C222" s="215">
        <v>0</v>
      </c>
      <c r="D222" s="233">
        <v>0</v>
      </c>
      <c r="E222" s="233">
        <v>0</v>
      </c>
      <c r="F222" s="215">
        <v>0</v>
      </c>
    </row>
    <row r="223" spans="2:6" ht="15.75" thickBot="1">
      <c r="B223" s="215" t="s">
        <v>17</v>
      </c>
      <c r="C223" s="232">
        <f>C241</f>
        <v>0</v>
      </c>
      <c r="D223" s="232">
        <f t="shared" ref="D223:F223" si="31">D241</f>
        <v>0</v>
      </c>
      <c r="E223" s="232">
        <f t="shared" si="31"/>
        <v>0</v>
      </c>
      <c r="F223" s="232">
        <f t="shared" si="31"/>
        <v>0</v>
      </c>
    </row>
    <row r="224" spans="2:6" ht="15.75" thickBot="1">
      <c r="B224" s="215" t="s">
        <v>18</v>
      </c>
      <c r="C224" s="232" t="e">
        <f>C223/C222</f>
        <v>#DIV/0!</v>
      </c>
      <c r="D224" s="232" t="e">
        <f t="shared" ref="D224:F224" si="32">D223/D222</f>
        <v>#DIV/0!</v>
      </c>
      <c r="E224" s="232" t="e">
        <f t="shared" si="32"/>
        <v>#DIV/0!</v>
      </c>
      <c r="F224" s="232" t="e">
        <f t="shared" si="32"/>
        <v>#DIV/0!</v>
      </c>
    </row>
    <row r="225" spans="2:12" ht="15.75" thickBot="1">
      <c r="B225" s="215" t="s">
        <v>19</v>
      </c>
      <c r="C225" s="233" t="s">
        <v>20</v>
      </c>
      <c r="D225" s="234" t="e">
        <f>D222/C222-1</f>
        <v>#DIV/0!</v>
      </c>
      <c r="E225" s="234" t="e">
        <f t="shared" ref="E225:F227" si="33">E222/D222-1</f>
        <v>#DIV/0!</v>
      </c>
      <c r="F225" s="234" t="e">
        <f t="shared" si="33"/>
        <v>#DIV/0!</v>
      </c>
      <c r="H225" s="235"/>
      <c r="I225" s="235"/>
      <c r="J225" s="235"/>
      <c r="K225" s="235"/>
      <c r="L225" s="235"/>
    </row>
    <row r="226" spans="2:12" ht="15.75" thickBot="1">
      <c r="B226" s="215" t="s">
        <v>21</v>
      </c>
      <c r="C226" s="233" t="s">
        <v>20</v>
      </c>
      <c r="D226" s="234" t="e">
        <f>D223/C223-1</f>
        <v>#DIV/0!</v>
      </c>
      <c r="E226" s="234" t="e">
        <f t="shared" si="33"/>
        <v>#DIV/0!</v>
      </c>
      <c r="F226" s="234" t="e">
        <f t="shared" si="33"/>
        <v>#DIV/0!</v>
      </c>
    </row>
    <row r="227" spans="2:12" ht="15.75" thickBot="1">
      <c r="B227" s="215" t="s">
        <v>22</v>
      </c>
      <c r="C227" s="233" t="s">
        <v>20</v>
      </c>
      <c r="D227" s="234" t="e">
        <f>D224/C224-1</f>
        <v>#DIV/0!</v>
      </c>
      <c r="E227" s="234" t="e">
        <f t="shared" si="33"/>
        <v>#DIV/0!</v>
      </c>
      <c r="F227" s="234" t="e">
        <f t="shared" si="33"/>
        <v>#DIV/0!</v>
      </c>
    </row>
    <row r="228" spans="2:12" ht="15.75" thickBot="1">
      <c r="B228" s="988" t="s">
        <v>111</v>
      </c>
      <c r="C228" s="989"/>
      <c r="D228" s="989"/>
      <c r="E228" s="989"/>
      <c r="F228" s="990"/>
    </row>
    <row r="229" spans="2:12" ht="12.75" customHeight="1">
      <c r="B229" s="986"/>
      <c r="C229" s="230">
        <v>2021</v>
      </c>
      <c r="D229" s="230">
        <v>2022</v>
      </c>
      <c r="E229" s="230">
        <v>2023</v>
      </c>
      <c r="F229" s="230">
        <v>2024</v>
      </c>
    </row>
    <row r="230" spans="2:12" ht="9" customHeight="1" thickBot="1">
      <c r="B230" s="987"/>
      <c r="C230" s="231" t="s">
        <v>7</v>
      </c>
      <c r="D230" s="231" t="s">
        <v>8</v>
      </c>
      <c r="E230" s="231" t="s">
        <v>8</v>
      </c>
      <c r="F230" s="231" t="s">
        <v>8</v>
      </c>
    </row>
    <row r="231" spans="2:12" ht="15.75" thickBot="1">
      <c r="B231" s="236" t="s">
        <v>41</v>
      </c>
      <c r="C231" s="237">
        <f>C232+C233+C234+C235</f>
        <v>0</v>
      </c>
      <c r="D231" s="237">
        <f t="shared" ref="D231:F231" si="34">D232+D233+D234+D235</f>
        <v>0</v>
      </c>
      <c r="E231" s="237">
        <f t="shared" si="34"/>
        <v>0</v>
      </c>
      <c r="F231" s="237">
        <f t="shared" si="34"/>
        <v>0</v>
      </c>
    </row>
    <row r="232" spans="2:12" ht="15.75" thickBot="1">
      <c r="B232" s="238" t="s">
        <v>154</v>
      </c>
      <c r="C232" s="237"/>
      <c r="D232" s="237"/>
      <c r="E232" s="237"/>
      <c r="F232" s="237"/>
    </row>
    <row r="233" spans="2:12" ht="15.75" thickBot="1">
      <c r="B233" s="238" t="s">
        <v>159</v>
      </c>
      <c r="C233" s="237"/>
      <c r="D233" s="237"/>
      <c r="E233" s="237"/>
      <c r="F233" s="237"/>
    </row>
    <row r="234" spans="2:12" ht="15.75" thickBot="1">
      <c r="B234" s="238" t="s">
        <v>160</v>
      </c>
      <c r="C234" s="237"/>
      <c r="D234" s="237"/>
      <c r="E234" s="237"/>
      <c r="F234" s="237"/>
    </row>
    <row r="235" spans="2:12" ht="15.75" thickBot="1">
      <c r="B235" s="238" t="s">
        <v>161</v>
      </c>
      <c r="C235" s="237"/>
      <c r="D235" s="237"/>
      <c r="E235" s="237"/>
      <c r="F235" s="237"/>
    </row>
    <row r="236" spans="2:12" ht="15.75" thickBot="1">
      <c r="B236" s="236" t="s">
        <v>42</v>
      </c>
      <c r="C236" s="240">
        <f>C237+C238+C239+C240</f>
        <v>0</v>
      </c>
      <c r="D236" s="240">
        <f t="shared" ref="D236:F236" si="35">D237+D238+D239+D240</f>
        <v>0</v>
      </c>
      <c r="E236" s="240">
        <f t="shared" si="35"/>
        <v>0</v>
      </c>
      <c r="F236" s="240">
        <f t="shared" si="35"/>
        <v>0</v>
      </c>
    </row>
    <row r="237" spans="2:12" ht="15.75" thickBot="1">
      <c r="B237" s="238" t="s">
        <v>154</v>
      </c>
      <c r="C237" s="240"/>
      <c r="D237" s="240">
        <v>0</v>
      </c>
      <c r="E237" s="240">
        <v>0</v>
      </c>
      <c r="F237" s="240"/>
    </row>
    <row r="238" spans="2:12" ht="15.75" thickBot="1">
      <c r="B238" s="238" t="s">
        <v>159</v>
      </c>
      <c r="C238" s="240"/>
      <c r="D238" s="240"/>
      <c r="E238" s="240"/>
      <c r="F238" s="240"/>
    </row>
    <row r="239" spans="2:12" ht="15.75" thickBot="1">
      <c r="B239" s="238" t="s">
        <v>160</v>
      </c>
      <c r="C239" s="240"/>
      <c r="D239" s="240"/>
      <c r="E239" s="240"/>
      <c r="F239" s="240"/>
    </row>
    <row r="240" spans="2:12" ht="15.75" thickBot="1">
      <c r="B240" s="238" t="s">
        <v>161</v>
      </c>
      <c r="C240" s="240"/>
      <c r="D240" s="240"/>
      <c r="E240" s="240"/>
      <c r="F240" s="240"/>
    </row>
    <row r="241" spans="2:12" ht="15.75" thickBot="1">
      <c r="B241" s="247" t="s">
        <v>47</v>
      </c>
      <c r="C241" s="240">
        <f>C231+C236</f>
        <v>0</v>
      </c>
      <c r="D241" s="240">
        <f t="shared" ref="D241:F241" si="36">D231+D236</f>
        <v>0</v>
      </c>
      <c r="E241" s="240">
        <f t="shared" si="36"/>
        <v>0</v>
      </c>
      <c r="F241" s="240">
        <f t="shared" si="36"/>
        <v>0</v>
      </c>
    </row>
    <row r="242" spans="2:12" ht="15.75" thickBot="1">
      <c r="B242" s="998" t="s">
        <v>44</v>
      </c>
      <c r="C242" s="999"/>
      <c r="D242" s="999"/>
      <c r="E242" s="999"/>
      <c r="F242" s="1000"/>
    </row>
    <row r="243" spans="2:12" ht="15.75" customHeight="1" thickBot="1">
      <c r="B243" s="998" t="s">
        <v>45</v>
      </c>
      <c r="C243" s="999"/>
      <c r="D243" s="999"/>
      <c r="E243" s="999"/>
      <c r="F243" s="1000"/>
    </row>
    <row r="244" spans="2:12" ht="25.5" customHeight="1" thickBot="1">
      <c r="B244" s="227" t="s">
        <v>48</v>
      </c>
      <c r="C244" s="1132" t="s">
        <v>2784</v>
      </c>
      <c r="D244" s="1135"/>
      <c r="E244" s="1133"/>
      <c r="F244" s="1134"/>
    </row>
    <row r="245" spans="2:12" ht="23.25" customHeight="1" thickBot="1">
      <c r="B245" s="227" t="s">
        <v>68</v>
      </c>
      <c r="C245" s="227" t="s">
        <v>2785</v>
      </c>
      <c r="D245" s="374" t="s">
        <v>156</v>
      </c>
      <c r="E245" s="1035" t="s">
        <v>2786</v>
      </c>
      <c r="F245" s="1043"/>
      <c r="H245" s="953" t="s">
        <v>157</v>
      </c>
      <c r="I245" s="954"/>
      <c r="J245" s="954"/>
      <c r="K245" s="954"/>
      <c r="L245" s="955"/>
    </row>
    <row r="246" spans="2:12" ht="9.75" customHeight="1" thickBot="1">
      <c r="B246" s="259"/>
      <c r="C246" s="992"/>
      <c r="D246" s="1007"/>
      <c r="E246" s="993"/>
      <c r="F246" s="994"/>
      <c r="H246" s="956"/>
      <c r="I246" s="957"/>
      <c r="J246" s="957"/>
      <c r="K246" s="957"/>
      <c r="L246" s="958"/>
    </row>
    <row r="247" spans="2:12" ht="72.75" customHeight="1" thickBot="1">
      <c r="B247" s="215" t="s">
        <v>14</v>
      </c>
      <c r="C247" s="995" t="s">
        <v>2787</v>
      </c>
      <c r="D247" s="996"/>
      <c r="E247" s="996"/>
      <c r="F247" s="997"/>
      <c r="H247" s="959"/>
      <c r="I247" s="960"/>
      <c r="J247" s="960"/>
      <c r="K247" s="960"/>
      <c r="L247" s="961"/>
    </row>
    <row r="248" spans="2:12" ht="15.75" thickBot="1">
      <c r="B248" s="215" t="s">
        <v>15</v>
      </c>
      <c r="C248" s="991" t="s">
        <v>2788</v>
      </c>
      <c r="D248" s="984"/>
      <c r="E248" s="984"/>
      <c r="F248" s="985"/>
    </row>
    <row r="249" spans="2:12" ht="12.75" customHeight="1">
      <c r="B249" s="986"/>
      <c r="C249" s="230">
        <v>2021</v>
      </c>
      <c r="D249" s="230">
        <v>2022</v>
      </c>
      <c r="E249" s="230">
        <v>2023</v>
      </c>
      <c r="F249" s="230">
        <v>2024</v>
      </c>
    </row>
    <row r="250" spans="2:12" ht="9" customHeight="1" thickBot="1">
      <c r="B250" s="987"/>
      <c r="C250" s="231" t="s">
        <v>7</v>
      </c>
      <c r="D250" s="231" t="s">
        <v>8</v>
      </c>
      <c r="E250" s="231" t="s">
        <v>8</v>
      </c>
      <c r="F250" s="231" t="s">
        <v>8</v>
      </c>
    </row>
    <row r="251" spans="2:12" ht="15.75" thickBot="1">
      <c r="B251" s="215" t="s">
        <v>16</v>
      </c>
      <c r="C251" s="232">
        <v>1</v>
      </c>
      <c r="D251" s="232">
        <v>1</v>
      </c>
      <c r="E251" s="232">
        <v>1</v>
      </c>
      <c r="F251" s="232">
        <v>1</v>
      </c>
    </row>
    <row r="252" spans="2:12" ht="15.75" thickBot="1">
      <c r="B252" s="215" t="s">
        <v>17</v>
      </c>
      <c r="C252" s="232">
        <f>C270</f>
        <v>5000</v>
      </c>
      <c r="D252" s="232">
        <f t="shared" ref="D252:F252" si="37">D270</f>
        <v>3253</v>
      </c>
      <c r="E252" s="232">
        <f t="shared" si="37"/>
        <v>5000</v>
      </c>
      <c r="F252" s="232">
        <f t="shared" si="37"/>
        <v>5000</v>
      </c>
    </row>
    <row r="253" spans="2:12" ht="15.75" thickBot="1">
      <c r="B253" s="215" t="s">
        <v>18</v>
      </c>
      <c r="C253" s="232">
        <f>C252/C251</f>
        <v>5000</v>
      </c>
      <c r="D253" s="232">
        <f t="shared" ref="D253:F253" si="38">D252/D251</f>
        <v>3253</v>
      </c>
      <c r="E253" s="232">
        <f t="shared" si="38"/>
        <v>5000</v>
      </c>
      <c r="F253" s="232">
        <f t="shared" si="38"/>
        <v>5000</v>
      </c>
    </row>
    <row r="254" spans="2:12" ht="15.75" thickBot="1">
      <c r="B254" s="215" t="s">
        <v>19</v>
      </c>
      <c r="C254" s="233" t="s">
        <v>20</v>
      </c>
      <c r="D254" s="234">
        <f>D251/C251-1</f>
        <v>0</v>
      </c>
      <c r="E254" s="234">
        <f t="shared" ref="E254:F256" si="39">E251/D251-1</f>
        <v>0</v>
      </c>
      <c r="F254" s="234">
        <f t="shared" si="39"/>
        <v>0</v>
      </c>
      <c r="H254" s="235"/>
      <c r="I254" s="235"/>
      <c r="J254" s="235"/>
      <c r="K254" s="235"/>
      <c r="L254" s="235"/>
    </row>
    <row r="255" spans="2:12" ht="15.75" thickBot="1">
      <c r="B255" s="215" t="s">
        <v>21</v>
      </c>
      <c r="C255" s="233" t="s">
        <v>20</v>
      </c>
      <c r="D255" s="234">
        <f>D252/C252-1</f>
        <v>-0.34940000000000004</v>
      </c>
      <c r="E255" s="234">
        <f t="shared" si="39"/>
        <v>0.53704272978788814</v>
      </c>
      <c r="F255" s="234">
        <f t="shared" si="39"/>
        <v>0</v>
      </c>
    </row>
    <row r="256" spans="2:12" ht="15.75" thickBot="1">
      <c r="B256" s="215" t="s">
        <v>22</v>
      </c>
      <c r="C256" s="233" t="s">
        <v>20</v>
      </c>
      <c r="D256" s="234">
        <f>D253/C253-1</f>
        <v>-0.34940000000000004</v>
      </c>
      <c r="E256" s="234">
        <f t="shared" si="39"/>
        <v>0.53704272978788814</v>
      </c>
      <c r="F256" s="234">
        <f t="shared" si="39"/>
        <v>0</v>
      </c>
    </row>
    <row r="257" spans="2:6" ht="15.75" thickBot="1">
      <c r="B257" s="988" t="s">
        <v>112</v>
      </c>
      <c r="C257" s="989"/>
      <c r="D257" s="989"/>
      <c r="E257" s="989"/>
      <c r="F257" s="990"/>
    </row>
    <row r="258" spans="2:6" ht="12.75" customHeight="1">
      <c r="B258" s="986"/>
      <c r="C258" s="230">
        <v>2021</v>
      </c>
      <c r="D258" s="230">
        <v>2022</v>
      </c>
      <c r="E258" s="230">
        <v>2023</v>
      </c>
      <c r="F258" s="230">
        <v>2024</v>
      </c>
    </row>
    <row r="259" spans="2:6" ht="9" customHeight="1" thickBot="1">
      <c r="B259" s="987"/>
      <c r="C259" s="231" t="s">
        <v>7</v>
      </c>
      <c r="D259" s="231" t="s">
        <v>8</v>
      </c>
      <c r="E259" s="231" t="s">
        <v>8</v>
      </c>
      <c r="F259" s="231" t="s">
        <v>8</v>
      </c>
    </row>
    <row r="260" spans="2:6" ht="15.75" thickBot="1">
      <c r="B260" s="236" t="s">
        <v>41</v>
      </c>
      <c r="C260" s="237">
        <f>C261+C262+C263+C264</f>
        <v>5000</v>
      </c>
      <c r="D260" s="237">
        <f t="shared" ref="D260:F260" si="40">D261+D262+D263+D264</f>
        <v>3253</v>
      </c>
      <c r="E260" s="237">
        <f t="shared" si="40"/>
        <v>5000</v>
      </c>
      <c r="F260" s="237">
        <f t="shared" si="40"/>
        <v>5000</v>
      </c>
    </row>
    <row r="261" spans="2:6" ht="15.75" thickBot="1">
      <c r="B261" s="238" t="s">
        <v>154</v>
      </c>
      <c r="C261" s="240">
        <v>5000</v>
      </c>
      <c r="D261" s="237">
        <v>3253</v>
      </c>
      <c r="E261" s="240">
        <v>5000</v>
      </c>
      <c r="F261" s="240">
        <v>5000</v>
      </c>
    </row>
    <row r="262" spans="2:6" ht="15.75" thickBot="1">
      <c r="B262" s="238" t="s">
        <v>159</v>
      </c>
      <c r="C262" s="237"/>
      <c r="D262" s="237"/>
      <c r="E262" s="237"/>
      <c r="F262" s="237"/>
    </row>
    <row r="263" spans="2:6" ht="15.75" thickBot="1">
      <c r="B263" s="238" t="s">
        <v>160</v>
      </c>
      <c r="C263" s="237"/>
      <c r="D263" s="237"/>
      <c r="E263" s="237"/>
      <c r="F263" s="237"/>
    </row>
    <row r="264" spans="2:6" ht="15.75" thickBot="1">
      <c r="B264" s="238" t="s">
        <v>161</v>
      </c>
      <c r="C264" s="237"/>
      <c r="D264" s="237"/>
      <c r="E264" s="237"/>
      <c r="F264" s="237"/>
    </row>
    <row r="265" spans="2:6" ht="15.75" thickBot="1">
      <c r="B265" s="236" t="s">
        <v>42</v>
      </c>
      <c r="C265" s="240">
        <f>C266+C267+C268+C269</f>
        <v>0</v>
      </c>
      <c r="D265" s="240">
        <f t="shared" ref="D265:F265" si="41">D266+D267+D268+D269</f>
        <v>0</v>
      </c>
      <c r="E265" s="240">
        <f t="shared" si="41"/>
        <v>0</v>
      </c>
      <c r="F265" s="240">
        <f t="shared" si="41"/>
        <v>0</v>
      </c>
    </row>
    <row r="266" spans="2:6" ht="15.75" thickBot="1">
      <c r="B266" s="238" t="s">
        <v>154</v>
      </c>
      <c r="C266" s="240"/>
      <c r="D266" s="237"/>
      <c r="E266" s="240"/>
      <c r="F266" s="240"/>
    </row>
    <row r="267" spans="2:6" ht="15.75" thickBot="1">
      <c r="B267" s="238" t="s">
        <v>159</v>
      </c>
      <c r="C267" s="240"/>
      <c r="D267" s="237"/>
      <c r="E267" s="237"/>
      <c r="F267" s="237"/>
    </row>
    <row r="268" spans="2:6" ht="15.75" thickBot="1">
      <c r="B268" s="238" t="s">
        <v>160</v>
      </c>
      <c r="C268" s="240"/>
      <c r="D268" s="237"/>
      <c r="E268" s="237"/>
      <c r="F268" s="237"/>
    </row>
    <row r="269" spans="2:6" ht="15.75" thickBot="1">
      <c r="B269" s="238" t="s">
        <v>161</v>
      </c>
      <c r="C269" s="240"/>
      <c r="D269" s="237"/>
      <c r="E269" s="237"/>
      <c r="F269" s="237"/>
    </row>
    <row r="270" spans="2:6" ht="15.75" thickBot="1">
      <c r="B270" s="260" t="s">
        <v>30</v>
      </c>
      <c r="C270" s="240">
        <f>C260+C265</f>
        <v>5000</v>
      </c>
      <c r="D270" s="240">
        <f t="shared" ref="D270:F270" si="42">D260+D265</f>
        <v>3253</v>
      </c>
      <c r="E270" s="240">
        <f t="shared" si="42"/>
        <v>5000</v>
      </c>
      <c r="F270" s="240">
        <f t="shared" si="42"/>
        <v>5000</v>
      </c>
    </row>
    <row r="271" spans="2:6" ht="22.5" customHeight="1" thickBot="1">
      <c r="B271" s="379" t="s">
        <v>43</v>
      </c>
      <c r="C271" s="1132" t="s">
        <v>2789</v>
      </c>
      <c r="D271" s="1133"/>
      <c r="E271" s="1133"/>
      <c r="F271" s="1134"/>
    </row>
    <row r="272" spans="2:6" ht="39.75" customHeight="1" thickBot="1">
      <c r="B272" s="227" t="s">
        <v>32</v>
      </c>
      <c r="C272" s="480" t="s">
        <v>2790</v>
      </c>
      <c r="D272" s="376" t="s">
        <v>156</v>
      </c>
      <c r="E272" s="1021" t="s">
        <v>2791</v>
      </c>
      <c r="F272" s="1023"/>
    </row>
    <row r="273" spans="2:12" ht="34.5" customHeight="1" thickBot="1">
      <c r="B273" s="215" t="s">
        <v>14</v>
      </c>
      <c r="C273" s="995" t="s">
        <v>2792</v>
      </c>
      <c r="D273" s="996"/>
      <c r="E273" s="996"/>
      <c r="F273" s="997"/>
    </row>
    <row r="274" spans="2:12" ht="15.75" thickBot="1">
      <c r="B274" s="215" t="s">
        <v>15</v>
      </c>
      <c r="C274" s="991" t="s">
        <v>2793</v>
      </c>
      <c r="D274" s="984"/>
      <c r="E274" s="984"/>
      <c r="F274" s="985"/>
    </row>
    <row r="275" spans="2:12" ht="12.75" customHeight="1">
      <c r="B275" s="986"/>
      <c r="C275" s="230">
        <v>2021</v>
      </c>
      <c r="D275" s="230">
        <v>2022</v>
      </c>
      <c r="E275" s="230">
        <v>2023</v>
      </c>
      <c r="F275" s="230">
        <v>2024</v>
      </c>
    </row>
    <row r="276" spans="2:12" ht="9" customHeight="1" thickBot="1">
      <c r="B276" s="987"/>
      <c r="C276" s="231" t="s">
        <v>7</v>
      </c>
      <c r="D276" s="231" t="s">
        <v>8</v>
      </c>
      <c r="E276" s="231" t="s">
        <v>8</v>
      </c>
      <c r="F276" s="231" t="s">
        <v>8</v>
      </c>
    </row>
    <row r="277" spans="2:12" ht="15.75" thickBot="1">
      <c r="B277" s="215" t="s">
        <v>16</v>
      </c>
      <c r="C277" s="233">
        <v>1</v>
      </c>
      <c r="D277" s="233">
        <v>1</v>
      </c>
      <c r="E277" s="233">
        <v>1</v>
      </c>
      <c r="F277" s="233">
        <v>1</v>
      </c>
    </row>
    <row r="278" spans="2:12" ht="15.75" thickBot="1">
      <c r="B278" s="215" t="s">
        <v>17</v>
      </c>
      <c r="C278" s="232">
        <f>C296</f>
        <v>10040</v>
      </c>
      <c r="D278" s="232">
        <f t="shared" ref="D278:F278" si="43">D296</f>
        <v>10040</v>
      </c>
      <c r="E278" s="232">
        <f t="shared" si="43"/>
        <v>10040</v>
      </c>
      <c r="F278" s="232">
        <f t="shared" si="43"/>
        <v>10040</v>
      </c>
    </row>
    <row r="279" spans="2:12" ht="15.75" thickBot="1">
      <c r="B279" s="215" t="s">
        <v>18</v>
      </c>
      <c r="C279" s="232">
        <f>C278/C277</f>
        <v>10040</v>
      </c>
      <c r="D279" s="232">
        <f t="shared" ref="D279:F279" si="44">D278/D277</f>
        <v>10040</v>
      </c>
      <c r="E279" s="232">
        <f t="shared" si="44"/>
        <v>10040</v>
      </c>
      <c r="F279" s="232">
        <f t="shared" si="44"/>
        <v>10040</v>
      </c>
    </row>
    <row r="280" spans="2:12" ht="15.75" thickBot="1">
      <c r="B280" s="215" t="s">
        <v>19</v>
      </c>
      <c r="C280" s="233" t="s">
        <v>20</v>
      </c>
      <c r="D280" s="234">
        <f>D277/C277-1</f>
        <v>0</v>
      </c>
      <c r="E280" s="234">
        <f t="shared" ref="E280:F282" si="45">E277/D277-1</f>
        <v>0</v>
      </c>
      <c r="F280" s="234">
        <f t="shared" si="45"/>
        <v>0</v>
      </c>
      <c r="H280" s="235"/>
      <c r="I280" s="235"/>
      <c r="J280" s="235"/>
      <c r="K280" s="235"/>
      <c r="L280" s="235"/>
    </row>
    <row r="281" spans="2:12" ht="15.75" thickBot="1">
      <c r="B281" s="215" t="s">
        <v>21</v>
      </c>
      <c r="C281" s="233" t="s">
        <v>20</v>
      </c>
      <c r="D281" s="234">
        <f>D278/C278-1</f>
        <v>0</v>
      </c>
      <c r="E281" s="234">
        <f t="shared" si="45"/>
        <v>0</v>
      </c>
      <c r="F281" s="234">
        <f t="shared" si="45"/>
        <v>0</v>
      </c>
    </row>
    <row r="282" spans="2:12" ht="15.75" thickBot="1">
      <c r="B282" s="215" t="s">
        <v>22</v>
      </c>
      <c r="C282" s="233" t="s">
        <v>20</v>
      </c>
      <c r="D282" s="234">
        <f>D279/C279-1</f>
        <v>0</v>
      </c>
      <c r="E282" s="234">
        <f t="shared" si="45"/>
        <v>0</v>
      </c>
      <c r="F282" s="234">
        <f t="shared" si="45"/>
        <v>0</v>
      </c>
    </row>
    <row r="283" spans="2:12" ht="15.75" thickBot="1">
      <c r="B283" s="988" t="s">
        <v>131</v>
      </c>
      <c r="C283" s="989"/>
      <c r="D283" s="989"/>
      <c r="E283" s="989"/>
      <c r="F283" s="990"/>
    </row>
    <row r="284" spans="2:12" ht="12.75" customHeight="1">
      <c r="B284" s="986"/>
      <c r="C284" s="230">
        <v>2021</v>
      </c>
      <c r="D284" s="230">
        <v>2022</v>
      </c>
      <c r="E284" s="230">
        <v>2023</v>
      </c>
      <c r="F284" s="230">
        <v>2024</v>
      </c>
    </row>
    <row r="285" spans="2:12" ht="9" customHeight="1" thickBot="1">
      <c r="B285" s="987"/>
      <c r="C285" s="231" t="s">
        <v>7</v>
      </c>
      <c r="D285" s="231" t="s">
        <v>8</v>
      </c>
      <c r="E285" s="231" t="s">
        <v>8</v>
      </c>
      <c r="F285" s="231" t="s">
        <v>8</v>
      </c>
    </row>
    <row r="286" spans="2:12" ht="15.75" thickBot="1">
      <c r="B286" s="236" t="s">
        <v>41</v>
      </c>
      <c r="C286" s="237">
        <f>C287+C288+C289+C290</f>
        <v>10040</v>
      </c>
      <c r="D286" s="237">
        <f t="shared" ref="D286:F286" si="46">D287+D288+D289+D290</f>
        <v>10040</v>
      </c>
      <c r="E286" s="237">
        <f t="shared" si="46"/>
        <v>10040</v>
      </c>
      <c r="F286" s="237">
        <f t="shared" si="46"/>
        <v>10040</v>
      </c>
    </row>
    <row r="287" spans="2:12" ht="15.75" thickBot="1">
      <c r="B287" s="238" t="s">
        <v>154</v>
      </c>
      <c r="C287" s="237">
        <v>10040</v>
      </c>
      <c r="D287" s="237">
        <v>10040</v>
      </c>
      <c r="E287" s="237">
        <v>10040</v>
      </c>
      <c r="F287" s="237">
        <v>10040</v>
      </c>
    </row>
    <row r="288" spans="2:12" ht="15.75" thickBot="1">
      <c r="B288" s="238" t="s">
        <v>159</v>
      </c>
      <c r="C288" s="237"/>
      <c r="D288" s="237"/>
      <c r="E288" s="237"/>
      <c r="F288" s="237"/>
    </row>
    <row r="289" spans="2:6" ht="15.75" thickBot="1">
      <c r="B289" s="238" t="s">
        <v>160</v>
      </c>
      <c r="C289" s="237"/>
      <c r="D289" s="237"/>
      <c r="E289" s="237"/>
      <c r="F289" s="237"/>
    </row>
    <row r="290" spans="2:6" ht="15.75" thickBot="1">
      <c r="B290" s="238" t="s">
        <v>161</v>
      </c>
      <c r="C290" s="237"/>
      <c r="D290" s="237"/>
      <c r="E290" s="237"/>
      <c r="F290" s="237"/>
    </row>
    <row r="291" spans="2:6" ht="15.75" thickBot="1">
      <c r="B291" s="236" t="s">
        <v>42</v>
      </c>
      <c r="C291" s="240">
        <f>C292+C293+C294+C295</f>
        <v>0</v>
      </c>
      <c r="D291" s="240">
        <f t="shared" ref="D291:F291" si="47">D292+D293+D294+D295</f>
        <v>0</v>
      </c>
      <c r="E291" s="240">
        <f t="shared" si="47"/>
        <v>0</v>
      </c>
      <c r="F291" s="240">
        <f t="shared" si="47"/>
        <v>0</v>
      </c>
    </row>
    <row r="292" spans="2:6" ht="15.75" thickBot="1">
      <c r="B292" s="238" t="s">
        <v>154</v>
      </c>
      <c r="C292" s="240"/>
      <c r="D292" s="237"/>
      <c r="E292" s="237"/>
      <c r="F292" s="237"/>
    </row>
    <row r="293" spans="2:6" ht="15.75" thickBot="1">
      <c r="B293" s="238" t="s">
        <v>159</v>
      </c>
      <c r="C293" s="240"/>
      <c r="D293" s="237"/>
      <c r="E293" s="237"/>
      <c r="F293" s="237"/>
    </row>
    <row r="294" spans="2:6" ht="15.75" thickBot="1">
      <c r="B294" s="238" t="s">
        <v>160</v>
      </c>
      <c r="C294" s="240"/>
      <c r="D294" s="237"/>
      <c r="E294" s="237"/>
      <c r="F294" s="237"/>
    </row>
    <row r="295" spans="2:6" ht="15.75" thickBot="1">
      <c r="B295" s="238" t="s">
        <v>161</v>
      </c>
      <c r="C295" s="240"/>
      <c r="D295" s="237"/>
      <c r="E295" s="237"/>
      <c r="F295" s="237"/>
    </row>
    <row r="296" spans="2:6" ht="15.75" thickBot="1">
      <c r="B296" s="260" t="s">
        <v>162</v>
      </c>
      <c r="C296" s="240">
        <f>C286+C291</f>
        <v>10040</v>
      </c>
      <c r="D296" s="240">
        <f t="shared" ref="D296:F296" si="48">D286+D291</f>
        <v>10040</v>
      </c>
      <c r="E296" s="240">
        <f t="shared" si="48"/>
        <v>10040</v>
      </c>
      <c r="F296" s="240">
        <f t="shared" si="48"/>
        <v>10040</v>
      </c>
    </row>
    <row r="297" spans="2:6" ht="20.25" customHeight="1" thickBot="1">
      <c r="B297" s="379" t="s">
        <v>43</v>
      </c>
      <c r="C297" s="1131" t="s">
        <v>2794</v>
      </c>
      <c r="D297" s="1035"/>
      <c r="E297" s="1035"/>
      <c r="F297" s="1043"/>
    </row>
    <row r="298" spans="2:6" ht="45.75" thickBot="1">
      <c r="B298" s="227" t="s">
        <v>65</v>
      </c>
      <c r="C298" s="480" t="s">
        <v>2794</v>
      </c>
      <c r="D298" s="376" t="s">
        <v>156</v>
      </c>
      <c r="E298" s="1021" t="s">
        <v>2795</v>
      </c>
      <c r="F298" s="1023"/>
    </row>
    <row r="299" spans="2:6" ht="28.5" customHeight="1" thickBot="1">
      <c r="B299" s="215" t="s">
        <v>14</v>
      </c>
      <c r="C299" s="995" t="s">
        <v>2796</v>
      </c>
      <c r="D299" s="996"/>
      <c r="E299" s="996"/>
      <c r="F299" s="997"/>
    </row>
    <row r="300" spans="2:6" ht="15.75" thickBot="1">
      <c r="B300" s="215" t="s">
        <v>15</v>
      </c>
      <c r="C300" s="991" t="s">
        <v>2797</v>
      </c>
      <c r="D300" s="984"/>
      <c r="E300" s="984"/>
      <c r="F300" s="985"/>
    </row>
    <row r="301" spans="2:6" ht="12.75" customHeight="1">
      <c r="B301" s="986"/>
      <c r="C301" s="230">
        <v>2021</v>
      </c>
      <c r="D301" s="230">
        <v>2022</v>
      </c>
      <c r="E301" s="230">
        <v>2023</v>
      </c>
      <c r="F301" s="230">
        <v>2024</v>
      </c>
    </row>
    <row r="302" spans="2:6" ht="9" customHeight="1" thickBot="1">
      <c r="B302" s="987"/>
      <c r="C302" s="231" t="s">
        <v>7</v>
      </c>
      <c r="D302" s="231" t="s">
        <v>8</v>
      </c>
      <c r="E302" s="231" t="s">
        <v>8</v>
      </c>
      <c r="F302" s="231" t="s">
        <v>8</v>
      </c>
    </row>
    <row r="303" spans="2:6" ht="15.75" thickBot="1">
      <c r="B303" s="215" t="s">
        <v>16</v>
      </c>
      <c r="C303" s="233">
        <v>12</v>
      </c>
      <c r="D303" s="215"/>
      <c r="E303" s="215"/>
      <c r="F303" s="215"/>
    </row>
    <row r="304" spans="2:6" ht="15.75" thickBot="1">
      <c r="B304" s="215" t="s">
        <v>17</v>
      </c>
      <c r="C304" s="232">
        <f>C322</f>
        <v>47952</v>
      </c>
      <c r="D304" s="232">
        <f t="shared" ref="D304:F304" si="49">D322</f>
        <v>0</v>
      </c>
      <c r="E304" s="232">
        <f t="shared" si="49"/>
        <v>0</v>
      </c>
      <c r="F304" s="232">
        <f t="shared" si="49"/>
        <v>0</v>
      </c>
    </row>
    <row r="305" spans="2:12" ht="15.75" thickBot="1">
      <c r="B305" s="215" t="s">
        <v>18</v>
      </c>
      <c r="C305" s="232">
        <f>C304/C303</f>
        <v>3996</v>
      </c>
      <c r="D305" s="232" t="e">
        <f t="shared" ref="D305:F305" si="50">D304/D303</f>
        <v>#DIV/0!</v>
      </c>
      <c r="E305" s="232" t="e">
        <f t="shared" si="50"/>
        <v>#DIV/0!</v>
      </c>
      <c r="F305" s="232" t="e">
        <f t="shared" si="50"/>
        <v>#DIV/0!</v>
      </c>
    </row>
    <row r="306" spans="2:12" ht="15.75" thickBot="1">
      <c r="B306" s="215" t="s">
        <v>19</v>
      </c>
      <c r="C306" s="233" t="s">
        <v>20</v>
      </c>
      <c r="D306" s="234">
        <f>D303/C303-1</f>
        <v>-1</v>
      </c>
      <c r="E306" s="234" t="e">
        <f t="shared" ref="E306:F308" si="51">E303/D303-1</f>
        <v>#DIV/0!</v>
      </c>
      <c r="F306" s="234" t="e">
        <f t="shared" si="51"/>
        <v>#DIV/0!</v>
      </c>
      <c r="H306" s="235"/>
      <c r="I306" s="235"/>
      <c r="J306" s="235"/>
      <c r="K306" s="235"/>
      <c r="L306" s="235"/>
    </row>
    <row r="307" spans="2:12" ht="15.75" thickBot="1">
      <c r="B307" s="215" t="s">
        <v>21</v>
      </c>
      <c r="C307" s="233" t="s">
        <v>20</v>
      </c>
      <c r="D307" s="234">
        <f>D304/C304-1</f>
        <v>-1</v>
      </c>
      <c r="E307" s="234" t="e">
        <f t="shared" si="51"/>
        <v>#DIV/0!</v>
      </c>
      <c r="F307" s="234" t="e">
        <f t="shared" si="51"/>
        <v>#DIV/0!</v>
      </c>
    </row>
    <row r="308" spans="2:12" ht="15.75" thickBot="1">
      <c r="B308" s="215" t="s">
        <v>22</v>
      </c>
      <c r="C308" s="233" t="s">
        <v>20</v>
      </c>
      <c r="D308" s="234" t="e">
        <f>D305/C305-1</f>
        <v>#DIV/0!</v>
      </c>
      <c r="E308" s="234" t="e">
        <f t="shared" si="51"/>
        <v>#DIV/0!</v>
      </c>
      <c r="F308" s="234" t="e">
        <f t="shared" si="51"/>
        <v>#DIV/0!</v>
      </c>
    </row>
    <row r="309" spans="2:12" ht="15.75" thickBot="1">
      <c r="B309" s="988" t="s">
        <v>203</v>
      </c>
      <c r="C309" s="989"/>
      <c r="D309" s="989"/>
      <c r="E309" s="989"/>
      <c r="F309" s="990"/>
    </row>
    <row r="310" spans="2:12" ht="12.75" customHeight="1">
      <c r="B310" s="986"/>
      <c r="C310" s="230">
        <v>2021</v>
      </c>
      <c r="D310" s="230">
        <v>2022</v>
      </c>
      <c r="E310" s="230">
        <v>2023</v>
      </c>
      <c r="F310" s="230">
        <v>2024</v>
      </c>
    </row>
    <row r="311" spans="2:12" ht="9" customHeight="1" thickBot="1">
      <c r="B311" s="987"/>
      <c r="C311" s="231" t="s">
        <v>7</v>
      </c>
      <c r="D311" s="231" t="s">
        <v>8</v>
      </c>
      <c r="E311" s="231" t="s">
        <v>8</v>
      </c>
      <c r="F311" s="231" t="s">
        <v>8</v>
      </c>
    </row>
    <row r="312" spans="2:12" ht="15.75" thickBot="1">
      <c r="B312" s="236" t="s">
        <v>41</v>
      </c>
      <c r="C312" s="237">
        <f>C313+C314+C315+C316</f>
        <v>47952</v>
      </c>
      <c r="D312" s="237">
        <f t="shared" ref="D312:F312" si="52">D313+D314+D315+D316</f>
        <v>0</v>
      </c>
      <c r="E312" s="237">
        <f t="shared" si="52"/>
        <v>0</v>
      </c>
      <c r="F312" s="237">
        <f t="shared" si="52"/>
        <v>0</v>
      </c>
    </row>
    <row r="313" spans="2:12" ht="15.75" thickBot="1">
      <c r="B313" s="238" t="s">
        <v>154</v>
      </c>
      <c r="C313" s="237">
        <v>47952</v>
      </c>
      <c r="D313" s="237"/>
      <c r="E313" s="237"/>
      <c r="F313" s="237"/>
    </row>
    <row r="314" spans="2:12" ht="15.75" thickBot="1">
      <c r="B314" s="238" t="s">
        <v>159</v>
      </c>
      <c r="C314" s="237"/>
      <c r="D314" s="237"/>
      <c r="E314" s="237"/>
      <c r="F314" s="237"/>
    </row>
    <row r="315" spans="2:12" ht="15.75" thickBot="1">
      <c r="B315" s="238" t="s">
        <v>160</v>
      </c>
      <c r="C315" s="237"/>
      <c r="D315" s="237"/>
      <c r="E315" s="237"/>
      <c r="F315" s="237"/>
    </row>
    <row r="316" spans="2:12" ht="15.75" thickBot="1">
      <c r="B316" s="238" t="s">
        <v>161</v>
      </c>
      <c r="C316" s="237"/>
      <c r="D316" s="237"/>
      <c r="E316" s="237"/>
      <c r="F316" s="237"/>
    </row>
    <row r="317" spans="2:12" ht="15.75" thickBot="1">
      <c r="B317" s="236" t="s">
        <v>42</v>
      </c>
      <c r="C317" s="240">
        <f>C318+C319+C320+C321</f>
        <v>0</v>
      </c>
      <c r="D317" s="240">
        <f t="shared" ref="D317:F317" si="53">D318+D319+D320+D321</f>
        <v>0</v>
      </c>
      <c r="E317" s="240">
        <f t="shared" si="53"/>
        <v>0</v>
      </c>
      <c r="F317" s="240">
        <f t="shared" si="53"/>
        <v>0</v>
      </c>
    </row>
    <row r="318" spans="2:12" ht="15.75" thickBot="1">
      <c r="B318" s="238" t="s">
        <v>154</v>
      </c>
      <c r="C318" s="240"/>
      <c r="D318" s="237"/>
      <c r="E318" s="237"/>
      <c r="F318" s="237"/>
    </row>
    <row r="319" spans="2:12" ht="15.75" thickBot="1">
      <c r="B319" s="238" t="s">
        <v>159</v>
      </c>
      <c r="C319" s="240"/>
      <c r="D319" s="237"/>
      <c r="E319" s="237"/>
      <c r="F319" s="237"/>
    </row>
    <row r="320" spans="2:12" ht="15.75" thickBot="1">
      <c r="B320" s="238" t="s">
        <v>160</v>
      </c>
      <c r="C320" s="240"/>
      <c r="D320" s="237"/>
      <c r="E320" s="237"/>
      <c r="F320" s="237"/>
    </row>
    <row r="321" spans="2:12" ht="15.75" thickBot="1">
      <c r="B321" s="238" t="s">
        <v>161</v>
      </c>
      <c r="C321" s="240"/>
      <c r="D321" s="237"/>
      <c r="E321" s="237"/>
      <c r="F321" s="237"/>
    </row>
    <row r="322" spans="2:12" ht="15.75" thickBot="1">
      <c r="B322" s="247" t="s">
        <v>165</v>
      </c>
      <c r="C322" s="240">
        <f>C312+C317</f>
        <v>47952</v>
      </c>
      <c r="D322" s="240">
        <f t="shared" ref="D322:F322" si="54">D312+D317</f>
        <v>0</v>
      </c>
      <c r="E322" s="240">
        <f t="shared" si="54"/>
        <v>0</v>
      </c>
      <c r="F322" s="240">
        <f t="shared" si="54"/>
        <v>0</v>
      </c>
    </row>
    <row r="323" spans="2:12" ht="25.5" customHeight="1" thickBot="1">
      <c r="B323" s="481" t="s">
        <v>43</v>
      </c>
      <c r="C323" s="1001" t="s">
        <v>2798</v>
      </c>
      <c r="D323" s="1003"/>
      <c r="E323" s="1003"/>
      <c r="F323" s="1004"/>
    </row>
    <row r="324" spans="2:12" ht="34.5" thickBot="1">
      <c r="B324" s="227" t="s">
        <v>65</v>
      </c>
      <c r="C324" s="482" t="s">
        <v>2799</v>
      </c>
      <c r="D324" s="376" t="s">
        <v>156</v>
      </c>
      <c r="E324" s="1021" t="s">
        <v>2798</v>
      </c>
      <c r="F324" s="1023"/>
    </row>
    <row r="325" spans="2:12" ht="20.25" customHeight="1" thickBot="1">
      <c r="B325" s="285" t="s">
        <v>14</v>
      </c>
      <c r="C325" s="1127" t="s">
        <v>2799</v>
      </c>
      <c r="D325" s="1017"/>
      <c r="E325" s="1017"/>
      <c r="F325" s="1128"/>
    </row>
    <row r="326" spans="2:12" ht="15.75" thickBot="1">
      <c r="B326" s="285" t="s">
        <v>15</v>
      </c>
      <c r="C326" s="1008"/>
      <c r="D326" s="1009"/>
      <c r="E326" s="1009"/>
      <c r="F326" s="1010"/>
    </row>
    <row r="327" spans="2:12" ht="12.75" customHeight="1">
      <c r="B327" s="1129"/>
      <c r="C327" s="483">
        <v>2021</v>
      </c>
      <c r="D327" s="483">
        <v>2022</v>
      </c>
      <c r="E327" s="483">
        <v>2023</v>
      </c>
      <c r="F327" s="483">
        <v>2024</v>
      </c>
    </row>
    <row r="328" spans="2:12" ht="9" customHeight="1" thickBot="1">
      <c r="B328" s="1130"/>
      <c r="C328" s="484" t="s">
        <v>7</v>
      </c>
      <c r="D328" s="484" t="s">
        <v>8</v>
      </c>
      <c r="E328" s="484" t="s">
        <v>8</v>
      </c>
      <c r="F328" s="484" t="s">
        <v>8</v>
      </c>
    </row>
    <row r="329" spans="2:12" ht="15.75" thickBot="1">
      <c r="B329" s="285" t="s">
        <v>16</v>
      </c>
      <c r="C329" s="485">
        <v>1</v>
      </c>
      <c r="D329" s="285"/>
      <c r="E329" s="485"/>
      <c r="F329" s="485"/>
    </row>
    <row r="330" spans="2:12" ht="15.75" thickBot="1">
      <c r="B330" s="285" t="s">
        <v>17</v>
      </c>
      <c r="C330" s="486">
        <f>C348</f>
        <v>2756</v>
      </c>
      <c r="D330" s="486">
        <f t="shared" ref="D330:F330" si="55">D348</f>
        <v>0</v>
      </c>
      <c r="E330" s="486">
        <f t="shared" si="55"/>
        <v>0</v>
      </c>
      <c r="F330" s="486">
        <f t="shared" si="55"/>
        <v>0</v>
      </c>
    </row>
    <row r="331" spans="2:12" ht="15.75" thickBot="1">
      <c r="B331" s="285" t="s">
        <v>18</v>
      </c>
      <c r="C331" s="486">
        <f>C330/C329</f>
        <v>2756</v>
      </c>
      <c r="D331" s="486" t="e">
        <f t="shared" ref="D331:F331" si="56">D330/D329</f>
        <v>#DIV/0!</v>
      </c>
      <c r="E331" s="486" t="e">
        <f t="shared" si="56"/>
        <v>#DIV/0!</v>
      </c>
      <c r="F331" s="486" t="e">
        <f t="shared" si="56"/>
        <v>#DIV/0!</v>
      </c>
    </row>
    <row r="332" spans="2:12" ht="15.75" thickBot="1">
      <c r="B332" s="285" t="s">
        <v>19</v>
      </c>
      <c r="C332" s="485" t="s">
        <v>20</v>
      </c>
      <c r="D332" s="487">
        <f>D329/C329-1</f>
        <v>-1</v>
      </c>
      <c r="E332" s="487" t="e">
        <f t="shared" ref="E332:F334" si="57">E329/D329-1</f>
        <v>#DIV/0!</v>
      </c>
      <c r="F332" s="487" t="e">
        <f t="shared" si="57"/>
        <v>#DIV/0!</v>
      </c>
      <c r="H332" s="235"/>
      <c r="I332" s="235"/>
      <c r="J332" s="235"/>
      <c r="K332" s="235"/>
      <c r="L332" s="235"/>
    </row>
    <row r="333" spans="2:12" ht="15.75" thickBot="1">
      <c r="B333" s="285" t="s">
        <v>21</v>
      </c>
      <c r="C333" s="485" t="s">
        <v>20</v>
      </c>
      <c r="D333" s="487">
        <f>D330/C330-1</f>
        <v>-1</v>
      </c>
      <c r="E333" s="487" t="e">
        <f t="shared" si="57"/>
        <v>#DIV/0!</v>
      </c>
      <c r="F333" s="487" t="e">
        <f t="shared" si="57"/>
        <v>#DIV/0!</v>
      </c>
    </row>
    <row r="334" spans="2:12" ht="15.75" thickBot="1">
      <c r="B334" s="285" t="s">
        <v>22</v>
      </c>
      <c r="C334" s="485" t="s">
        <v>20</v>
      </c>
      <c r="D334" s="487" t="e">
        <f>D331/C331-1</f>
        <v>#DIV/0!</v>
      </c>
      <c r="E334" s="487" t="e">
        <f t="shared" si="57"/>
        <v>#DIV/0!</v>
      </c>
      <c r="F334" s="487" t="e">
        <f t="shared" si="57"/>
        <v>#DIV/0!</v>
      </c>
    </row>
    <row r="335" spans="2:12" ht="15.75" customHeight="1" thickBot="1">
      <c r="B335" s="988" t="s">
        <v>111</v>
      </c>
      <c r="C335" s="989"/>
      <c r="D335" s="989"/>
      <c r="E335" s="989"/>
      <c r="F335" s="990"/>
    </row>
    <row r="336" spans="2:12" ht="12.75" customHeight="1">
      <c r="B336" s="1129"/>
      <c r="C336" s="483">
        <v>2019</v>
      </c>
      <c r="D336" s="483">
        <v>2020</v>
      </c>
      <c r="E336" s="483">
        <v>2021</v>
      </c>
      <c r="F336" s="483">
        <v>2022</v>
      </c>
    </row>
    <row r="337" spans="2:6" ht="9" customHeight="1" thickBot="1">
      <c r="B337" s="1130"/>
      <c r="C337" s="484" t="s">
        <v>7</v>
      </c>
      <c r="D337" s="484" t="s">
        <v>8</v>
      </c>
      <c r="E337" s="484" t="s">
        <v>8</v>
      </c>
      <c r="F337" s="484" t="s">
        <v>8</v>
      </c>
    </row>
    <row r="338" spans="2:6" ht="15.75" thickBot="1">
      <c r="B338" s="488" t="s">
        <v>41</v>
      </c>
      <c r="C338" s="489">
        <f>C339+C340+C341+C342</f>
        <v>0</v>
      </c>
      <c r="D338" s="489">
        <f t="shared" ref="D338:F338" si="58">D339+D340+D341+D342</f>
        <v>0</v>
      </c>
      <c r="E338" s="489">
        <f t="shared" si="58"/>
        <v>0</v>
      </c>
      <c r="F338" s="489">
        <f t="shared" si="58"/>
        <v>0</v>
      </c>
    </row>
    <row r="339" spans="2:6" ht="15.75" thickBot="1">
      <c r="B339" s="490" t="s">
        <v>154</v>
      </c>
      <c r="C339" s="489"/>
      <c r="D339" s="489"/>
      <c r="E339" s="489"/>
      <c r="F339" s="489"/>
    </row>
    <row r="340" spans="2:6" ht="15.75" thickBot="1">
      <c r="B340" s="490" t="s">
        <v>159</v>
      </c>
      <c r="C340" s="489"/>
      <c r="D340" s="489"/>
      <c r="E340" s="489"/>
      <c r="F340" s="489"/>
    </row>
    <row r="341" spans="2:6" ht="15.75" thickBot="1">
      <c r="B341" s="490" t="s">
        <v>160</v>
      </c>
      <c r="C341" s="489"/>
      <c r="D341" s="489"/>
      <c r="E341" s="489"/>
      <c r="F341" s="489"/>
    </row>
    <row r="342" spans="2:6" ht="15.75" thickBot="1">
      <c r="B342" s="490" t="s">
        <v>161</v>
      </c>
      <c r="C342" s="489"/>
      <c r="D342" s="489"/>
      <c r="E342" s="489"/>
      <c r="F342" s="489"/>
    </row>
    <row r="343" spans="2:6" ht="15.75" thickBot="1">
      <c r="B343" s="488" t="s">
        <v>42</v>
      </c>
      <c r="C343" s="491">
        <f>C344+C345+C346+C347</f>
        <v>2756</v>
      </c>
      <c r="D343" s="491">
        <f t="shared" ref="D343:F343" si="59">D344+D345+D346+D347</f>
        <v>0</v>
      </c>
      <c r="E343" s="491">
        <f t="shared" si="59"/>
        <v>0</v>
      </c>
      <c r="F343" s="491">
        <f t="shared" si="59"/>
        <v>0</v>
      </c>
    </row>
    <row r="344" spans="2:6" ht="15.75" thickBot="1">
      <c r="B344" s="490" t="s">
        <v>154</v>
      </c>
      <c r="C344" s="491">
        <v>2756</v>
      </c>
      <c r="D344" s="491"/>
      <c r="E344" s="491"/>
      <c r="F344" s="491"/>
    </row>
    <row r="345" spans="2:6" ht="15.75" thickBot="1">
      <c r="B345" s="490" t="s">
        <v>159</v>
      </c>
      <c r="C345" s="491"/>
      <c r="D345" s="491"/>
      <c r="E345" s="491"/>
      <c r="F345" s="491"/>
    </row>
    <row r="346" spans="2:6" ht="15.75" thickBot="1">
      <c r="B346" s="490" t="s">
        <v>160</v>
      </c>
      <c r="C346" s="491"/>
      <c r="D346" s="491"/>
      <c r="E346" s="491"/>
      <c r="F346" s="491"/>
    </row>
    <row r="347" spans="2:6" ht="15.75" thickBot="1">
      <c r="B347" s="490" t="s">
        <v>161</v>
      </c>
      <c r="C347" s="491"/>
      <c r="D347" s="491"/>
      <c r="E347" s="491"/>
      <c r="F347" s="491"/>
    </row>
    <row r="348" spans="2:6" ht="15.75" thickBot="1">
      <c r="B348" s="492" t="s">
        <v>47</v>
      </c>
      <c r="C348" s="491">
        <f>C338+C343</f>
        <v>2756</v>
      </c>
      <c r="D348" s="491">
        <f t="shared" ref="D348:F348" si="60">D338+D343</f>
        <v>0</v>
      </c>
      <c r="E348" s="491">
        <f t="shared" si="60"/>
        <v>0</v>
      </c>
      <c r="F348" s="491">
        <f t="shared" si="60"/>
        <v>0</v>
      </c>
    </row>
    <row r="349" spans="2:6" ht="15.75" thickBot="1">
      <c r="B349" s="261"/>
      <c r="C349" s="262"/>
      <c r="D349" s="262"/>
      <c r="E349" s="262"/>
      <c r="F349" s="262"/>
    </row>
    <row r="350" spans="2:6" ht="38.25" customHeight="1" thickBot="1">
      <c r="B350" s="217" t="s">
        <v>49</v>
      </c>
      <c r="C350" s="263">
        <f>+C223+C147+C69+C32+C172+C106+C304+C278+C252+C197+C330</f>
        <v>136918</v>
      </c>
      <c r="D350" s="263">
        <f>+D223+D147+D69+D32+D172+D106+D330+D304+D278+D252+D197</f>
        <v>84996</v>
      </c>
      <c r="E350" s="263">
        <f>+E223+E147+E69+E32+E172+E106+E330+E304+E278+E252+E197</f>
        <v>88831</v>
      </c>
      <c r="F350" s="263">
        <f>+F223+F147+F69+F32+F172+F106+F330+F304+F278+F252+F197</f>
        <v>96231</v>
      </c>
    </row>
    <row r="351" spans="2:6" ht="25.5" customHeight="1" thickBot="1">
      <c r="B351" s="217" t="s">
        <v>50</v>
      </c>
      <c r="C351" s="263">
        <f>+C241+C215+C135+C98+C61+C348+C322+C296+C270+C190+C165</f>
        <v>136918</v>
      </c>
      <c r="D351" s="263">
        <f>+D241+D215+D135+D98+D61+D348+D322+D296+D270+D190+D165</f>
        <v>84996</v>
      </c>
      <c r="E351" s="263">
        <f>+E241+E215+E135+E98+E61+E348+E322+E296+E270+E190+E165</f>
        <v>88831</v>
      </c>
      <c r="F351" s="263">
        <f>+F241+F215+F135+F98+F61+F348+F322+F296+F270+F190+F165</f>
        <v>96231</v>
      </c>
    </row>
    <row r="352" spans="2:6" ht="18" customHeight="1" thickBot="1">
      <c r="B352" s="236" t="s">
        <v>23</v>
      </c>
      <c r="C352" s="264">
        <f>C353+C354</f>
        <v>43000</v>
      </c>
      <c r="D352" s="264">
        <f t="shared" ref="D352:F352" si="61">D353+D354</f>
        <v>37000</v>
      </c>
      <c r="E352" s="264">
        <f t="shared" si="61"/>
        <v>37000</v>
      </c>
      <c r="F352" s="264">
        <f t="shared" si="61"/>
        <v>37000</v>
      </c>
    </row>
    <row r="353" spans="2:6" ht="15.75" thickBot="1">
      <c r="B353" s="238" t="s">
        <v>154</v>
      </c>
      <c r="C353" s="240">
        <f t="shared" ref="C353:F354" si="62">C41+C78+C115</f>
        <v>43000</v>
      </c>
      <c r="D353" s="240">
        <f t="shared" si="62"/>
        <v>37000</v>
      </c>
      <c r="E353" s="240">
        <f t="shared" si="62"/>
        <v>37000</v>
      </c>
      <c r="F353" s="240">
        <f t="shared" si="62"/>
        <v>37000</v>
      </c>
    </row>
    <row r="354" spans="2:6" ht="15.75" thickBot="1">
      <c r="B354" s="238" t="s">
        <v>166</v>
      </c>
      <c r="C354" s="240">
        <f t="shared" si="62"/>
        <v>0</v>
      </c>
      <c r="D354" s="240">
        <f t="shared" si="62"/>
        <v>0</v>
      </c>
      <c r="E354" s="240">
        <f t="shared" si="62"/>
        <v>0</v>
      </c>
      <c r="F354" s="240">
        <f t="shared" si="62"/>
        <v>0</v>
      </c>
    </row>
    <row r="355" spans="2:6" ht="24.75" thickBot="1">
      <c r="B355" s="236" t="s">
        <v>24</v>
      </c>
      <c r="C355" s="264">
        <f>C356+C357</f>
        <v>7097</v>
      </c>
      <c r="D355" s="264">
        <f t="shared" ref="D355:F355" si="63">D356+D357</f>
        <v>6797</v>
      </c>
      <c r="E355" s="264">
        <f t="shared" si="63"/>
        <v>6797</v>
      </c>
      <c r="F355" s="264">
        <f t="shared" si="63"/>
        <v>6797</v>
      </c>
    </row>
    <row r="356" spans="2:6" ht="15.75" thickBot="1">
      <c r="B356" s="238" t="s">
        <v>154</v>
      </c>
      <c r="C356" s="237">
        <f>C44+C81+C118</f>
        <v>7097</v>
      </c>
      <c r="D356" s="237">
        <f>D44+D81+D118</f>
        <v>6797</v>
      </c>
      <c r="E356" s="237">
        <f>E44+E81+E118</f>
        <v>6797</v>
      </c>
      <c r="F356" s="237">
        <f>F44+F81+F118</f>
        <v>6797</v>
      </c>
    </row>
    <row r="357" spans="2:6" ht="15.75" thickBot="1">
      <c r="B357" s="238" t="s">
        <v>166</v>
      </c>
      <c r="C357" s="240">
        <f>C45+C82+C116</f>
        <v>0</v>
      </c>
      <c r="D357" s="240">
        <f>D45+D82+D116</f>
        <v>0</v>
      </c>
      <c r="E357" s="240">
        <f>E45+E82+E116</f>
        <v>0</v>
      </c>
      <c r="F357" s="240">
        <f>F45+F82+F116</f>
        <v>0</v>
      </c>
    </row>
    <row r="358" spans="2:6" ht="15.75" thickBot="1">
      <c r="B358" s="236" t="s">
        <v>25</v>
      </c>
      <c r="C358" s="264">
        <f>C359+C360</f>
        <v>19875</v>
      </c>
      <c r="D358" s="264">
        <f t="shared" ref="D358:F358" si="64">D359+D360</f>
        <v>26946</v>
      </c>
      <c r="E358" s="264">
        <f t="shared" si="64"/>
        <v>29034</v>
      </c>
      <c r="F358" s="264">
        <f t="shared" si="64"/>
        <v>36434</v>
      </c>
    </row>
    <row r="359" spans="2:6" ht="15.75" thickBot="1">
      <c r="B359" s="238" t="s">
        <v>154</v>
      </c>
      <c r="C359" s="240">
        <f t="shared" ref="C359:F360" si="65">C47+C84+C121</f>
        <v>19875</v>
      </c>
      <c r="D359" s="240">
        <f t="shared" si="65"/>
        <v>26946</v>
      </c>
      <c r="E359" s="240">
        <f t="shared" si="65"/>
        <v>29034</v>
      </c>
      <c r="F359" s="240">
        <f t="shared" si="65"/>
        <v>36434</v>
      </c>
    </row>
    <row r="360" spans="2:6" ht="15.75" thickBot="1">
      <c r="B360" s="238" t="s">
        <v>166</v>
      </c>
      <c r="C360" s="240">
        <f t="shared" si="65"/>
        <v>0</v>
      </c>
      <c r="D360" s="240">
        <f t="shared" si="65"/>
        <v>0</v>
      </c>
      <c r="E360" s="240">
        <f t="shared" si="65"/>
        <v>0</v>
      </c>
      <c r="F360" s="240">
        <f t="shared" si="65"/>
        <v>0</v>
      </c>
    </row>
    <row r="361" spans="2:6" ht="15.75" thickBot="1">
      <c r="B361" s="236" t="s">
        <v>26</v>
      </c>
      <c r="C361" s="264">
        <f>C362+C363</f>
        <v>0</v>
      </c>
      <c r="D361" s="264">
        <f t="shared" ref="D361:F361" si="66">D362+D363</f>
        <v>0</v>
      </c>
      <c r="E361" s="264">
        <f t="shared" si="66"/>
        <v>0</v>
      </c>
      <c r="F361" s="264">
        <f t="shared" si="66"/>
        <v>0</v>
      </c>
    </row>
    <row r="362" spans="2:6" ht="15.75" thickBot="1">
      <c r="B362" s="238" t="s">
        <v>154</v>
      </c>
      <c r="C362" s="237">
        <f t="shared" ref="C362:F363" si="67">C50+C87+C124</f>
        <v>0</v>
      </c>
      <c r="D362" s="237">
        <f t="shared" si="67"/>
        <v>0</v>
      </c>
      <c r="E362" s="237">
        <f t="shared" si="67"/>
        <v>0</v>
      </c>
      <c r="F362" s="237">
        <f t="shared" si="67"/>
        <v>0</v>
      </c>
    </row>
    <row r="363" spans="2:6" ht="15.75" thickBot="1">
      <c r="B363" s="238" t="s">
        <v>166</v>
      </c>
      <c r="C363" s="240">
        <f t="shared" si="67"/>
        <v>0</v>
      </c>
      <c r="D363" s="240">
        <f t="shared" si="67"/>
        <v>0</v>
      </c>
      <c r="E363" s="240">
        <f t="shared" si="67"/>
        <v>0</v>
      </c>
      <c r="F363" s="240">
        <f t="shared" si="67"/>
        <v>0</v>
      </c>
    </row>
    <row r="364" spans="2:6" ht="15.75" thickBot="1">
      <c r="B364" s="236" t="s">
        <v>27</v>
      </c>
      <c r="C364" s="264">
        <f>C365+C366</f>
        <v>0</v>
      </c>
      <c r="D364" s="264">
        <f t="shared" ref="D364:F364" si="68">D365+D366</f>
        <v>0</v>
      </c>
      <c r="E364" s="264">
        <f t="shared" si="68"/>
        <v>0</v>
      </c>
      <c r="F364" s="264">
        <f t="shared" si="68"/>
        <v>0</v>
      </c>
    </row>
    <row r="365" spans="2:6" ht="15.75" thickBot="1">
      <c r="B365" s="238" t="s">
        <v>154</v>
      </c>
      <c r="C365" s="237">
        <f t="shared" ref="C365:F366" si="69">C53+C90+C127</f>
        <v>0</v>
      </c>
      <c r="D365" s="237">
        <f t="shared" si="69"/>
        <v>0</v>
      </c>
      <c r="E365" s="237">
        <f t="shared" si="69"/>
        <v>0</v>
      </c>
      <c r="F365" s="237">
        <f t="shared" si="69"/>
        <v>0</v>
      </c>
    </row>
    <row r="366" spans="2:6" ht="15.75" thickBot="1">
      <c r="B366" s="238" t="s">
        <v>166</v>
      </c>
      <c r="C366" s="240">
        <f t="shared" si="69"/>
        <v>0</v>
      </c>
      <c r="D366" s="240">
        <f t="shared" si="69"/>
        <v>0</v>
      </c>
      <c r="E366" s="240">
        <f t="shared" si="69"/>
        <v>0</v>
      </c>
      <c r="F366" s="240">
        <f t="shared" si="69"/>
        <v>0</v>
      </c>
    </row>
    <row r="367" spans="2:6" ht="15.75" thickBot="1">
      <c r="B367" s="236" t="s">
        <v>28</v>
      </c>
      <c r="C367" s="264">
        <f>C368+C369</f>
        <v>0</v>
      </c>
      <c r="D367" s="264">
        <f>D368+D369</f>
        <v>0</v>
      </c>
      <c r="E367" s="264">
        <f t="shared" ref="E367:F367" si="70">E368+E369</f>
        <v>0</v>
      </c>
      <c r="F367" s="264">
        <f t="shared" si="70"/>
        <v>0</v>
      </c>
    </row>
    <row r="368" spans="2:6" ht="15.75" thickBot="1">
      <c r="B368" s="238" t="s">
        <v>154</v>
      </c>
      <c r="C368" s="237">
        <f t="shared" ref="C368:F369" si="71">C56+C93+C130</f>
        <v>0</v>
      </c>
      <c r="D368" s="237">
        <f t="shared" si="71"/>
        <v>0</v>
      </c>
      <c r="E368" s="237">
        <f t="shared" si="71"/>
        <v>0</v>
      </c>
      <c r="F368" s="237">
        <f t="shared" si="71"/>
        <v>0</v>
      </c>
    </row>
    <row r="369" spans="2:6" ht="15.75" thickBot="1">
      <c r="B369" s="238" t="s">
        <v>166</v>
      </c>
      <c r="C369" s="240">
        <f t="shared" si="71"/>
        <v>0</v>
      </c>
      <c r="D369" s="240">
        <f t="shared" si="71"/>
        <v>0</v>
      </c>
      <c r="E369" s="240">
        <f t="shared" si="71"/>
        <v>0</v>
      </c>
      <c r="F369" s="240">
        <f t="shared" si="71"/>
        <v>0</v>
      </c>
    </row>
    <row r="370" spans="2:6" ht="15.75" thickBot="1">
      <c r="B370" s="236" t="s">
        <v>29</v>
      </c>
      <c r="C370" s="264">
        <f>C95+C58</f>
        <v>238</v>
      </c>
      <c r="D370" s="264">
        <f>D95+D58</f>
        <v>0</v>
      </c>
      <c r="E370" s="264">
        <f>E95+E58</f>
        <v>0</v>
      </c>
      <c r="F370" s="264">
        <f>F95+F58</f>
        <v>0</v>
      </c>
    </row>
    <row r="371" spans="2:6" ht="15.75" thickBot="1">
      <c r="B371" s="238" t="s">
        <v>154</v>
      </c>
      <c r="C371" s="237">
        <f t="shared" ref="C371:F372" si="72">C59+C96+C133</f>
        <v>238</v>
      </c>
      <c r="D371" s="237">
        <f t="shared" si="72"/>
        <v>0</v>
      </c>
      <c r="E371" s="237">
        <f t="shared" si="72"/>
        <v>0</v>
      </c>
      <c r="F371" s="237">
        <f t="shared" si="72"/>
        <v>0</v>
      </c>
    </row>
    <row r="372" spans="2:6" ht="15.75" thickBot="1">
      <c r="B372" s="238" t="s">
        <v>166</v>
      </c>
      <c r="C372" s="240">
        <f t="shared" si="72"/>
        <v>0</v>
      </c>
      <c r="D372" s="240">
        <f t="shared" si="72"/>
        <v>0</v>
      </c>
      <c r="E372" s="240">
        <f t="shared" si="72"/>
        <v>0</v>
      </c>
      <c r="F372" s="240">
        <f t="shared" si="72"/>
        <v>0</v>
      </c>
    </row>
    <row r="373" spans="2:6" ht="15.75" thickBot="1">
      <c r="B373" s="236" t="s">
        <v>51</v>
      </c>
      <c r="C373" s="264">
        <f>C374+C375+C376+C377</f>
        <v>62992</v>
      </c>
      <c r="D373" s="264">
        <f t="shared" ref="D373:F373" si="73">D374+D375+D376+D377</f>
        <v>13293</v>
      </c>
      <c r="E373" s="264">
        <f t="shared" si="73"/>
        <v>15040</v>
      </c>
      <c r="F373" s="264">
        <f t="shared" si="73"/>
        <v>15040</v>
      </c>
    </row>
    <row r="374" spans="2:6" ht="15.75" thickBot="1">
      <c r="B374" s="238" t="s">
        <v>154</v>
      </c>
      <c r="C374" s="237">
        <f t="shared" ref="C374:F377" si="74">C156+C181+C206+C232+C261+C287+C313+C339</f>
        <v>62992</v>
      </c>
      <c r="D374" s="237">
        <f t="shared" si="74"/>
        <v>13293</v>
      </c>
      <c r="E374" s="237">
        <f t="shared" si="74"/>
        <v>15040</v>
      </c>
      <c r="F374" s="237">
        <f t="shared" si="74"/>
        <v>15040</v>
      </c>
    </row>
    <row r="375" spans="2:6" ht="15.75" thickBot="1">
      <c r="B375" s="238" t="s">
        <v>167</v>
      </c>
      <c r="C375" s="237">
        <f t="shared" si="74"/>
        <v>0</v>
      </c>
      <c r="D375" s="237">
        <f t="shared" si="74"/>
        <v>0</v>
      </c>
      <c r="E375" s="237">
        <f t="shared" si="74"/>
        <v>0</v>
      </c>
      <c r="F375" s="237">
        <f t="shared" si="74"/>
        <v>0</v>
      </c>
    </row>
    <row r="376" spans="2:6" ht="15.75" thickBot="1">
      <c r="B376" s="238" t="s">
        <v>160</v>
      </c>
      <c r="C376" s="237">
        <f t="shared" si="74"/>
        <v>0</v>
      </c>
      <c r="D376" s="237">
        <f t="shared" si="74"/>
        <v>0</v>
      </c>
      <c r="E376" s="237">
        <f t="shared" si="74"/>
        <v>0</v>
      </c>
      <c r="F376" s="237">
        <f t="shared" si="74"/>
        <v>0</v>
      </c>
    </row>
    <row r="377" spans="2:6" ht="15.75" thickBot="1">
      <c r="B377" s="238" t="s">
        <v>161</v>
      </c>
      <c r="C377" s="237">
        <f t="shared" si="74"/>
        <v>0</v>
      </c>
      <c r="D377" s="237">
        <f t="shared" si="74"/>
        <v>0</v>
      </c>
      <c r="E377" s="237">
        <f t="shared" si="74"/>
        <v>0</v>
      </c>
      <c r="F377" s="237">
        <f t="shared" si="74"/>
        <v>0</v>
      </c>
    </row>
    <row r="378" spans="2:6" ht="15.75" thickBot="1">
      <c r="B378" s="236" t="s">
        <v>52</v>
      </c>
      <c r="C378" s="264">
        <f>C379+C380+C381+C382</f>
        <v>3716</v>
      </c>
      <c r="D378" s="264">
        <f t="shared" ref="D378:F378" si="75">D379+D380+D381+D382</f>
        <v>960</v>
      </c>
      <c r="E378" s="264">
        <f t="shared" si="75"/>
        <v>960</v>
      </c>
      <c r="F378" s="264">
        <f t="shared" si="75"/>
        <v>960</v>
      </c>
    </row>
    <row r="379" spans="2:6" ht="15.75" thickBot="1">
      <c r="B379" s="238" t="s">
        <v>154</v>
      </c>
      <c r="C379" s="237">
        <f t="shared" ref="C379:F382" si="76">C161+C186+C211+C237+C266+C292+C318+C344</f>
        <v>3716</v>
      </c>
      <c r="D379" s="237">
        <f t="shared" si="76"/>
        <v>960</v>
      </c>
      <c r="E379" s="237">
        <f t="shared" si="76"/>
        <v>960</v>
      </c>
      <c r="F379" s="237">
        <f t="shared" si="76"/>
        <v>960</v>
      </c>
    </row>
    <row r="380" spans="2:6" ht="15.75" thickBot="1">
      <c r="B380" s="238" t="s">
        <v>167</v>
      </c>
      <c r="C380" s="237">
        <f t="shared" si="76"/>
        <v>0</v>
      </c>
      <c r="D380" s="237">
        <f t="shared" si="76"/>
        <v>0</v>
      </c>
      <c r="E380" s="237">
        <f t="shared" si="76"/>
        <v>0</v>
      </c>
      <c r="F380" s="237">
        <f t="shared" si="76"/>
        <v>0</v>
      </c>
    </row>
    <row r="381" spans="2:6" ht="15.75" thickBot="1">
      <c r="B381" s="238" t="s">
        <v>160</v>
      </c>
      <c r="C381" s="237">
        <f t="shared" si="76"/>
        <v>0</v>
      </c>
      <c r="D381" s="237">
        <f t="shared" si="76"/>
        <v>0</v>
      </c>
      <c r="E381" s="237">
        <f t="shared" si="76"/>
        <v>0</v>
      </c>
      <c r="F381" s="237">
        <f t="shared" si="76"/>
        <v>0</v>
      </c>
    </row>
    <row r="382" spans="2:6" ht="15.75" thickBot="1">
      <c r="B382" s="238" t="s">
        <v>161</v>
      </c>
      <c r="C382" s="237">
        <f t="shared" si="76"/>
        <v>0</v>
      </c>
      <c r="D382" s="237">
        <f t="shared" si="76"/>
        <v>0</v>
      </c>
      <c r="E382" s="237">
        <f t="shared" si="76"/>
        <v>0</v>
      </c>
      <c r="F382" s="237">
        <f t="shared" si="76"/>
        <v>0</v>
      </c>
    </row>
    <row r="383" spans="2:6" ht="15.75" thickBot="1">
      <c r="B383" s="248" t="s">
        <v>31</v>
      </c>
      <c r="C383" s="249">
        <f>IF(C351-C350=0,0,"Error")</f>
        <v>0</v>
      </c>
      <c r="D383" s="249">
        <f>IF(D351-D350=0,0,"Error")</f>
        <v>0</v>
      </c>
      <c r="E383" s="249">
        <f>IF(E351-E350=0,0,"Error")</f>
        <v>0</v>
      </c>
      <c r="F383" s="249">
        <f>IF(F351-F350=0,0,"Error")</f>
        <v>0</v>
      </c>
    </row>
    <row r="384" spans="2:6" ht="15.75" thickBot="1"/>
    <row r="385" spans="9:11" ht="24" customHeight="1">
      <c r="K385" s="267"/>
    </row>
    <row r="386" spans="9:11">
      <c r="K386" s="268"/>
    </row>
    <row r="387" spans="9:11" ht="19.5" customHeight="1" thickBot="1">
      <c r="K387" s="269"/>
    </row>
    <row r="388" spans="9:11" ht="19.5" customHeight="1">
      <c r="I388" s="271"/>
      <c r="J388" s="205"/>
      <c r="K388" s="205"/>
    </row>
    <row r="389" spans="9:11" ht="19.5" customHeight="1">
      <c r="I389" s="271"/>
      <c r="J389" s="205"/>
      <c r="K389" s="205"/>
    </row>
    <row r="390" spans="9:11" ht="19.5" customHeight="1">
      <c r="I390" s="271"/>
      <c r="J390" s="205"/>
      <c r="K390" s="205"/>
    </row>
    <row r="393" spans="9:11" ht="47.25" customHeight="1"/>
  </sheetData>
  <mergeCells count="91">
    <mergeCell ref="B22:F22"/>
    <mergeCell ref="A2:G2"/>
    <mergeCell ref="B3:F3"/>
    <mergeCell ref="C5:F5"/>
    <mergeCell ref="C6:F6"/>
    <mergeCell ref="C7:F7"/>
    <mergeCell ref="B8:F8"/>
    <mergeCell ref="B9:F11"/>
    <mergeCell ref="C12:F12"/>
    <mergeCell ref="B13:B14"/>
    <mergeCell ref="C20:F20"/>
    <mergeCell ref="B21:F21"/>
    <mergeCell ref="B74:F74"/>
    <mergeCell ref="B25:F25"/>
    <mergeCell ref="C26:F26"/>
    <mergeCell ref="C27:F27"/>
    <mergeCell ref="C28:F28"/>
    <mergeCell ref="B29:B30"/>
    <mergeCell ref="B37:F37"/>
    <mergeCell ref="B38:B39"/>
    <mergeCell ref="C63:F63"/>
    <mergeCell ref="C64:F64"/>
    <mergeCell ref="C65:F65"/>
    <mergeCell ref="B66:B67"/>
    <mergeCell ref="H140:L142"/>
    <mergeCell ref="C141:F141"/>
    <mergeCell ref="C142:F142"/>
    <mergeCell ref="B75:B76"/>
    <mergeCell ref="C100:F100"/>
    <mergeCell ref="C101:F101"/>
    <mergeCell ref="C102:F102"/>
    <mergeCell ref="B103:B104"/>
    <mergeCell ref="B111:F111"/>
    <mergeCell ref="C167:F167"/>
    <mergeCell ref="B112:B113"/>
    <mergeCell ref="B137:F137"/>
    <mergeCell ref="B138:F138"/>
    <mergeCell ref="C139:F139"/>
    <mergeCell ref="E140:F140"/>
    <mergeCell ref="C143:F143"/>
    <mergeCell ref="B144:B145"/>
    <mergeCell ref="B152:F152"/>
    <mergeCell ref="B153:B154"/>
    <mergeCell ref="E166:F166"/>
    <mergeCell ref="C219:F219"/>
    <mergeCell ref="C168:F168"/>
    <mergeCell ref="B169:B170"/>
    <mergeCell ref="B177:F177"/>
    <mergeCell ref="B178:B179"/>
    <mergeCell ref="C192:F192"/>
    <mergeCell ref="C193:F193"/>
    <mergeCell ref="B194:B195"/>
    <mergeCell ref="B202:F202"/>
    <mergeCell ref="B203:B204"/>
    <mergeCell ref="C216:F216"/>
    <mergeCell ref="C218:F218"/>
    <mergeCell ref="B249:B250"/>
    <mergeCell ref="B220:B221"/>
    <mergeCell ref="B228:F228"/>
    <mergeCell ref="B229:B230"/>
    <mergeCell ref="B242:F242"/>
    <mergeCell ref="B243:F243"/>
    <mergeCell ref="C244:F244"/>
    <mergeCell ref="C274:F274"/>
    <mergeCell ref="E245:F245"/>
    <mergeCell ref="H245:L247"/>
    <mergeCell ref="C246:F246"/>
    <mergeCell ref="C247:F247"/>
    <mergeCell ref="C248:F248"/>
    <mergeCell ref="B257:F257"/>
    <mergeCell ref="B258:B259"/>
    <mergeCell ref="C271:F271"/>
    <mergeCell ref="E272:F272"/>
    <mergeCell ref="C273:F273"/>
    <mergeCell ref="E324:F324"/>
    <mergeCell ref="B275:B276"/>
    <mergeCell ref="B283:F283"/>
    <mergeCell ref="B284:B285"/>
    <mergeCell ref="C297:F297"/>
    <mergeCell ref="E298:F298"/>
    <mergeCell ref="C299:F299"/>
    <mergeCell ref="C300:F300"/>
    <mergeCell ref="B301:B302"/>
    <mergeCell ref="B309:F309"/>
    <mergeCell ref="B310:B311"/>
    <mergeCell ref="C323:F323"/>
    <mergeCell ref="C325:F325"/>
    <mergeCell ref="C326:F326"/>
    <mergeCell ref="B327:B328"/>
    <mergeCell ref="B335:F335"/>
    <mergeCell ref="B336:B337"/>
  </mergeCells>
  <pageMargins left="0" right="0" top="0.25" bottom="0" header="0.3" footer="0.3"/>
  <pageSetup paperSize="256" scale="15" orientation="portrait" r:id="rId1"/>
  <rowBreaks count="3" manualBreakCount="3">
    <brk id="62" max="5" man="1"/>
    <brk id="241" max="5" man="1"/>
    <brk id="322"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412"/>
  <sheetViews>
    <sheetView workbookViewId="0">
      <selection activeCell="B27" sqref="B2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2970</v>
      </c>
      <c r="E3" s="842"/>
      <c r="F3" s="842"/>
      <c r="G3" s="842"/>
      <c r="H3" s="4"/>
      <c r="I3" s="4"/>
      <c r="J3" s="4"/>
      <c r="K3" s="4"/>
    </row>
    <row r="4" spans="1:11" ht="14.1" customHeight="1">
      <c r="A4" s="4"/>
      <c r="B4" s="4"/>
      <c r="C4" s="16" t="s">
        <v>573</v>
      </c>
      <c r="D4" s="841" t="s">
        <v>2971</v>
      </c>
      <c r="E4" s="842"/>
      <c r="F4" s="842"/>
      <c r="G4" s="842"/>
      <c r="H4" s="4"/>
      <c r="I4" s="4"/>
      <c r="J4" s="4"/>
      <c r="K4" s="4"/>
    </row>
    <row r="5" spans="1:11" ht="14.1" customHeight="1">
      <c r="A5" s="4"/>
      <c r="B5" s="4"/>
      <c r="C5" s="16" t="s">
        <v>0</v>
      </c>
      <c r="D5" s="841" t="s">
        <v>66</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14.1" customHeight="1">
      <c r="A9" s="4"/>
      <c r="B9" s="4"/>
      <c r="C9" s="835" t="s">
        <v>168</v>
      </c>
      <c r="D9" s="836"/>
      <c r="E9" s="836"/>
      <c r="F9" s="836"/>
      <c r="G9" s="836"/>
      <c r="H9" s="4"/>
      <c r="I9" s="4"/>
      <c r="J9" s="4"/>
      <c r="K9" s="4"/>
    </row>
    <row r="10" spans="1:11" ht="27" customHeight="1">
      <c r="A10" s="4"/>
      <c r="B10" s="4"/>
      <c r="C10" s="8" t="s">
        <v>5</v>
      </c>
      <c r="D10" s="829" t="s">
        <v>2972</v>
      </c>
      <c r="E10" s="830"/>
      <c r="F10" s="830"/>
      <c r="G10" s="830"/>
      <c r="H10" s="4"/>
      <c r="I10" s="4"/>
      <c r="J10" s="4"/>
      <c r="K10" s="4"/>
    </row>
    <row r="11" spans="1:11" ht="26.1" customHeight="1">
      <c r="A11" s="4"/>
      <c r="B11" s="4"/>
      <c r="C11" s="8" t="s">
        <v>303</v>
      </c>
      <c r="D11" s="829" t="s">
        <v>2973</v>
      </c>
      <c r="E11" s="830"/>
      <c r="F11" s="830"/>
      <c r="G11" s="830"/>
      <c r="H11" s="4"/>
      <c r="I11" s="4"/>
      <c r="J11" s="4"/>
      <c r="K11" s="4"/>
    </row>
    <row r="12" spans="1:11" ht="14.1" customHeight="1">
      <c r="A12" s="4"/>
      <c r="B12" s="4"/>
      <c r="C12" s="827" t="s">
        <v>450</v>
      </c>
      <c r="D12" s="828"/>
      <c r="E12" s="828"/>
      <c r="F12" s="828"/>
      <c r="G12" s="828"/>
      <c r="H12" s="4"/>
      <c r="I12" s="4"/>
      <c r="J12" s="4"/>
      <c r="K12" s="4"/>
    </row>
    <row r="13" spans="1:11" ht="14.1" customHeight="1">
      <c r="A13" s="4"/>
      <c r="B13" s="4"/>
      <c r="C13" s="297" t="s">
        <v>450</v>
      </c>
      <c r="D13" s="827" t="s">
        <v>450</v>
      </c>
      <c r="E13" s="828"/>
      <c r="F13" s="828"/>
      <c r="G13" s="828"/>
      <c r="H13" s="4"/>
      <c r="I13" s="4"/>
      <c r="J13" s="4"/>
      <c r="K13" s="4"/>
    </row>
    <row r="14" spans="1:11" ht="14.1" customHeight="1">
      <c r="A14" s="4"/>
      <c r="B14" s="4"/>
      <c r="C14" s="14" t="s">
        <v>484</v>
      </c>
      <c r="D14" s="825" t="s">
        <v>450</v>
      </c>
      <c r="E14" s="826"/>
      <c r="F14" s="826"/>
      <c r="G14" s="826"/>
      <c r="H14" s="4"/>
      <c r="I14" s="4"/>
      <c r="J14" s="4"/>
      <c r="K14" s="4"/>
    </row>
    <row r="15" spans="1:11" ht="14.1" customHeight="1">
      <c r="A15" s="4"/>
      <c r="B15" s="4"/>
      <c r="C15" s="308" t="s">
        <v>482</v>
      </c>
      <c r="D15" s="821" t="s">
        <v>450</v>
      </c>
      <c r="E15" s="822"/>
      <c r="F15" s="822"/>
      <c r="G15" s="822"/>
      <c r="H15" s="4"/>
      <c r="I15" s="4"/>
      <c r="J15" s="4"/>
      <c r="K15" s="4"/>
    </row>
    <row r="16" spans="1:11" ht="14.1" customHeight="1">
      <c r="A16" s="4"/>
      <c r="B16" s="4"/>
      <c r="C16" s="308" t="s">
        <v>15</v>
      </c>
      <c r="D16" s="821" t="s">
        <v>450</v>
      </c>
      <c r="E16" s="822"/>
      <c r="F16" s="822"/>
      <c r="G16" s="822"/>
      <c r="H16" s="4"/>
      <c r="I16" s="4"/>
      <c r="J16" s="4"/>
      <c r="K16" s="4"/>
    </row>
    <row r="17" spans="1:11" ht="15" customHeight="1">
      <c r="A17" s="4"/>
      <c r="B17" s="4"/>
      <c r="C17" s="13"/>
      <c r="D17" s="301">
        <v>2021</v>
      </c>
      <c r="E17" s="301">
        <v>2022</v>
      </c>
      <c r="F17" s="301">
        <v>2023</v>
      </c>
      <c r="G17" s="301">
        <v>2024</v>
      </c>
      <c r="H17" s="4"/>
      <c r="I17" s="4"/>
      <c r="J17" s="4"/>
      <c r="K17" s="4"/>
    </row>
    <row r="18" spans="1:11" ht="15" customHeight="1">
      <c r="A18" s="4"/>
      <c r="B18" s="4"/>
      <c r="C18" s="12"/>
      <c r="D18" s="302" t="s">
        <v>7</v>
      </c>
      <c r="E18" s="302" t="s">
        <v>8</v>
      </c>
      <c r="F18" s="302" t="s">
        <v>8</v>
      </c>
      <c r="G18" s="302" t="s">
        <v>8</v>
      </c>
      <c r="H18" s="4"/>
      <c r="I18" s="4"/>
      <c r="J18" s="4"/>
      <c r="K18" s="4"/>
    </row>
    <row r="19" spans="1:11" ht="14.1" customHeight="1">
      <c r="A19" s="4"/>
      <c r="B19" s="4"/>
      <c r="C19" s="823" t="s">
        <v>473</v>
      </c>
      <c r="D19" s="824"/>
      <c r="E19" s="824"/>
      <c r="F19" s="824"/>
      <c r="G19" s="824"/>
      <c r="H19" s="4"/>
      <c r="I19" s="4"/>
      <c r="J19" s="4"/>
      <c r="K19" s="4"/>
    </row>
    <row r="20" spans="1:11" ht="14.1" customHeight="1">
      <c r="A20" s="4"/>
      <c r="B20" s="4"/>
      <c r="C20" s="13"/>
      <c r="D20" s="301">
        <v>2021</v>
      </c>
      <c r="E20" s="301">
        <v>2022</v>
      </c>
      <c r="F20" s="301">
        <v>2023</v>
      </c>
      <c r="G20" s="301">
        <v>2024</v>
      </c>
      <c r="H20" s="4"/>
      <c r="I20" s="4"/>
      <c r="J20" s="4"/>
      <c r="K20" s="4"/>
    </row>
    <row r="21" spans="1:11" ht="14.1" customHeight="1">
      <c r="A21" s="4"/>
      <c r="B21" s="4"/>
      <c r="C21" s="12"/>
      <c r="D21" s="302" t="s">
        <v>7</v>
      </c>
      <c r="E21" s="302" t="s">
        <v>8</v>
      </c>
      <c r="F21" s="302" t="s">
        <v>8</v>
      </c>
      <c r="G21" s="302" t="s">
        <v>8</v>
      </c>
      <c r="H21" s="4"/>
      <c r="I21" s="4"/>
      <c r="J21" s="4"/>
      <c r="K21" s="4"/>
    </row>
    <row r="22" spans="1:11" ht="14.1" customHeight="1">
      <c r="A22" s="4"/>
      <c r="B22" s="4"/>
      <c r="C22" s="10" t="s">
        <v>165</v>
      </c>
      <c r="D22" s="21" t="s">
        <v>450</v>
      </c>
      <c r="E22" s="21" t="s">
        <v>450</v>
      </c>
      <c r="F22" s="21" t="s">
        <v>450</v>
      </c>
      <c r="G22" s="21" t="s">
        <v>450</v>
      </c>
      <c r="H22" s="4"/>
      <c r="I22" s="4"/>
      <c r="J22" s="4"/>
      <c r="K22" s="4"/>
    </row>
    <row r="23" spans="1:11" ht="27" customHeight="1">
      <c r="A23" s="4"/>
      <c r="B23" s="4"/>
      <c r="C23" s="8" t="s">
        <v>5</v>
      </c>
      <c r="D23" s="829" t="s">
        <v>946</v>
      </c>
      <c r="E23" s="830"/>
      <c r="F23" s="830"/>
      <c r="G23" s="830"/>
      <c r="H23" s="4"/>
      <c r="I23" s="4"/>
      <c r="J23" s="4"/>
      <c r="K23" s="4"/>
    </row>
    <row r="24" spans="1:11" ht="26.1" customHeight="1">
      <c r="A24" s="4"/>
      <c r="B24" s="4"/>
      <c r="C24" s="8" t="s">
        <v>303</v>
      </c>
      <c r="D24" s="829" t="s">
        <v>450</v>
      </c>
      <c r="E24" s="830"/>
      <c r="F24" s="830"/>
      <c r="G24" s="830"/>
      <c r="H24" s="4"/>
      <c r="I24" s="4"/>
      <c r="J24" s="4"/>
      <c r="K24" s="4"/>
    </row>
    <row r="25" spans="1:11" ht="14.1" customHeight="1">
      <c r="A25" s="4"/>
      <c r="B25" s="4"/>
      <c r="C25" s="827" t="s">
        <v>347</v>
      </c>
      <c r="D25" s="828"/>
      <c r="E25" s="828"/>
      <c r="F25" s="828"/>
      <c r="G25" s="828"/>
      <c r="H25" s="4"/>
      <c r="I25" s="4"/>
      <c r="J25" s="4"/>
      <c r="K25" s="4"/>
    </row>
    <row r="26" spans="1:11" ht="14.1" customHeight="1">
      <c r="A26" s="4"/>
      <c r="B26" s="4"/>
      <c r="C26" s="297" t="s">
        <v>2974</v>
      </c>
      <c r="D26" s="827" t="s">
        <v>2975</v>
      </c>
      <c r="E26" s="828"/>
      <c r="F26" s="828"/>
      <c r="G26" s="828"/>
      <c r="H26" s="4"/>
      <c r="I26" s="4"/>
      <c r="J26" s="4"/>
      <c r="K26" s="4"/>
    </row>
    <row r="27" spans="1:11" ht="18" customHeight="1">
      <c r="A27" s="4"/>
      <c r="B27" s="4"/>
      <c r="C27" s="14" t="s">
        <v>484</v>
      </c>
      <c r="D27" s="825" t="s">
        <v>2976</v>
      </c>
      <c r="E27" s="826"/>
      <c r="F27" s="826"/>
      <c r="G27" s="826"/>
      <c r="H27" s="4"/>
      <c r="I27" s="4"/>
      <c r="J27" s="4"/>
      <c r="K27" s="4"/>
    </row>
    <row r="28" spans="1:11" ht="18" customHeight="1">
      <c r="A28" s="4"/>
      <c r="B28" s="4"/>
      <c r="C28" s="308" t="s">
        <v>482</v>
      </c>
      <c r="D28" s="821" t="s">
        <v>2977</v>
      </c>
      <c r="E28" s="822"/>
      <c r="F28" s="822"/>
      <c r="G28" s="822"/>
      <c r="H28" s="4"/>
      <c r="I28" s="4"/>
      <c r="J28" s="4"/>
      <c r="K28" s="4"/>
    </row>
    <row r="29" spans="1:11" ht="18" customHeight="1">
      <c r="A29" s="4"/>
      <c r="B29" s="4"/>
      <c r="C29" s="308" t="s">
        <v>15</v>
      </c>
      <c r="D29" s="821" t="s">
        <v>2978</v>
      </c>
      <c r="E29" s="822"/>
      <c r="F29" s="822"/>
      <c r="G29" s="822"/>
      <c r="H29" s="4"/>
      <c r="I29" s="4"/>
      <c r="J29" s="4"/>
      <c r="K29" s="4"/>
    </row>
    <row r="30" spans="1:11" ht="15" customHeight="1">
      <c r="A30" s="4"/>
      <c r="B30" s="4"/>
      <c r="C30" s="13"/>
      <c r="D30" s="301">
        <v>2021</v>
      </c>
      <c r="E30" s="301">
        <v>2022</v>
      </c>
      <c r="F30" s="301">
        <v>2023</v>
      </c>
      <c r="G30" s="301">
        <v>2024</v>
      </c>
      <c r="H30" s="4"/>
      <c r="I30" s="4"/>
      <c r="J30" s="4"/>
      <c r="K30" s="4"/>
    </row>
    <row r="31" spans="1:11" ht="15" customHeight="1">
      <c r="A31" s="4"/>
      <c r="B31" s="4"/>
      <c r="C31" s="12"/>
      <c r="D31" s="302" t="s">
        <v>7</v>
      </c>
      <c r="E31" s="302" t="s">
        <v>8</v>
      </c>
      <c r="F31" s="302" t="s">
        <v>8</v>
      </c>
      <c r="G31" s="302" t="s">
        <v>8</v>
      </c>
      <c r="H31" s="4"/>
      <c r="I31" s="4"/>
      <c r="J31" s="4"/>
      <c r="K31" s="4"/>
    </row>
    <row r="32" spans="1:11" ht="14.1" customHeight="1">
      <c r="A32" s="4"/>
      <c r="B32" s="4"/>
      <c r="C32" s="7" t="s">
        <v>16</v>
      </c>
      <c r="D32" s="300" t="s">
        <v>1621</v>
      </c>
      <c r="E32" s="300" t="s">
        <v>1621</v>
      </c>
      <c r="F32" s="300" t="s">
        <v>1621</v>
      </c>
      <c r="G32" s="300" t="s">
        <v>1621</v>
      </c>
      <c r="H32" s="4"/>
      <c r="I32" s="4"/>
      <c r="J32" s="4"/>
      <c r="K32" s="4"/>
    </row>
    <row r="33" spans="1:11" ht="14.1" customHeight="1">
      <c r="A33" s="4"/>
      <c r="B33" s="4"/>
      <c r="C33" s="7" t="s">
        <v>680</v>
      </c>
      <c r="D33" s="300" t="s">
        <v>2979</v>
      </c>
      <c r="E33" s="300" t="s">
        <v>2980</v>
      </c>
      <c r="F33" s="300" t="s">
        <v>2981</v>
      </c>
      <c r="G33" s="300" t="s">
        <v>2982</v>
      </c>
      <c r="H33" s="4"/>
      <c r="I33" s="4"/>
      <c r="J33" s="4"/>
      <c r="K33" s="4"/>
    </row>
    <row r="34" spans="1:11" ht="14.1" customHeight="1">
      <c r="A34" s="4"/>
      <c r="B34" s="4"/>
      <c r="C34" s="7" t="s">
        <v>676</v>
      </c>
      <c r="D34" s="300" t="s">
        <v>2983</v>
      </c>
      <c r="E34" s="300" t="s">
        <v>2984</v>
      </c>
      <c r="F34" s="300" t="s">
        <v>2985</v>
      </c>
      <c r="G34" s="300" t="s">
        <v>2986</v>
      </c>
      <c r="H34" s="4"/>
      <c r="I34" s="4"/>
      <c r="J34" s="4"/>
      <c r="K34" s="4"/>
    </row>
    <row r="35" spans="1:11" ht="14.1" customHeight="1">
      <c r="A35" s="4"/>
      <c r="B35" s="4"/>
      <c r="C35" s="7" t="s">
        <v>477</v>
      </c>
      <c r="D35" s="300" t="s">
        <v>450</v>
      </c>
      <c r="E35" s="300" t="s">
        <v>474</v>
      </c>
      <c r="F35" s="300" t="s">
        <v>474</v>
      </c>
      <c r="G35" s="300" t="s">
        <v>474</v>
      </c>
      <c r="H35" s="4"/>
      <c r="I35" s="4"/>
      <c r="J35" s="4"/>
      <c r="K35" s="4"/>
    </row>
    <row r="36" spans="1:11" ht="14.1" customHeight="1">
      <c r="A36" s="4"/>
      <c r="B36" s="4"/>
      <c r="C36" s="7" t="s">
        <v>476</v>
      </c>
      <c r="D36" s="300" t="s">
        <v>450</v>
      </c>
      <c r="E36" s="300" t="s">
        <v>2987</v>
      </c>
      <c r="F36" s="300" t="s">
        <v>2988</v>
      </c>
      <c r="G36" s="300" t="s">
        <v>2989</v>
      </c>
      <c r="H36" s="4"/>
      <c r="I36" s="4"/>
      <c r="J36" s="4"/>
      <c r="K36" s="4"/>
    </row>
    <row r="37" spans="1:11" ht="14.1" customHeight="1">
      <c r="A37" s="4"/>
      <c r="B37" s="4"/>
      <c r="C37" s="7" t="s">
        <v>22</v>
      </c>
      <c r="D37" s="300" t="s">
        <v>450</v>
      </c>
      <c r="E37" s="300" t="s">
        <v>2987</v>
      </c>
      <c r="F37" s="300" t="s">
        <v>2988</v>
      </c>
      <c r="G37" s="300" t="s">
        <v>2989</v>
      </c>
      <c r="H37" s="4"/>
      <c r="I37" s="4"/>
      <c r="J37" s="4"/>
      <c r="K37" s="4"/>
    </row>
    <row r="38" spans="1:11" ht="14.1" customHeight="1">
      <c r="A38" s="4"/>
      <c r="B38" s="4"/>
      <c r="C38" s="823" t="s">
        <v>473</v>
      </c>
      <c r="D38" s="824"/>
      <c r="E38" s="824"/>
      <c r="F38" s="824"/>
      <c r="G38" s="824"/>
      <c r="H38" s="4"/>
      <c r="I38" s="4"/>
      <c r="J38" s="4"/>
      <c r="K38" s="4"/>
    </row>
    <row r="39" spans="1:11" ht="14.1" customHeight="1">
      <c r="A39" s="4"/>
      <c r="B39" s="4"/>
      <c r="C39" s="13"/>
      <c r="D39" s="301">
        <v>2021</v>
      </c>
      <c r="E39" s="301">
        <v>2022</v>
      </c>
      <c r="F39" s="301">
        <v>2023</v>
      </c>
      <c r="G39" s="301">
        <v>2024</v>
      </c>
      <c r="H39" s="4"/>
      <c r="I39" s="4"/>
      <c r="J39" s="4"/>
      <c r="K39" s="4"/>
    </row>
    <row r="40" spans="1:11" ht="14.1" customHeight="1">
      <c r="A40" s="4"/>
      <c r="B40" s="4"/>
      <c r="C40" s="12"/>
      <c r="D40" s="302" t="s">
        <v>7</v>
      </c>
      <c r="E40" s="302" t="s">
        <v>8</v>
      </c>
      <c r="F40" s="302" t="s">
        <v>8</v>
      </c>
      <c r="G40" s="302" t="s">
        <v>8</v>
      </c>
      <c r="H40" s="4"/>
      <c r="I40" s="4"/>
      <c r="J40" s="4"/>
      <c r="K40" s="4"/>
    </row>
    <row r="41" spans="1:11" ht="14.1" customHeight="1">
      <c r="A41" s="4"/>
      <c r="B41" s="4"/>
      <c r="C41" s="11" t="s">
        <v>470</v>
      </c>
      <c r="D41" s="303">
        <v>248000000</v>
      </c>
      <c r="E41" s="303">
        <v>290000000</v>
      </c>
      <c r="F41" s="303">
        <v>290000000</v>
      </c>
      <c r="G41" s="303">
        <v>290000000</v>
      </c>
      <c r="H41" s="4"/>
      <c r="I41" s="4"/>
      <c r="J41" s="4"/>
      <c r="K41" s="4"/>
    </row>
    <row r="42" spans="1:11" ht="14.1" customHeight="1">
      <c r="A42" s="4"/>
      <c r="B42" s="4"/>
      <c r="C42" s="11" t="s">
        <v>459</v>
      </c>
      <c r="D42" s="303">
        <v>248000000</v>
      </c>
      <c r="E42" s="303">
        <v>290000000</v>
      </c>
      <c r="F42" s="303">
        <v>290000000</v>
      </c>
      <c r="G42" s="303">
        <v>290000000</v>
      </c>
      <c r="H42" s="4"/>
      <c r="I42" s="4"/>
      <c r="J42" s="4"/>
      <c r="K42" s="4"/>
    </row>
    <row r="43" spans="1:11" ht="14.1" customHeight="1">
      <c r="A43" s="4"/>
      <c r="B43" s="4"/>
      <c r="C43" s="11" t="s">
        <v>463</v>
      </c>
      <c r="D43" s="303">
        <v>0</v>
      </c>
      <c r="E43" s="303">
        <v>0</v>
      </c>
      <c r="F43" s="303">
        <v>0</v>
      </c>
      <c r="G43" s="303">
        <v>0</v>
      </c>
      <c r="H43" s="4"/>
      <c r="I43" s="4"/>
      <c r="J43" s="4"/>
      <c r="K43" s="4"/>
    </row>
    <row r="44" spans="1:11" ht="14.1" customHeight="1">
      <c r="A44" s="4"/>
      <c r="B44" s="4"/>
      <c r="C44" s="11" t="s">
        <v>469</v>
      </c>
      <c r="D44" s="303">
        <v>34000000</v>
      </c>
      <c r="E44" s="303">
        <v>38000000</v>
      </c>
      <c r="F44" s="303">
        <v>38000000</v>
      </c>
      <c r="G44" s="303">
        <v>38000000</v>
      </c>
      <c r="H44" s="4"/>
      <c r="I44" s="4"/>
      <c r="J44" s="4"/>
      <c r="K44" s="4"/>
    </row>
    <row r="45" spans="1:11" ht="14.1" customHeight="1">
      <c r="A45" s="4"/>
      <c r="B45" s="4"/>
      <c r="C45" s="11" t="s">
        <v>459</v>
      </c>
      <c r="D45" s="303">
        <v>34000000</v>
      </c>
      <c r="E45" s="303">
        <v>38000000</v>
      </c>
      <c r="F45" s="303">
        <v>38000000</v>
      </c>
      <c r="G45" s="303">
        <v>38000000</v>
      </c>
      <c r="H45" s="4"/>
      <c r="I45" s="4"/>
      <c r="J45" s="4"/>
      <c r="K45" s="4"/>
    </row>
    <row r="46" spans="1:11" ht="14.1" customHeight="1">
      <c r="A46" s="4"/>
      <c r="B46" s="4"/>
      <c r="C46" s="11" t="s">
        <v>463</v>
      </c>
      <c r="D46" s="303">
        <v>0</v>
      </c>
      <c r="E46" s="303">
        <v>0</v>
      </c>
      <c r="F46" s="303">
        <v>0</v>
      </c>
      <c r="G46" s="303">
        <v>0</v>
      </c>
      <c r="H46" s="4"/>
      <c r="I46" s="4"/>
      <c r="J46" s="4"/>
      <c r="K46" s="4"/>
    </row>
    <row r="47" spans="1:11" ht="14.1" customHeight="1">
      <c r="A47" s="4"/>
      <c r="B47" s="4"/>
      <c r="C47" s="11" t="s">
        <v>468</v>
      </c>
      <c r="D47" s="303">
        <v>33700000</v>
      </c>
      <c r="E47" s="303">
        <v>46400000</v>
      </c>
      <c r="F47" s="303">
        <v>47000000</v>
      </c>
      <c r="G47" s="303">
        <v>59040000</v>
      </c>
      <c r="H47" s="4"/>
      <c r="I47" s="4"/>
      <c r="J47" s="4"/>
      <c r="K47" s="4"/>
    </row>
    <row r="48" spans="1:11" ht="14.1" customHeight="1">
      <c r="A48" s="4"/>
      <c r="B48" s="4"/>
      <c r="C48" s="11" t="s">
        <v>459</v>
      </c>
      <c r="D48" s="303">
        <v>33700000</v>
      </c>
      <c r="E48" s="303">
        <v>46400000</v>
      </c>
      <c r="F48" s="303">
        <v>47000000</v>
      </c>
      <c r="G48" s="303">
        <v>59040000</v>
      </c>
      <c r="H48" s="4"/>
      <c r="I48" s="4"/>
      <c r="J48" s="4"/>
      <c r="K48" s="4"/>
    </row>
    <row r="49" spans="1:11" ht="14.1" customHeight="1">
      <c r="A49" s="4"/>
      <c r="B49" s="4"/>
      <c r="C49" s="11" t="s">
        <v>463</v>
      </c>
      <c r="D49" s="303">
        <v>0</v>
      </c>
      <c r="E49" s="303">
        <v>0</v>
      </c>
      <c r="F49" s="303">
        <v>0</v>
      </c>
      <c r="G49" s="303">
        <v>0</v>
      </c>
      <c r="H49" s="4"/>
      <c r="I49" s="4"/>
      <c r="J49" s="4"/>
      <c r="K49" s="4"/>
    </row>
    <row r="50" spans="1:11" ht="14.1" customHeight="1">
      <c r="A50" s="4"/>
      <c r="B50" s="4"/>
      <c r="C50" s="11" t="s">
        <v>467</v>
      </c>
      <c r="D50" s="303">
        <v>0</v>
      </c>
      <c r="E50" s="303">
        <v>0</v>
      </c>
      <c r="F50" s="303">
        <v>0</v>
      </c>
      <c r="G50" s="303">
        <v>0</v>
      </c>
      <c r="H50" s="4"/>
      <c r="I50" s="4"/>
      <c r="J50" s="4"/>
      <c r="K50" s="4"/>
    </row>
    <row r="51" spans="1:11" ht="14.1" customHeight="1">
      <c r="A51" s="4"/>
      <c r="B51" s="4"/>
      <c r="C51" s="11" t="s">
        <v>459</v>
      </c>
      <c r="D51" s="303">
        <v>0</v>
      </c>
      <c r="E51" s="303">
        <v>0</v>
      </c>
      <c r="F51" s="303">
        <v>0</v>
      </c>
      <c r="G51" s="303">
        <v>0</v>
      </c>
      <c r="H51" s="4"/>
      <c r="I51" s="4"/>
      <c r="J51" s="4"/>
      <c r="K51" s="4"/>
    </row>
    <row r="52" spans="1:11" ht="14.1" customHeight="1">
      <c r="A52" s="4"/>
      <c r="B52" s="4"/>
      <c r="C52" s="11" t="s">
        <v>463</v>
      </c>
      <c r="D52" s="303">
        <v>0</v>
      </c>
      <c r="E52" s="303">
        <v>0</v>
      </c>
      <c r="F52" s="303">
        <v>0</v>
      </c>
      <c r="G52" s="303">
        <v>0</v>
      </c>
      <c r="H52" s="4"/>
      <c r="I52" s="4"/>
      <c r="J52" s="4"/>
      <c r="K52" s="4"/>
    </row>
    <row r="53" spans="1:11" ht="14.1" customHeight="1">
      <c r="A53" s="4"/>
      <c r="B53" s="4"/>
      <c r="C53" s="11" t="s">
        <v>472</v>
      </c>
      <c r="D53" s="303">
        <v>0</v>
      </c>
      <c r="E53" s="303">
        <v>0</v>
      </c>
      <c r="F53" s="303">
        <v>0</v>
      </c>
      <c r="G53" s="303">
        <v>0</v>
      </c>
      <c r="H53" s="4"/>
      <c r="I53" s="4"/>
      <c r="J53" s="4"/>
      <c r="K53" s="4"/>
    </row>
    <row r="54" spans="1:11" ht="14.1" customHeight="1">
      <c r="A54" s="4"/>
      <c r="B54" s="4"/>
      <c r="C54" s="11" t="s">
        <v>459</v>
      </c>
      <c r="D54" s="303">
        <v>0</v>
      </c>
      <c r="E54" s="303">
        <v>0</v>
      </c>
      <c r="F54" s="303">
        <v>0</v>
      </c>
      <c r="G54" s="303">
        <v>0</v>
      </c>
      <c r="H54" s="4"/>
      <c r="I54" s="4"/>
      <c r="J54" s="4"/>
      <c r="K54" s="4"/>
    </row>
    <row r="55" spans="1:11" ht="14.1" customHeight="1">
      <c r="A55" s="4"/>
      <c r="B55" s="4"/>
      <c r="C55" s="11" t="s">
        <v>463</v>
      </c>
      <c r="D55" s="303">
        <v>0</v>
      </c>
      <c r="E55" s="303">
        <v>0</v>
      </c>
      <c r="F55" s="303">
        <v>0</v>
      </c>
      <c r="G55" s="303">
        <v>0</v>
      </c>
      <c r="H55" s="4"/>
      <c r="I55" s="4"/>
      <c r="J55" s="4"/>
      <c r="K55" s="4"/>
    </row>
    <row r="56" spans="1:11" ht="14.1" customHeight="1">
      <c r="A56" s="4"/>
      <c r="B56" s="4"/>
      <c r="C56" s="11" t="s">
        <v>465</v>
      </c>
      <c r="D56" s="303">
        <v>0</v>
      </c>
      <c r="E56" s="303">
        <v>0</v>
      </c>
      <c r="F56" s="303">
        <v>0</v>
      </c>
      <c r="G56" s="303">
        <v>0</v>
      </c>
      <c r="H56" s="4"/>
      <c r="I56" s="4"/>
      <c r="J56" s="4"/>
      <c r="K56" s="4"/>
    </row>
    <row r="57" spans="1:11" ht="14.1" customHeight="1">
      <c r="A57" s="4"/>
      <c r="B57" s="4"/>
      <c r="C57" s="11" t="s">
        <v>459</v>
      </c>
      <c r="D57" s="303">
        <v>0</v>
      </c>
      <c r="E57" s="303">
        <v>0</v>
      </c>
      <c r="F57" s="303">
        <v>0</v>
      </c>
      <c r="G57" s="303">
        <v>0</v>
      </c>
      <c r="H57" s="4"/>
      <c r="I57" s="4"/>
      <c r="J57" s="4"/>
      <c r="K57" s="4"/>
    </row>
    <row r="58" spans="1:11" ht="14.1" customHeight="1">
      <c r="A58" s="4"/>
      <c r="B58" s="4"/>
      <c r="C58" s="11" t="s">
        <v>463</v>
      </c>
      <c r="D58" s="303">
        <v>0</v>
      </c>
      <c r="E58" s="303">
        <v>0</v>
      </c>
      <c r="F58" s="303">
        <v>0</v>
      </c>
      <c r="G58" s="303">
        <v>0</v>
      </c>
      <c r="H58" s="4"/>
      <c r="I58" s="4"/>
      <c r="J58" s="4"/>
      <c r="K58" s="4"/>
    </row>
    <row r="59" spans="1:11" ht="14.1" customHeight="1">
      <c r="A59" s="4"/>
      <c r="B59" s="4"/>
      <c r="C59" s="11" t="s">
        <v>464</v>
      </c>
      <c r="D59" s="303">
        <v>400000</v>
      </c>
      <c r="E59" s="303">
        <v>0</v>
      </c>
      <c r="F59" s="303">
        <v>0</v>
      </c>
      <c r="G59" s="303">
        <v>0</v>
      </c>
      <c r="H59" s="4"/>
      <c r="I59" s="4"/>
      <c r="J59" s="4"/>
      <c r="K59" s="4"/>
    </row>
    <row r="60" spans="1:11" ht="14.1" customHeight="1">
      <c r="A60" s="4"/>
      <c r="B60" s="4"/>
      <c r="C60" s="11" t="s">
        <v>459</v>
      </c>
      <c r="D60" s="303">
        <v>400000</v>
      </c>
      <c r="E60" s="303">
        <v>0</v>
      </c>
      <c r="F60" s="303">
        <v>0</v>
      </c>
      <c r="G60" s="303">
        <v>0</v>
      </c>
      <c r="H60" s="4"/>
      <c r="I60" s="4"/>
      <c r="J60" s="4"/>
      <c r="K60" s="4"/>
    </row>
    <row r="61" spans="1:11" ht="14.1" customHeight="1">
      <c r="A61" s="4"/>
      <c r="B61" s="4"/>
      <c r="C61" s="11" t="s">
        <v>463</v>
      </c>
      <c r="D61" s="303">
        <v>0</v>
      </c>
      <c r="E61" s="303">
        <v>0</v>
      </c>
      <c r="F61" s="303">
        <v>0</v>
      </c>
      <c r="G61" s="303">
        <v>0</v>
      </c>
      <c r="H61" s="4"/>
      <c r="I61" s="4"/>
      <c r="J61" s="4"/>
      <c r="K61" s="4"/>
    </row>
    <row r="62" spans="1:11" ht="14.1" customHeight="1">
      <c r="A62" s="4"/>
      <c r="B62" s="4"/>
      <c r="C62" s="11" t="s">
        <v>462</v>
      </c>
      <c r="D62" s="303">
        <v>0</v>
      </c>
      <c r="E62" s="303">
        <v>0</v>
      </c>
      <c r="F62" s="303">
        <v>0</v>
      </c>
      <c r="G62" s="303">
        <v>0</v>
      </c>
      <c r="H62" s="4"/>
      <c r="I62" s="4"/>
      <c r="J62" s="4"/>
      <c r="K62" s="4"/>
    </row>
    <row r="63" spans="1:11" ht="14.1" customHeight="1">
      <c r="A63" s="4"/>
      <c r="B63" s="4"/>
      <c r="C63" s="11" t="s">
        <v>459</v>
      </c>
      <c r="D63" s="303">
        <v>0</v>
      </c>
      <c r="E63" s="303">
        <v>0</v>
      </c>
      <c r="F63" s="303">
        <v>0</v>
      </c>
      <c r="G63" s="303">
        <v>0</v>
      </c>
      <c r="H63" s="4"/>
      <c r="I63" s="4"/>
      <c r="J63" s="4"/>
      <c r="K63" s="4"/>
    </row>
    <row r="64" spans="1:11" ht="14.1" customHeight="1">
      <c r="A64" s="4"/>
      <c r="B64" s="4"/>
      <c r="C64" s="11" t="s">
        <v>458</v>
      </c>
      <c r="D64" s="303">
        <v>0</v>
      </c>
      <c r="E64" s="303">
        <v>0</v>
      </c>
      <c r="F64" s="303">
        <v>0</v>
      </c>
      <c r="G64" s="303">
        <v>0</v>
      </c>
      <c r="H64" s="4"/>
      <c r="I64" s="4"/>
      <c r="J64" s="4"/>
      <c r="K64" s="4"/>
    </row>
    <row r="65" spans="1:11" ht="14.1" customHeight="1">
      <c r="A65" s="4"/>
      <c r="B65" s="4"/>
      <c r="C65" s="11" t="s">
        <v>457</v>
      </c>
      <c r="D65" s="303">
        <v>0</v>
      </c>
      <c r="E65" s="303">
        <v>0</v>
      </c>
      <c r="F65" s="303">
        <v>0</v>
      </c>
      <c r="G65" s="303">
        <v>0</v>
      </c>
      <c r="H65" s="4"/>
      <c r="I65" s="4"/>
      <c r="J65" s="4"/>
      <c r="K65" s="4"/>
    </row>
    <row r="66" spans="1:11" ht="14.1" customHeight="1">
      <c r="A66" s="4"/>
      <c r="B66" s="4"/>
      <c r="C66" s="11" t="s">
        <v>456</v>
      </c>
      <c r="D66" s="303">
        <v>0</v>
      </c>
      <c r="E66" s="303">
        <v>0</v>
      </c>
      <c r="F66" s="303">
        <v>0</v>
      </c>
      <c r="G66" s="303">
        <v>0</v>
      </c>
      <c r="H66" s="4"/>
      <c r="I66" s="4"/>
      <c r="J66" s="4"/>
      <c r="K66" s="4"/>
    </row>
    <row r="67" spans="1:11" ht="14.1" customHeight="1">
      <c r="A67" s="4"/>
      <c r="B67" s="4"/>
      <c r="C67" s="11" t="s">
        <v>455</v>
      </c>
      <c r="D67" s="303">
        <v>0</v>
      </c>
      <c r="E67" s="303">
        <v>0</v>
      </c>
      <c r="F67" s="303">
        <v>0</v>
      </c>
      <c r="G67" s="303">
        <v>0</v>
      </c>
      <c r="H67" s="4"/>
      <c r="I67" s="4"/>
      <c r="J67" s="4"/>
      <c r="K67" s="4"/>
    </row>
    <row r="68" spans="1:11" ht="14.1" customHeight="1">
      <c r="A68" s="4"/>
      <c r="B68" s="4"/>
      <c r="C68" s="11" t="s">
        <v>461</v>
      </c>
      <c r="D68" s="303">
        <v>0</v>
      </c>
      <c r="E68" s="303">
        <v>0</v>
      </c>
      <c r="F68" s="303">
        <v>0</v>
      </c>
      <c r="G68" s="303">
        <v>0</v>
      </c>
      <c r="H68" s="4"/>
      <c r="I68" s="4"/>
      <c r="J68" s="4"/>
      <c r="K68" s="4"/>
    </row>
    <row r="69" spans="1:11" ht="14.1" customHeight="1">
      <c r="A69" s="4"/>
      <c r="B69" s="4"/>
      <c r="C69" s="11" t="s">
        <v>459</v>
      </c>
      <c r="D69" s="303">
        <v>0</v>
      </c>
      <c r="E69" s="303">
        <v>0</v>
      </c>
      <c r="F69" s="303">
        <v>0</v>
      </c>
      <c r="G69" s="303">
        <v>0</v>
      </c>
      <c r="H69" s="4"/>
      <c r="I69" s="4"/>
      <c r="J69" s="4"/>
      <c r="K69" s="4"/>
    </row>
    <row r="70" spans="1:11" ht="14.1" customHeight="1">
      <c r="A70" s="4"/>
      <c r="B70" s="4"/>
      <c r="C70" s="11" t="s">
        <v>458</v>
      </c>
      <c r="D70" s="303">
        <v>0</v>
      </c>
      <c r="E70" s="303">
        <v>0</v>
      </c>
      <c r="F70" s="303">
        <v>0</v>
      </c>
      <c r="G70" s="303">
        <v>0</v>
      </c>
      <c r="H70" s="4"/>
      <c r="I70" s="4"/>
      <c r="J70" s="4"/>
      <c r="K70" s="4"/>
    </row>
    <row r="71" spans="1:11" ht="14.1" customHeight="1">
      <c r="A71" s="4"/>
      <c r="B71" s="4"/>
      <c r="C71" s="11" t="s">
        <v>457</v>
      </c>
      <c r="D71" s="303">
        <v>0</v>
      </c>
      <c r="E71" s="303">
        <v>0</v>
      </c>
      <c r="F71" s="303">
        <v>0</v>
      </c>
      <c r="G71" s="303">
        <v>0</v>
      </c>
      <c r="H71" s="4"/>
      <c r="I71" s="4"/>
      <c r="J71" s="4"/>
      <c r="K71" s="4"/>
    </row>
    <row r="72" spans="1:11" ht="14.1" customHeight="1">
      <c r="A72" s="4"/>
      <c r="B72" s="4"/>
      <c r="C72" s="11" t="s">
        <v>456</v>
      </c>
      <c r="D72" s="303">
        <v>0</v>
      </c>
      <c r="E72" s="303">
        <v>0</v>
      </c>
      <c r="F72" s="303">
        <v>0</v>
      </c>
      <c r="G72" s="303">
        <v>0</v>
      </c>
      <c r="H72" s="4"/>
      <c r="I72" s="4"/>
      <c r="J72" s="4"/>
      <c r="K72" s="4"/>
    </row>
    <row r="73" spans="1:11" ht="14.1" customHeight="1">
      <c r="A73" s="4"/>
      <c r="B73" s="4"/>
      <c r="C73" s="11" t="s">
        <v>455</v>
      </c>
      <c r="D73" s="303">
        <v>0</v>
      </c>
      <c r="E73" s="303">
        <v>0</v>
      </c>
      <c r="F73" s="303">
        <v>0</v>
      </c>
      <c r="G73" s="303">
        <v>0</v>
      </c>
      <c r="H73" s="4"/>
      <c r="I73" s="4"/>
      <c r="J73" s="4"/>
      <c r="K73" s="4"/>
    </row>
    <row r="74" spans="1:11" ht="14.1" customHeight="1">
      <c r="A74" s="4"/>
      <c r="B74" s="4"/>
      <c r="C74" s="11" t="s">
        <v>460</v>
      </c>
      <c r="D74" s="303">
        <v>0</v>
      </c>
      <c r="E74" s="303">
        <v>0</v>
      </c>
      <c r="F74" s="303">
        <v>0</v>
      </c>
      <c r="G74" s="303">
        <v>0</v>
      </c>
      <c r="H74" s="4"/>
      <c r="I74" s="4"/>
      <c r="J74" s="4"/>
      <c r="K74" s="4"/>
    </row>
    <row r="75" spans="1:11" ht="14.1" customHeight="1">
      <c r="A75" s="4"/>
      <c r="B75" s="4"/>
      <c r="C75" s="11" t="s">
        <v>459</v>
      </c>
      <c r="D75" s="303">
        <v>0</v>
      </c>
      <c r="E75" s="303">
        <v>0</v>
      </c>
      <c r="F75" s="303">
        <v>0</v>
      </c>
      <c r="G75" s="303">
        <v>0</v>
      </c>
      <c r="H75" s="4"/>
      <c r="I75" s="4"/>
      <c r="J75" s="4"/>
      <c r="K75" s="4"/>
    </row>
    <row r="76" spans="1:11" ht="14.1" customHeight="1">
      <c r="A76" s="4"/>
      <c r="B76" s="4"/>
      <c r="C76" s="11" t="s">
        <v>458</v>
      </c>
      <c r="D76" s="303">
        <v>0</v>
      </c>
      <c r="E76" s="303">
        <v>0</v>
      </c>
      <c r="F76" s="303">
        <v>0</v>
      </c>
      <c r="G76" s="303">
        <v>0</v>
      </c>
      <c r="H76" s="4"/>
      <c r="I76" s="4"/>
      <c r="J76" s="4"/>
      <c r="K76" s="4"/>
    </row>
    <row r="77" spans="1:11" ht="14.1" customHeight="1">
      <c r="A77" s="4"/>
      <c r="B77" s="4"/>
      <c r="C77" s="11" t="s">
        <v>457</v>
      </c>
      <c r="D77" s="303">
        <v>0</v>
      </c>
      <c r="E77" s="303">
        <v>0</v>
      </c>
      <c r="F77" s="303">
        <v>0</v>
      </c>
      <c r="G77" s="303">
        <v>0</v>
      </c>
      <c r="H77" s="4"/>
      <c r="I77" s="4"/>
      <c r="J77" s="4"/>
      <c r="K77" s="4"/>
    </row>
    <row r="78" spans="1:11" ht="14.1" customHeight="1">
      <c r="A78" s="4"/>
      <c r="B78" s="4"/>
      <c r="C78" s="11" t="s">
        <v>456</v>
      </c>
      <c r="D78" s="303">
        <v>0</v>
      </c>
      <c r="E78" s="303">
        <v>0</v>
      </c>
      <c r="F78" s="303">
        <v>0</v>
      </c>
      <c r="G78" s="303">
        <v>0</v>
      </c>
      <c r="H78" s="4"/>
      <c r="I78" s="4"/>
      <c r="J78" s="4"/>
      <c r="K78" s="4"/>
    </row>
    <row r="79" spans="1:11" ht="14.1" customHeight="1">
      <c r="A79" s="4"/>
      <c r="B79" s="4"/>
      <c r="C79" s="11" t="s">
        <v>455</v>
      </c>
      <c r="D79" s="303">
        <v>0</v>
      </c>
      <c r="E79" s="303">
        <v>0</v>
      </c>
      <c r="F79" s="303">
        <v>0</v>
      </c>
      <c r="G79" s="303">
        <v>0</v>
      </c>
      <c r="H79" s="4"/>
      <c r="I79" s="4"/>
      <c r="J79" s="4"/>
      <c r="K79" s="4"/>
    </row>
    <row r="80" spans="1:11" ht="14.1" customHeight="1">
      <c r="A80" s="4"/>
      <c r="B80" s="4"/>
      <c r="C80" s="11" t="s">
        <v>454</v>
      </c>
      <c r="D80" s="303">
        <v>0</v>
      </c>
      <c r="E80" s="303">
        <v>0</v>
      </c>
      <c r="F80" s="303">
        <v>0</v>
      </c>
      <c r="G80" s="303">
        <v>0</v>
      </c>
      <c r="H80" s="4"/>
      <c r="I80" s="4"/>
      <c r="J80" s="4"/>
      <c r="K80" s="4"/>
    </row>
    <row r="81" spans="1:11" ht="14.1" customHeight="1">
      <c r="A81" s="4"/>
      <c r="B81" s="4"/>
      <c r="C81" s="11" t="s">
        <v>453</v>
      </c>
      <c r="D81" s="303">
        <v>0</v>
      </c>
      <c r="E81" s="303">
        <v>0</v>
      </c>
      <c r="F81" s="303">
        <v>0</v>
      </c>
      <c r="G81" s="303">
        <v>0</v>
      </c>
      <c r="H81" s="4"/>
      <c r="I81" s="4"/>
      <c r="J81" s="4"/>
      <c r="K81" s="4"/>
    </row>
    <row r="82" spans="1:11" ht="14.1" customHeight="1">
      <c r="A82" s="4"/>
      <c r="B82" s="4"/>
      <c r="C82" s="10" t="s">
        <v>165</v>
      </c>
      <c r="D82" s="303">
        <v>316100000</v>
      </c>
      <c r="E82" s="303">
        <v>374400000</v>
      </c>
      <c r="F82" s="303">
        <v>375000000</v>
      </c>
      <c r="G82" s="303">
        <v>387040000</v>
      </c>
      <c r="H82" s="4"/>
      <c r="I82" s="4"/>
      <c r="J82" s="4"/>
      <c r="K82" s="4"/>
    </row>
    <row r="83" spans="1:11" ht="18" customHeight="1">
      <c r="A83" s="4"/>
      <c r="B83" s="4"/>
      <c r="C83" s="14" t="s">
        <v>484</v>
      </c>
      <c r="D83" s="825" t="s">
        <v>2990</v>
      </c>
      <c r="E83" s="826"/>
      <c r="F83" s="826"/>
      <c r="G83" s="826"/>
      <c r="H83" s="4"/>
      <c r="I83" s="4"/>
      <c r="J83" s="4"/>
      <c r="K83" s="4"/>
    </row>
    <row r="84" spans="1:11" ht="18" customHeight="1">
      <c r="A84" s="4"/>
      <c r="B84" s="4"/>
      <c r="C84" s="308" t="s">
        <v>482</v>
      </c>
      <c r="D84" s="821" t="s">
        <v>2991</v>
      </c>
      <c r="E84" s="822"/>
      <c r="F84" s="822"/>
      <c r="G84" s="822"/>
      <c r="H84" s="4"/>
      <c r="I84" s="4"/>
      <c r="J84" s="4"/>
      <c r="K84" s="4"/>
    </row>
    <row r="85" spans="1:11" ht="18" customHeight="1">
      <c r="A85" s="4"/>
      <c r="B85" s="4"/>
      <c r="C85" s="308" t="s">
        <v>15</v>
      </c>
      <c r="D85" s="821" t="s">
        <v>2992</v>
      </c>
      <c r="E85" s="822"/>
      <c r="F85" s="822"/>
      <c r="G85" s="822"/>
      <c r="H85" s="4"/>
      <c r="I85" s="4"/>
      <c r="J85" s="4"/>
      <c r="K85" s="4"/>
    </row>
    <row r="86" spans="1:11" ht="15" customHeight="1">
      <c r="A86" s="4"/>
      <c r="B86" s="4"/>
      <c r="C86" s="13"/>
      <c r="D86" s="301">
        <v>2021</v>
      </c>
      <c r="E86" s="301">
        <v>2022</v>
      </c>
      <c r="F86" s="301">
        <v>2023</v>
      </c>
      <c r="G86" s="301">
        <v>2024</v>
      </c>
      <c r="H86" s="4"/>
      <c r="I86" s="4"/>
      <c r="J86" s="4"/>
      <c r="K86" s="4"/>
    </row>
    <row r="87" spans="1:11" ht="15" customHeight="1">
      <c r="A87" s="4"/>
      <c r="B87" s="4"/>
      <c r="C87" s="12"/>
      <c r="D87" s="302" t="s">
        <v>7</v>
      </c>
      <c r="E87" s="302" t="s">
        <v>8</v>
      </c>
      <c r="F87" s="302" t="s">
        <v>8</v>
      </c>
      <c r="G87" s="302" t="s">
        <v>8</v>
      </c>
      <c r="H87" s="4"/>
      <c r="I87" s="4"/>
      <c r="J87" s="4"/>
      <c r="K87" s="4"/>
    </row>
    <row r="88" spans="1:11" ht="14.1" customHeight="1">
      <c r="A88" s="4"/>
      <c r="B88" s="4"/>
      <c r="C88" s="7" t="s">
        <v>16</v>
      </c>
      <c r="D88" s="300" t="s">
        <v>2993</v>
      </c>
      <c r="E88" s="300" t="s">
        <v>2993</v>
      </c>
      <c r="F88" s="300" t="s">
        <v>2993</v>
      </c>
      <c r="G88" s="300" t="s">
        <v>2993</v>
      </c>
      <c r="H88" s="4"/>
      <c r="I88" s="4"/>
      <c r="J88" s="4"/>
      <c r="K88" s="4"/>
    </row>
    <row r="89" spans="1:11" ht="14.1" customHeight="1">
      <c r="A89" s="4"/>
      <c r="B89" s="4"/>
      <c r="C89" s="7" t="s">
        <v>680</v>
      </c>
      <c r="D89" s="300" t="s">
        <v>2994</v>
      </c>
      <c r="E89" s="300" t="s">
        <v>2995</v>
      </c>
      <c r="F89" s="300" t="s">
        <v>2996</v>
      </c>
      <c r="G89" s="300" t="s">
        <v>2997</v>
      </c>
      <c r="H89" s="4"/>
      <c r="I89" s="4"/>
      <c r="J89" s="4"/>
      <c r="K89" s="4"/>
    </row>
    <row r="90" spans="1:11" ht="14.1" customHeight="1">
      <c r="A90" s="4"/>
      <c r="B90" s="4"/>
      <c r="C90" s="7" t="s">
        <v>676</v>
      </c>
      <c r="D90" s="300" t="s">
        <v>2998</v>
      </c>
      <c r="E90" s="300" t="s">
        <v>2999</v>
      </c>
      <c r="F90" s="300" t="s">
        <v>3000</v>
      </c>
      <c r="G90" s="300" t="s">
        <v>3001</v>
      </c>
      <c r="H90" s="4"/>
      <c r="I90" s="4"/>
      <c r="J90" s="4"/>
      <c r="K90" s="4"/>
    </row>
    <row r="91" spans="1:11" ht="14.1" customHeight="1">
      <c r="A91" s="4"/>
      <c r="B91" s="4"/>
      <c r="C91" s="7" t="s">
        <v>477</v>
      </c>
      <c r="D91" s="300" t="s">
        <v>450</v>
      </c>
      <c r="E91" s="300" t="s">
        <v>474</v>
      </c>
      <c r="F91" s="300" t="s">
        <v>474</v>
      </c>
      <c r="G91" s="300" t="s">
        <v>474</v>
      </c>
      <c r="H91" s="4"/>
      <c r="I91" s="4"/>
      <c r="J91" s="4"/>
      <c r="K91" s="4"/>
    </row>
    <row r="92" spans="1:11" ht="14.1" customHeight="1">
      <c r="A92" s="4"/>
      <c r="B92" s="4"/>
      <c r="C92" s="7" t="s">
        <v>476</v>
      </c>
      <c r="D92" s="300" t="s">
        <v>450</v>
      </c>
      <c r="E92" s="300" t="s">
        <v>3002</v>
      </c>
      <c r="F92" s="300" t="s">
        <v>1162</v>
      </c>
      <c r="G92" s="300" t="s">
        <v>3003</v>
      </c>
      <c r="H92" s="4"/>
      <c r="I92" s="4"/>
      <c r="J92" s="4"/>
      <c r="K92" s="4"/>
    </row>
    <row r="93" spans="1:11" ht="14.1" customHeight="1">
      <c r="A93" s="4"/>
      <c r="B93" s="4"/>
      <c r="C93" s="7" t="s">
        <v>22</v>
      </c>
      <c r="D93" s="300" t="s">
        <v>450</v>
      </c>
      <c r="E93" s="300" t="s">
        <v>3002</v>
      </c>
      <c r="F93" s="300" t="s">
        <v>1162</v>
      </c>
      <c r="G93" s="300" t="s">
        <v>3003</v>
      </c>
      <c r="H93" s="4"/>
      <c r="I93" s="4"/>
      <c r="J93" s="4"/>
      <c r="K93" s="4"/>
    </row>
    <row r="94" spans="1:11" ht="14.1" customHeight="1">
      <c r="A94" s="4"/>
      <c r="B94" s="4"/>
      <c r="C94" s="823" t="s">
        <v>473</v>
      </c>
      <c r="D94" s="824"/>
      <c r="E94" s="824"/>
      <c r="F94" s="824"/>
      <c r="G94" s="824"/>
      <c r="H94" s="4"/>
      <c r="I94" s="4"/>
      <c r="J94" s="4"/>
      <c r="K94" s="4"/>
    </row>
    <row r="95" spans="1:11" ht="14.1" customHeight="1">
      <c r="A95" s="4"/>
      <c r="B95" s="4"/>
      <c r="C95" s="13"/>
      <c r="D95" s="301">
        <v>2021</v>
      </c>
      <c r="E95" s="301">
        <v>2022</v>
      </c>
      <c r="F95" s="301">
        <v>2023</v>
      </c>
      <c r="G95" s="301">
        <v>2024</v>
      </c>
      <c r="H95" s="4"/>
      <c r="I95" s="4"/>
      <c r="J95" s="4"/>
      <c r="K95" s="4"/>
    </row>
    <row r="96" spans="1:11" ht="14.1" customHeight="1">
      <c r="A96" s="4"/>
      <c r="B96" s="4"/>
      <c r="C96" s="12"/>
      <c r="D96" s="302" t="s">
        <v>7</v>
      </c>
      <c r="E96" s="302" t="s">
        <v>8</v>
      </c>
      <c r="F96" s="302" t="s">
        <v>8</v>
      </c>
      <c r="G96" s="302" t="s">
        <v>8</v>
      </c>
      <c r="H96" s="4"/>
      <c r="I96" s="4"/>
      <c r="J96" s="4"/>
      <c r="K96" s="4"/>
    </row>
    <row r="97" spans="1:11" ht="14.1" customHeight="1">
      <c r="A97" s="4"/>
      <c r="B97" s="4"/>
      <c r="C97" s="11" t="s">
        <v>470</v>
      </c>
      <c r="D97" s="303">
        <v>0</v>
      </c>
      <c r="E97" s="303">
        <v>0</v>
      </c>
      <c r="F97" s="303">
        <v>0</v>
      </c>
      <c r="G97" s="303">
        <v>0</v>
      </c>
      <c r="H97" s="4"/>
      <c r="I97" s="4"/>
      <c r="J97" s="4"/>
      <c r="K97" s="4"/>
    </row>
    <row r="98" spans="1:11" ht="14.1" customHeight="1">
      <c r="A98" s="4"/>
      <c r="B98" s="4"/>
      <c r="C98" s="11" t="s">
        <v>459</v>
      </c>
      <c r="D98" s="303">
        <v>0</v>
      </c>
      <c r="E98" s="303">
        <v>0</v>
      </c>
      <c r="F98" s="303">
        <v>0</v>
      </c>
      <c r="G98" s="303">
        <v>0</v>
      </c>
      <c r="H98" s="4"/>
      <c r="I98" s="4"/>
      <c r="J98" s="4"/>
      <c r="K98" s="4"/>
    </row>
    <row r="99" spans="1:11" ht="14.1" customHeight="1">
      <c r="A99" s="4"/>
      <c r="B99" s="4"/>
      <c r="C99" s="11" t="s">
        <v>463</v>
      </c>
      <c r="D99" s="303">
        <v>0</v>
      </c>
      <c r="E99" s="303">
        <v>0</v>
      </c>
      <c r="F99" s="303">
        <v>0</v>
      </c>
      <c r="G99" s="303">
        <v>0</v>
      </c>
      <c r="H99" s="4"/>
      <c r="I99" s="4"/>
      <c r="J99" s="4"/>
      <c r="K99" s="4"/>
    </row>
    <row r="100" spans="1:11" ht="14.1" customHeight="1">
      <c r="A100" s="4"/>
      <c r="B100" s="4"/>
      <c r="C100" s="11" t="s">
        <v>469</v>
      </c>
      <c r="D100" s="303">
        <v>0</v>
      </c>
      <c r="E100" s="303">
        <v>0</v>
      </c>
      <c r="F100" s="303">
        <v>0</v>
      </c>
      <c r="G100" s="303">
        <v>0</v>
      </c>
      <c r="H100" s="4"/>
      <c r="I100" s="4"/>
      <c r="J100" s="4"/>
      <c r="K100" s="4"/>
    </row>
    <row r="101" spans="1:11" ht="14.1" customHeight="1">
      <c r="A101" s="4"/>
      <c r="B101" s="4"/>
      <c r="C101" s="11" t="s">
        <v>459</v>
      </c>
      <c r="D101" s="303">
        <v>0</v>
      </c>
      <c r="E101" s="303">
        <v>0</v>
      </c>
      <c r="F101" s="303">
        <v>0</v>
      </c>
      <c r="G101" s="303">
        <v>0</v>
      </c>
      <c r="H101" s="4"/>
      <c r="I101" s="4"/>
      <c r="J101" s="4"/>
      <c r="K101" s="4"/>
    </row>
    <row r="102" spans="1:11" ht="14.1" customHeight="1">
      <c r="A102" s="4"/>
      <c r="B102" s="4"/>
      <c r="C102" s="11" t="s">
        <v>463</v>
      </c>
      <c r="D102" s="303">
        <v>0</v>
      </c>
      <c r="E102" s="303">
        <v>0</v>
      </c>
      <c r="F102" s="303">
        <v>0</v>
      </c>
      <c r="G102" s="303">
        <v>0</v>
      </c>
      <c r="H102" s="4"/>
      <c r="I102" s="4"/>
      <c r="J102" s="4"/>
      <c r="K102" s="4"/>
    </row>
    <row r="103" spans="1:11" ht="14.1" customHeight="1">
      <c r="A103" s="4"/>
      <c r="B103" s="4"/>
      <c r="C103" s="11" t="s">
        <v>468</v>
      </c>
      <c r="D103" s="303">
        <v>36300000</v>
      </c>
      <c r="E103" s="303">
        <v>67600000</v>
      </c>
      <c r="F103" s="303">
        <v>68040000</v>
      </c>
      <c r="G103" s="303">
        <v>70910000</v>
      </c>
      <c r="H103" s="4"/>
      <c r="I103" s="4"/>
      <c r="J103" s="4"/>
      <c r="K103" s="4"/>
    </row>
    <row r="104" spans="1:11" ht="14.1" customHeight="1">
      <c r="A104" s="4"/>
      <c r="B104" s="4"/>
      <c r="C104" s="11" t="s">
        <v>459</v>
      </c>
      <c r="D104" s="303">
        <v>36300000</v>
      </c>
      <c r="E104" s="303">
        <v>67600000</v>
      </c>
      <c r="F104" s="303">
        <v>68040000</v>
      </c>
      <c r="G104" s="303">
        <v>70910000</v>
      </c>
      <c r="H104" s="4"/>
      <c r="I104" s="4"/>
      <c r="J104" s="4"/>
      <c r="K104" s="4"/>
    </row>
    <row r="105" spans="1:11" ht="14.1" customHeight="1">
      <c r="A105" s="4"/>
      <c r="B105" s="4"/>
      <c r="C105" s="11" t="s">
        <v>463</v>
      </c>
      <c r="D105" s="303">
        <v>0</v>
      </c>
      <c r="E105" s="303">
        <v>0</v>
      </c>
      <c r="F105" s="303">
        <v>0</v>
      </c>
      <c r="G105" s="303">
        <v>0</v>
      </c>
      <c r="H105" s="4"/>
      <c r="I105" s="4"/>
      <c r="J105" s="4"/>
      <c r="K105" s="4"/>
    </row>
    <row r="106" spans="1:11" ht="14.1" customHeight="1">
      <c r="A106" s="4"/>
      <c r="B106" s="4"/>
      <c r="C106" s="11" t="s">
        <v>467</v>
      </c>
      <c r="D106" s="303">
        <v>0</v>
      </c>
      <c r="E106" s="303">
        <v>0</v>
      </c>
      <c r="F106" s="303">
        <v>0</v>
      </c>
      <c r="G106" s="303">
        <v>0</v>
      </c>
      <c r="H106" s="4"/>
      <c r="I106" s="4"/>
      <c r="J106" s="4"/>
      <c r="K106" s="4"/>
    </row>
    <row r="107" spans="1:11" ht="14.1" customHeight="1">
      <c r="A107" s="4"/>
      <c r="B107" s="4"/>
      <c r="C107" s="11" t="s">
        <v>459</v>
      </c>
      <c r="D107" s="303">
        <v>0</v>
      </c>
      <c r="E107" s="303">
        <v>0</v>
      </c>
      <c r="F107" s="303">
        <v>0</v>
      </c>
      <c r="G107" s="303">
        <v>0</v>
      </c>
      <c r="H107" s="4"/>
      <c r="I107" s="4"/>
      <c r="J107" s="4"/>
      <c r="K107" s="4"/>
    </row>
    <row r="108" spans="1:11" ht="14.1" customHeight="1">
      <c r="A108" s="4"/>
      <c r="B108" s="4"/>
      <c r="C108" s="11" t="s">
        <v>463</v>
      </c>
      <c r="D108" s="303">
        <v>0</v>
      </c>
      <c r="E108" s="303">
        <v>0</v>
      </c>
      <c r="F108" s="303">
        <v>0</v>
      </c>
      <c r="G108" s="303">
        <v>0</v>
      </c>
      <c r="H108" s="4"/>
      <c r="I108" s="4"/>
      <c r="J108" s="4"/>
      <c r="K108" s="4"/>
    </row>
    <row r="109" spans="1:11" ht="14.1" customHeight="1">
      <c r="A109" s="4"/>
      <c r="B109" s="4"/>
      <c r="C109" s="11" t="s">
        <v>472</v>
      </c>
      <c r="D109" s="303">
        <v>0</v>
      </c>
      <c r="E109" s="303">
        <v>0</v>
      </c>
      <c r="F109" s="303">
        <v>0</v>
      </c>
      <c r="G109" s="303">
        <v>0</v>
      </c>
      <c r="H109" s="4"/>
      <c r="I109" s="4"/>
      <c r="J109" s="4"/>
      <c r="K109" s="4"/>
    </row>
    <row r="110" spans="1:11" ht="14.1" customHeight="1">
      <c r="A110" s="4"/>
      <c r="B110" s="4"/>
      <c r="C110" s="11" t="s">
        <v>459</v>
      </c>
      <c r="D110" s="303">
        <v>0</v>
      </c>
      <c r="E110" s="303">
        <v>0</v>
      </c>
      <c r="F110" s="303">
        <v>0</v>
      </c>
      <c r="G110" s="303">
        <v>0</v>
      </c>
      <c r="H110" s="4"/>
      <c r="I110" s="4"/>
      <c r="J110" s="4"/>
      <c r="K110" s="4"/>
    </row>
    <row r="111" spans="1:11" ht="14.1" customHeight="1">
      <c r="A111" s="4"/>
      <c r="B111" s="4"/>
      <c r="C111" s="11" t="s">
        <v>463</v>
      </c>
      <c r="D111" s="303">
        <v>0</v>
      </c>
      <c r="E111" s="303">
        <v>0</v>
      </c>
      <c r="F111" s="303">
        <v>0</v>
      </c>
      <c r="G111" s="303">
        <v>0</v>
      </c>
      <c r="H111" s="4"/>
      <c r="I111" s="4"/>
      <c r="J111" s="4"/>
      <c r="K111" s="4"/>
    </row>
    <row r="112" spans="1:11" ht="14.1" customHeight="1">
      <c r="A112" s="4"/>
      <c r="B112" s="4"/>
      <c r="C112" s="11" t="s">
        <v>465</v>
      </c>
      <c r="D112" s="303">
        <v>0</v>
      </c>
      <c r="E112" s="303">
        <v>0</v>
      </c>
      <c r="F112" s="303">
        <v>0</v>
      </c>
      <c r="G112" s="303">
        <v>0</v>
      </c>
      <c r="H112" s="4"/>
      <c r="I112" s="4"/>
      <c r="J112" s="4"/>
      <c r="K112" s="4"/>
    </row>
    <row r="113" spans="1:11" ht="14.1" customHeight="1">
      <c r="A113" s="4"/>
      <c r="B113" s="4"/>
      <c r="C113" s="11" t="s">
        <v>459</v>
      </c>
      <c r="D113" s="303">
        <v>0</v>
      </c>
      <c r="E113" s="303">
        <v>0</v>
      </c>
      <c r="F113" s="303">
        <v>0</v>
      </c>
      <c r="G113" s="303">
        <v>0</v>
      </c>
      <c r="H113" s="4"/>
      <c r="I113" s="4"/>
      <c r="J113" s="4"/>
      <c r="K113" s="4"/>
    </row>
    <row r="114" spans="1:11" ht="14.1" customHeight="1">
      <c r="A114" s="4"/>
      <c r="B114" s="4"/>
      <c r="C114" s="11" t="s">
        <v>463</v>
      </c>
      <c r="D114" s="303">
        <v>0</v>
      </c>
      <c r="E114" s="303">
        <v>0</v>
      </c>
      <c r="F114" s="303">
        <v>0</v>
      </c>
      <c r="G114" s="303">
        <v>0</v>
      </c>
      <c r="H114" s="4"/>
      <c r="I114" s="4"/>
      <c r="J114" s="4"/>
      <c r="K114" s="4"/>
    </row>
    <row r="115" spans="1:11" ht="14.1" customHeight="1">
      <c r="A115" s="4"/>
      <c r="B115" s="4"/>
      <c r="C115" s="11" t="s">
        <v>464</v>
      </c>
      <c r="D115" s="303">
        <v>0</v>
      </c>
      <c r="E115" s="303">
        <v>0</v>
      </c>
      <c r="F115" s="303">
        <v>0</v>
      </c>
      <c r="G115" s="303">
        <v>0</v>
      </c>
      <c r="H115" s="4"/>
      <c r="I115" s="4"/>
      <c r="J115" s="4"/>
      <c r="K115" s="4"/>
    </row>
    <row r="116" spans="1:11" ht="14.1" customHeight="1">
      <c r="A116" s="4"/>
      <c r="B116" s="4"/>
      <c r="C116" s="11" t="s">
        <v>459</v>
      </c>
      <c r="D116" s="303">
        <v>0</v>
      </c>
      <c r="E116" s="303">
        <v>0</v>
      </c>
      <c r="F116" s="303">
        <v>0</v>
      </c>
      <c r="G116" s="303">
        <v>0</v>
      </c>
      <c r="H116" s="4"/>
      <c r="I116" s="4"/>
      <c r="J116" s="4"/>
      <c r="K116" s="4"/>
    </row>
    <row r="117" spans="1:11" ht="14.1" customHeight="1">
      <c r="A117" s="4"/>
      <c r="B117" s="4"/>
      <c r="C117" s="11" t="s">
        <v>463</v>
      </c>
      <c r="D117" s="303">
        <v>0</v>
      </c>
      <c r="E117" s="303">
        <v>0</v>
      </c>
      <c r="F117" s="303">
        <v>0</v>
      </c>
      <c r="G117" s="303">
        <v>0</v>
      </c>
      <c r="H117" s="4"/>
      <c r="I117" s="4"/>
      <c r="J117" s="4"/>
      <c r="K117" s="4"/>
    </row>
    <row r="118" spans="1:11" ht="14.1" customHeight="1">
      <c r="A118" s="4"/>
      <c r="B118" s="4"/>
      <c r="C118" s="11" t="s">
        <v>462</v>
      </c>
      <c r="D118" s="303">
        <v>0</v>
      </c>
      <c r="E118" s="303">
        <v>0</v>
      </c>
      <c r="F118" s="303">
        <v>0</v>
      </c>
      <c r="G118" s="303">
        <v>0</v>
      </c>
      <c r="H118" s="4"/>
      <c r="I118" s="4"/>
      <c r="J118" s="4"/>
      <c r="K118" s="4"/>
    </row>
    <row r="119" spans="1:11" ht="14.1" customHeight="1">
      <c r="A119" s="4"/>
      <c r="B119" s="4"/>
      <c r="C119" s="11" t="s">
        <v>459</v>
      </c>
      <c r="D119" s="303">
        <v>0</v>
      </c>
      <c r="E119" s="303">
        <v>0</v>
      </c>
      <c r="F119" s="303">
        <v>0</v>
      </c>
      <c r="G119" s="303">
        <v>0</v>
      </c>
      <c r="H119" s="4"/>
      <c r="I119" s="4"/>
      <c r="J119" s="4"/>
      <c r="K119" s="4"/>
    </row>
    <row r="120" spans="1:11" ht="14.1" customHeight="1">
      <c r="A120" s="4"/>
      <c r="B120" s="4"/>
      <c r="C120" s="11" t="s">
        <v>458</v>
      </c>
      <c r="D120" s="303">
        <v>0</v>
      </c>
      <c r="E120" s="303">
        <v>0</v>
      </c>
      <c r="F120" s="303">
        <v>0</v>
      </c>
      <c r="G120" s="303">
        <v>0</v>
      </c>
      <c r="H120" s="4"/>
      <c r="I120" s="4"/>
      <c r="J120" s="4"/>
      <c r="K120" s="4"/>
    </row>
    <row r="121" spans="1:11" ht="14.1" customHeight="1">
      <c r="A121" s="4"/>
      <c r="B121" s="4"/>
      <c r="C121" s="11" t="s">
        <v>457</v>
      </c>
      <c r="D121" s="303">
        <v>0</v>
      </c>
      <c r="E121" s="303">
        <v>0</v>
      </c>
      <c r="F121" s="303">
        <v>0</v>
      </c>
      <c r="G121" s="303">
        <v>0</v>
      </c>
      <c r="H121" s="4"/>
      <c r="I121" s="4"/>
      <c r="J121" s="4"/>
      <c r="K121" s="4"/>
    </row>
    <row r="122" spans="1:11" ht="14.1" customHeight="1">
      <c r="A122" s="4"/>
      <c r="B122" s="4"/>
      <c r="C122" s="11" t="s">
        <v>456</v>
      </c>
      <c r="D122" s="303">
        <v>0</v>
      </c>
      <c r="E122" s="303">
        <v>0</v>
      </c>
      <c r="F122" s="303">
        <v>0</v>
      </c>
      <c r="G122" s="303">
        <v>0</v>
      </c>
      <c r="H122" s="4"/>
      <c r="I122" s="4"/>
      <c r="J122" s="4"/>
      <c r="K122" s="4"/>
    </row>
    <row r="123" spans="1:11" ht="14.1" customHeight="1">
      <c r="A123" s="4"/>
      <c r="B123" s="4"/>
      <c r="C123" s="11" t="s">
        <v>455</v>
      </c>
      <c r="D123" s="303">
        <v>0</v>
      </c>
      <c r="E123" s="303">
        <v>0</v>
      </c>
      <c r="F123" s="303">
        <v>0</v>
      </c>
      <c r="G123" s="303">
        <v>0</v>
      </c>
      <c r="H123" s="4"/>
      <c r="I123" s="4"/>
      <c r="J123" s="4"/>
      <c r="K123" s="4"/>
    </row>
    <row r="124" spans="1:11" ht="14.1" customHeight="1">
      <c r="A124" s="4"/>
      <c r="B124" s="4"/>
      <c r="C124" s="11" t="s">
        <v>461</v>
      </c>
      <c r="D124" s="303">
        <v>0</v>
      </c>
      <c r="E124" s="303">
        <v>0</v>
      </c>
      <c r="F124" s="303">
        <v>0</v>
      </c>
      <c r="G124" s="303">
        <v>0</v>
      </c>
      <c r="H124" s="4"/>
      <c r="I124" s="4"/>
      <c r="J124" s="4"/>
      <c r="K124" s="4"/>
    </row>
    <row r="125" spans="1:11" ht="14.1" customHeight="1">
      <c r="A125" s="4"/>
      <c r="B125" s="4"/>
      <c r="C125" s="11" t="s">
        <v>459</v>
      </c>
      <c r="D125" s="303">
        <v>0</v>
      </c>
      <c r="E125" s="303">
        <v>0</v>
      </c>
      <c r="F125" s="303">
        <v>0</v>
      </c>
      <c r="G125" s="303">
        <v>0</v>
      </c>
      <c r="H125" s="4"/>
      <c r="I125" s="4"/>
      <c r="J125" s="4"/>
      <c r="K125" s="4"/>
    </row>
    <row r="126" spans="1:11" ht="14.1" customHeight="1">
      <c r="A126" s="4"/>
      <c r="B126" s="4"/>
      <c r="C126" s="11" t="s">
        <v>458</v>
      </c>
      <c r="D126" s="303">
        <v>0</v>
      </c>
      <c r="E126" s="303">
        <v>0</v>
      </c>
      <c r="F126" s="303">
        <v>0</v>
      </c>
      <c r="G126" s="303">
        <v>0</v>
      </c>
      <c r="H126" s="4"/>
      <c r="I126" s="4"/>
      <c r="J126" s="4"/>
      <c r="K126" s="4"/>
    </row>
    <row r="127" spans="1:11" ht="14.1" customHeight="1">
      <c r="A127" s="4"/>
      <c r="B127" s="4"/>
      <c r="C127" s="11" t="s">
        <v>457</v>
      </c>
      <c r="D127" s="303">
        <v>0</v>
      </c>
      <c r="E127" s="303">
        <v>0</v>
      </c>
      <c r="F127" s="303">
        <v>0</v>
      </c>
      <c r="G127" s="303">
        <v>0</v>
      </c>
      <c r="H127" s="4"/>
      <c r="I127" s="4"/>
      <c r="J127" s="4"/>
      <c r="K127" s="4"/>
    </row>
    <row r="128" spans="1:11" ht="14.1" customHeight="1">
      <c r="A128" s="4"/>
      <c r="B128" s="4"/>
      <c r="C128" s="11" t="s">
        <v>456</v>
      </c>
      <c r="D128" s="303">
        <v>0</v>
      </c>
      <c r="E128" s="303">
        <v>0</v>
      </c>
      <c r="F128" s="303">
        <v>0</v>
      </c>
      <c r="G128" s="303">
        <v>0</v>
      </c>
      <c r="H128" s="4"/>
      <c r="I128" s="4"/>
      <c r="J128" s="4"/>
      <c r="K128" s="4"/>
    </row>
    <row r="129" spans="1:11" ht="14.1" customHeight="1">
      <c r="A129" s="4"/>
      <c r="B129" s="4"/>
      <c r="C129" s="11" t="s">
        <v>455</v>
      </c>
      <c r="D129" s="303">
        <v>0</v>
      </c>
      <c r="E129" s="303">
        <v>0</v>
      </c>
      <c r="F129" s="303">
        <v>0</v>
      </c>
      <c r="G129" s="303">
        <v>0</v>
      </c>
      <c r="H129" s="4"/>
      <c r="I129" s="4"/>
      <c r="J129" s="4"/>
      <c r="K129" s="4"/>
    </row>
    <row r="130" spans="1:11" ht="14.1" customHeight="1">
      <c r="A130" s="4"/>
      <c r="B130" s="4"/>
      <c r="C130" s="11" t="s">
        <v>460</v>
      </c>
      <c r="D130" s="303">
        <v>0</v>
      </c>
      <c r="E130" s="303">
        <v>0</v>
      </c>
      <c r="F130" s="303">
        <v>0</v>
      </c>
      <c r="G130" s="303">
        <v>0</v>
      </c>
      <c r="H130" s="4"/>
      <c r="I130" s="4"/>
      <c r="J130" s="4"/>
      <c r="K130" s="4"/>
    </row>
    <row r="131" spans="1:11" ht="14.1" customHeight="1">
      <c r="A131" s="4"/>
      <c r="B131" s="4"/>
      <c r="C131" s="11" t="s">
        <v>459</v>
      </c>
      <c r="D131" s="303">
        <v>0</v>
      </c>
      <c r="E131" s="303">
        <v>0</v>
      </c>
      <c r="F131" s="303">
        <v>0</v>
      </c>
      <c r="G131" s="303">
        <v>0</v>
      </c>
      <c r="H131" s="4"/>
      <c r="I131" s="4"/>
      <c r="J131" s="4"/>
      <c r="K131" s="4"/>
    </row>
    <row r="132" spans="1:11" ht="14.1" customHeight="1">
      <c r="A132" s="4"/>
      <c r="B132" s="4"/>
      <c r="C132" s="11" t="s">
        <v>458</v>
      </c>
      <c r="D132" s="303">
        <v>0</v>
      </c>
      <c r="E132" s="303">
        <v>0</v>
      </c>
      <c r="F132" s="303">
        <v>0</v>
      </c>
      <c r="G132" s="303">
        <v>0</v>
      </c>
      <c r="H132" s="4"/>
      <c r="I132" s="4"/>
      <c r="J132" s="4"/>
      <c r="K132" s="4"/>
    </row>
    <row r="133" spans="1:11" ht="14.1" customHeight="1">
      <c r="A133" s="4"/>
      <c r="B133" s="4"/>
      <c r="C133" s="11" t="s">
        <v>457</v>
      </c>
      <c r="D133" s="303">
        <v>0</v>
      </c>
      <c r="E133" s="303">
        <v>0</v>
      </c>
      <c r="F133" s="303">
        <v>0</v>
      </c>
      <c r="G133" s="303">
        <v>0</v>
      </c>
      <c r="H133" s="4"/>
      <c r="I133" s="4"/>
      <c r="J133" s="4"/>
      <c r="K133" s="4"/>
    </row>
    <row r="134" spans="1:11" ht="14.1" customHeight="1">
      <c r="A134" s="4"/>
      <c r="B134" s="4"/>
      <c r="C134" s="11" t="s">
        <v>456</v>
      </c>
      <c r="D134" s="303">
        <v>0</v>
      </c>
      <c r="E134" s="303">
        <v>0</v>
      </c>
      <c r="F134" s="303">
        <v>0</v>
      </c>
      <c r="G134" s="303">
        <v>0</v>
      </c>
      <c r="H134" s="4"/>
      <c r="I134" s="4"/>
      <c r="J134" s="4"/>
      <c r="K134" s="4"/>
    </row>
    <row r="135" spans="1:11" ht="14.1" customHeight="1">
      <c r="A135" s="4"/>
      <c r="B135" s="4"/>
      <c r="C135" s="11" t="s">
        <v>455</v>
      </c>
      <c r="D135" s="303">
        <v>0</v>
      </c>
      <c r="E135" s="303">
        <v>0</v>
      </c>
      <c r="F135" s="303">
        <v>0</v>
      </c>
      <c r="G135" s="303">
        <v>0</v>
      </c>
      <c r="H135" s="4"/>
      <c r="I135" s="4"/>
      <c r="J135" s="4"/>
      <c r="K135" s="4"/>
    </row>
    <row r="136" spans="1:11" ht="14.1" customHeight="1">
      <c r="A136" s="4"/>
      <c r="B136" s="4"/>
      <c r="C136" s="11" t="s">
        <v>454</v>
      </c>
      <c r="D136" s="303">
        <v>0</v>
      </c>
      <c r="E136" s="303">
        <v>0</v>
      </c>
      <c r="F136" s="303">
        <v>0</v>
      </c>
      <c r="G136" s="303">
        <v>0</v>
      </c>
      <c r="H136" s="4"/>
      <c r="I136" s="4"/>
      <c r="J136" s="4"/>
      <c r="K136" s="4"/>
    </row>
    <row r="137" spans="1:11" ht="14.1" customHeight="1">
      <c r="A137" s="4"/>
      <c r="B137" s="4"/>
      <c r="C137" s="11" t="s">
        <v>453</v>
      </c>
      <c r="D137" s="303">
        <v>0</v>
      </c>
      <c r="E137" s="303">
        <v>0</v>
      </c>
      <c r="F137" s="303">
        <v>0</v>
      </c>
      <c r="G137" s="303">
        <v>0</v>
      </c>
      <c r="H137" s="4"/>
      <c r="I137" s="4"/>
      <c r="J137" s="4"/>
      <c r="K137" s="4"/>
    </row>
    <row r="138" spans="1:11" ht="14.1" customHeight="1">
      <c r="A138" s="4"/>
      <c r="B138" s="4"/>
      <c r="C138" s="10" t="s">
        <v>165</v>
      </c>
      <c r="D138" s="303">
        <v>36300000</v>
      </c>
      <c r="E138" s="303">
        <v>67600000</v>
      </c>
      <c r="F138" s="303">
        <v>68040000</v>
      </c>
      <c r="G138" s="303">
        <v>70910000</v>
      </c>
      <c r="H138" s="4"/>
      <c r="I138" s="4"/>
      <c r="J138" s="4"/>
      <c r="K138" s="4"/>
    </row>
    <row r="139" spans="1:11" ht="14.1" customHeight="1">
      <c r="A139" s="4"/>
      <c r="B139" s="4"/>
      <c r="C139" s="827" t="s">
        <v>44</v>
      </c>
      <c r="D139" s="828"/>
      <c r="E139" s="828"/>
      <c r="F139" s="828"/>
      <c r="G139" s="828"/>
      <c r="H139" s="4"/>
      <c r="I139" s="4"/>
      <c r="J139" s="4"/>
      <c r="K139" s="4"/>
    </row>
    <row r="140" spans="1:11" ht="14.1" customHeight="1">
      <c r="A140" s="4"/>
      <c r="B140" s="4"/>
      <c r="C140" s="297" t="s">
        <v>3004</v>
      </c>
      <c r="D140" s="827" t="s">
        <v>127</v>
      </c>
      <c r="E140" s="828"/>
      <c r="F140" s="828"/>
      <c r="G140" s="828"/>
      <c r="H140" s="4"/>
      <c r="I140" s="4"/>
      <c r="J140" s="4"/>
      <c r="K140" s="4"/>
    </row>
    <row r="141" spans="1:11" ht="14.1" customHeight="1">
      <c r="A141" s="4"/>
      <c r="B141" s="4"/>
      <c r="C141" s="14" t="s">
        <v>484</v>
      </c>
      <c r="D141" s="825" t="s">
        <v>3005</v>
      </c>
      <c r="E141" s="826"/>
      <c r="F141" s="826"/>
      <c r="G141" s="826"/>
      <c r="H141" s="4"/>
      <c r="I141" s="4"/>
      <c r="J141" s="4"/>
      <c r="K141" s="4"/>
    </row>
    <row r="142" spans="1:11" ht="14.1" customHeight="1">
      <c r="A142" s="4"/>
      <c r="B142" s="4"/>
      <c r="C142" s="308" t="s">
        <v>482</v>
      </c>
      <c r="D142" s="821" t="s">
        <v>3006</v>
      </c>
      <c r="E142" s="822"/>
      <c r="F142" s="822"/>
      <c r="G142" s="822"/>
      <c r="H142" s="4"/>
      <c r="I142" s="4"/>
      <c r="J142" s="4"/>
      <c r="K142" s="4"/>
    </row>
    <row r="143" spans="1:11" ht="14.1" customHeight="1">
      <c r="A143" s="4"/>
      <c r="B143" s="4"/>
      <c r="C143" s="308" t="s">
        <v>15</v>
      </c>
      <c r="D143" s="821" t="s">
        <v>169</v>
      </c>
      <c r="E143" s="822"/>
      <c r="F143" s="822"/>
      <c r="G143" s="822"/>
      <c r="H143" s="4"/>
      <c r="I143" s="4"/>
      <c r="J143" s="4"/>
      <c r="K143" s="4"/>
    </row>
    <row r="144" spans="1:11" ht="15" customHeight="1">
      <c r="A144" s="4"/>
      <c r="B144" s="4"/>
      <c r="C144" s="13"/>
      <c r="D144" s="301">
        <v>2021</v>
      </c>
      <c r="E144" s="301">
        <v>2022</v>
      </c>
      <c r="F144" s="301">
        <v>2023</v>
      </c>
      <c r="G144" s="301">
        <v>2024</v>
      </c>
      <c r="H144" s="4"/>
      <c r="I144" s="4"/>
      <c r="J144" s="4"/>
      <c r="K144" s="4"/>
    </row>
    <row r="145" spans="1:11" ht="15" customHeight="1">
      <c r="A145" s="4"/>
      <c r="B145" s="4"/>
      <c r="C145" s="12"/>
      <c r="D145" s="302" t="s">
        <v>7</v>
      </c>
      <c r="E145" s="302" t="s">
        <v>8</v>
      </c>
      <c r="F145" s="302" t="s">
        <v>8</v>
      </c>
      <c r="G145" s="302" t="s">
        <v>8</v>
      </c>
      <c r="H145" s="4"/>
      <c r="I145" s="4"/>
      <c r="J145" s="4"/>
      <c r="K145" s="4"/>
    </row>
    <row r="146" spans="1:11" ht="14.1" customHeight="1">
      <c r="A146" s="4"/>
      <c r="B146" s="4"/>
      <c r="C146" s="7" t="s">
        <v>16</v>
      </c>
      <c r="D146" s="300" t="s">
        <v>568</v>
      </c>
      <c r="E146" s="300" t="s">
        <v>481</v>
      </c>
      <c r="F146" s="300" t="s">
        <v>481</v>
      </c>
      <c r="G146" s="300" t="s">
        <v>474</v>
      </c>
      <c r="H146" s="4"/>
      <c r="I146" s="4"/>
      <c r="J146" s="4"/>
      <c r="K146" s="4"/>
    </row>
    <row r="147" spans="1:11" ht="14.1" customHeight="1">
      <c r="A147" s="4"/>
      <c r="B147" s="4"/>
      <c r="C147" s="7" t="s">
        <v>680</v>
      </c>
      <c r="D147" s="300" t="s">
        <v>692</v>
      </c>
      <c r="E147" s="300" t="s">
        <v>1388</v>
      </c>
      <c r="F147" s="300" t="s">
        <v>1388</v>
      </c>
      <c r="G147" s="300" t="s">
        <v>474</v>
      </c>
      <c r="H147" s="4"/>
      <c r="I147" s="4"/>
      <c r="J147" s="4"/>
      <c r="K147" s="4"/>
    </row>
    <row r="148" spans="1:11" ht="14.1" customHeight="1">
      <c r="A148" s="4"/>
      <c r="B148" s="4"/>
      <c r="C148" s="7" t="s">
        <v>676</v>
      </c>
      <c r="D148" s="300" t="s">
        <v>691</v>
      </c>
      <c r="E148" s="300" t="s">
        <v>3007</v>
      </c>
      <c r="F148" s="300" t="s">
        <v>3007</v>
      </c>
      <c r="G148" s="300" t="s">
        <v>474</v>
      </c>
      <c r="H148" s="4"/>
      <c r="I148" s="4"/>
      <c r="J148" s="4"/>
      <c r="K148" s="4"/>
    </row>
    <row r="149" spans="1:11" ht="14.1" customHeight="1">
      <c r="A149" s="4"/>
      <c r="B149" s="4"/>
      <c r="C149" s="7" t="s">
        <v>477</v>
      </c>
      <c r="D149" s="300" t="s">
        <v>450</v>
      </c>
      <c r="E149" s="300" t="s">
        <v>545</v>
      </c>
      <c r="F149" s="300" t="s">
        <v>474</v>
      </c>
      <c r="G149" s="300" t="s">
        <v>583</v>
      </c>
      <c r="H149" s="4"/>
      <c r="I149" s="4"/>
      <c r="J149" s="4"/>
      <c r="K149" s="4"/>
    </row>
    <row r="150" spans="1:11" ht="14.1" customHeight="1">
      <c r="A150" s="4"/>
      <c r="B150" s="4"/>
      <c r="C150" s="7" t="s">
        <v>476</v>
      </c>
      <c r="D150" s="300" t="s">
        <v>450</v>
      </c>
      <c r="E150" s="300" t="s">
        <v>1626</v>
      </c>
      <c r="F150" s="300" t="s">
        <v>474</v>
      </c>
      <c r="G150" s="300" t="s">
        <v>583</v>
      </c>
      <c r="H150" s="4"/>
      <c r="I150" s="4"/>
      <c r="J150" s="4"/>
      <c r="K150" s="4"/>
    </row>
    <row r="151" spans="1:11" ht="14.1" customHeight="1">
      <c r="A151" s="4"/>
      <c r="B151" s="4"/>
      <c r="C151" s="7" t="s">
        <v>22</v>
      </c>
      <c r="D151" s="300" t="s">
        <v>450</v>
      </c>
      <c r="E151" s="300" t="s">
        <v>3008</v>
      </c>
      <c r="F151" s="300" t="s">
        <v>474</v>
      </c>
      <c r="G151" s="300" t="s">
        <v>583</v>
      </c>
      <c r="H151" s="4"/>
      <c r="I151" s="4"/>
      <c r="J151" s="4"/>
      <c r="K151" s="4"/>
    </row>
    <row r="152" spans="1:11" ht="14.1" customHeight="1">
      <c r="A152" s="4"/>
      <c r="B152" s="4"/>
      <c r="C152" s="823" t="s">
        <v>473</v>
      </c>
      <c r="D152" s="824"/>
      <c r="E152" s="824"/>
      <c r="F152" s="824"/>
      <c r="G152" s="824"/>
      <c r="H152" s="4"/>
      <c r="I152" s="4"/>
      <c r="J152" s="4"/>
      <c r="K152" s="4"/>
    </row>
    <row r="153" spans="1:11" ht="14.1" customHeight="1">
      <c r="A153" s="4"/>
      <c r="B153" s="4"/>
      <c r="C153" s="13"/>
      <c r="D153" s="301">
        <v>2021</v>
      </c>
      <c r="E153" s="301">
        <v>2022</v>
      </c>
      <c r="F153" s="301">
        <v>2023</v>
      </c>
      <c r="G153" s="301">
        <v>2024</v>
      </c>
      <c r="H153" s="4"/>
      <c r="I153" s="4"/>
      <c r="J153" s="4"/>
      <c r="K153" s="4"/>
    </row>
    <row r="154" spans="1:11" ht="14.1" customHeight="1">
      <c r="A154" s="4"/>
      <c r="B154" s="4"/>
      <c r="C154" s="12"/>
      <c r="D154" s="302" t="s">
        <v>7</v>
      </c>
      <c r="E154" s="302" t="s">
        <v>8</v>
      </c>
      <c r="F154" s="302" t="s">
        <v>8</v>
      </c>
      <c r="G154" s="302" t="s">
        <v>8</v>
      </c>
      <c r="H154" s="4"/>
      <c r="I154" s="4"/>
      <c r="J154" s="4"/>
      <c r="K154" s="4"/>
    </row>
    <row r="155" spans="1:11" ht="14.1" customHeight="1">
      <c r="A155" s="4"/>
      <c r="B155" s="4"/>
      <c r="C155" s="11" t="s">
        <v>470</v>
      </c>
      <c r="D155" s="303">
        <v>0</v>
      </c>
      <c r="E155" s="303">
        <v>0</v>
      </c>
      <c r="F155" s="303">
        <v>0</v>
      </c>
      <c r="G155" s="303">
        <v>0</v>
      </c>
      <c r="H155" s="4"/>
      <c r="I155" s="4"/>
      <c r="J155" s="4"/>
      <c r="K155" s="4"/>
    </row>
    <row r="156" spans="1:11" ht="14.1" customHeight="1">
      <c r="A156" s="4"/>
      <c r="B156" s="4"/>
      <c r="C156" s="11" t="s">
        <v>459</v>
      </c>
      <c r="D156" s="303">
        <v>0</v>
      </c>
      <c r="E156" s="303">
        <v>0</v>
      </c>
      <c r="F156" s="303">
        <v>0</v>
      </c>
      <c r="G156" s="303">
        <v>0</v>
      </c>
      <c r="H156" s="4"/>
      <c r="I156" s="4"/>
      <c r="J156" s="4"/>
      <c r="K156" s="4"/>
    </row>
    <row r="157" spans="1:11" ht="14.1" customHeight="1">
      <c r="A157" s="4"/>
      <c r="B157" s="4"/>
      <c r="C157" s="11" t="s">
        <v>463</v>
      </c>
      <c r="D157" s="303">
        <v>0</v>
      </c>
      <c r="E157" s="303">
        <v>0</v>
      </c>
      <c r="F157" s="303">
        <v>0</v>
      </c>
      <c r="G157" s="303">
        <v>0</v>
      </c>
      <c r="H157" s="4"/>
      <c r="I157" s="4"/>
      <c r="J157" s="4"/>
      <c r="K157" s="4"/>
    </row>
    <row r="158" spans="1:11" ht="14.1" customHeight="1">
      <c r="A158" s="4"/>
      <c r="B158" s="4"/>
      <c r="C158" s="11" t="s">
        <v>469</v>
      </c>
      <c r="D158" s="303">
        <v>0</v>
      </c>
      <c r="E158" s="303">
        <v>0</v>
      </c>
      <c r="F158" s="303">
        <v>0</v>
      </c>
      <c r="G158" s="303">
        <v>0</v>
      </c>
      <c r="H158" s="4"/>
      <c r="I158" s="4"/>
      <c r="J158" s="4"/>
      <c r="K158" s="4"/>
    </row>
    <row r="159" spans="1:11" ht="14.1" customHeight="1">
      <c r="A159" s="4"/>
      <c r="B159" s="4"/>
      <c r="C159" s="11" t="s">
        <v>459</v>
      </c>
      <c r="D159" s="303">
        <v>0</v>
      </c>
      <c r="E159" s="303">
        <v>0</v>
      </c>
      <c r="F159" s="303">
        <v>0</v>
      </c>
      <c r="G159" s="303">
        <v>0</v>
      </c>
      <c r="H159" s="4"/>
      <c r="I159" s="4"/>
      <c r="J159" s="4"/>
      <c r="K159" s="4"/>
    </row>
    <row r="160" spans="1:11" ht="14.1" customHeight="1">
      <c r="A160" s="4"/>
      <c r="B160" s="4"/>
      <c r="C160" s="11" t="s">
        <v>463</v>
      </c>
      <c r="D160" s="303">
        <v>0</v>
      </c>
      <c r="E160" s="303">
        <v>0</v>
      </c>
      <c r="F160" s="303">
        <v>0</v>
      </c>
      <c r="G160" s="303">
        <v>0</v>
      </c>
      <c r="H160" s="4"/>
      <c r="I160" s="4"/>
      <c r="J160" s="4"/>
      <c r="K160" s="4"/>
    </row>
    <row r="161" spans="1:11" ht="14.1" customHeight="1">
      <c r="A161" s="4"/>
      <c r="B161" s="4"/>
      <c r="C161" s="11" t="s">
        <v>468</v>
      </c>
      <c r="D161" s="303">
        <v>0</v>
      </c>
      <c r="E161" s="303">
        <v>0</v>
      </c>
      <c r="F161" s="303">
        <v>0</v>
      </c>
      <c r="G161" s="303">
        <v>0</v>
      </c>
      <c r="H161" s="4"/>
      <c r="I161" s="4"/>
      <c r="J161" s="4"/>
      <c r="K161" s="4"/>
    </row>
    <row r="162" spans="1:11" ht="14.1" customHeight="1">
      <c r="A162" s="4"/>
      <c r="B162" s="4"/>
      <c r="C162" s="11" t="s">
        <v>459</v>
      </c>
      <c r="D162" s="303">
        <v>0</v>
      </c>
      <c r="E162" s="303">
        <v>0</v>
      </c>
      <c r="F162" s="303">
        <v>0</v>
      </c>
      <c r="G162" s="303">
        <v>0</v>
      </c>
      <c r="H162" s="4"/>
      <c r="I162" s="4"/>
      <c r="J162" s="4"/>
      <c r="K162" s="4"/>
    </row>
    <row r="163" spans="1:11" ht="14.1" customHeight="1">
      <c r="A163" s="4"/>
      <c r="B163" s="4"/>
      <c r="C163" s="11" t="s">
        <v>463</v>
      </c>
      <c r="D163" s="303">
        <v>0</v>
      </c>
      <c r="E163" s="303">
        <v>0</v>
      </c>
      <c r="F163" s="303">
        <v>0</v>
      </c>
      <c r="G163" s="303">
        <v>0</v>
      </c>
      <c r="H163" s="4"/>
      <c r="I163" s="4"/>
      <c r="J163" s="4"/>
      <c r="K163" s="4"/>
    </row>
    <row r="164" spans="1:11" ht="14.1" customHeight="1">
      <c r="A164" s="4"/>
      <c r="B164" s="4"/>
      <c r="C164" s="11" t="s">
        <v>467</v>
      </c>
      <c r="D164" s="303">
        <v>0</v>
      </c>
      <c r="E164" s="303">
        <v>0</v>
      </c>
      <c r="F164" s="303">
        <v>0</v>
      </c>
      <c r="G164" s="303">
        <v>0</v>
      </c>
      <c r="H164" s="4"/>
      <c r="I164" s="4"/>
      <c r="J164" s="4"/>
      <c r="K164" s="4"/>
    </row>
    <row r="165" spans="1:11" ht="14.1" customHeight="1">
      <c r="A165" s="4"/>
      <c r="B165" s="4"/>
      <c r="C165" s="11" t="s">
        <v>459</v>
      </c>
      <c r="D165" s="303">
        <v>0</v>
      </c>
      <c r="E165" s="303">
        <v>0</v>
      </c>
      <c r="F165" s="303">
        <v>0</v>
      </c>
      <c r="G165" s="303">
        <v>0</v>
      </c>
      <c r="H165" s="4"/>
      <c r="I165" s="4"/>
      <c r="J165" s="4"/>
      <c r="K165" s="4"/>
    </row>
    <row r="166" spans="1:11" ht="14.1" customHeight="1">
      <c r="A166" s="4"/>
      <c r="B166" s="4"/>
      <c r="C166" s="11" t="s">
        <v>463</v>
      </c>
      <c r="D166" s="303">
        <v>0</v>
      </c>
      <c r="E166" s="303">
        <v>0</v>
      </c>
      <c r="F166" s="303">
        <v>0</v>
      </c>
      <c r="G166" s="303">
        <v>0</v>
      </c>
      <c r="H166" s="4"/>
      <c r="I166" s="4"/>
      <c r="J166" s="4"/>
      <c r="K166" s="4"/>
    </row>
    <row r="167" spans="1:11" ht="14.1" customHeight="1">
      <c r="A167" s="4"/>
      <c r="B167" s="4"/>
      <c r="C167" s="11" t="s">
        <v>472</v>
      </c>
      <c r="D167" s="303">
        <v>0</v>
      </c>
      <c r="E167" s="303">
        <v>0</v>
      </c>
      <c r="F167" s="303">
        <v>0</v>
      </c>
      <c r="G167" s="303">
        <v>0</v>
      </c>
      <c r="H167" s="4"/>
      <c r="I167" s="4"/>
      <c r="J167" s="4"/>
      <c r="K167" s="4"/>
    </row>
    <row r="168" spans="1:11" ht="14.1" customHeight="1">
      <c r="A168" s="4"/>
      <c r="B168" s="4"/>
      <c r="C168" s="11" t="s">
        <v>459</v>
      </c>
      <c r="D168" s="303">
        <v>0</v>
      </c>
      <c r="E168" s="303">
        <v>0</v>
      </c>
      <c r="F168" s="303">
        <v>0</v>
      </c>
      <c r="G168" s="303">
        <v>0</v>
      </c>
      <c r="H168" s="4"/>
      <c r="I168" s="4"/>
      <c r="J168" s="4"/>
      <c r="K168" s="4"/>
    </row>
    <row r="169" spans="1:11" ht="14.1" customHeight="1">
      <c r="A169" s="4"/>
      <c r="B169" s="4"/>
      <c r="C169" s="11" t="s">
        <v>463</v>
      </c>
      <c r="D169" s="303">
        <v>0</v>
      </c>
      <c r="E169" s="303">
        <v>0</v>
      </c>
      <c r="F169" s="303">
        <v>0</v>
      </c>
      <c r="G169" s="303">
        <v>0</v>
      </c>
      <c r="H169" s="4"/>
      <c r="I169" s="4"/>
      <c r="J169" s="4"/>
      <c r="K169" s="4"/>
    </row>
    <row r="170" spans="1:11" ht="14.1" customHeight="1">
      <c r="A170" s="4"/>
      <c r="B170" s="4"/>
      <c r="C170" s="11" t="s">
        <v>465</v>
      </c>
      <c r="D170" s="303">
        <v>0</v>
      </c>
      <c r="E170" s="303">
        <v>0</v>
      </c>
      <c r="F170" s="303">
        <v>0</v>
      </c>
      <c r="G170" s="303">
        <v>0</v>
      </c>
      <c r="H170" s="4"/>
      <c r="I170" s="4"/>
      <c r="J170" s="4"/>
      <c r="K170" s="4"/>
    </row>
    <row r="171" spans="1:11" ht="14.1" customHeight="1">
      <c r="A171" s="4"/>
      <c r="B171" s="4"/>
      <c r="C171" s="11" t="s">
        <v>459</v>
      </c>
      <c r="D171" s="303">
        <v>0</v>
      </c>
      <c r="E171" s="303">
        <v>0</v>
      </c>
      <c r="F171" s="303">
        <v>0</v>
      </c>
      <c r="G171" s="303">
        <v>0</v>
      </c>
      <c r="H171" s="4"/>
      <c r="I171" s="4"/>
      <c r="J171" s="4"/>
      <c r="K171" s="4"/>
    </row>
    <row r="172" spans="1:11" ht="14.1" customHeight="1">
      <c r="A172" s="4"/>
      <c r="B172" s="4"/>
      <c r="C172" s="11" t="s">
        <v>463</v>
      </c>
      <c r="D172" s="303">
        <v>0</v>
      </c>
      <c r="E172" s="303">
        <v>0</v>
      </c>
      <c r="F172" s="303">
        <v>0</v>
      </c>
      <c r="G172" s="303">
        <v>0</v>
      </c>
      <c r="H172" s="4"/>
      <c r="I172" s="4"/>
      <c r="J172" s="4"/>
      <c r="K172" s="4"/>
    </row>
    <row r="173" spans="1:11" ht="14.1" customHeight="1">
      <c r="A173" s="4"/>
      <c r="B173" s="4"/>
      <c r="C173" s="11" t="s">
        <v>464</v>
      </c>
      <c r="D173" s="303">
        <v>0</v>
      </c>
      <c r="E173" s="303">
        <v>0</v>
      </c>
      <c r="F173" s="303">
        <v>0</v>
      </c>
      <c r="G173" s="303">
        <v>0</v>
      </c>
      <c r="H173" s="4"/>
      <c r="I173" s="4"/>
      <c r="J173" s="4"/>
      <c r="K173" s="4"/>
    </row>
    <row r="174" spans="1:11" ht="14.1" customHeight="1">
      <c r="A174" s="4"/>
      <c r="B174" s="4"/>
      <c r="C174" s="11" t="s">
        <v>459</v>
      </c>
      <c r="D174" s="303">
        <v>0</v>
      </c>
      <c r="E174" s="303">
        <v>0</v>
      </c>
      <c r="F174" s="303">
        <v>0</v>
      </c>
      <c r="G174" s="303">
        <v>0</v>
      </c>
      <c r="H174" s="4"/>
      <c r="I174" s="4"/>
      <c r="J174" s="4"/>
      <c r="K174" s="4"/>
    </row>
    <row r="175" spans="1:11" ht="14.1" customHeight="1">
      <c r="A175" s="4"/>
      <c r="B175" s="4"/>
      <c r="C175" s="11" t="s">
        <v>463</v>
      </c>
      <c r="D175" s="303">
        <v>0</v>
      </c>
      <c r="E175" s="303">
        <v>0</v>
      </c>
      <c r="F175" s="303">
        <v>0</v>
      </c>
      <c r="G175" s="303">
        <v>0</v>
      </c>
      <c r="H175" s="4"/>
      <c r="I175" s="4"/>
      <c r="J175" s="4"/>
      <c r="K175" s="4"/>
    </row>
    <row r="176" spans="1:11" ht="14.1" customHeight="1">
      <c r="A176" s="4"/>
      <c r="B176" s="4"/>
      <c r="C176" s="11" t="s">
        <v>462</v>
      </c>
      <c r="D176" s="303">
        <v>0</v>
      </c>
      <c r="E176" s="303">
        <v>0</v>
      </c>
      <c r="F176" s="303">
        <v>0</v>
      </c>
      <c r="G176" s="303">
        <v>0</v>
      </c>
      <c r="H176" s="4"/>
      <c r="I176" s="4"/>
      <c r="J176" s="4"/>
      <c r="K176" s="4"/>
    </row>
    <row r="177" spans="1:11" ht="14.1" customHeight="1">
      <c r="A177" s="4"/>
      <c r="B177" s="4"/>
      <c r="C177" s="11" t="s">
        <v>459</v>
      </c>
      <c r="D177" s="303">
        <v>0</v>
      </c>
      <c r="E177" s="303">
        <v>0</v>
      </c>
      <c r="F177" s="303">
        <v>0</v>
      </c>
      <c r="G177" s="303">
        <v>0</v>
      </c>
      <c r="H177" s="4"/>
      <c r="I177" s="4"/>
      <c r="J177" s="4"/>
      <c r="K177" s="4"/>
    </row>
    <row r="178" spans="1:11" ht="14.1" customHeight="1">
      <c r="A178" s="4"/>
      <c r="B178" s="4"/>
      <c r="C178" s="11" t="s">
        <v>458</v>
      </c>
      <c r="D178" s="303">
        <v>0</v>
      </c>
      <c r="E178" s="303">
        <v>0</v>
      </c>
      <c r="F178" s="303">
        <v>0</v>
      </c>
      <c r="G178" s="303">
        <v>0</v>
      </c>
      <c r="H178" s="4"/>
      <c r="I178" s="4"/>
      <c r="J178" s="4"/>
      <c r="K178" s="4"/>
    </row>
    <row r="179" spans="1:11" ht="14.1" customHeight="1">
      <c r="A179" s="4"/>
      <c r="B179" s="4"/>
      <c r="C179" s="11" t="s">
        <v>457</v>
      </c>
      <c r="D179" s="303">
        <v>0</v>
      </c>
      <c r="E179" s="303">
        <v>0</v>
      </c>
      <c r="F179" s="303">
        <v>0</v>
      </c>
      <c r="G179" s="303">
        <v>0</v>
      </c>
      <c r="H179" s="4"/>
      <c r="I179" s="4"/>
      <c r="J179" s="4"/>
      <c r="K179" s="4"/>
    </row>
    <row r="180" spans="1:11" ht="14.1" customHeight="1">
      <c r="A180" s="4"/>
      <c r="B180" s="4"/>
      <c r="C180" s="11" t="s">
        <v>456</v>
      </c>
      <c r="D180" s="303">
        <v>0</v>
      </c>
      <c r="E180" s="303">
        <v>0</v>
      </c>
      <c r="F180" s="303">
        <v>0</v>
      </c>
      <c r="G180" s="303">
        <v>0</v>
      </c>
      <c r="H180" s="4"/>
      <c r="I180" s="4"/>
      <c r="J180" s="4"/>
      <c r="K180" s="4"/>
    </row>
    <row r="181" spans="1:11" ht="14.1" customHeight="1">
      <c r="A181" s="4"/>
      <c r="B181" s="4"/>
      <c r="C181" s="11" t="s">
        <v>455</v>
      </c>
      <c r="D181" s="303">
        <v>0</v>
      </c>
      <c r="E181" s="303">
        <v>0</v>
      </c>
      <c r="F181" s="303">
        <v>0</v>
      </c>
      <c r="G181" s="303">
        <v>0</v>
      </c>
      <c r="H181" s="4"/>
      <c r="I181" s="4"/>
      <c r="J181" s="4"/>
      <c r="K181" s="4"/>
    </row>
    <row r="182" spans="1:11" ht="14.1" customHeight="1">
      <c r="A182" s="4"/>
      <c r="B182" s="4"/>
      <c r="C182" s="11" t="s">
        <v>461</v>
      </c>
      <c r="D182" s="303">
        <v>1000000</v>
      </c>
      <c r="E182" s="303">
        <v>5000000</v>
      </c>
      <c r="F182" s="303">
        <v>5000000</v>
      </c>
      <c r="G182" s="303">
        <v>0</v>
      </c>
      <c r="H182" s="4"/>
      <c r="I182" s="4"/>
      <c r="J182" s="4"/>
      <c r="K182" s="4"/>
    </row>
    <row r="183" spans="1:11" ht="14.1" customHeight="1">
      <c r="A183" s="4"/>
      <c r="B183" s="4"/>
      <c r="C183" s="11" t="s">
        <v>459</v>
      </c>
      <c r="D183" s="303">
        <v>1000000</v>
      </c>
      <c r="E183" s="303">
        <v>5000000</v>
      </c>
      <c r="F183" s="303">
        <v>5000000</v>
      </c>
      <c r="G183" s="303">
        <v>0</v>
      </c>
      <c r="H183" s="4"/>
      <c r="I183" s="4"/>
      <c r="J183" s="4"/>
      <c r="K183" s="4"/>
    </row>
    <row r="184" spans="1:11" ht="14.1" customHeight="1">
      <c r="A184" s="4"/>
      <c r="B184" s="4"/>
      <c r="C184" s="11" t="s">
        <v>458</v>
      </c>
      <c r="D184" s="303">
        <v>0</v>
      </c>
      <c r="E184" s="303">
        <v>0</v>
      </c>
      <c r="F184" s="303">
        <v>0</v>
      </c>
      <c r="G184" s="303">
        <v>0</v>
      </c>
      <c r="H184" s="4"/>
      <c r="I184" s="4"/>
      <c r="J184" s="4"/>
      <c r="K184" s="4"/>
    </row>
    <row r="185" spans="1:11" ht="14.1" customHeight="1">
      <c r="A185" s="4"/>
      <c r="B185" s="4"/>
      <c r="C185" s="11" t="s">
        <v>457</v>
      </c>
      <c r="D185" s="303">
        <v>0</v>
      </c>
      <c r="E185" s="303">
        <v>0</v>
      </c>
      <c r="F185" s="303">
        <v>0</v>
      </c>
      <c r="G185" s="303">
        <v>0</v>
      </c>
      <c r="H185" s="4"/>
      <c r="I185" s="4"/>
      <c r="J185" s="4"/>
      <c r="K185" s="4"/>
    </row>
    <row r="186" spans="1:11" ht="14.1" customHeight="1">
      <c r="A186" s="4"/>
      <c r="B186" s="4"/>
      <c r="C186" s="11" t="s">
        <v>456</v>
      </c>
      <c r="D186" s="303">
        <v>0</v>
      </c>
      <c r="E186" s="303">
        <v>0</v>
      </c>
      <c r="F186" s="303">
        <v>0</v>
      </c>
      <c r="G186" s="303">
        <v>0</v>
      </c>
      <c r="H186" s="4"/>
      <c r="I186" s="4"/>
      <c r="J186" s="4"/>
      <c r="K186" s="4"/>
    </row>
    <row r="187" spans="1:11" ht="14.1" customHeight="1">
      <c r="A187" s="4"/>
      <c r="B187" s="4"/>
      <c r="C187" s="11" t="s">
        <v>455</v>
      </c>
      <c r="D187" s="303">
        <v>0</v>
      </c>
      <c r="E187" s="303">
        <v>0</v>
      </c>
      <c r="F187" s="303">
        <v>0</v>
      </c>
      <c r="G187" s="303">
        <v>0</v>
      </c>
      <c r="H187" s="4"/>
      <c r="I187" s="4"/>
      <c r="J187" s="4"/>
      <c r="K187" s="4"/>
    </row>
    <row r="188" spans="1:11" ht="14.1" customHeight="1">
      <c r="A188" s="4"/>
      <c r="B188" s="4"/>
      <c r="C188" s="11" t="s">
        <v>460</v>
      </c>
      <c r="D188" s="303">
        <v>0</v>
      </c>
      <c r="E188" s="303">
        <v>0</v>
      </c>
      <c r="F188" s="303">
        <v>0</v>
      </c>
      <c r="G188" s="303">
        <v>0</v>
      </c>
      <c r="H188" s="4"/>
      <c r="I188" s="4"/>
      <c r="J188" s="4"/>
      <c r="K188" s="4"/>
    </row>
    <row r="189" spans="1:11" ht="14.1" customHeight="1">
      <c r="A189" s="4"/>
      <c r="B189" s="4"/>
      <c r="C189" s="11" t="s">
        <v>459</v>
      </c>
      <c r="D189" s="303">
        <v>0</v>
      </c>
      <c r="E189" s="303">
        <v>0</v>
      </c>
      <c r="F189" s="303">
        <v>0</v>
      </c>
      <c r="G189" s="303">
        <v>0</v>
      </c>
      <c r="H189" s="4"/>
      <c r="I189" s="4"/>
      <c r="J189" s="4"/>
      <c r="K189" s="4"/>
    </row>
    <row r="190" spans="1:11" ht="14.1" customHeight="1">
      <c r="A190" s="4"/>
      <c r="B190" s="4"/>
      <c r="C190" s="11" t="s">
        <v>458</v>
      </c>
      <c r="D190" s="303">
        <v>0</v>
      </c>
      <c r="E190" s="303">
        <v>0</v>
      </c>
      <c r="F190" s="303">
        <v>0</v>
      </c>
      <c r="G190" s="303">
        <v>0</v>
      </c>
      <c r="H190" s="4"/>
      <c r="I190" s="4"/>
      <c r="J190" s="4"/>
      <c r="K190" s="4"/>
    </row>
    <row r="191" spans="1:11" ht="14.1" customHeight="1">
      <c r="A191" s="4"/>
      <c r="B191" s="4"/>
      <c r="C191" s="11" t="s">
        <v>457</v>
      </c>
      <c r="D191" s="303">
        <v>0</v>
      </c>
      <c r="E191" s="303">
        <v>0</v>
      </c>
      <c r="F191" s="303">
        <v>0</v>
      </c>
      <c r="G191" s="303">
        <v>0</v>
      </c>
      <c r="H191" s="4"/>
      <c r="I191" s="4"/>
      <c r="J191" s="4"/>
      <c r="K191" s="4"/>
    </row>
    <row r="192" spans="1:11" ht="14.1" customHeight="1">
      <c r="A192" s="4"/>
      <c r="B192" s="4"/>
      <c r="C192" s="11" t="s">
        <v>456</v>
      </c>
      <c r="D192" s="303">
        <v>0</v>
      </c>
      <c r="E192" s="303">
        <v>0</v>
      </c>
      <c r="F192" s="303">
        <v>0</v>
      </c>
      <c r="G192" s="303">
        <v>0</v>
      </c>
      <c r="H192" s="4"/>
      <c r="I192" s="4"/>
      <c r="J192" s="4"/>
      <c r="K192" s="4"/>
    </row>
    <row r="193" spans="1:11" ht="14.1" customHeight="1">
      <c r="A193" s="4"/>
      <c r="B193" s="4"/>
      <c r="C193" s="11" t="s">
        <v>455</v>
      </c>
      <c r="D193" s="303">
        <v>0</v>
      </c>
      <c r="E193" s="303">
        <v>0</v>
      </c>
      <c r="F193" s="303">
        <v>0</v>
      </c>
      <c r="G193" s="303">
        <v>0</v>
      </c>
      <c r="H193" s="4"/>
      <c r="I193" s="4"/>
      <c r="J193" s="4"/>
      <c r="K193" s="4"/>
    </row>
    <row r="194" spans="1:11" ht="14.1" customHeight="1">
      <c r="A194" s="4"/>
      <c r="B194" s="4"/>
      <c r="C194" s="11" t="s">
        <v>454</v>
      </c>
      <c r="D194" s="303">
        <v>0</v>
      </c>
      <c r="E194" s="303">
        <v>0</v>
      </c>
      <c r="F194" s="303">
        <v>0</v>
      </c>
      <c r="G194" s="303">
        <v>0</v>
      </c>
      <c r="H194" s="4"/>
      <c r="I194" s="4"/>
      <c r="J194" s="4"/>
      <c r="K194" s="4"/>
    </row>
    <row r="195" spans="1:11" ht="14.1" customHeight="1">
      <c r="A195" s="4"/>
      <c r="B195" s="4"/>
      <c r="C195" s="11" t="s">
        <v>453</v>
      </c>
      <c r="D195" s="303">
        <v>0</v>
      </c>
      <c r="E195" s="303">
        <v>0</v>
      </c>
      <c r="F195" s="303">
        <v>0</v>
      </c>
      <c r="G195" s="303">
        <v>0</v>
      </c>
      <c r="H195" s="4"/>
      <c r="I195" s="4"/>
      <c r="J195" s="4"/>
      <c r="K195" s="4"/>
    </row>
    <row r="196" spans="1:11" ht="14.1" customHeight="1">
      <c r="A196" s="4"/>
      <c r="B196" s="4"/>
      <c r="C196" s="10" t="s">
        <v>165</v>
      </c>
      <c r="D196" s="303">
        <v>1000000</v>
      </c>
      <c r="E196" s="303">
        <v>5000000</v>
      </c>
      <c r="F196" s="303">
        <v>5000000</v>
      </c>
      <c r="G196" s="303">
        <v>0</v>
      </c>
      <c r="H196" s="4"/>
      <c r="I196" s="4"/>
      <c r="J196" s="4"/>
      <c r="K196" s="4"/>
    </row>
    <row r="197" spans="1:11" ht="14.1" customHeight="1">
      <c r="A197" s="4"/>
      <c r="B197" s="4"/>
      <c r="C197" s="14" t="s">
        <v>484</v>
      </c>
      <c r="D197" s="825" t="s">
        <v>3009</v>
      </c>
      <c r="E197" s="826"/>
      <c r="F197" s="826"/>
      <c r="G197" s="826"/>
      <c r="H197" s="4"/>
      <c r="I197" s="4"/>
      <c r="J197" s="4"/>
      <c r="K197" s="4"/>
    </row>
    <row r="198" spans="1:11" ht="14.1" customHeight="1">
      <c r="A198" s="4"/>
      <c r="B198" s="4"/>
      <c r="C198" s="308" t="s">
        <v>482</v>
      </c>
      <c r="D198" s="821" t="s">
        <v>2619</v>
      </c>
      <c r="E198" s="822"/>
      <c r="F198" s="822"/>
      <c r="G198" s="822"/>
      <c r="H198" s="4"/>
      <c r="I198" s="4"/>
      <c r="J198" s="4"/>
      <c r="K198" s="4"/>
    </row>
    <row r="199" spans="1:11" ht="14.1" customHeight="1">
      <c r="A199" s="4"/>
      <c r="B199" s="4"/>
      <c r="C199" s="308" t="s">
        <v>15</v>
      </c>
      <c r="D199" s="821" t="s">
        <v>3010</v>
      </c>
      <c r="E199" s="822"/>
      <c r="F199" s="822"/>
      <c r="G199" s="822"/>
      <c r="H199" s="4"/>
      <c r="I199" s="4"/>
      <c r="J199" s="4"/>
      <c r="K199" s="4"/>
    </row>
    <row r="200" spans="1:11" ht="15" customHeight="1">
      <c r="A200" s="4"/>
      <c r="B200" s="4"/>
      <c r="C200" s="13"/>
      <c r="D200" s="301">
        <v>2021</v>
      </c>
      <c r="E200" s="301">
        <v>2022</v>
      </c>
      <c r="F200" s="301">
        <v>2023</v>
      </c>
      <c r="G200" s="301">
        <v>2024</v>
      </c>
      <c r="H200" s="4"/>
      <c r="I200" s="4"/>
      <c r="J200" s="4"/>
      <c r="K200" s="4"/>
    </row>
    <row r="201" spans="1:11" ht="15" customHeight="1">
      <c r="A201" s="4"/>
      <c r="B201" s="4"/>
      <c r="C201" s="12"/>
      <c r="D201" s="302" t="s">
        <v>7</v>
      </c>
      <c r="E201" s="302" t="s">
        <v>8</v>
      </c>
      <c r="F201" s="302" t="s">
        <v>8</v>
      </c>
      <c r="G201" s="302" t="s">
        <v>8</v>
      </c>
      <c r="H201" s="4"/>
      <c r="I201" s="4"/>
      <c r="J201" s="4"/>
      <c r="K201" s="4"/>
    </row>
    <row r="202" spans="1:11" ht="14.1" customHeight="1">
      <c r="A202" s="4"/>
      <c r="B202" s="4"/>
      <c r="C202" s="7" t="s">
        <v>16</v>
      </c>
      <c r="D202" s="300" t="s">
        <v>3011</v>
      </c>
      <c r="E202" s="300" t="s">
        <v>3012</v>
      </c>
      <c r="F202" s="300" t="s">
        <v>3012</v>
      </c>
      <c r="G202" s="300" t="s">
        <v>3012</v>
      </c>
      <c r="H202" s="4"/>
      <c r="I202" s="4"/>
      <c r="J202" s="4"/>
      <c r="K202" s="4"/>
    </row>
    <row r="203" spans="1:11" ht="14.1" customHeight="1">
      <c r="A203" s="4"/>
      <c r="B203" s="4"/>
      <c r="C203" s="7" t="s">
        <v>680</v>
      </c>
      <c r="D203" s="300" t="s">
        <v>2931</v>
      </c>
      <c r="E203" s="300" t="s">
        <v>1296</v>
      </c>
      <c r="F203" s="300" t="s">
        <v>1296</v>
      </c>
      <c r="G203" s="300" t="s">
        <v>1051</v>
      </c>
      <c r="H203" s="4"/>
      <c r="I203" s="4"/>
      <c r="J203" s="4"/>
      <c r="K203" s="4"/>
    </row>
    <row r="204" spans="1:11" ht="14.1" customHeight="1">
      <c r="A204" s="4"/>
      <c r="B204" s="4"/>
      <c r="C204" s="7" t="s">
        <v>676</v>
      </c>
      <c r="D204" s="300" t="s">
        <v>3013</v>
      </c>
      <c r="E204" s="300" t="s">
        <v>3014</v>
      </c>
      <c r="F204" s="300" t="s">
        <v>3014</v>
      </c>
      <c r="G204" s="300" t="s">
        <v>3015</v>
      </c>
      <c r="H204" s="4"/>
      <c r="I204" s="4"/>
      <c r="J204" s="4"/>
      <c r="K204" s="4"/>
    </row>
    <row r="205" spans="1:11" ht="14.1" customHeight="1">
      <c r="A205" s="4"/>
      <c r="B205" s="4"/>
      <c r="C205" s="7" t="s">
        <v>477</v>
      </c>
      <c r="D205" s="300" t="s">
        <v>450</v>
      </c>
      <c r="E205" s="300" t="s">
        <v>3016</v>
      </c>
      <c r="F205" s="300" t="s">
        <v>474</v>
      </c>
      <c r="G205" s="300" t="s">
        <v>474</v>
      </c>
      <c r="H205" s="4"/>
      <c r="I205" s="4"/>
      <c r="J205" s="4"/>
      <c r="K205" s="4"/>
    </row>
    <row r="206" spans="1:11" ht="14.1" customHeight="1">
      <c r="A206" s="4"/>
      <c r="B206" s="4"/>
      <c r="C206" s="7" t="s">
        <v>476</v>
      </c>
      <c r="D206" s="300" t="s">
        <v>450</v>
      </c>
      <c r="E206" s="300" t="s">
        <v>3017</v>
      </c>
      <c r="F206" s="300" t="s">
        <v>474</v>
      </c>
      <c r="G206" s="300" t="s">
        <v>866</v>
      </c>
      <c r="H206" s="4"/>
      <c r="I206" s="4"/>
      <c r="J206" s="4"/>
      <c r="K206" s="4"/>
    </row>
    <row r="207" spans="1:11" ht="14.1" customHeight="1">
      <c r="A207" s="4"/>
      <c r="B207" s="4"/>
      <c r="C207" s="7" t="s">
        <v>22</v>
      </c>
      <c r="D207" s="300" t="s">
        <v>450</v>
      </c>
      <c r="E207" s="300" t="s">
        <v>3018</v>
      </c>
      <c r="F207" s="300" t="s">
        <v>474</v>
      </c>
      <c r="G207" s="300" t="s">
        <v>866</v>
      </c>
      <c r="H207" s="4"/>
      <c r="I207" s="4"/>
      <c r="J207" s="4"/>
      <c r="K207" s="4"/>
    </row>
    <row r="208" spans="1:11" ht="14.1" customHeight="1">
      <c r="A208" s="4"/>
      <c r="B208" s="4"/>
      <c r="C208" s="823" t="s">
        <v>473</v>
      </c>
      <c r="D208" s="824"/>
      <c r="E208" s="824"/>
      <c r="F208" s="824"/>
      <c r="G208" s="824"/>
      <c r="H208" s="4"/>
      <c r="I208" s="4"/>
      <c r="J208" s="4"/>
      <c r="K208" s="4"/>
    </row>
    <row r="209" spans="1:11" ht="14.1" customHeight="1">
      <c r="A209" s="4"/>
      <c r="B209" s="4"/>
      <c r="C209" s="13"/>
      <c r="D209" s="301">
        <v>2021</v>
      </c>
      <c r="E209" s="301">
        <v>2022</v>
      </c>
      <c r="F209" s="301">
        <v>2023</v>
      </c>
      <c r="G209" s="301">
        <v>2024</v>
      </c>
      <c r="H209" s="4"/>
      <c r="I209" s="4"/>
      <c r="J209" s="4"/>
      <c r="K209" s="4"/>
    </row>
    <row r="210" spans="1:11" ht="14.1" customHeight="1">
      <c r="A210" s="4"/>
      <c r="B210" s="4"/>
      <c r="C210" s="12"/>
      <c r="D210" s="302" t="s">
        <v>7</v>
      </c>
      <c r="E210" s="302" t="s">
        <v>8</v>
      </c>
      <c r="F210" s="302" t="s">
        <v>8</v>
      </c>
      <c r="G210" s="302" t="s">
        <v>8</v>
      </c>
      <c r="H210" s="4"/>
      <c r="I210" s="4"/>
      <c r="J210" s="4"/>
      <c r="K210" s="4"/>
    </row>
    <row r="211" spans="1:11" ht="14.1" customHeight="1">
      <c r="A211" s="4"/>
      <c r="B211" s="4"/>
      <c r="C211" s="11" t="s">
        <v>470</v>
      </c>
      <c r="D211" s="303">
        <v>0</v>
      </c>
      <c r="E211" s="303">
        <v>0</v>
      </c>
      <c r="F211" s="303">
        <v>0</v>
      </c>
      <c r="G211" s="303">
        <v>0</v>
      </c>
      <c r="H211" s="4"/>
      <c r="I211" s="4"/>
      <c r="J211" s="4"/>
      <c r="K211" s="4"/>
    </row>
    <row r="212" spans="1:11" ht="14.1" customHeight="1">
      <c r="A212" s="4"/>
      <c r="B212" s="4"/>
      <c r="C212" s="11" t="s">
        <v>459</v>
      </c>
      <c r="D212" s="303">
        <v>0</v>
      </c>
      <c r="E212" s="303">
        <v>0</v>
      </c>
      <c r="F212" s="303">
        <v>0</v>
      </c>
      <c r="G212" s="303">
        <v>0</v>
      </c>
      <c r="H212" s="4"/>
      <c r="I212" s="4"/>
      <c r="J212" s="4"/>
      <c r="K212" s="4"/>
    </row>
    <row r="213" spans="1:11" ht="14.1" customHeight="1">
      <c r="A213" s="4"/>
      <c r="B213" s="4"/>
      <c r="C213" s="11" t="s">
        <v>463</v>
      </c>
      <c r="D213" s="303">
        <v>0</v>
      </c>
      <c r="E213" s="303">
        <v>0</v>
      </c>
      <c r="F213" s="303">
        <v>0</v>
      </c>
      <c r="G213" s="303">
        <v>0</v>
      </c>
      <c r="H213" s="4"/>
      <c r="I213" s="4"/>
      <c r="J213" s="4"/>
      <c r="K213" s="4"/>
    </row>
    <row r="214" spans="1:11" ht="14.1" customHeight="1">
      <c r="A214" s="4"/>
      <c r="B214" s="4"/>
      <c r="C214" s="11" t="s">
        <v>469</v>
      </c>
      <c r="D214" s="303">
        <v>0</v>
      </c>
      <c r="E214" s="303">
        <v>0</v>
      </c>
      <c r="F214" s="303">
        <v>0</v>
      </c>
      <c r="G214" s="303">
        <v>0</v>
      </c>
      <c r="H214" s="4"/>
      <c r="I214" s="4"/>
      <c r="J214" s="4"/>
      <c r="K214" s="4"/>
    </row>
    <row r="215" spans="1:11" ht="14.1" customHeight="1">
      <c r="A215" s="4"/>
      <c r="B215" s="4"/>
      <c r="C215" s="11" t="s">
        <v>459</v>
      </c>
      <c r="D215" s="303">
        <v>0</v>
      </c>
      <c r="E215" s="303">
        <v>0</v>
      </c>
      <c r="F215" s="303">
        <v>0</v>
      </c>
      <c r="G215" s="303">
        <v>0</v>
      </c>
      <c r="H215" s="4"/>
      <c r="I215" s="4"/>
      <c r="J215" s="4"/>
      <c r="K215" s="4"/>
    </row>
    <row r="216" spans="1:11" ht="14.1" customHeight="1">
      <c r="A216" s="4"/>
      <c r="B216" s="4"/>
      <c r="C216" s="11" t="s">
        <v>463</v>
      </c>
      <c r="D216" s="303">
        <v>0</v>
      </c>
      <c r="E216" s="303">
        <v>0</v>
      </c>
      <c r="F216" s="303">
        <v>0</v>
      </c>
      <c r="G216" s="303">
        <v>0</v>
      </c>
      <c r="H216" s="4"/>
      <c r="I216" s="4"/>
      <c r="J216" s="4"/>
      <c r="K216" s="4"/>
    </row>
    <row r="217" spans="1:11" ht="14.1" customHeight="1">
      <c r="A217" s="4"/>
      <c r="B217" s="4"/>
      <c r="C217" s="11" t="s">
        <v>468</v>
      </c>
      <c r="D217" s="303">
        <v>0</v>
      </c>
      <c r="E217" s="303">
        <v>0</v>
      </c>
      <c r="F217" s="303">
        <v>0</v>
      </c>
      <c r="G217" s="303">
        <v>0</v>
      </c>
      <c r="H217" s="4"/>
      <c r="I217" s="4"/>
      <c r="J217" s="4"/>
      <c r="K217" s="4"/>
    </row>
    <row r="218" spans="1:11" ht="14.1" customHeight="1">
      <c r="A218" s="4"/>
      <c r="B218" s="4"/>
      <c r="C218" s="11" t="s">
        <v>459</v>
      </c>
      <c r="D218" s="303">
        <v>0</v>
      </c>
      <c r="E218" s="303">
        <v>0</v>
      </c>
      <c r="F218" s="303">
        <v>0</v>
      </c>
      <c r="G218" s="303">
        <v>0</v>
      </c>
      <c r="H218" s="4"/>
      <c r="I218" s="4"/>
      <c r="J218" s="4"/>
      <c r="K218" s="4"/>
    </row>
    <row r="219" spans="1:11" ht="14.1" customHeight="1">
      <c r="A219" s="4"/>
      <c r="B219" s="4"/>
      <c r="C219" s="11" t="s">
        <v>463</v>
      </c>
      <c r="D219" s="303">
        <v>0</v>
      </c>
      <c r="E219" s="303">
        <v>0</v>
      </c>
      <c r="F219" s="303">
        <v>0</v>
      </c>
      <c r="G219" s="303">
        <v>0</v>
      </c>
      <c r="H219" s="4"/>
      <c r="I219" s="4"/>
      <c r="J219" s="4"/>
      <c r="K219" s="4"/>
    </row>
    <row r="220" spans="1:11" ht="14.1" customHeight="1">
      <c r="A220" s="4"/>
      <c r="B220" s="4"/>
      <c r="C220" s="11" t="s">
        <v>467</v>
      </c>
      <c r="D220" s="303">
        <v>0</v>
      </c>
      <c r="E220" s="303">
        <v>0</v>
      </c>
      <c r="F220" s="303">
        <v>0</v>
      </c>
      <c r="G220" s="303">
        <v>0</v>
      </c>
      <c r="H220" s="4"/>
      <c r="I220" s="4"/>
      <c r="J220" s="4"/>
      <c r="K220" s="4"/>
    </row>
    <row r="221" spans="1:11" ht="14.1" customHeight="1">
      <c r="A221" s="4"/>
      <c r="B221" s="4"/>
      <c r="C221" s="11" t="s">
        <v>459</v>
      </c>
      <c r="D221" s="303">
        <v>0</v>
      </c>
      <c r="E221" s="303">
        <v>0</v>
      </c>
      <c r="F221" s="303">
        <v>0</v>
      </c>
      <c r="G221" s="303">
        <v>0</v>
      </c>
      <c r="H221" s="4"/>
      <c r="I221" s="4"/>
      <c r="J221" s="4"/>
      <c r="K221" s="4"/>
    </row>
    <row r="222" spans="1:11" ht="14.1" customHeight="1">
      <c r="A222" s="4"/>
      <c r="B222" s="4"/>
      <c r="C222" s="11" t="s">
        <v>463</v>
      </c>
      <c r="D222" s="303">
        <v>0</v>
      </c>
      <c r="E222" s="303">
        <v>0</v>
      </c>
      <c r="F222" s="303">
        <v>0</v>
      </c>
      <c r="G222" s="303">
        <v>0</v>
      </c>
      <c r="H222" s="4"/>
      <c r="I222" s="4"/>
      <c r="J222" s="4"/>
      <c r="K222" s="4"/>
    </row>
    <row r="223" spans="1:11" ht="14.1" customHeight="1">
      <c r="A223" s="4"/>
      <c r="B223" s="4"/>
      <c r="C223" s="11" t="s">
        <v>472</v>
      </c>
      <c r="D223" s="303">
        <v>0</v>
      </c>
      <c r="E223" s="303">
        <v>0</v>
      </c>
      <c r="F223" s="303">
        <v>0</v>
      </c>
      <c r="G223" s="303">
        <v>0</v>
      </c>
      <c r="H223" s="4"/>
      <c r="I223" s="4"/>
      <c r="J223" s="4"/>
      <c r="K223" s="4"/>
    </row>
    <row r="224" spans="1:11" ht="14.1" customHeight="1">
      <c r="A224" s="4"/>
      <c r="B224" s="4"/>
      <c r="C224" s="11" t="s">
        <v>459</v>
      </c>
      <c r="D224" s="303">
        <v>0</v>
      </c>
      <c r="E224" s="303">
        <v>0</v>
      </c>
      <c r="F224" s="303">
        <v>0</v>
      </c>
      <c r="G224" s="303">
        <v>0</v>
      </c>
      <c r="H224" s="4"/>
      <c r="I224" s="4"/>
      <c r="J224" s="4"/>
      <c r="K224" s="4"/>
    </row>
    <row r="225" spans="1:11" ht="14.1" customHeight="1">
      <c r="A225" s="4"/>
      <c r="B225" s="4"/>
      <c r="C225" s="11" t="s">
        <v>463</v>
      </c>
      <c r="D225" s="303">
        <v>0</v>
      </c>
      <c r="E225" s="303">
        <v>0</v>
      </c>
      <c r="F225" s="303">
        <v>0</v>
      </c>
      <c r="G225" s="303">
        <v>0</v>
      </c>
      <c r="H225" s="4"/>
      <c r="I225" s="4"/>
      <c r="J225" s="4"/>
      <c r="K225" s="4"/>
    </row>
    <row r="226" spans="1:11" ht="14.1" customHeight="1">
      <c r="A226" s="4"/>
      <c r="B226" s="4"/>
      <c r="C226" s="11" t="s">
        <v>465</v>
      </c>
      <c r="D226" s="303">
        <v>0</v>
      </c>
      <c r="E226" s="303">
        <v>0</v>
      </c>
      <c r="F226" s="303">
        <v>0</v>
      </c>
      <c r="G226" s="303">
        <v>0</v>
      </c>
      <c r="H226" s="4"/>
      <c r="I226" s="4"/>
      <c r="J226" s="4"/>
      <c r="K226" s="4"/>
    </row>
    <row r="227" spans="1:11" ht="14.1" customHeight="1">
      <c r="A227" s="4"/>
      <c r="B227" s="4"/>
      <c r="C227" s="11" t="s">
        <v>459</v>
      </c>
      <c r="D227" s="303">
        <v>0</v>
      </c>
      <c r="E227" s="303">
        <v>0</v>
      </c>
      <c r="F227" s="303">
        <v>0</v>
      </c>
      <c r="G227" s="303">
        <v>0</v>
      </c>
      <c r="H227" s="4"/>
      <c r="I227" s="4"/>
      <c r="J227" s="4"/>
      <c r="K227" s="4"/>
    </row>
    <row r="228" spans="1:11" ht="14.1" customHeight="1">
      <c r="A228" s="4"/>
      <c r="B228" s="4"/>
      <c r="C228" s="11" t="s">
        <v>463</v>
      </c>
      <c r="D228" s="303">
        <v>0</v>
      </c>
      <c r="E228" s="303">
        <v>0</v>
      </c>
      <c r="F228" s="303">
        <v>0</v>
      </c>
      <c r="G228" s="303">
        <v>0</v>
      </c>
      <c r="H228" s="4"/>
      <c r="I228" s="4"/>
      <c r="J228" s="4"/>
      <c r="K228" s="4"/>
    </row>
    <row r="229" spans="1:11" ht="14.1" customHeight="1">
      <c r="A229" s="4"/>
      <c r="B229" s="4"/>
      <c r="C229" s="11" t="s">
        <v>464</v>
      </c>
      <c r="D229" s="303">
        <v>0</v>
      </c>
      <c r="E229" s="303">
        <v>0</v>
      </c>
      <c r="F229" s="303">
        <v>0</v>
      </c>
      <c r="G229" s="303">
        <v>0</v>
      </c>
      <c r="H229" s="4"/>
      <c r="I229" s="4"/>
      <c r="J229" s="4"/>
      <c r="K229" s="4"/>
    </row>
    <row r="230" spans="1:11" ht="14.1" customHeight="1">
      <c r="A230" s="4"/>
      <c r="B230" s="4"/>
      <c r="C230" s="11" t="s">
        <v>459</v>
      </c>
      <c r="D230" s="303">
        <v>0</v>
      </c>
      <c r="E230" s="303">
        <v>0</v>
      </c>
      <c r="F230" s="303">
        <v>0</v>
      </c>
      <c r="G230" s="303">
        <v>0</v>
      </c>
      <c r="H230" s="4"/>
      <c r="I230" s="4"/>
      <c r="J230" s="4"/>
      <c r="K230" s="4"/>
    </row>
    <row r="231" spans="1:11" ht="14.1" customHeight="1">
      <c r="A231" s="4"/>
      <c r="B231" s="4"/>
      <c r="C231" s="11" t="s">
        <v>463</v>
      </c>
      <c r="D231" s="303">
        <v>0</v>
      </c>
      <c r="E231" s="303">
        <v>0</v>
      </c>
      <c r="F231" s="303">
        <v>0</v>
      </c>
      <c r="G231" s="303">
        <v>0</v>
      </c>
      <c r="H231" s="4"/>
      <c r="I231" s="4"/>
      <c r="J231" s="4"/>
      <c r="K231" s="4"/>
    </row>
    <row r="232" spans="1:11" ht="14.1" customHeight="1">
      <c r="A232" s="4"/>
      <c r="B232" s="4"/>
      <c r="C232" s="11" t="s">
        <v>462</v>
      </c>
      <c r="D232" s="303">
        <v>0</v>
      </c>
      <c r="E232" s="303">
        <v>0</v>
      </c>
      <c r="F232" s="303">
        <v>0</v>
      </c>
      <c r="G232" s="303">
        <v>0</v>
      </c>
      <c r="H232" s="4"/>
      <c r="I232" s="4"/>
      <c r="J232" s="4"/>
      <c r="K232" s="4"/>
    </row>
    <row r="233" spans="1:11" ht="14.1" customHeight="1">
      <c r="A233" s="4"/>
      <c r="B233" s="4"/>
      <c r="C233" s="11" t="s">
        <v>459</v>
      </c>
      <c r="D233" s="303">
        <v>0</v>
      </c>
      <c r="E233" s="303">
        <v>0</v>
      </c>
      <c r="F233" s="303">
        <v>0</v>
      </c>
      <c r="G233" s="303">
        <v>0</v>
      </c>
      <c r="H233" s="4"/>
      <c r="I233" s="4"/>
      <c r="J233" s="4"/>
      <c r="K233" s="4"/>
    </row>
    <row r="234" spans="1:11" ht="14.1" customHeight="1">
      <c r="A234" s="4"/>
      <c r="B234" s="4"/>
      <c r="C234" s="11" t="s">
        <v>458</v>
      </c>
      <c r="D234" s="303">
        <v>0</v>
      </c>
      <c r="E234" s="303">
        <v>0</v>
      </c>
      <c r="F234" s="303">
        <v>0</v>
      </c>
      <c r="G234" s="303">
        <v>0</v>
      </c>
      <c r="H234" s="4"/>
      <c r="I234" s="4"/>
      <c r="J234" s="4"/>
      <c r="K234" s="4"/>
    </row>
    <row r="235" spans="1:11" ht="14.1" customHeight="1">
      <c r="A235" s="4"/>
      <c r="B235" s="4"/>
      <c r="C235" s="11" t="s">
        <v>457</v>
      </c>
      <c r="D235" s="303">
        <v>0</v>
      </c>
      <c r="E235" s="303">
        <v>0</v>
      </c>
      <c r="F235" s="303">
        <v>0</v>
      </c>
      <c r="G235" s="303">
        <v>0</v>
      </c>
      <c r="H235" s="4"/>
      <c r="I235" s="4"/>
      <c r="J235" s="4"/>
      <c r="K235" s="4"/>
    </row>
    <row r="236" spans="1:11" ht="14.1" customHeight="1">
      <c r="A236" s="4"/>
      <c r="B236" s="4"/>
      <c r="C236" s="11" t="s">
        <v>456</v>
      </c>
      <c r="D236" s="303">
        <v>0</v>
      </c>
      <c r="E236" s="303">
        <v>0</v>
      </c>
      <c r="F236" s="303">
        <v>0</v>
      </c>
      <c r="G236" s="303">
        <v>0</v>
      </c>
      <c r="H236" s="4"/>
      <c r="I236" s="4"/>
      <c r="J236" s="4"/>
      <c r="K236" s="4"/>
    </row>
    <row r="237" spans="1:11" ht="14.1" customHeight="1">
      <c r="A237" s="4"/>
      <c r="B237" s="4"/>
      <c r="C237" s="11" t="s">
        <v>455</v>
      </c>
      <c r="D237" s="303">
        <v>0</v>
      </c>
      <c r="E237" s="303">
        <v>0</v>
      </c>
      <c r="F237" s="303">
        <v>0</v>
      </c>
      <c r="G237" s="303">
        <v>0</v>
      </c>
      <c r="H237" s="4"/>
      <c r="I237" s="4"/>
      <c r="J237" s="4"/>
      <c r="K237" s="4"/>
    </row>
    <row r="238" spans="1:11" ht="14.1" customHeight="1">
      <c r="A238" s="4"/>
      <c r="B238" s="4"/>
      <c r="C238" s="11" t="s">
        <v>461</v>
      </c>
      <c r="D238" s="303">
        <v>168000000</v>
      </c>
      <c r="E238" s="303">
        <v>40000000</v>
      </c>
      <c r="F238" s="303">
        <v>40000000</v>
      </c>
      <c r="G238" s="303">
        <v>50000000</v>
      </c>
      <c r="H238" s="4"/>
      <c r="I238" s="4"/>
      <c r="J238" s="4"/>
      <c r="K238" s="4"/>
    </row>
    <row r="239" spans="1:11" ht="14.1" customHeight="1">
      <c r="A239" s="4"/>
      <c r="B239" s="4"/>
      <c r="C239" s="11" t="s">
        <v>459</v>
      </c>
      <c r="D239" s="303">
        <v>168000000</v>
      </c>
      <c r="E239" s="303">
        <v>40000000</v>
      </c>
      <c r="F239" s="303">
        <v>40000000</v>
      </c>
      <c r="G239" s="303">
        <v>50000000</v>
      </c>
      <c r="H239" s="4"/>
      <c r="I239" s="4"/>
      <c r="J239" s="4"/>
      <c r="K239" s="4"/>
    </row>
    <row r="240" spans="1:11" ht="14.1" customHeight="1">
      <c r="A240" s="4"/>
      <c r="B240" s="4"/>
      <c r="C240" s="11" t="s">
        <v>458</v>
      </c>
      <c r="D240" s="303">
        <v>0</v>
      </c>
      <c r="E240" s="303">
        <v>0</v>
      </c>
      <c r="F240" s="303">
        <v>0</v>
      </c>
      <c r="G240" s="303">
        <v>0</v>
      </c>
      <c r="H240" s="4"/>
      <c r="I240" s="4"/>
      <c r="J240" s="4"/>
      <c r="K240" s="4"/>
    </row>
    <row r="241" spans="1:11" ht="14.1" customHeight="1">
      <c r="A241" s="4"/>
      <c r="B241" s="4"/>
      <c r="C241" s="11" t="s">
        <v>457</v>
      </c>
      <c r="D241" s="303">
        <v>0</v>
      </c>
      <c r="E241" s="303">
        <v>0</v>
      </c>
      <c r="F241" s="303">
        <v>0</v>
      </c>
      <c r="G241" s="303">
        <v>0</v>
      </c>
      <c r="H241" s="4"/>
      <c r="I241" s="4"/>
      <c r="J241" s="4"/>
      <c r="K241" s="4"/>
    </row>
    <row r="242" spans="1:11" ht="14.1" customHeight="1">
      <c r="A242" s="4"/>
      <c r="B242" s="4"/>
      <c r="C242" s="11" t="s">
        <v>456</v>
      </c>
      <c r="D242" s="303">
        <v>0</v>
      </c>
      <c r="E242" s="303">
        <v>0</v>
      </c>
      <c r="F242" s="303">
        <v>0</v>
      </c>
      <c r="G242" s="303">
        <v>0</v>
      </c>
      <c r="H242" s="4"/>
      <c r="I242" s="4"/>
      <c r="J242" s="4"/>
      <c r="K242" s="4"/>
    </row>
    <row r="243" spans="1:11" ht="14.1" customHeight="1">
      <c r="A243" s="4"/>
      <c r="B243" s="4"/>
      <c r="C243" s="11" t="s">
        <v>455</v>
      </c>
      <c r="D243" s="303">
        <v>0</v>
      </c>
      <c r="E243" s="303">
        <v>0</v>
      </c>
      <c r="F243" s="303">
        <v>0</v>
      </c>
      <c r="G243" s="303">
        <v>0</v>
      </c>
      <c r="H243" s="4"/>
      <c r="I243" s="4"/>
      <c r="J243" s="4"/>
      <c r="K243" s="4"/>
    </row>
    <row r="244" spans="1:11" ht="14.1" customHeight="1">
      <c r="A244" s="4"/>
      <c r="B244" s="4"/>
      <c r="C244" s="11" t="s">
        <v>460</v>
      </c>
      <c r="D244" s="303">
        <v>0</v>
      </c>
      <c r="E244" s="303">
        <v>0</v>
      </c>
      <c r="F244" s="303">
        <v>0</v>
      </c>
      <c r="G244" s="303">
        <v>0</v>
      </c>
      <c r="H244" s="4"/>
      <c r="I244" s="4"/>
      <c r="J244" s="4"/>
      <c r="K244" s="4"/>
    </row>
    <row r="245" spans="1:11" ht="14.1" customHeight="1">
      <c r="A245" s="4"/>
      <c r="B245" s="4"/>
      <c r="C245" s="11" t="s">
        <v>459</v>
      </c>
      <c r="D245" s="303">
        <v>0</v>
      </c>
      <c r="E245" s="303">
        <v>0</v>
      </c>
      <c r="F245" s="303">
        <v>0</v>
      </c>
      <c r="G245" s="303">
        <v>0</v>
      </c>
      <c r="H245" s="4"/>
      <c r="I245" s="4"/>
      <c r="J245" s="4"/>
      <c r="K245" s="4"/>
    </row>
    <row r="246" spans="1:11" ht="14.1" customHeight="1">
      <c r="A246" s="4"/>
      <c r="B246" s="4"/>
      <c r="C246" s="11" t="s">
        <v>458</v>
      </c>
      <c r="D246" s="303">
        <v>0</v>
      </c>
      <c r="E246" s="303">
        <v>0</v>
      </c>
      <c r="F246" s="303">
        <v>0</v>
      </c>
      <c r="G246" s="303">
        <v>0</v>
      </c>
      <c r="H246" s="4"/>
      <c r="I246" s="4"/>
      <c r="J246" s="4"/>
      <c r="K246" s="4"/>
    </row>
    <row r="247" spans="1:11" ht="14.1" customHeight="1">
      <c r="A247" s="4"/>
      <c r="B247" s="4"/>
      <c r="C247" s="11" t="s">
        <v>457</v>
      </c>
      <c r="D247" s="303">
        <v>0</v>
      </c>
      <c r="E247" s="303">
        <v>0</v>
      </c>
      <c r="F247" s="303">
        <v>0</v>
      </c>
      <c r="G247" s="303">
        <v>0</v>
      </c>
      <c r="H247" s="4"/>
      <c r="I247" s="4"/>
      <c r="J247" s="4"/>
      <c r="K247" s="4"/>
    </row>
    <row r="248" spans="1:11" ht="14.1" customHeight="1">
      <c r="A248" s="4"/>
      <c r="B248" s="4"/>
      <c r="C248" s="11" t="s">
        <v>456</v>
      </c>
      <c r="D248" s="303">
        <v>0</v>
      </c>
      <c r="E248" s="303">
        <v>0</v>
      </c>
      <c r="F248" s="303">
        <v>0</v>
      </c>
      <c r="G248" s="303">
        <v>0</v>
      </c>
      <c r="H248" s="4"/>
      <c r="I248" s="4"/>
      <c r="J248" s="4"/>
      <c r="K248" s="4"/>
    </row>
    <row r="249" spans="1:11" ht="14.1" customHeight="1">
      <c r="A249" s="4"/>
      <c r="B249" s="4"/>
      <c r="C249" s="11" t="s">
        <v>455</v>
      </c>
      <c r="D249" s="303">
        <v>0</v>
      </c>
      <c r="E249" s="303">
        <v>0</v>
      </c>
      <c r="F249" s="303">
        <v>0</v>
      </c>
      <c r="G249" s="303">
        <v>0</v>
      </c>
      <c r="H249" s="4"/>
      <c r="I249" s="4"/>
      <c r="J249" s="4"/>
      <c r="K249" s="4"/>
    </row>
    <row r="250" spans="1:11" ht="14.1" customHeight="1">
      <c r="A250" s="4"/>
      <c r="B250" s="4"/>
      <c r="C250" s="11" t="s">
        <v>454</v>
      </c>
      <c r="D250" s="303">
        <v>0</v>
      </c>
      <c r="E250" s="303">
        <v>0</v>
      </c>
      <c r="F250" s="303">
        <v>0</v>
      </c>
      <c r="G250" s="303">
        <v>0</v>
      </c>
      <c r="H250" s="4"/>
      <c r="I250" s="4"/>
      <c r="J250" s="4"/>
      <c r="K250" s="4"/>
    </row>
    <row r="251" spans="1:11" ht="14.1" customHeight="1">
      <c r="A251" s="4"/>
      <c r="B251" s="4"/>
      <c r="C251" s="11" t="s">
        <v>453</v>
      </c>
      <c r="D251" s="303">
        <v>0</v>
      </c>
      <c r="E251" s="303">
        <v>0</v>
      </c>
      <c r="F251" s="303">
        <v>0</v>
      </c>
      <c r="G251" s="303">
        <v>0</v>
      </c>
      <c r="H251" s="4"/>
      <c r="I251" s="4"/>
      <c r="J251" s="4"/>
      <c r="K251" s="4"/>
    </row>
    <row r="252" spans="1:11" ht="14.1" customHeight="1">
      <c r="A252" s="4"/>
      <c r="B252" s="4"/>
      <c r="C252" s="10" t="s">
        <v>165</v>
      </c>
      <c r="D252" s="303">
        <v>168000000</v>
      </c>
      <c r="E252" s="303">
        <v>40000000</v>
      </c>
      <c r="F252" s="303">
        <v>40000000</v>
      </c>
      <c r="G252" s="303">
        <v>50000000</v>
      </c>
      <c r="H252" s="4"/>
      <c r="I252" s="4"/>
      <c r="J252" s="4"/>
      <c r="K252" s="4"/>
    </row>
    <row r="253" spans="1:11" ht="14.1" customHeight="1">
      <c r="A253" s="4"/>
      <c r="B253" s="4"/>
      <c r="C253" s="14" t="s">
        <v>484</v>
      </c>
      <c r="D253" s="825" t="s">
        <v>3019</v>
      </c>
      <c r="E253" s="826"/>
      <c r="F253" s="826"/>
      <c r="G253" s="826"/>
      <c r="H253" s="4"/>
      <c r="I253" s="4"/>
      <c r="J253" s="4"/>
      <c r="K253" s="4"/>
    </row>
    <row r="254" spans="1:11" ht="14.1" customHeight="1">
      <c r="A254" s="4"/>
      <c r="B254" s="4"/>
      <c r="C254" s="308" t="s">
        <v>482</v>
      </c>
      <c r="D254" s="821" t="s">
        <v>3020</v>
      </c>
      <c r="E254" s="822"/>
      <c r="F254" s="822"/>
      <c r="G254" s="822"/>
      <c r="H254" s="4"/>
      <c r="I254" s="4"/>
      <c r="J254" s="4"/>
      <c r="K254" s="4"/>
    </row>
    <row r="255" spans="1:11" ht="14.1" customHeight="1">
      <c r="A255" s="4"/>
      <c r="B255" s="4"/>
      <c r="C255" s="308" t="s">
        <v>15</v>
      </c>
      <c r="D255" s="821" t="s">
        <v>56</v>
      </c>
      <c r="E255" s="822"/>
      <c r="F255" s="822"/>
      <c r="G255" s="822"/>
      <c r="H255" s="4"/>
      <c r="I255" s="4"/>
      <c r="J255" s="4"/>
      <c r="K255" s="4"/>
    </row>
    <row r="256" spans="1:11" ht="15" customHeight="1">
      <c r="A256" s="4"/>
      <c r="B256" s="4"/>
      <c r="C256" s="13"/>
      <c r="D256" s="301">
        <v>2021</v>
      </c>
      <c r="E256" s="301">
        <v>2022</v>
      </c>
      <c r="F256" s="301">
        <v>2023</v>
      </c>
      <c r="G256" s="301">
        <v>2024</v>
      </c>
      <c r="H256" s="4"/>
      <c r="I256" s="4"/>
      <c r="J256" s="4"/>
      <c r="K256" s="4"/>
    </row>
    <row r="257" spans="1:11" ht="15" customHeight="1">
      <c r="A257" s="4"/>
      <c r="B257" s="4"/>
      <c r="C257" s="12"/>
      <c r="D257" s="302" t="s">
        <v>7</v>
      </c>
      <c r="E257" s="302" t="s">
        <v>8</v>
      </c>
      <c r="F257" s="302" t="s">
        <v>8</v>
      </c>
      <c r="G257" s="302" t="s">
        <v>8</v>
      </c>
      <c r="H257" s="4"/>
      <c r="I257" s="4"/>
      <c r="J257" s="4"/>
      <c r="K257" s="4"/>
    </row>
    <row r="258" spans="1:11" ht="14.1" customHeight="1">
      <c r="A258" s="4"/>
      <c r="B258" s="4"/>
      <c r="C258" s="7" t="s">
        <v>16</v>
      </c>
      <c r="D258" s="300" t="s">
        <v>531</v>
      </c>
      <c r="E258" s="300" t="s">
        <v>3021</v>
      </c>
      <c r="F258" s="300" t="s">
        <v>3021</v>
      </c>
      <c r="G258" s="300" t="s">
        <v>474</v>
      </c>
      <c r="H258" s="4"/>
      <c r="I258" s="4"/>
      <c r="J258" s="4"/>
      <c r="K258" s="4"/>
    </row>
    <row r="259" spans="1:11" ht="14.1" customHeight="1">
      <c r="A259" s="4"/>
      <c r="B259" s="4"/>
      <c r="C259" s="7" t="s">
        <v>680</v>
      </c>
      <c r="D259" s="300" t="s">
        <v>692</v>
      </c>
      <c r="E259" s="300" t="s">
        <v>1388</v>
      </c>
      <c r="F259" s="300" t="s">
        <v>1388</v>
      </c>
      <c r="G259" s="300" t="s">
        <v>474</v>
      </c>
      <c r="H259" s="4"/>
      <c r="I259" s="4"/>
      <c r="J259" s="4"/>
      <c r="K259" s="4"/>
    </row>
    <row r="260" spans="1:11" ht="14.1" customHeight="1">
      <c r="A260" s="4"/>
      <c r="B260" s="4"/>
      <c r="C260" s="7" t="s">
        <v>676</v>
      </c>
      <c r="D260" s="300" t="s">
        <v>692</v>
      </c>
      <c r="E260" s="300" t="s">
        <v>634</v>
      </c>
      <c r="F260" s="300" t="s">
        <v>634</v>
      </c>
      <c r="G260" s="300" t="s">
        <v>474</v>
      </c>
      <c r="H260" s="4"/>
      <c r="I260" s="4"/>
      <c r="J260" s="4"/>
      <c r="K260" s="4"/>
    </row>
    <row r="261" spans="1:11" ht="14.1" customHeight="1">
      <c r="A261" s="4"/>
      <c r="B261" s="4"/>
      <c r="C261" s="7" t="s">
        <v>477</v>
      </c>
      <c r="D261" s="300" t="s">
        <v>450</v>
      </c>
      <c r="E261" s="300" t="s">
        <v>450</v>
      </c>
      <c r="F261" s="300" t="s">
        <v>474</v>
      </c>
      <c r="G261" s="300" t="s">
        <v>583</v>
      </c>
      <c r="H261" s="4"/>
      <c r="I261" s="4"/>
      <c r="J261" s="4"/>
      <c r="K261" s="4"/>
    </row>
    <row r="262" spans="1:11" ht="14.1" customHeight="1">
      <c r="A262" s="4"/>
      <c r="B262" s="4"/>
      <c r="C262" s="7" t="s">
        <v>476</v>
      </c>
      <c r="D262" s="300" t="s">
        <v>450</v>
      </c>
      <c r="E262" s="300" t="s">
        <v>1626</v>
      </c>
      <c r="F262" s="300" t="s">
        <v>474</v>
      </c>
      <c r="G262" s="300" t="s">
        <v>583</v>
      </c>
      <c r="H262" s="4"/>
      <c r="I262" s="4"/>
      <c r="J262" s="4"/>
      <c r="K262" s="4"/>
    </row>
    <row r="263" spans="1:11" ht="14.1" customHeight="1">
      <c r="A263" s="4"/>
      <c r="B263" s="4"/>
      <c r="C263" s="7" t="s">
        <v>22</v>
      </c>
      <c r="D263" s="300" t="s">
        <v>450</v>
      </c>
      <c r="E263" s="300" t="s">
        <v>3022</v>
      </c>
      <c r="F263" s="300" t="s">
        <v>474</v>
      </c>
      <c r="G263" s="300" t="s">
        <v>583</v>
      </c>
      <c r="H263" s="4"/>
      <c r="I263" s="4"/>
      <c r="J263" s="4"/>
      <c r="K263" s="4"/>
    </row>
    <row r="264" spans="1:11" ht="14.1" customHeight="1">
      <c r="A264" s="4"/>
      <c r="B264" s="4"/>
      <c r="C264" s="823" t="s">
        <v>473</v>
      </c>
      <c r="D264" s="824"/>
      <c r="E264" s="824"/>
      <c r="F264" s="824"/>
      <c r="G264" s="824"/>
      <c r="H264" s="4"/>
      <c r="I264" s="4"/>
      <c r="J264" s="4"/>
      <c r="K264" s="4"/>
    </row>
    <row r="265" spans="1:11" ht="14.1" customHeight="1">
      <c r="A265" s="4"/>
      <c r="B265" s="4"/>
      <c r="C265" s="13"/>
      <c r="D265" s="301">
        <v>2021</v>
      </c>
      <c r="E265" s="301">
        <v>2022</v>
      </c>
      <c r="F265" s="301">
        <v>2023</v>
      </c>
      <c r="G265" s="301">
        <v>2024</v>
      </c>
      <c r="H265" s="4"/>
      <c r="I265" s="4"/>
      <c r="J265" s="4"/>
      <c r="K265" s="4"/>
    </row>
    <row r="266" spans="1:11" ht="14.1" customHeight="1">
      <c r="A266" s="4"/>
      <c r="B266" s="4"/>
      <c r="C266" s="12"/>
      <c r="D266" s="302" t="s">
        <v>7</v>
      </c>
      <c r="E266" s="302" t="s">
        <v>8</v>
      </c>
      <c r="F266" s="302" t="s">
        <v>8</v>
      </c>
      <c r="G266" s="302" t="s">
        <v>8</v>
      </c>
      <c r="H266" s="4"/>
      <c r="I266" s="4"/>
      <c r="J266" s="4"/>
      <c r="K266" s="4"/>
    </row>
    <row r="267" spans="1:11" ht="14.1" customHeight="1">
      <c r="A267" s="4"/>
      <c r="B267" s="4"/>
      <c r="C267" s="11" t="s">
        <v>470</v>
      </c>
      <c r="D267" s="303">
        <v>0</v>
      </c>
      <c r="E267" s="303">
        <v>0</v>
      </c>
      <c r="F267" s="303">
        <v>0</v>
      </c>
      <c r="G267" s="303">
        <v>0</v>
      </c>
      <c r="H267" s="4"/>
      <c r="I267" s="4"/>
      <c r="J267" s="4"/>
      <c r="K267" s="4"/>
    </row>
    <row r="268" spans="1:11" ht="14.1" customHeight="1">
      <c r="A268" s="4"/>
      <c r="B268" s="4"/>
      <c r="C268" s="11" t="s">
        <v>459</v>
      </c>
      <c r="D268" s="303">
        <v>0</v>
      </c>
      <c r="E268" s="303">
        <v>0</v>
      </c>
      <c r="F268" s="303">
        <v>0</v>
      </c>
      <c r="G268" s="303">
        <v>0</v>
      </c>
      <c r="H268" s="4"/>
      <c r="I268" s="4"/>
      <c r="J268" s="4"/>
      <c r="K268" s="4"/>
    </row>
    <row r="269" spans="1:11" ht="14.1" customHeight="1">
      <c r="A269" s="4"/>
      <c r="B269" s="4"/>
      <c r="C269" s="11" t="s">
        <v>463</v>
      </c>
      <c r="D269" s="303">
        <v>0</v>
      </c>
      <c r="E269" s="303">
        <v>0</v>
      </c>
      <c r="F269" s="303">
        <v>0</v>
      </c>
      <c r="G269" s="303">
        <v>0</v>
      </c>
      <c r="H269" s="4"/>
      <c r="I269" s="4"/>
      <c r="J269" s="4"/>
      <c r="K269" s="4"/>
    </row>
    <row r="270" spans="1:11" ht="14.1" customHeight="1">
      <c r="A270" s="4"/>
      <c r="B270" s="4"/>
      <c r="C270" s="11" t="s">
        <v>469</v>
      </c>
      <c r="D270" s="303">
        <v>0</v>
      </c>
      <c r="E270" s="303">
        <v>0</v>
      </c>
      <c r="F270" s="303">
        <v>0</v>
      </c>
      <c r="G270" s="303">
        <v>0</v>
      </c>
      <c r="H270" s="4"/>
      <c r="I270" s="4"/>
      <c r="J270" s="4"/>
      <c r="K270" s="4"/>
    </row>
    <row r="271" spans="1:11" ht="14.1" customHeight="1">
      <c r="A271" s="4"/>
      <c r="B271" s="4"/>
      <c r="C271" s="11" t="s">
        <v>459</v>
      </c>
      <c r="D271" s="303">
        <v>0</v>
      </c>
      <c r="E271" s="303">
        <v>0</v>
      </c>
      <c r="F271" s="303">
        <v>0</v>
      </c>
      <c r="G271" s="303">
        <v>0</v>
      </c>
      <c r="H271" s="4"/>
      <c r="I271" s="4"/>
      <c r="J271" s="4"/>
      <c r="K271" s="4"/>
    </row>
    <row r="272" spans="1:11" ht="14.1" customHeight="1">
      <c r="A272" s="4"/>
      <c r="B272" s="4"/>
      <c r="C272" s="11" t="s">
        <v>463</v>
      </c>
      <c r="D272" s="303">
        <v>0</v>
      </c>
      <c r="E272" s="303">
        <v>0</v>
      </c>
      <c r="F272" s="303">
        <v>0</v>
      </c>
      <c r="G272" s="303">
        <v>0</v>
      </c>
      <c r="H272" s="4"/>
      <c r="I272" s="4"/>
      <c r="J272" s="4"/>
      <c r="K272" s="4"/>
    </row>
    <row r="273" spans="1:11" ht="14.1" customHeight="1">
      <c r="A273" s="4"/>
      <c r="B273" s="4"/>
      <c r="C273" s="11" t="s">
        <v>468</v>
      </c>
      <c r="D273" s="303">
        <v>0</v>
      </c>
      <c r="E273" s="303">
        <v>0</v>
      </c>
      <c r="F273" s="303">
        <v>0</v>
      </c>
      <c r="G273" s="303">
        <v>0</v>
      </c>
      <c r="H273" s="4"/>
      <c r="I273" s="4"/>
      <c r="J273" s="4"/>
      <c r="K273" s="4"/>
    </row>
    <row r="274" spans="1:11" ht="14.1" customHeight="1">
      <c r="A274" s="4"/>
      <c r="B274" s="4"/>
      <c r="C274" s="11" t="s">
        <v>459</v>
      </c>
      <c r="D274" s="303">
        <v>0</v>
      </c>
      <c r="E274" s="303">
        <v>0</v>
      </c>
      <c r="F274" s="303">
        <v>0</v>
      </c>
      <c r="G274" s="303">
        <v>0</v>
      </c>
      <c r="H274" s="4"/>
      <c r="I274" s="4"/>
      <c r="J274" s="4"/>
      <c r="K274" s="4"/>
    </row>
    <row r="275" spans="1:11" ht="14.1" customHeight="1">
      <c r="A275" s="4"/>
      <c r="B275" s="4"/>
      <c r="C275" s="11" t="s">
        <v>463</v>
      </c>
      <c r="D275" s="303">
        <v>0</v>
      </c>
      <c r="E275" s="303">
        <v>0</v>
      </c>
      <c r="F275" s="303">
        <v>0</v>
      </c>
      <c r="G275" s="303">
        <v>0</v>
      </c>
      <c r="H275" s="4"/>
      <c r="I275" s="4"/>
      <c r="J275" s="4"/>
      <c r="K275" s="4"/>
    </row>
    <row r="276" spans="1:11" ht="14.1" customHeight="1">
      <c r="A276" s="4"/>
      <c r="B276" s="4"/>
      <c r="C276" s="11" t="s">
        <v>467</v>
      </c>
      <c r="D276" s="303">
        <v>0</v>
      </c>
      <c r="E276" s="303">
        <v>0</v>
      </c>
      <c r="F276" s="303">
        <v>0</v>
      </c>
      <c r="G276" s="303">
        <v>0</v>
      </c>
      <c r="H276" s="4"/>
      <c r="I276" s="4"/>
      <c r="J276" s="4"/>
      <c r="K276" s="4"/>
    </row>
    <row r="277" spans="1:11" ht="14.1" customHeight="1">
      <c r="A277" s="4"/>
      <c r="B277" s="4"/>
      <c r="C277" s="11" t="s">
        <v>459</v>
      </c>
      <c r="D277" s="303">
        <v>0</v>
      </c>
      <c r="E277" s="303">
        <v>0</v>
      </c>
      <c r="F277" s="303">
        <v>0</v>
      </c>
      <c r="G277" s="303">
        <v>0</v>
      </c>
      <c r="H277" s="4"/>
      <c r="I277" s="4"/>
      <c r="J277" s="4"/>
      <c r="K277" s="4"/>
    </row>
    <row r="278" spans="1:11" ht="14.1" customHeight="1">
      <c r="A278" s="4"/>
      <c r="B278" s="4"/>
      <c r="C278" s="11" t="s">
        <v>463</v>
      </c>
      <c r="D278" s="303">
        <v>0</v>
      </c>
      <c r="E278" s="303">
        <v>0</v>
      </c>
      <c r="F278" s="303">
        <v>0</v>
      </c>
      <c r="G278" s="303">
        <v>0</v>
      </c>
      <c r="H278" s="4"/>
      <c r="I278" s="4"/>
      <c r="J278" s="4"/>
      <c r="K278" s="4"/>
    </row>
    <row r="279" spans="1:11" ht="14.1" customHeight="1">
      <c r="A279" s="4"/>
      <c r="B279" s="4"/>
      <c r="C279" s="11" t="s">
        <v>472</v>
      </c>
      <c r="D279" s="303">
        <v>0</v>
      </c>
      <c r="E279" s="303">
        <v>0</v>
      </c>
      <c r="F279" s="303">
        <v>0</v>
      </c>
      <c r="G279" s="303">
        <v>0</v>
      </c>
      <c r="H279" s="4"/>
      <c r="I279" s="4"/>
      <c r="J279" s="4"/>
      <c r="K279" s="4"/>
    </row>
    <row r="280" spans="1:11" ht="14.1" customHeight="1">
      <c r="A280" s="4"/>
      <c r="B280" s="4"/>
      <c r="C280" s="11" t="s">
        <v>459</v>
      </c>
      <c r="D280" s="303">
        <v>0</v>
      </c>
      <c r="E280" s="303">
        <v>0</v>
      </c>
      <c r="F280" s="303">
        <v>0</v>
      </c>
      <c r="G280" s="303">
        <v>0</v>
      </c>
      <c r="H280" s="4"/>
      <c r="I280" s="4"/>
      <c r="J280" s="4"/>
      <c r="K280" s="4"/>
    </row>
    <row r="281" spans="1:11" ht="14.1" customHeight="1">
      <c r="A281" s="4"/>
      <c r="B281" s="4"/>
      <c r="C281" s="11" t="s">
        <v>463</v>
      </c>
      <c r="D281" s="303">
        <v>0</v>
      </c>
      <c r="E281" s="303">
        <v>0</v>
      </c>
      <c r="F281" s="303">
        <v>0</v>
      </c>
      <c r="G281" s="303">
        <v>0</v>
      </c>
      <c r="H281" s="4"/>
      <c r="I281" s="4"/>
      <c r="J281" s="4"/>
      <c r="K281" s="4"/>
    </row>
    <row r="282" spans="1:11" ht="14.1" customHeight="1">
      <c r="A282" s="4"/>
      <c r="B282" s="4"/>
      <c r="C282" s="11" t="s">
        <v>465</v>
      </c>
      <c r="D282" s="303">
        <v>0</v>
      </c>
      <c r="E282" s="303">
        <v>0</v>
      </c>
      <c r="F282" s="303">
        <v>0</v>
      </c>
      <c r="G282" s="303">
        <v>0</v>
      </c>
      <c r="H282" s="4"/>
      <c r="I282" s="4"/>
      <c r="J282" s="4"/>
      <c r="K282" s="4"/>
    </row>
    <row r="283" spans="1:11" ht="14.1" customHeight="1">
      <c r="A283" s="4"/>
      <c r="B283" s="4"/>
      <c r="C283" s="11" t="s">
        <v>459</v>
      </c>
      <c r="D283" s="303">
        <v>0</v>
      </c>
      <c r="E283" s="303">
        <v>0</v>
      </c>
      <c r="F283" s="303">
        <v>0</v>
      </c>
      <c r="G283" s="303">
        <v>0</v>
      </c>
      <c r="H283" s="4"/>
      <c r="I283" s="4"/>
      <c r="J283" s="4"/>
      <c r="K283" s="4"/>
    </row>
    <row r="284" spans="1:11" ht="14.1" customHeight="1">
      <c r="A284" s="4"/>
      <c r="B284" s="4"/>
      <c r="C284" s="11" t="s">
        <v>463</v>
      </c>
      <c r="D284" s="303">
        <v>0</v>
      </c>
      <c r="E284" s="303">
        <v>0</v>
      </c>
      <c r="F284" s="303">
        <v>0</v>
      </c>
      <c r="G284" s="303">
        <v>0</v>
      </c>
      <c r="H284" s="4"/>
      <c r="I284" s="4"/>
      <c r="J284" s="4"/>
      <c r="K284" s="4"/>
    </row>
    <row r="285" spans="1:11" ht="14.1" customHeight="1">
      <c r="A285" s="4"/>
      <c r="B285" s="4"/>
      <c r="C285" s="11" t="s">
        <v>464</v>
      </c>
      <c r="D285" s="303">
        <v>0</v>
      </c>
      <c r="E285" s="303">
        <v>0</v>
      </c>
      <c r="F285" s="303">
        <v>0</v>
      </c>
      <c r="G285" s="303">
        <v>0</v>
      </c>
      <c r="H285" s="4"/>
      <c r="I285" s="4"/>
      <c r="J285" s="4"/>
      <c r="K285" s="4"/>
    </row>
    <row r="286" spans="1:11" ht="14.1" customHeight="1">
      <c r="A286" s="4"/>
      <c r="B286" s="4"/>
      <c r="C286" s="11" t="s">
        <v>459</v>
      </c>
      <c r="D286" s="303">
        <v>0</v>
      </c>
      <c r="E286" s="303">
        <v>0</v>
      </c>
      <c r="F286" s="303">
        <v>0</v>
      </c>
      <c r="G286" s="303">
        <v>0</v>
      </c>
      <c r="H286" s="4"/>
      <c r="I286" s="4"/>
      <c r="J286" s="4"/>
      <c r="K286" s="4"/>
    </row>
    <row r="287" spans="1:11" ht="14.1" customHeight="1">
      <c r="A287" s="4"/>
      <c r="B287" s="4"/>
      <c r="C287" s="11" t="s">
        <v>463</v>
      </c>
      <c r="D287" s="303">
        <v>0</v>
      </c>
      <c r="E287" s="303">
        <v>0</v>
      </c>
      <c r="F287" s="303">
        <v>0</v>
      </c>
      <c r="G287" s="303">
        <v>0</v>
      </c>
      <c r="H287" s="4"/>
      <c r="I287" s="4"/>
      <c r="J287" s="4"/>
      <c r="K287" s="4"/>
    </row>
    <row r="288" spans="1:11" ht="14.1" customHeight="1">
      <c r="A288" s="4"/>
      <c r="B288" s="4"/>
      <c r="C288" s="11" t="s">
        <v>462</v>
      </c>
      <c r="D288" s="303">
        <v>0</v>
      </c>
      <c r="E288" s="303">
        <v>0</v>
      </c>
      <c r="F288" s="303">
        <v>0</v>
      </c>
      <c r="G288" s="303">
        <v>0</v>
      </c>
      <c r="H288" s="4"/>
      <c r="I288" s="4"/>
      <c r="J288" s="4"/>
      <c r="K288" s="4"/>
    </row>
    <row r="289" spans="1:11" ht="14.1" customHeight="1">
      <c r="A289" s="4"/>
      <c r="B289" s="4"/>
      <c r="C289" s="11" t="s">
        <v>459</v>
      </c>
      <c r="D289" s="303">
        <v>0</v>
      </c>
      <c r="E289" s="303">
        <v>0</v>
      </c>
      <c r="F289" s="303">
        <v>0</v>
      </c>
      <c r="G289" s="303">
        <v>0</v>
      </c>
      <c r="H289" s="4"/>
      <c r="I289" s="4"/>
      <c r="J289" s="4"/>
      <c r="K289" s="4"/>
    </row>
    <row r="290" spans="1:11" ht="14.1" customHeight="1">
      <c r="A290" s="4"/>
      <c r="B290" s="4"/>
      <c r="C290" s="11" t="s">
        <v>458</v>
      </c>
      <c r="D290" s="303">
        <v>0</v>
      </c>
      <c r="E290" s="303">
        <v>0</v>
      </c>
      <c r="F290" s="303">
        <v>0</v>
      </c>
      <c r="G290" s="303">
        <v>0</v>
      </c>
      <c r="H290" s="4"/>
      <c r="I290" s="4"/>
      <c r="J290" s="4"/>
      <c r="K290" s="4"/>
    </row>
    <row r="291" spans="1:11" ht="14.1" customHeight="1">
      <c r="A291" s="4"/>
      <c r="B291" s="4"/>
      <c r="C291" s="11" t="s">
        <v>457</v>
      </c>
      <c r="D291" s="303">
        <v>0</v>
      </c>
      <c r="E291" s="303">
        <v>0</v>
      </c>
      <c r="F291" s="303">
        <v>0</v>
      </c>
      <c r="G291" s="303">
        <v>0</v>
      </c>
      <c r="H291" s="4"/>
      <c r="I291" s="4"/>
      <c r="J291" s="4"/>
      <c r="K291" s="4"/>
    </row>
    <row r="292" spans="1:11" ht="14.1" customHeight="1">
      <c r="A292" s="4"/>
      <c r="B292" s="4"/>
      <c r="C292" s="11" t="s">
        <v>456</v>
      </c>
      <c r="D292" s="303">
        <v>0</v>
      </c>
      <c r="E292" s="303">
        <v>0</v>
      </c>
      <c r="F292" s="303">
        <v>0</v>
      </c>
      <c r="G292" s="303">
        <v>0</v>
      </c>
      <c r="H292" s="4"/>
      <c r="I292" s="4"/>
      <c r="J292" s="4"/>
      <c r="K292" s="4"/>
    </row>
    <row r="293" spans="1:11" ht="14.1" customHeight="1">
      <c r="A293" s="4"/>
      <c r="B293" s="4"/>
      <c r="C293" s="11" t="s">
        <v>455</v>
      </c>
      <c r="D293" s="303">
        <v>0</v>
      </c>
      <c r="E293" s="303">
        <v>0</v>
      </c>
      <c r="F293" s="303">
        <v>0</v>
      </c>
      <c r="G293" s="303">
        <v>0</v>
      </c>
      <c r="H293" s="4"/>
      <c r="I293" s="4"/>
      <c r="J293" s="4"/>
      <c r="K293" s="4"/>
    </row>
    <row r="294" spans="1:11" ht="14.1" customHeight="1">
      <c r="A294" s="4"/>
      <c r="B294" s="4"/>
      <c r="C294" s="11" t="s">
        <v>461</v>
      </c>
      <c r="D294" s="303">
        <v>1000000</v>
      </c>
      <c r="E294" s="303">
        <v>5000000</v>
      </c>
      <c r="F294" s="303">
        <v>5000000</v>
      </c>
      <c r="G294" s="303">
        <v>0</v>
      </c>
      <c r="H294" s="4"/>
      <c r="I294" s="4"/>
      <c r="J294" s="4"/>
      <c r="K294" s="4"/>
    </row>
    <row r="295" spans="1:11" ht="14.1" customHeight="1">
      <c r="A295" s="4"/>
      <c r="B295" s="4"/>
      <c r="C295" s="11" t="s">
        <v>459</v>
      </c>
      <c r="D295" s="303">
        <v>1000000</v>
      </c>
      <c r="E295" s="303">
        <v>5000000</v>
      </c>
      <c r="F295" s="303">
        <v>5000000</v>
      </c>
      <c r="G295" s="303">
        <v>0</v>
      </c>
      <c r="H295" s="4"/>
      <c r="I295" s="4"/>
      <c r="J295" s="4"/>
      <c r="K295" s="4"/>
    </row>
    <row r="296" spans="1:11" ht="14.1" customHeight="1">
      <c r="A296" s="4"/>
      <c r="B296" s="4"/>
      <c r="C296" s="11" t="s">
        <v>458</v>
      </c>
      <c r="D296" s="303">
        <v>0</v>
      </c>
      <c r="E296" s="303">
        <v>0</v>
      </c>
      <c r="F296" s="303">
        <v>0</v>
      </c>
      <c r="G296" s="303">
        <v>0</v>
      </c>
      <c r="H296" s="4"/>
      <c r="I296" s="4"/>
      <c r="J296" s="4"/>
      <c r="K296" s="4"/>
    </row>
    <row r="297" spans="1:11" ht="14.1" customHeight="1">
      <c r="A297" s="4"/>
      <c r="B297" s="4"/>
      <c r="C297" s="11" t="s">
        <v>457</v>
      </c>
      <c r="D297" s="303">
        <v>0</v>
      </c>
      <c r="E297" s="303">
        <v>0</v>
      </c>
      <c r="F297" s="303">
        <v>0</v>
      </c>
      <c r="G297" s="303">
        <v>0</v>
      </c>
      <c r="H297" s="4"/>
      <c r="I297" s="4"/>
      <c r="J297" s="4"/>
      <c r="K297" s="4"/>
    </row>
    <row r="298" spans="1:11" ht="14.1" customHeight="1">
      <c r="A298" s="4"/>
      <c r="B298" s="4"/>
      <c r="C298" s="11" t="s">
        <v>456</v>
      </c>
      <c r="D298" s="303">
        <v>0</v>
      </c>
      <c r="E298" s="303">
        <v>0</v>
      </c>
      <c r="F298" s="303">
        <v>0</v>
      </c>
      <c r="G298" s="303">
        <v>0</v>
      </c>
      <c r="H298" s="4"/>
      <c r="I298" s="4"/>
      <c r="J298" s="4"/>
      <c r="K298" s="4"/>
    </row>
    <row r="299" spans="1:11" ht="14.1" customHeight="1">
      <c r="A299" s="4"/>
      <c r="B299" s="4"/>
      <c r="C299" s="11" t="s">
        <v>455</v>
      </c>
      <c r="D299" s="303">
        <v>0</v>
      </c>
      <c r="E299" s="303">
        <v>0</v>
      </c>
      <c r="F299" s="303">
        <v>0</v>
      </c>
      <c r="G299" s="303">
        <v>0</v>
      </c>
      <c r="H299" s="4"/>
      <c r="I299" s="4"/>
      <c r="J299" s="4"/>
      <c r="K299" s="4"/>
    </row>
    <row r="300" spans="1:11" ht="14.1" customHeight="1">
      <c r="A300" s="4"/>
      <c r="B300" s="4"/>
      <c r="C300" s="11" t="s">
        <v>460</v>
      </c>
      <c r="D300" s="303">
        <v>0</v>
      </c>
      <c r="E300" s="303">
        <v>0</v>
      </c>
      <c r="F300" s="303">
        <v>0</v>
      </c>
      <c r="G300" s="303">
        <v>0</v>
      </c>
      <c r="H300" s="4"/>
      <c r="I300" s="4"/>
      <c r="J300" s="4"/>
      <c r="K300" s="4"/>
    </row>
    <row r="301" spans="1:11" ht="14.1" customHeight="1">
      <c r="A301" s="4"/>
      <c r="B301" s="4"/>
      <c r="C301" s="11" t="s">
        <v>459</v>
      </c>
      <c r="D301" s="303">
        <v>0</v>
      </c>
      <c r="E301" s="303">
        <v>0</v>
      </c>
      <c r="F301" s="303">
        <v>0</v>
      </c>
      <c r="G301" s="303">
        <v>0</v>
      </c>
      <c r="H301" s="4"/>
      <c r="I301" s="4"/>
      <c r="J301" s="4"/>
      <c r="K301" s="4"/>
    </row>
    <row r="302" spans="1:11" ht="14.1" customHeight="1">
      <c r="A302" s="4"/>
      <c r="B302" s="4"/>
      <c r="C302" s="11" t="s">
        <v>458</v>
      </c>
      <c r="D302" s="303">
        <v>0</v>
      </c>
      <c r="E302" s="303">
        <v>0</v>
      </c>
      <c r="F302" s="303">
        <v>0</v>
      </c>
      <c r="G302" s="303">
        <v>0</v>
      </c>
      <c r="H302" s="4"/>
      <c r="I302" s="4"/>
      <c r="J302" s="4"/>
      <c r="K302" s="4"/>
    </row>
    <row r="303" spans="1:11" ht="14.1" customHeight="1">
      <c r="A303" s="4"/>
      <c r="B303" s="4"/>
      <c r="C303" s="11" t="s">
        <v>457</v>
      </c>
      <c r="D303" s="303">
        <v>0</v>
      </c>
      <c r="E303" s="303">
        <v>0</v>
      </c>
      <c r="F303" s="303">
        <v>0</v>
      </c>
      <c r="G303" s="303">
        <v>0</v>
      </c>
      <c r="H303" s="4"/>
      <c r="I303" s="4"/>
      <c r="J303" s="4"/>
      <c r="K303" s="4"/>
    </row>
    <row r="304" spans="1:11" ht="14.1" customHeight="1">
      <c r="A304" s="4"/>
      <c r="B304" s="4"/>
      <c r="C304" s="11" t="s">
        <v>456</v>
      </c>
      <c r="D304" s="303">
        <v>0</v>
      </c>
      <c r="E304" s="303">
        <v>0</v>
      </c>
      <c r="F304" s="303">
        <v>0</v>
      </c>
      <c r="G304" s="303">
        <v>0</v>
      </c>
      <c r="H304" s="4"/>
      <c r="I304" s="4"/>
      <c r="J304" s="4"/>
      <c r="K304" s="4"/>
    </row>
    <row r="305" spans="1:11" ht="14.1" customHeight="1">
      <c r="A305" s="4"/>
      <c r="B305" s="4"/>
      <c r="C305" s="11" t="s">
        <v>455</v>
      </c>
      <c r="D305" s="303">
        <v>0</v>
      </c>
      <c r="E305" s="303">
        <v>0</v>
      </c>
      <c r="F305" s="303">
        <v>0</v>
      </c>
      <c r="G305" s="303">
        <v>0</v>
      </c>
      <c r="H305" s="4"/>
      <c r="I305" s="4"/>
      <c r="J305" s="4"/>
      <c r="K305" s="4"/>
    </row>
    <row r="306" spans="1:11" ht="14.1" customHeight="1">
      <c r="A306" s="4"/>
      <c r="B306" s="4"/>
      <c r="C306" s="11" t="s">
        <v>454</v>
      </c>
      <c r="D306" s="303">
        <v>0</v>
      </c>
      <c r="E306" s="303">
        <v>0</v>
      </c>
      <c r="F306" s="303">
        <v>0</v>
      </c>
      <c r="G306" s="303">
        <v>0</v>
      </c>
      <c r="H306" s="4"/>
      <c r="I306" s="4"/>
      <c r="J306" s="4"/>
      <c r="K306" s="4"/>
    </row>
    <row r="307" spans="1:11" ht="14.1" customHeight="1">
      <c r="A307" s="4"/>
      <c r="B307" s="4"/>
      <c r="C307" s="11" t="s">
        <v>453</v>
      </c>
      <c r="D307" s="303">
        <v>0</v>
      </c>
      <c r="E307" s="303">
        <v>0</v>
      </c>
      <c r="F307" s="303">
        <v>0</v>
      </c>
      <c r="G307" s="303">
        <v>0</v>
      </c>
      <c r="H307" s="4"/>
      <c r="I307" s="4"/>
      <c r="J307" s="4"/>
      <c r="K307" s="4"/>
    </row>
    <row r="308" spans="1:11" ht="14.1" customHeight="1">
      <c r="A308" s="4"/>
      <c r="B308" s="4"/>
      <c r="C308" s="10" t="s">
        <v>165</v>
      </c>
      <c r="D308" s="303">
        <v>1000000</v>
      </c>
      <c r="E308" s="303">
        <v>5000000</v>
      </c>
      <c r="F308" s="303">
        <v>5000000</v>
      </c>
      <c r="G308" s="303">
        <v>0</v>
      </c>
      <c r="H308" s="4"/>
      <c r="I308" s="4"/>
      <c r="J308" s="4"/>
      <c r="K308" s="4"/>
    </row>
    <row r="309" spans="1:11" ht="14.1" customHeight="1">
      <c r="A309" s="4"/>
      <c r="B309" s="4"/>
      <c r="C309" s="297" t="s">
        <v>3023</v>
      </c>
      <c r="D309" s="827" t="s">
        <v>3024</v>
      </c>
      <c r="E309" s="828"/>
      <c r="F309" s="828"/>
      <c r="G309" s="828"/>
      <c r="H309" s="4"/>
      <c r="I309" s="4"/>
      <c r="J309" s="4"/>
      <c r="K309" s="4"/>
    </row>
    <row r="310" spans="1:11" ht="36.950000000000003" customHeight="1">
      <c r="A310" s="4"/>
      <c r="B310" s="4"/>
      <c r="C310" s="14" t="s">
        <v>484</v>
      </c>
      <c r="D310" s="825" t="s">
        <v>3025</v>
      </c>
      <c r="E310" s="826"/>
      <c r="F310" s="826"/>
      <c r="G310" s="826"/>
      <c r="H310" s="4"/>
      <c r="I310" s="4"/>
      <c r="J310" s="4"/>
      <c r="K310" s="4"/>
    </row>
    <row r="311" spans="1:11" ht="36.950000000000003" customHeight="1">
      <c r="A311" s="4"/>
      <c r="B311" s="4"/>
      <c r="C311" s="308" t="s">
        <v>482</v>
      </c>
      <c r="D311" s="821" t="s">
        <v>3026</v>
      </c>
      <c r="E311" s="822"/>
      <c r="F311" s="822"/>
      <c r="G311" s="822"/>
      <c r="H311" s="4"/>
      <c r="I311" s="4"/>
      <c r="J311" s="4"/>
      <c r="K311" s="4"/>
    </row>
    <row r="312" spans="1:11" ht="36.950000000000003" customHeight="1">
      <c r="A312" s="4"/>
      <c r="B312" s="4"/>
      <c r="C312" s="308" t="s">
        <v>15</v>
      </c>
      <c r="D312" s="821" t="s">
        <v>3027</v>
      </c>
      <c r="E312" s="822"/>
      <c r="F312" s="822"/>
      <c r="G312" s="822"/>
      <c r="H312" s="4"/>
      <c r="I312" s="4"/>
      <c r="J312" s="4"/>
      <c r="K312" s="4"/>
    </row>
    <row r="313" spans="1:11" ht="15" customHeight="1">
      <c r="A313" s="4"/>
      <c r="B313" s="4"/>
      <c r="C313" s="13"/>
      <c r="D313" s="301">
        <v>2021</v>
      </c>
      <c r="E313" s="301">
        <v>2022</v>
      </c>
      <c r="F313" s="301">
        <v>2023</v>
      </c>
      <c r="G313" s="301">
        <v>2024</v>
      </c>
      <c r="H313" s="4"/>
      <c r="I313" s="4"/>
      <c r="J313" s="4"/>
      <c r="K313" s="4"/>
    </row>
    <row r="314" spans="1:11" ht="15" customHeight="1">
      <c r="A314" s="4"/>
      <c r="B314" s="4"/>
      <c r="C314" s="12"/>
      <c r="D314" s="302" t="s">
        <v>7</v>
      </c>
      <c r="E314" s="302" t="s">
        <v>8</v>
      </c>
      <c r="F314" s="302" t="s">
        <v>8</v>
      </c>
      <c r="G314" s="302" t="s">
        <v>8</v>
      </c>
      <c r="H314" s="4"/>
      <c r="I314" s="4"/>
      <c r="J314" s="4"/>
      <c r="K314" s="4"/>
    </row>
    <row r="315" spans="1:11" ht="14.1" customHeight="1">
      <c r="A315" s="4"/>
      <c r="B315" s="4"/>
      <c r="C315" s="7" t="s">
        <v>16</v>
      </c>
      <c r="D315" s="300" t="s">
        <v>531</v>
      </c>
      <c r="E315" s="300" t="s">
        <v>531</v>
      </c>
      <c r="F315" s="300" t="s">
        <v>531</v>
      </c>
      <c r="G315" s="300" t="s">
        <v>531</v>
      </c>
      <c r="H315" s="4"/>
      <c r="I315" s="4"/>
      <c r="J315" s="4"/>
      <c r="K315" s="4"/>
    </row>
    <row r="316" spans="1:11" ht="14.1" customHeight="1">
      <c r="A316" s="4"/>
      <c r="B316" s="4"/>
      <c r="C316" s="7" t="s">
        <v>680</v>
      </c>
      <c r="D316" s="300" t="s">
        <v>1467</v>
      </c>
      <c r="E316" s="300" t="s">
        <v>1895</v>
      </c>
      <c r="F316" s="300" t="s">
        <v>1895</v>
      </c>
      <c r="G316" s="300" t="s">
        <v>1895</v>
      </c>
      <c r="H316" s="4"/>
      <c r="I316" s="4"/>
      <c r="J316" s="4"/>
      <c r="K316" s="4"/>
    </row>
    <row r="317" spans="1:11" ht="14.1" customHeight="1">
      <c r="A317" s="4"/>
      <c r="B317" s="4"/>
      <c r="C317" s="7" t="s">
        <v>676</v>
      </c>
      <c r="D317" s="300" t="s">
        <v>1467</v>
      </c>
      <c r="E317" s="300" t="s">
        <v>1895</v>
      </c>
      <c r="F317" s="300" t="s">
        <v>1895</v>
      </c>
      <c r="G317" s="300" t="s">
        <v>1895</v>
      </c>
      <c r="H317" s="4"/>
      <c r="I317" s="4"/>
      <c r="J317" s="4"/>
      <c r="K317" s="4"/>
    </row>
    <row r="318" spans="1:11" ht="14.1" customHeight="1">
      <c r="A318" s="4"/>
      <c r="B318" s="4"/>
      <c r="C318" s="7" t="s">
        <v>477</v>
      </c>
      <c r="D318" s="300" t="s">
        <v>450</v>
      </c>
      <c r="E318" s="300" t="s">
        <v>474</v>
      </c>
      <c r="F318" s="300" t="s">
        <v>474</v>
      </c>
      <c r="G318" s="300" t="s">
        <v>474</v>
      </c>
      <c r="H318" s="4"/>
      <c r="I318" s="4"/>
      <c r="J318" s="4"/>
      <c r="K318" s="4"/>
    </row>
    <row r="319" spans="1:11" ht="14.1" customHeight="1">
      <c r="A319" s="4"/>
      <c r="B319" s="4"/>
      <c r="C319" s="7" t="s">
        <v>476</v>
      </c>
      <c r="D319" s="300" t="s">
        <v>450</v>
      </c>
      <c r="E319" s="300" t="s">
        <v>3028</v>
      </c>
      <c r="F319" s="300" t="s">
        <v>474</v>
      </c>
      <c r="G319" s="300" t="s">
        <v>474</v>
      </c>
      <c r="H319" s="4"/>
      <c r="I319" s="4"/>
      <c r="J319" s="4"/>
      <c r="K319" s="4"/>
    </row>
    <row r="320" spans="1:11" ht="14.1" customHeight="1">
      <c r="A320" s="4"/>
      <c r="B320" s="4"/>
      <c r="C320" s="7" t="s">
        <v>22</v>
      </c>
      <c r="D320" s="300" t="s">
        <v>450</v>
      </c>
      <c r="E320" s="300" t="s">
        <v>3028</v>
      </c>
      <c r="F320" s="300" t="s">
        <v>474</v>
      </c>
      <c r="G320" s="300" t="s">
        <v>474</v>
      </c>
      <c r="H320" s="4"/>
      <c r="I320" s="4"/>
      <c r="J320" s="4"/>
      <c r="K320" s="4"/>
    </row>
    <row r="321" spans="1:11" ht="14.1" customHeight="1">
      <c r="A321" s="4"/>
      <c r="B321" s="4"/>
      <c r="C321" s="823" t="s">
        <v>473</v>
      </c>
      <c r="D321" s="824"/>
      <c r="E321" s="824"/>
      <c r="F321" s="824"/>
      <c r="G321" s="824"/>
      <c r="H321" s="4"/>
      <c r="I321" s="4"/>
      <c r="J321" s="4"/>
      <c r="K321" s="4"/>
    </row>
    <row r="322" spans="1:11" ht="14.1" customHeight="1">
      <c r="A322" s="4"/>
      <c r="B322" s="4"/>
      <c r="C322" s="13"/>
      <c r="D322" s="301">
        <v>2021</v>
      </c>
      <c r="E322" s="301">
        <v>2022</v>
      </c>
      <c r="F322" s="301">
        <v>2023</v>
      </c>
      <c r="G322" s="301">
        <v>2024</v>
      </c>
      <c r="H322" s="4"/>
      <c r="I322" s="4"/>
      <c r="J322" s="4"/>
      <c r="K322" s="4"/>
    </row>
    <row r="323" spans="1:11" ht="14.1" customHeight="1">
      <c r="A323" s="4"/>
      <c r="B323" s="4"/>
      <c r="C323" s="12"/>
      <c r="D323" s="302" t="s">
        <v>7</v>
      </c>
      <c r="E323" s="302" t="s">
        <v>8</v>
      </c>
      <c r="F323" s="302" t="s">
        <v>8</v>
      </c>
      <c r="G323" s="302" t="s">
        <v>8</v>
      </c>
      <c r="H323" s="4"/>
      <c r="I323" s="4"/>
      <c r="J323" s="4"/>
      <c r="K323" s="4"/>
    </row>
    <row r="324" spans="1:11" ht="14.1" customHeight="1">
      <c r="A324" s="4"/>
      <c r="B324" s="4"/>
      <c r="C324" s="11" t="s">
        <v>470</v>
      </c>
      <c r="D324" s="303">
        <v>0</v>
      </c>
      <c r="E324" s="303">
        <v>0</v>
      </c>
      <c r="F324" s="303">
        <v>0</v>
      </c>
      <c r="G324" s="303">
        <v>0</v>
      </c>
      <c r="H324" s="4"/>
      <c r="I324" s="4"/>
      <c r="J324" s="4"/>
      <c r="K324" s="4"/>
    </row>
    <row r="325" spans="1:11" ht="14.1" customHeight="1">
      <c r="A325" s="4"/>
      <c r="B325" s="4"/>
      <c r="C325" s="11" t="s">
        <v>459</v>
      </c>
      <c r="D325" s="303">
        <v>0</v>
      </c>
      <c r="E325" s="303">
        <v>0</v>
      </c>
      <c r="F325" s="303">
        <v>0</v>
      </c>
      <c r="G325" s="303">
        <v>0</v>
      </c>
      <c r="H325" s="4"/>
      <c r="I325" s="4"/>
      <c r="J325" s="4"/>
      <c r="K325" s="4"/>
    </row>
    <row r="326" spans="1:11" ht="14.1" customHeight="1">
      <c r="A326" s="4"/>
      <c r="B326" s="4"/>
      <c r="C326" s="11" t="s">
        <v>463</v>
      </c>
      <c r="D326" s="303">
        <v>0</v>
      </c>
      <c r="E326" s="303">
        <v>0</v>
      </c>
      <c r="F326" s="303">
        <v>0</v>
      </c>
      <c r="G326" s="303">
        <v>0</v>
      </c>
      <c r="H326" s="4"/>
      <c r="I326" s="4"/>
      <c r="J326" s="4"/>
      <c r="K326" s="4"/>
    </row>
    <row r="327" spans="1:11" ht="14.1" customHeight="1">
      <c r="A327" s="4"/>
      <c r="B327" s="4"/>
      <c r="C327" s="11" t="s">
        <v>469</v>
      </c>
      <c r="D327" s="303">
        <v>0</v>
      </c>
      <c r="E327" s="303">
        <v>0</v>
      </c>
      <c r="F327" s="303">
        <v>0</v>
      </c>
      <c r="G327" s="303">
        <v>0</v>
      </c>
      <c r="H327" s="4"/>
      <c r="I327" s="4"/>
      <c r="J327" s="4"/>
      <c r="K327" s="4"/>
    </row>
    <row r="328" spans="1:11" ht="14.1" customHeight="1">
      <c r="A328" s="4"/>
      <c r="B328" s="4"/>
      <c r="C328" s="11" t="s">
        <v>459</v>
      </c>
      <c r="D328" s="303">
        <v>0</v>
      </c>
      <c r="E328" s="303">
        <v>0</v>
      </c>
      <c r="F328" s="303">
        <v>0</v>
      </c>
      <c r="G328" s="303">
        <v>0</v>
      </c>
      <c r="H328" s="4"/>
      <c r="I328" s="4"/>
      <c r="J328" s="4"/>
      <c r="K328" s="4"/>
    </row>
    <row r="329" spans="1:11" ht="14.1" customHeight="1">
      <c r="A329" s="4"/>
      <c r="B329" s="4"/>
      <c r="C329" s="11" t="s">
        <v>463</v>
      </c>
      <c r="D329" s="303">
        <v>0</v>
      </c>
      <c r="E329" s="303">
        <v>0</v>
      </c>
      <c r="F329" s="303">
        <v>0</v>
      </c>
      <c r="G329" s="303">
        <v>0</v>
      </c>
      <c r="H329" s="4"/>
      <c r="I329" s="4"/>
      <c r="J329" s="4"/>
      <c r="K329" s="4"/>
    </row>
    <row r="330" spans="1:11" ht="14.1" customHeight="1">
      <c r="A330" s="4"/>
      <c r="B330" s="4"/>
      <c r="C330" s="11" t="s">
        <v>468</v>
      </c>
      <c r="D330" s="303">
        <v>0</v>
      </c>
      <c r="E330" s="303">
        <v>0</v>
      </c>
      <c r="F330" s="303">
        <v>0</v>
      </c>
      <c r="G330" s="303">
        <v>0</v>
      </c>
      <c r="H330" s="4"/>
      <c r="I330" s="4"/>
      <c r="J330" s="4"/>
      <c r="K330" s="4"/>
    </row>
    <row r="331" spans="1:11" ht="14.1" customHeight="1">
      <c r="A331" s="4"/>
      <c r="B331" s="4"/>
      <c r="C331" s="11" t="s">
        <v>459</v>
      </c>
      <c r="D331" s="303">
        <v>0</v>
      </c>
      <c r="E331" s="303">
        <v>0</v>
      </c>
      <c r="F331" s="303">
        <v>0</v>
      </c>
      <c r="G331" s="303">
        <v>0</v>
      </c>
      <c r="H331" s="4"/>
      <c r="I331" s="4"/>
      <c r="J331" s="4"/>
      <c r="K331" s="4"/>
    </row>
    <row r="332" spans="1:11" ht="14.1" customHeight="1">
      <c r="A332" s="4"/>
      <c r="B332" s="4"/>
      <c r="C332" s="11" t="s">
        <v>463</v>
      </c>
      <c r="D332" s="303">
        <v>0</v>
      </c>
      <c r="E332" s="303">
        <v>0</v>
      </c>
      <c r="F332" s="303">
        <v>0</v>
      </c>
      <c r="G332" s="303">
        <v>0</v>
      </c>
      <c r="H332" s="4"/>
      <c r="I332" s="4"/>
      <c r="J332" s="4"/>
      <c r="K332" s="4"/>
    </row>
    <row r="333" spans="1:11" ht="14.1" customHeight="1">
      <c r="A333" s="4"/>
      <c r="B333" s="4"/>
      <c r="C333" s="11" t="s">
        <v>467</v>
      </c>
      <c r="D333" s="303">
        <v>0</v>
      </c>
      <c r="E333" s="303">
        <v>0</v>
      </c>
      <c r="F333" s="303">
        <v>0</v>
      </c>
      <c r="G333" s="303">
        <v>0</v>
      </c>
      <c r="H333" s="4"/>
      <c r="I333" s="4"/>
      <c r="J333" s="4"/>
      <c r="K333" s="4"/>
    </row>
    <row r="334" spans="1:11" ht="14.1" customHeight="1">
      <c r="A334" s="4"/>
      <c r="B334" s="4"/>
      <c r="C334" s="11" t="s">
        <v>459</v>
      </c>
      <c r="D334" s="303">
        <v>0</v>
      </c>
      <c r="E334" s="303">
        <v>0</v>
      </c>
      <c r="F334" s="303">
        <v>0</v>
      </c>
      <c r="G334" s="303">
        <v>0</v>
      </c>
      <c r="H334" s="4"/>
      <c r="I334" s="4"/>
      <c r="J334" s="4"/>
      <c r="K334" s="4"/>
    </row>
    <row r="335" spans="1:11" ht="14.1" customHeight="1">
      <c r="A335" s="4"/>
      <c r="B335" s="4"/>
      <c r="C335" s="11" t="s">
        <v>463</v>
      </c>
      <c r="D335" s="303">
        <v>0</v>
      </c>
      <c r="E335" s="303">
        <v>0</v>
      </c>
      <c r="F335" s="303">
        <v>0</v>
      </c>
      <c r="G335" s="303">
        <v>0</v>
      </c>
      <c r="H335" s="4"/>
      <c r="I335" s="4"/>
      <c r="J335" s="4"/>
      <c r="K335" s="4"/>
    </row>
    <row r="336" spans="1:11" ht="14.1" customHeight="1">
      <c r="A336" s="4"/>
      <c r="B336" s="4"/>
      <c r="C336" s="11" t="s">
        <v>472</v>
      </c>
      <c r="D336" s="303">
        <v>0</v>
      </c>
      <c r="E336" s="303">
        <v>0</v>
      </c>
      <c r="F336" s="303">
        <v>0</v>
      </c>
      <c r="G336" s="303">
        <v>0</v>
      </c>
      <c r="H336" s="4"/>
      <c r="I336" s="4"/>
      <c r="J336" s="4"/>
      <c r="K336" s="4"/>
    </row>
    <row r="337" spans="1:11" ht="14.1" customHeight="1">
      <c r="A337" s="4"/>
      <c r="B337" s="4"/>
      <c r="C337" s="11" t="s">
        <v>459</v>
      </c>
      <c r="D337" s="303">
        <v>0</v>
      </c>
      <c r="E337" s="303">
        <v>0</v>
      </c>
      <c r="F337" s="303">
        <v>0</v>
      </c>
      <c r="G337" s="303">
        <v>0</v>
      </c>
      <c r="H337" s="4"/>
      <c r="I337" s="4"/>
      <c r="J337" s="4"/>
      <c r="K337" s="4"/>
    </row>
    <row r="338" spans="1:11" ht="14.1" customHeight="1">
      <c r="A338" s="4"/>
      <c r="B338" s="4"/>
      <c r="C338" s="11" t="s">
        <v>463</v>
      </c>
      <c r="D338" s="303">
        <v>0</v>
      </c>
      <c r="E338" s="303">
        <v>0</v>
      </c>
      <c r="F338" s="303">
        <v>0</v>
      </c>
      <c r="G338" s="303">
        <v>0</v>
      </c>
      <c r="H338" s="4"/>
      <c r="I338" s="4"/>
      <c r="J338" s="4"/>
      <c r="K338" s="4"/>
    </row>
    <row r="339" spans="1:11" ht="14.1" customHeight="1">
      <c r="A339" s="4"/>
      <c r="B339" s="4"/>
      <c r="C339" s="11" t="s">
        <v>465</v>
      </c>
      <c r="D339" s="303">
        <v>0</v>
      </c>
      <c r="E339" s="303">
        <v>0</v>
      </c>
      <c r="F339" s="303">
        <v>0</v>
      </c>
      <c r="G339" s="303">
        <v>0</v>
      </c>
      <c r="H339" s="4"/>
      <c r="I339" s="4"/>
      <c r="J339" s="4"/>
      <c r="K339" s="4"/>
    </row>
    <row r="340" spans="1:11" ht="14.1" customHeight="1">
      <c r="A340" s="4"/>
      <c r="B340" s="4"/>
      <c r="C340" s="11" t="s">
        <v>459</v>
      </c>
      <c r="D340" s="303">
        <v>0</v>
      </c>
      <c r="E340" s="303">
        <v>0</v>
      </c>
      <c r="F340" s="303">
        <v>0</v>
      </c>
      <c r="G340" s="303">
        <v>0</v>
      </c>
      <c r="H340" s="4"/>
      <c r="I340" s="4"/>
      <c r="J340" s="4"/>
      <c r="K340" s="4"/>
    </row>
    <row r="341" spans="1:11" ht="14.1" customHeight="1">
      <c r="A341" s="4"/>
      <c r="B341" s="4"/>
      <c r="C341" s="11" t="s">
        <v>463</v>
      </c>
      <c r="D341" s="303">
        <v>0</v>
      </c>
      <c r="E341" s="303">
        <v>0</v>
      </c>
      <c r="F341" s="303">
        <v>0</v>
      </c>
      <c r="G341" s="303">
        <v>0</v>
      </c>
      <c r="H341" s="4"/>
      <c r="I341" s="4"/>
      <c r="J341" s="4"/>
      <c r="K341" s="4"/>
    </row>
    <row r="342" spans="1:11" ht="14.1" customHeight="1">
      <c r="A342" s="4"/>
      <c r="B342" s="4"/>
      <c r="C342" s="11" t="s">
        <v>464</v>
      </c>
      <c r="D342" s="303">
        <v>0</v>
      </c>
      <c r="E342" s="303">
        <v>0</v>
      </c>
      <c r="F342" s="303">
        <v>0</v>
      </c>
      <c r="G342" s="303">
        <v>0</v>
      </c>
      <c r="H342" s="4"/>
      <c r="I342" s="4"/>
      <c r="J342" s="4"/>
      <c r="K342" s="4"/>
    </row>
    <row r="343" spans="1:11" ht="14.1" customHeight="1">
      <c r="A343" s="4"/>
      <c r="B343" s="4"/>
      <c r="C343" s="11" t="s">
        <v>459</v>
      </c>
      <c r="D343" s="303">
        <v>0</v>
      </c>
      <c r="E343" s="303">
        <v>0</v>
      </c>
      <c r="F343" s="303">
        <v>0</v>
      </c>
      <c r="G343" s="303">
        <v>0</v>
      </c>
      <c r="H343" s="4"/>
      <c r="I343" s="4"/>
      <c r="J343" s="4"/>
      <c r="K343" s="4"/>
    </row>
    <row r="344" spans="1:11" ht="14.1" customHeight="1">
      <c r="A344" s="4"/>
      <c r="B344" s="4"/>
      <c r="C344" s="11" t="s">
        <v>463</v>
      </c>
      <c r="D344" s="303">
        <v>0</v>
      </c>
      <c r="E344" s="303">
        <v>0</v>
      </c>
      <c r="F344" s="303">
        <v>0</v>
      </c>
      <c r="G344" s="303">
        <v>0</v>
      </c>
      <c r="H344" s="4"/>
      <c r="I344" s="4"/>
      <c r="J344" s="4"/>
      <c r="K344" s="4"/>
    </row>
    <row r="345" spans="1:11" ht="14.1" customHeight="1">
      <c r="A345" s="4"/>
      <c r="B345" s="4"/>
      <c r="C345" s="11" t="s">
        <v>462</v>
      </c>
      <c r="D345" s="303">
        <v>0</v>
      </c>
      <c r="E345" s="303">
        <v>0</v>
      </c>
      <c r="F345" s="303">
        <v>0</v>
      </c>
      <c r="G345" s="303">
        <v>0</v>
      </c>
      <c r="H345" s="4"/>
      <c r="I345" s="4"/>
      <c r="J345" s="4"/>
      <c r="K345" s="4"/>
    </row>
    <row r="346" spans="1:11" ht="14.1" customHeight="1">
      <c r="A346" s="4"/>
      <c r="B346" s="4"/>
      <c r="C346" s="11" t="s">
        <v>459</v>
      </c>
      <c r="D346" s="303">
        <v>0</v>
      </c>
      <c r="E346" s="303">
        <v>0</v>
      </c>
      <c r="F346" s="303">
        <v>0</v>
      </c>
      <c r="G346" s="303">
        <v>0</v>
      </c>
      <c r="H346" s="4"/>
      <c r="I346" s="4"/>
      <c r="J346" s="4"/>
      <c r="K346" s="4"/>
    </row>
    <row r="347" spans="1:11" ht="14.1" customHeight="1">
      <c r="A347" s="4"/>
      <c r="B347" s="4"/>
      <c r="C347" s="11" t="s">
        <v>458</v>
      </c>
      <c r="D347" s="303">
        <v>0</v>
      </c>
      <c r="E347" s="303">
        <v>0</v>
      </c>
      <c r="F347" s="303">
        <v>0</v>
      </c>
      <c r="G347" s="303">
        <v>0</v>
      </c>
      <c r="H347" s="4"/>
      <c r="I347" s="4"/>
      <c r="J347" s="4"/>
      <c r="K347" s="4"/>
    </row>
    <row r="348" spans="1:11" ht="14.1" customHeight="1">
      <c r="A348" s="4"/>
      <c r="B348" s="4"/>
      <c r="C348" s="11" t="s">
        <v>457</v>
      </c>
      <c r="D348" s="303">
        <v>0</v>
      </c>
      <c r="E348" s="303">
        <v>0</v>
      </c>
      <c r="F348" s="303">
        <v>0</v>
      </c>
      <c r="G348" s="303">
        <v>0</v>
      </c>
      <c r="H348" s="4"/>
      <c r="I348" s="4"/>
      <c r="J348" s="4"/>
      <c r="K348" s="4"/>
    </row>
    <row r="349" spans="1:11" ht="14.1" customHeight="1">
      <c r="A349" s="4"/>
      <c r="B349" s="4"/>
      <c r="C349" s="11" t="s">
        <v>456</v>
      </c>
      <c r="D349" s="303">
        <v>0</v>
      </c>
      <c r="E349" s="303">
        <v>0</v>
      </c>
      <c r="F349" s="303">
        <v>0</v>
      </c>
      <c r="G349" s="303">
        <v>0</v>
      </c>
      <c r="H349" s="4"/>
      <c r="I349" s="4"/>
      <c r="J349" s="4"/>
      <c r="K349" s="4"/>
    </row>
    <row r="350" spans="1:11" ht="14.1" customHeight="1">
      <c r="A350" s="4"/>
      <c r="B350" s="4"/>
      <c r="C350" s="11" t="s">
        <v>455</v>
      </c>
      <c r="D350" s="303">
        <v>0</v>
      </c>
      <c r="E350" s="303">
        <v>0</v>
      </c>
      <c r="F350" s="303">
        <v>0</v>
      </c>
      <c r="G350" s="303">
        <v>0</v>
      </c>
      <c r="H350" s="4"/>
      <c r="I350" s="4"/>
      <c r="J350" s="4"/>
      <c r="K350" s="4"/>
    </row>
    <row r="351" spans="1:11" ht="14.1" customHeight="1">
      <c r="A351" s="4"/>
      <c r="B351" s="4"/>
      <c r="C351" s="11" t="s">
        <v>461</v>
      </c>
      <c r="D351" s="303">
        <v>100000000</v>
      </c>
      <c r="E351" s="303">
        <v>130000000</v>
      </c>
      <c r="F351" s="303">
        <v>130000000</v>
      </c>
      <c r="G351" s="303">
        <v>130000000</v>
      </c>
      <c r="H351" s="4"/>
      <c r="I351" s="4"/>
      <c r="J351" s="4"/>
      <c r="K351" s="4"/>
    </row>
    <row r="352" spans="1:11" ht="14.1" customHeight="1">
      <c r="A352" s="4"/>
      <c r="B352" s="4"/>
      <c r="C352" s="11" t="s">
        <v>459</v>
      </c>
      <c r="D352" s="303">
        <v>0</v>
      </c>
      <c r="E352" s="303">
        <v>0</v>
      </c>
      <c r="F352" s="303">
        <v>0</v>
      </c>
      <c r="G352" s="303">
        <v>0</v>
      </c>
      <c r="H352" s="4"/>
      <c r="I352" s="4"/>
      <c r="J352" s="4"/>
      <c r="K352" s="4"/>
    </row>
    <row r="353" spans="1:11" ht="14.1" customHeight="1">
      <c r="A353" s="4"/>
      <c r="B353" s="4"/>
      <c r="C353" s="11" t="s">
        <v>458</v>
      </c>
      <c r="D353" s="303">
        <v>70000000</v>
      </c>
      <c r="E353" s="303">
        <v>130000000</v>
      </c>
      <c r="F353" s="303">
        <v>130000000</v>
      </c>
      <c r="G353" s="303">
        <v>130000000</v>
      </c>
      <c r="H353" s="4"/>
      <c r="I353" s="4"/>
      <c r="J353" s="4"/>
      <c r="K353" s="4"/>
    </row>
    <row r="354" spans="1:11" ht="14.1" customHeight="1">
      <c r="A354" s="4"/>
      <c r="B354" s="4"/>
      <c r="C354" s="11" t="s">
        <v>457</v>
      </c>
      <c r="D354" s="303">
        <v>0</v>
      </c>
      <c r="E354" s="303">
        <v>0</v>
      </c>
      <c r="F354" s="303">
        <v>0</v>
      </c>
      <c r="G354" s="303">
        <v>0</v>
      </c>
      <c r="H354" s="4"/>
      <c r="I354" s="4"/>
      <c r="J354" s="4"/>
      <c r="K354" s="4"/>
    </row>
    <row r="355" spans="1:11" ht="14.1" customHeight="1">
      <c r="A355" s="4"/>
      <c r="B355" s="4"/>
      <c r="C355" s="11" t="s">
        <v>456</v>
      </c>
      <c r="D355" s="303">
        <v>0</v>
      </c>
      <c r="E355" s="303">
        <v>0</v>
      </c>
      <c r="F355" s="303">
        <v>0</v>
      </c>
      <c r="G355" s="303">
        <v>0</v>
      </c>
      <c r="H355" s="4"/>
      <c r="I355" s="4"/>
      <c r="J355" s="4"/>
      <c r="K355" s="4"/>
    </row>
    <row r="356" spans="1:11" ht="14.1" customHeight="1">
      <c r="A356" s="4"/>
      <c r="B356" s="4"/>
      <c r="C356" s="11" t="s">
        <v>455</v>
      </c>
      <c r="D356" s="303">
        <v>30000000</v>
      </c>
      <c r="E356" s="303">
        <v>0</v>
      </c>
      <c r="F356" s="303">
        <v>0</v>
      </c>
      <c r="G356" s="303">
        <v>0</v>
      </c>
      <c r="H356" s="4"/>
      <c r="I356" s="4"/>
      <c r="J356" s="4"/>
      <c r="K356" s="4"/>
    </row>
    <row r="357" spans="1:11" ht="14.1" customHeight="1">
      <c r="A357" s="4"/>
      <c r="B357" s="4"/>
      <c r="C357" s="11" t="s">
        <v>460</v>
      </c>
      <c r="D357" s="303">
        <v>0</v>
      </c>
      <c r="E357" s="303">
        <v>0</v>
      </c>
      <c r="F357" s="303">
        <v>0</v>
      </c>
      <c r="G357" s="303">
        <v>0</v>
      </c>
      <c r="H357" s="4"/>
      <c r="I357" s="4"/>
      <c r="J357" s="4"/>
      <c r="K357" s="4"/>
    </row>
    <row r="358" spans="1:11" ht="14.1" customHeight="1">
      <c r="A358" s="4"/>
      <c r="B358" s="4"/>
      <c r="C358" s="11" t="s">
        <v>459</v>
      </c>
      <c r="D358" s="303">
        <v>0</v>
      </c>
      <c r="E358" s="303">
        <v>0</v>
      </c>
      <c r="F358" s="303">
        <v>0</v>
      </c>
      <c r="G358" s="303">
        <v>0</v>
      </c>
      <c r="H358" s="4"/>
      <c r="I358" s="4"/>
      <c r="J358" s="4"/>
      <c r="K358" s="4"/>
    </row>
    <row r="359" spans="1:11" ht="14.1" customHeight="1">
      <c r="A359" s="4"/>
      <c r="B359" s="4"/>
      <c r="C359" s="11" t="s">
        <v>458</v>
      </c>
      <c r="D359" s="303">
        <v>0</v>
      </c>
      <c r="E359" s="303">
        <v>0</v>
      </c>
      <c r="F359" s="303">
        <v>0</v>
      </c>
      <c r="G359" s="303">
        <v>0</v>
      </c>
      <c r="H359" s="4"/>
      <c r="I359" s="4"/>
      <c r="J359" s="4"/>
      <c r="K359" s="4"/>
    </row>
    <row r="360" spans="1:11" ht="14.1" customHeight="1">
      <c r="A360" s="4"/>
      <c r="B360" s="4"/>
      <c r="C360" s="11" t="s">
        <v>457</v>
      </c>
      <c r="D360" s="303">
        <v>0</v>
      </c>
      <c r="E360" s="303">
        <v>0</v>
      </c>
      <c r="F360" s="303">
        <v>0</v>
      </c>
      <c r="G360" s="303">
        <v>0</v>
      </c>
      <c r="H360" s="4"/>
      <c r="I360" s="4"/>
      <c r="J360" s="4"/>
      <c r="K360" s="4"/>
    </row>
    <row r="361" spans="1:11" ht="14.1" customHeight="1">
      <c r="A361" s="4"/>
      <c r="B361" s="4"/>
      <c r="C361" s="11" t="s">
        <v>456</v>
      </c>
      <c r="D361" s="303">
        <v>0</v>
      </c>
      <c r="E361" s="303">
        <v>0</v>
      </c>
      <c r="F361" s="303">
        <v>0</v>
      </c>
      <c r="G361" s="303">
        <v>0</v>
      </c>
      <c r="H361" s="4"/>
      <c r="I361" s="4"/>
      <c r="J361" s="4"/>
      <c r="K361" s="4"/>
    </row>
    <row r="362" spans="1:11" ht="14.1" customHeight="1">
      <c r="A362" s="4"/>
      <c r="B362" s="4"/>
      <c r="C362" s="11" t="s">
        <v>455</v>
      </c>
      <c r="D362" s="303">
        <v>0</v>
      </c>
      <c r="E362" s="303">
        <v>0</v>
      </c>
      <c r="F362" s="303">
        <v>0</v>
      </c>
      <c r="G362" s="303">
        <v>0</v>
      </c>
      <c r="H362" s="4"/>
      <c r="I362" s="4"/>
      <c r="J362" s="4"/>
      <c r="K362" s="4"/>
    </row>
    <row r="363" spans="1:11" ht="14.1" customHeight="1">
      <c r="A363" s="4"/>
      <c r="B363" s="4"/>
      <c r="C363" s="11" t="s">
        <v>454</v>
      </c>
      <c r="D363" s="303">
        <v>0</v>
      </c>
      <c r="E363" s="303">
        <v>0</v>
      </c>
      <c r="F363" s="303">
        <v>0</v>
      </c>
      <c r="G363" s="303">
        <v>0</v>
      </c>
      <c r="H363" s="4"/>
      <c r="I363" s="4"/>
      <c r="J363" s="4"/>
      <c r="K363" s="4"/>
    </row>
    <row r="364" spans="1:11" ht="14.1" customHeight="1">
      <c r="A364" s="4"/>
      <c r="B364" s="4"/>
      <c r="C364" s="11" t="s">
        <v>453</v>
      </c>
      <c r="D364" s="303">
        <v>0</v>
      </c>
      <c r="E364" s="303">
        <v>0</v>
      </c>
      <c r="F364" s="303">
        <v>0</v>
      </c>
      <c r="G364" s="303">
        <v>0</v>
      </c>
      <c r="H364" s="4"/>
      <c r="I364" s="4"/>
      <c r="J364" s="4"/>
      <c r="K364" s="4"/>
    </row>
    <row r="365" spans="1:11" ht="14.1" customHeight="1">
      <c r="A365" s="4"/>
      <c r="B365" s="4"/>
      <c r="C365" s="10" t="s">
        <v>165</v>
      </c>
      <c r="D365" s="303">
        <v>100000000</v>
      </c>
      <c r="E365" s="303">
        <v>130000000</v>
      </c>
      <c r="F365" s="303">
        <v>130000000</v>
      </c>
      <c r="G365" s="303">
        <v>130000000</v>
      </c>
      <c r="H365" s="4"/>
      <c r="I365" s="4"/>
      <c r="J365" s="4"/>
      <c r="K365" s="4"/>
    </row>
    <row r="366" spans="1:11" ht="15" customHeight="1">
      <c r="A366" s="4"/>
      <c r="B366" s="4"/>
      <c r="C366" s="9" t="s">
        <v>450</v>
      </c>
      <c r="D366" s="305" t="s">
        <v>450</v>
      </c>
      <c r="E366" s="305" t="s">
        <v>450</v>
      </c>
      <c r="F366" s="305" t="s">
        <v>450</v>
      </c>
      <c r="G366" s="305" t="s">
        <v>450</v>
      </c>
      <c r="H366" s="4"/>
      <c r="I366" s="4"/>
      <c r="J366" s="4"/>
      <c r="K366" s="4"/>
    </row>
    <row r="367" spans="1:11" ht="15" customHeight="1">
      <c r="A367" s="4"/>
      <c r="B367" s="4"/>
      <c r="C367" s="8" t="s">
        <v>471</v>
      </c>
      <c r="D367" s="306">
        <v>622400000</v>
      </c>
      <c r="E367" s="306">
        <v>622000000</v>
      </c>
      <c r="F367" s="306">
        <v>623040000</v>
      </c>
      <c r="G367" s="306">
        <v>637950000</v>
      </c>
      <c r="H367" s="4"/>
      <c r="I367" s="4"/>
      <c r="J367" s="4"/>
      <c r="K367" s="4"/>
    </row>
    <row r="368" spans="1:11" ht="15" customHeight="1">
      <c r="A368" s="4"/>
      <c r="B368" s="4"/>
      <c r="C368" s="7" t="s">
        <v>470</v>
      </c>
      <c r="D368" s="304">
        <v>248000000</v>
      </c>
      <c r="E368" s="304">
        <v>290000000</v>
      </c>
      <c r="F368" s="304">
        <v>290000000</v>
      </c>
      <c r="G368" s="304">
        <v>290000000</v>
      </c>
      <c r="H368" s="4"/>
      <c r="I368" s="4"/>
      <c r="J368" s="4"/>
      <c r="K368" s="4"/>
    </row>
    <row r="369" spans="1:11" ht="15" customHeight="1">
      <c r="A369" s="4"/>
      <c r="B369" s="4"/>
      <c r="C369" s="7" t="s">
        <v>459</v>
      </c>
      <c r="D369" s="304">
        <v>248000000</v>
      </c>
      <c r="E369" s="304">
        <v>290000000</v>
      </c>
      <c r="F369" s="304">
        <v>290000000</v>
      </c>
      <c r="G369" s="304">
        <v>290000000</v>
      </c>
      <c r="H369" s="4"/>
      <c r="I369" s="4"/>
      <c r="J369" s="4"/>
      <c r="K369" s="4"/>
    </row>
    <row r="370" spans="1:11" ht="15" customHeight="1">
      <c r="A370" s="4"/>
      <c r="B370" s="4"/>
      <c r="C370" s="7" t="s">
        <v>463</v>
      </c>
      <c r="D370" s="304">
        <v>0</v>
      </c>
      <c r="E370" s="304">
        <v>0</v>
      </c>
      <c r="F370" s="304">
        <v>0</v>
      </c>
      <c r="G370" s="304">
        <v>0</v>
      </c>
      <c r="H370" s="4"/>
      <c r="I370" s="4"/>
      <c r="J370" s="4"/>
      <c r="K370" s="4"/>
    </row>
    <row r="371" spans="1:11" ht="15" customHeight="1">
      <c r="A371" s="4"/>
      <c r="B371" s="4"/>
      <c r="C371" s="7" t="s">
        <v>469</v>
      </c>
      <c r="D371" s="304">
        <v>34000000</v>
      </c>
      <c r="E371" s="304">
        <v>38000000</v>
      </c>
      <c r="F371" s="304">
        <v>38000000</v>
      </c>
      <c r="G371" s="304">
        <v>38000000</v>
      </c>
      <c r="H371" s="4"/>
      <c r="I371" s="4"/>
      <c r="J371" s="4"/>
      <c r="K371" s="4"/>
    </row>
    <row r="372" spans="1:11" ht="15" customHeight="1">
      <c r="A372" s="4"/>
      <c r="B372" s="4"/>
      <c r="C372" s="7" t="s">
        <v>459</v>
      </c>
      <c r="D372" s="304">
        <v>34000000</v>
      </c>
      <c r="E372" s="304">
        <v>38000000</v>
      </c>
      <c r="F372" s="304">
        <v>38000000</v>
      </c>
      <c r="G372" s="304">
        <v>38000000</v>
      </c>
      <c r="H372" s="4"/>
      <c r="I372" s="4"/>
      <c r="J372" s="4"/>
      <c r="K372" s="4"/>
    </row>
    <row r="373" spans="1:11" ht="15" customHeight="1">
      <c r="A373" s="4"/>
      <c r="B373" s="4"/>
      <c r="C373" s="7" t="s">
        <v>463</v>
      </c>
      <c r="D373" s="304">
        <v>0</v>
      </c>
      <c r="E373" s="304">
        <v>0</v>
      </c>
      <c r="F373" s="304">
        <v>0</v>
      </c>
      <c r="G373" s="304">
        <v>0</v>
      </c>
      <c r="H373" s="4"/>
      <c r="I373" s="4"/>
      <c r="J373" s="4"/>
      <c r="K373" s="4"/>
    </row>
    <row r="374" spans="1:11" ht="15" customHeight="1">
      <c r="A374" s="4"/>
      <c r="B374" s="4"/>
      <c r="C374" s="7" t="s">
        <v>468</v>
      </c>
      <c r="D374" s="304">
        <v>70000000</v>
      </c>
      <c r="E374" s="304">
        <v>114000000</v>
      </c>
      <c r="F374" s="304">
        <v>115040000</v>
      </c>
      <c r="G374" s="304">
        <v>129950000</v>
      </c>
      <c r="H374" s="4"/>
      <c r="I374" s="4"/>
      <c r="J374" s="4"/>
      <c r="K374" s="4"/>
    </row>
    <row r="375" spans="1:11" ht="15" customHeight="1">
      <c r="A375" s="4"/>
      <c r="B375" s="4"/>
      <c r="C375" s="7" t="s">
        <v>459</v>
      </c>
      <c r="D375" s="304">
        <v>70000000</v>
      </c>
      <c r="E375" s="304">
        <v>114000000</v>
      </c>
      <c r="F375" s="304">
        <v>115040000</v>
      </c>
      <c r="G375" s="304">
        <v>129950000</v>
      </c>
      <c r="H375" s="4"/>
      <c r="I375" s="4"/>
      <c r="J375" s="4"/>
      <c r="K375" s="4"/>
    </row>
    <row r="376" spans="1:11" ht="15" customHeight="1">
      <c r="A376" s="4"/>
      <c r="B376" s="4"/>
      <c r="C376" s="7" t="s">
        <v>463</v>
      </c>
      <c r="D376" s="304">
        <v>0</v>
      </c>
      <c r="E376" s="304">
        <v>0</v>
      </c>
      <c r="F376" s="304">
        <v>0</v>
      </c>
      <c r="G376" s="304">
        <v>0</v>
      </c>
      <c r="H376" s="4"/>
      <c r="I376" s="4"/>
      <c r="J376" s="4"/>
      <c r="K376" s="4"/>
    </row>
    <row r="377" spans="1:11" ht="15" customHeight="1">
      <c r="A377" s="4"/>
      <c r="B377" s="4"/>
      <c r="C377" s="7" t="s">
        <v>467</v>
      </c>
      <c r="D377" s="304">
        <v>0</v>
      </c>
      <c r="E377" s="304">
        <v>0</v>
      </c>
      <c r="F377" s="304">
        <v>0</v>
      </c>
      <c r="G377" s="304">
        <v>0</v>
      </c>
      <c r="H377" s="4"/>
      <c r="I377" s="4"/>
      <c r="J377" s="4"/>
      <c r="K377" s="4"/>
    </row>
    <row r="378" spans="1:11" ht="15" customHeight="1">
      <c r="A378" s="4"/>
      <c r="B378" s="4"/>
      <c r="C378" s="7" t="s">
        <v>459</v>
      </c>
      <c r="D378" s="304">
        <v>0</v>
      </c>
      <c r="E378" s="304">
        <v>0</v>
      </c>
      <c r="F378" s="304">
        <v>0</v>
      </c>
      <c r="G378" s="304">
        <v>0</v>
      </c>
      <c r="H378" s="4"/>
      <c r="I378" s="4"/>
      <c r="J378" s="4"/>
      <c r="K378" s="4"/>
    </row>
    <row r="379" spans="1:11" ht="15" customHeight="1">
      <c r="A379" s="4"/>
      <c r="B379" s="4"/>
      <c r="C379" s="7" t="s">
        <v>463</v>
      </c>
      <c r="D379" s="304">
        <v>0</v>
      </c>
      <c r="E379" s="304">
        <v>0</v>
      </c>
      <c r="F379" s="304">
        <v>0</v>
      </c>
      <c r="G379" s="304">
        <v>0</v>
      </c>
      <c r="H379" s="4"/>
      <c r="I379" s="4"/>
      <c r="J379" s="4"/>
      <c r="K379" s="4"/>
    </row>
    <row r="380" spans="1:11" ht="20.100000000000001" customHeight="1">
      <c r="A380" s="4"/>
      <c r="B380" s="4"/>
      <c r="C380" s="7" t="s">
        <v>466</v>
      </c>
      <c r="D380" s="307">
        <v>0</v>
      </c>
      <c r="E380" s="307">
        <v>0</v>
      </c>
      <c r="F380" s="307">
        <v>0</v>
      </c>
      <c r="G380" s="307">
        <v>0</v>
      </c>
      <c r="H380" s="4"/>
      <c r="I380" s="4"/>
      <c r="J380" s="4"/>
      <c r="K380" s="4"/>
    </row>
    <row r="381" spans="1:11" ht="15" customHeight="1">
      <c r="A381" s="4"/>
      <c r="B381" s="4"/>
      <c r="C381" s="7" t="s">
        <v>459</v>
      </c>
      <c r="D381" s="304">
        <v>0</v>
      </c>
      <c r="E381" s="304">
        <v>0</v>
      </c>
      <c r="F381" s="304">
        <v>0</v>
      </c>
      <c r="G381" s="304">
        <v>0</v>
      </c>
      <c r="H381" s="4"/>
      <c r="I381" s="4"/>
      <c r="J381" s="4"/>
      <c r="K381" s="4"/>
    </row>
    <row r="382" spans="1:11" ht="15" customHeight="1">
      <c r="A382" s="4"/>
      <c r="B382" s="4"/>
      <c r="C382" s="7" t="s">
        <v>463</v>
      </c>
      <c r="D382" s="304">
        <v>0</v>
      </c>
      <c r="E382" s="304">
        <v>0</v>
      </c>
      <c r="F382" s="304">
        <v>0</v>
      </c>
      <c r="G382" s="304">
        <v>0</v>
      </c>
      <c r="H382" s="4"/>
      <c r="I382" s="4"/>
      <c r="J382" s="4"/>
      <c r="K382" s="4"/>
    </row>
    <row r="383" spans="1:11" ht="15" customHeight="1">
      <c r="A383" s="4"/>
      <c r="B383" s="4"/>
      <c r="C383" s="7" t="s">
        <v>465</v>
      </c>
      <c r="D383" s="304">
        <v>0</v>
      </c>
      <c r="E383" s="304">
        <v>0</v>
      </c>
      <c r="F383" s="304">
        <v>0</v>
      </c>
      <c r="G383" s="304">
        <v>0</v>
      </c>
      <c r="H383" s="4"/>
      <c r="I383" s="4"/>
      <c r="J383" s="4"/>
      <c r="K383" s="4"/>
    </row>
    <row r="384" spans="1:11" ht="15" customHeight="1">
      <c r="A384" s="4"/>
      <c r="B384" s="4"/>
      <c r="C384" s="7" t="s">
        <v>459</v>
      </c>
      <c r="D384" s="304">
        <v>0</v>
      </c>
      <c r="E384" s="304">
        <v>0</v>
      </c>
      <c r="F384" s="304">
        <v>0</v>
      </c>
      <c r="G384" s="304">
        <v>0</v>
      </c>
      <c r="H384" s="4"/>
      <c r="I384" s="4"/>
      <c r="J384" s="4"/>
      <c r="K384" s="4"/>
    </row>
    <row r="385" spans="1:11" ht="15" customHeight="1">
      <c r="A385" s="4"/>
      <c r="B385" s="4"/>
      <c r="C385" s="7" t="s">
        <v>463</v>
      </c>
      <c r="D385" s="304">
        <v>0</v>
      </c>
      <c r="E385" s="304">
        <v>0</v>
      </c>
      <c r="F385" s="304">
        <v>0</v>
      </c>
      <c r="G385" s="304">
        <v>0</v>
      </c>
      <c r="H385" s="4"/>
      <c r="I385" s="4"/>
      <c r="J385" s="4"/>
      <c r="K385" s="4"/>
    </row>
    <row r="386" spans="1:11" ht="15" customHeight="1">
      <c r="A386" s="4"/>
      <c r="B386" s="4"/>
      <c r="C386" s="7" t="s">
        <v>464</v>
      </c>
      <c r="D386" s="304">
        <v>400000</v>
      </c>
      <c r="E386" s="304">
        <v>0</v>
      </c>
      <c r="F386" s="304">
        <v>0</v>
      </c>
      <c r="G386" s="304">
        <v>0</v>
      </c>
      <c r="H386" s="4"/>
      <c r="I386" s="4"/>
      <c r="J386" s="4"/>
      <c r="K386" s="4"/>
    </row>
    <row r="387" spans="1:11" ht="15" customHeight="1">
      <c r="A387" s="4"/>
      <c r="B387" s="4"/>
      <c r="C387" s="7" t="s">
        <v>459</v>
      </c>
      <c r="D387" s="304">
        <v>400000</v>
      </c>
      <c r="E387" s="304">
        <v>0</v>
      </c>
      <c r="F387" s="304">
        <v>0</v>
      </c>
      <c r="G387" s="304">
        <v>0</v>
      </c>
      <c r="H387" s="4"/>
      <c r="I387" s="4"/>
      <c r="J387" s="4"/>
      <c r="K387" s="4"/>
    </row>
    <row r="388" spans="1:11" ht="15" customHeight="1">
      <c r="A388" s="4"/>
      <c r="B388" s="4"/>
      <c r="C388" s="7" t="s">
        <v>463</v>
      </c>
      <c r="D388" s="304">
        <v>0</v>
      </c>
      <c r="E388" s="304">
        <v>0</v>
      </c>
      <c r="F388" s="304">
        <v>0</v>
      </c>
      <c r="G388" s="304">
        <v>0</v>
      </c>
      <c r="H388" s="4"/>
      <c r="I388" s="4"/>
      <c r="J388" s="4"/>
      <c r="K388" s="4"/>
    </row>
    <row r="389" spans="1:11" ht="15" customHeight="1">
      <c r="A389" s="4"/>
      <c r="B389" s="4"/>
      <c r="C389" s="7" t="s">
        <v>462</v>
      </c>
      <c r="D389" s="304">
        <v>0</v>
      </c>
      <c r="E389" s="304">
        <v>0</v>
      </c>
      <c r="F389" s="304">
        <v>0</v>
      </c>
      <c r="G389" s="304">
        <v>0</v>
      </c>
      <c r="H389" s="4"/>
      <c r="I389" s="4"/>
      <c r="J389" s="4"/>
      <c r="K389" s="4"/>
    </row>
    <row r="390" spans="1:11" ht="15" customHeight="1">
      <c r="A390" s="4"/>
      <c r="B390" s="4"/>
      <c r="C390" s="7" t="s">
        <v>459</v>
      </c>
      <c r="D390" s="304">
        <v>0</v>
      </c>
      <c r="E390" s="304">
        <v>0</v>
      </c>
      <c r="F390" s="304">
        <v>0</v>
      </c>
      <c r="G390" s="304">
        <v>0</v>
      </c>
      <c r="H390" s="4"/>
      <c r="I390" s="4"/>
      <c r="J390" s="4"/>
      <c r="K390" s="4"/>
    </row>
    <row r="391" spans="1:11" ht="15" customHeight="1">
      <c r="A391" s="4"/>
      <c r="B391" s="4"/>
      <c r="C391" s="7" t="s">
        <v>458</v>
      </c>
      <c r="D391" s="304">
        <v>0</v>
      </c>
      <c r="E391" s="304">
        <v>0</v>
      </c>
      <c r="F391" s="304">
        <v>0</v>
      </c>
      <c r="G391" s="304">
        <v>0</v>
      </c>
      <c r="H391" s="4"/>
      <c r="I391" s="4"/>
      <c r="J391" s="4"/>
      <c r="K391" s="4"/>
    </row>
    <row r="392" spans="1:11" ht="15" customHeight="1">
      <c r="A392" s="4"/>
      <c r="B392" s="4"/>
      <c r="C392" s="7" t="s">
        <v>457</v>
      </c>
      <c r="D392" s="304">
        <v>0</v>
      </c>
      <c r="E392" s="304">
        <v>0</v>
      </c>
      <c r="F392" s="304">
        <v>0</v>
      </c>
      <c r="G392" s="304">
        <v>0</v>
      </c>
      <c r="H392" s="4"/>
      <c r="I392" s="4"/>
      <c r="J392" s="4"/>
      <c r="K392" s="4"/>
    </row>
    <row r="393" spans="1:11" ht="15" customHeight="1">
      <c r="A393" s="4"/>
      <c r="B393" s="4"/>
      <c r="C393" s="7" t="s">
        <v>456</v>
      </c>
      <c r="D393" s="304">
        <v>0</v>
      </c>
      <c r="E393" s="304">
        <v>0</v>
      </c>
      <c r="F393" s="304">
        <v>0</v>
      </c>
      <c r="G393" s="304">
        <v>0</v>
      </c>
      <c r="H393" s="4"/>
      <c r="I393" s="4"/>
      <c r="J393" s="4"/>
      <c r="K393" s="4"/>
    </row>
    <row r="394" spans="1:11" ht="15" customHeight="1">
      <c r="A394" s="4"/>
      <c r="B394" s="4"/>
      <c r="C394" s="7" t="s">
        <v>455</v>
      </c>
      <c r="D394" s="304">
        <v>0</v>
      </c>
      <c r="E394" s="304">
        <v>0</v>
      </c>
      <c r="F394" s="304">
        <v>0</v>
      </c>
      <c r="G394" s="304">
        <v>0</v>
      </c>
      <c r="H394" s="4"/>
      <c r="I394" s="4"/>
      <c r="J394" s="4"/>
      <c r="K394" s="4"/>
    </row>
    <row r="395" spans="1:11" ht="15" customHeight="1">
      <c r="A395" s="4"/>
      <c r="B395" s="4"/>
      <c r="C395" s="7" t="s">
        <v>461</v>
      </c>
      <c r="D395" s="304">
        <v>270000000</v>
      </c>
      <c r="E395" s="304">
        <v>180000000</v>
      </c>
      <c r="F395" s="304">
        <v>180000000</v>
      </c>
      <c r="G395" s="304">
        <v>180000000</v>
      </c>
      <c r="H395" s="4"/>
      <c r="I395" s="4"/>
      <c r="J395" s="4"/>
      <c r="K395" s="4"/>
    </row>
    <row r="396" spans="1:11" ht="15" customHeight="1">
      <c r="A396" s="4"/>
      <c r="B396" s="4"/>
      <c r="C396" s="7" t="s">
        <v>459</v>
      </c>
      <c r="D396" s="304">
        <v>170000000</v>
      </c>
      <c r="E396" s="304">
        <v>50000000</v>
      </c>
      <c r="F396" s="304">
        <v>50000000</v>
      </c>
      <c r="G396" s="304">
        <v>50000000</v>
      </c>
      <c r="H396" s="4"/>
      <c r="I396" s="4"/>
      <c r="J396" s="4"/>
      <c r="K396" s="4"/>
    </row>
    <row r="397" spans="1:11" ht="15" customHeight="1">
      <c r="A397" s="4"/>
      <c r="B397" s="4"/>
      <c r="C397" s="7" t="s">
        <v>458</v>
      </c>
      <c r="D397" s="304">
        <v>70000000</v>
      </c>
      <c r="E397" s="304">
        <v>130000000</v>
      </c>
      <c r="F397" s="304">
        <v>130000000</v>
      </c>
      <c r="G397" s="304">
        <v>130000000</v>
      </c>
      <c r="H397" s="4"/>
      <c r="I397" s="4"/>
      <c r="J397" s="4"/>
      <c r="K397" s="4"/>
    </row>
    <row r="398" spans="1:11" ht="15" customHeight="1">
      <c r="A398" s="4"/>
      <c r="B398" s="4"/>
      <c r="C398" s="7" t="s">
        <v>457</v>
      </c>
      <c r="D398" s="304">
        <v>0</v>
      </c>
      <c r="E398" s="304">
        <v>0</v>
      </c>
      <c r="F398" s="304">
        <v>0</v>
      </c>
      <c r="G398" s="304">
        <v>0</v>
      </c>
      <c r="H398" s="4"/>
      <c r="I398" s="4"/>
      <c r="J398" s="4"/>
      <c r="K398" s="4"/>
    </row>
    <row r="399" spans="1:11" ht="15" customHeight="1">
      <c r="A399" s="4"/>
      <c r="B399" s="4"/>
      <c r="C399" s="7" t="s">
        <v>456</v>
      </c>
      <c r="D399" s="304">
        <v>0</v>
      </c>
      <c r="E399" s="304">
        <v>0</v>
      </c>
      <c r="F399" s="304">
        <v>0</v>
      </c>
      <c r="G399" s="304">
        <v>0</v>
      </c>
      <c r="H399" s="4"/>
      <c r="I399" s="4"/>
      <c r="J399" s="4"/>
      <c r="K399" s="4"/>
    </row>
    <row r="400" spans="1:11" ht="15" customHeight="1">
      <c r="A400" s="4"/>
      <c r="B400" s="4"/>
      <c r="C400" s="7" t="s">
        <v>455</v>
      </c>
      <c r="D400" s="304">
        <v>30000000</v>
      </c>
      <c r="E400" s="304">
        <v>0</v>
      </c>
      <c r="F400" s="304">
        <v>0</v>
      </c>
      <c r="G400" s="304">
        <v>0</v>
      </c>
      <c r="H400" s="4"/>
      <c r="I400" s="4"/>
      <c r="J400" s="4"/>
      <c r="K400" s="4"/>
    </row>
    <row r="401" spans="1:11" ht="15" customHeight="1">
      <c r="A401" s="4"/>
      <c r="B401" s="4"/>
      <c r="C401" s="7" t="s">
        <v>460</v>
      </c>
      <c r="D401" s="304">
        <v>0</v>
      </c>
      <c r="E401" s="304">
        <v>0</v>
      </c>
      <c r="F401" s="304">
        <v>0</v>
      </c>
      <c r="G401" s="304">
        <v>0</v>
      </c>
      <c r="H401" s="4"/>
      <c r="I401" s="4"/>
      <c r="J401" s="4"/>
      <c r="K401" s="4"/>
    </row>
    <row r="402" spans="1:11" ht="15" customHeight="1">
      <c r="A402" s="4"/>
      <c r="B402" s="4"/>
      <c r="C402" s="7" t="s">
        <v>459</v>
      </c>
      <c r="D402" s="304">
        <v>0</v>
      </c>
      <c r="E402" s="304">
        <v>0</v>
      </c>
      <c r="F402" s="304">
        <v>0</v>
      </c>
      <c r="G402" s="304">
        <v>0</v>
      </c>
      <c r="H402" s="4"/>
      <c r="I402" s="4"/>
      <c r="J402" s="4"/>
      <c r="K402" s="4"/>
    </row>
    <row r="403" spans="1:11" ht="15" customHeight="1">
      <c r="A403" s="4"/>
      <c r="B403" s="4"/>
      <c r="C403" s="7" t="s">
        <v>458</v>
      </c>
      <c r="D403" s="304">
        <v>0</v>
      </c>
      <c r="E403" s="304">
        <v>0</v>
      </c>
      <c r="F403" s="304">
        <v>0</v>
      </c>
      <c r="G403" s="304">
        <v>0</v>
      </c>
      <c r="H403" s="4"/>
      <c r="I403" s="4"/>
      <c r="J403" s="4"/>
      <c r="K403" s="4"/>
    </row>
    <row r="404" spans="1:11" ht="15" customHeight="1">
      <c r="A404" s="4"/>
      <c r="B404" s="4"/>
      <c r="C404" s="7" t="s">
        <v>457</v>
      </c>
      <c r="D404" s="304">
        <v>0</v>
      </c>
      <c r="E404" s="304">
        <v>0</v>
      </c>
      <c r="F404" s="304">
        <v>0</v>
      </c>
      <c r="G404" s="304">
        <v>0</v>
      </c>
      <c r="H404" s="4"/>
      <c r="I404" s="4"/>
      <c r="J404" s="4"/>
      <c r="K404" s="4"/>
    </row>
    <row r="405" spans="1:11" ht="15" customHeight="1">
      <c r="A405" s="4"/>
      <c r="B405" s="4"/>
      <c r="C405" s="7" t="s">
        <v>456</v>
      </c>
      <c r="D405" s="304">
        <v>0</v>
      </c>
      <c r="E405" s="304">
        <v>0</v>
      </c>
      <c r="F405" s="304">
        <v>0</v>
      </c>
      <c r="G405" s="304">
        <v>0</v>
      </c>
      <c r="H405" s="4"/>
      <c r="I405" s="4"/>
      <c r="J405" s="4"/>
      <c r="K405" s="4"/>
    </row>
    <row r="406" spans="1:11" ht="15" customHeight="1">
      <c r="A406" s="4"/>
      <c r="B406" s="4"/>
      <c r="C406" s="7" t="s">
        <v>455</v>
      </c>
      <c r="D406" s="304">
        <v>0</v>
      </c>
      <c r="E406" s="304">
        <v>0</v>
      </c>
      <c r="F406" s="304">
        <v>0</v>
      </c>
      <c r="G406" s="304">
        <v>0</v>
      </c>
      <c r="H406" s="4"/>
      <c r="I406" s="4"/>
      <c r="J406" s="4"/>
      <c r="K406" s="4"/>
    </row>
    <row r="407" spans="1:11" ht="15" customHeight="1">
      <c r="A407" s="4"/>
      <c r="B407" s="4"/>
      <c r="C407" s="7" t="s">
        <v>454</v>
      </c>
      <c r="D407" s="304">
        <v>0</v>
      </c>
      <c r="E407" s="304">
        <v>0</v>
      </c>
      <c r="F407" s="304">
        <v>0</v>
      </c>
      <c r="G407" s="304">
        <v>0</v>
      </c>
      <c r="H407" s="4"/>
      <c r="I407" s="4"/>
      <c r="J407" s="4"/>
      <c r="K407" s="4"/>
    </row>
    <row r="408" spans="1:11" ht="15" customHeight="1">
      <c r="A408" s="4"/>
      <c r="B408" s="4"/>
      <c r="C408" s="7" t="s">
        <v>453</v>
      </c>
      <c r="D408" s="304">
        <v>0</v>
      </c>
      <c r="E408" s="304">
        <v>0</v>
      </c>
      <c r="F408" s="304">
        <v>0</v>
      </c>
      <c r="G408" s="304">
        <v>0</v>
      </c>
      <c r="H408" s="4"/>
      <c r="I408" s="4"/>
      <c r="J408" s="4"/>
      <c r="K408" s="4"/>
    </row>
    <row r="409" spans="1:11" ht="20.100000000000001" customHeight="1">
      <c r="A409" s="4"/>
      <c r="B409" s="4"/>
      <c r="C409" s="6" t="s">
        <v>450</v>
      </c>
      <c r="D409" s="4"/>
      <c r="E409" s="4"/>
      <c r="F409" s="4"/>
      <c r="G409" s="4"/>
      <c r="H409" s="4"/>
      <c r="I409" s="4"/>
      <c r="J409" s="4"/>
      <c r="K409" s="4"/>
    </row>
    <row r="410" spans="1:11" ht="20.100000000000001" customHeight="1">
      <c r="A410" s="17" t="s">
        <v>582</v>
      </c>
      <c r="B410" s="308" t="s">
        <v>338</v>
      </c>
      <c r="C410" s="308" t="s">
        <v>450</v>
      </c>
      <c r="D410" s="4"/>
      <c r="E410" s="3" t="s">
        <v>450</v>
      </c>
      <c r="F410" s="308" t="s">
        <v>338</v>
      </c>
      <c r="G410" s="308" t="s">
        <v>450</v>
      </c>
      <c r="H410" s="5" t="s">
        <v>450</v>
      </c>
      <c r="I410" s="3" t="s">
        <v>450</v>
      </c>
      <c r="J410" s="308" t="s">
        <v>338</v>
      </c>
      <c r="K410" s="308" t="s">
        <v>450</v>
      </c>
    </row>
    <row r="411" spans="1:11" ht="20.100000000000001" customHeight="1">
      <c r="A411" s="2" t="s">
        <v>578</v>
      </c>
      <c r="B411" s="308" t="s">
        <v>451</v>
      </c>
      <c r="C411" s="308" t="s">
        <v>450</v>
      </c>
      <c r="D411" s="4"/>
      <c r="E411" s="2" t="s">
        <v>577</v>
      </c>
      <c r="F411" s="308" t="s">
        <v>451</v>
      </c>
      <c r="G411" s="308" t="s">
        <v>450</v>
      </c>
      <c r="H411" s="4"/>
      <c r="I411" s="2" t="s">
        <v>452</v>
      </c>
      <c r="J411" s="308" t="s">
        <v>451</v>
      </c>
      <c r="K411" s="308" t="s">
        <v>450</v>
      </c>
    </row>
    <row r="412" spans="1:11" ht="20.100000000000001" customHeight="1">
      <c r="A412" s="1" t="s">
        <v>450</v>
      </c>
      <c r="B412" s="308" t="s">
        <v>336</v>
      </c>
      <c r="C412" s="308" t="s">
        <v>450</v>
      </c>
      <c r="D412" s="4"/>
      <c r="E412" s="1" t="s">
        <v>450</v>
      </c>
      <c r="F412" s="308" t="s">
        <v>336</v>
      </c>
      <c r="G412" s="308" t="s">
        <v>450</v>
      </c>
      <c r="H412" s="4"/>
      <c r="I412" s="1" t="s">
        <v>450</v>
      </c>
      <c r="J412" s="308" t="s">
        <v>336</v>
      </c>
      <c r="K412" s="308" t="s">
        <v>450</v>
      </c>
    </row>
  </sheetData>
  <mergeCells count="48">
    <mergeCell ref="C264:G264"/>
    <mergeCell ref="D309:G309"/>
    <mergeCell ref="D310:G310"/>
    <mergeCell ref="D311:G311"/>
    <mergeCell ref="D312:G312"/>
    <mergeCell ref="C321:G321"/>
    <mergeCell ref="D198:G198"/>
    <mergeCell ref="D199:G199"/>
    <mergeCell ref="C208:G208"/>
    <mergeCell ref="D253:G253"/>
    <mergeCell ref="D254:G254"/>
    <mergeCell ref="D255:G255"/>
    <mergeCell ref="D140:G140"/>
    <mergeCell ref="D141:G141"/>
    <mergeCell ref="D142:G142"/>
    <mergeCell ref="D143:G143"/>
    <mergeCell ref="C152:G152"/>
    <mergeCell ref="D197:G197"/>
    <mergeCell ref="C38:G38"/>
    <mergeCell ref="D83:G83"/>
    <mergeCell ref="D84:G84"/>
    <mergeCell ref="D85:G85"/>
    <mergeCell ref="C94:G94"/>
    <mergeCell ref="C139:G139"/>
    <mergeCell ref="D24:G24"/>
    <mergeCell ref="C25:G25"/>
    <mergeCell ref="D26:G26"/>
    <mergeCell ref="D27:G27"/>
    <mergeCell ref="D28:G28"/>
    <mergeCell ref="D29:G29"/>
    <mergeCell ref="D13:G13"/>
    <mergeCell ref="D14:G14"/>
    <mergeCell ref="D15:G15"/>
    <mergeCell ref="D16:G16"/>
    <mergeCell ref="C19:G19"/>
    <mergeCell ref="D23:G23"/>
    <mergeCell ref="D7:G7"/>
    <mergeCell ref="C8:G8"/>
    <mergeCell ref="C9:G9"/>
    <mergeCell ref="D10:G10"/>
    <mergeCell ref="D11:G11"/>
    <mergeCell ref="C12:G12"/>
    <mergeCell ref="C1:G1"/>
    <mergeCell ref="C2:G2"/>
    <mergeCell ref="D3:G3"/>
    <mergeCell ref="D4:G4"/>
    <mergeCell ref="D5:G5"/>
    <mergeCell ref="D6:G6"/>
  </mergeCells>
  <pageMargins left="0" right="0" top="0" bottom="0" header="0" footer="0"/>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M384"/>
  <sheetViews>
    <sheetView view="pageBreakPreview" topLeftCell="A372" zoomScale="60" zoomScaleNormal="170" workbookViewId="0">
      <selection activeCell="L427" sqref="L427"/>
    </sheetView>
  </sheetViews>
  <sheetFormatPr defaultColWidth="12.140625" defaultRowHeight="15"/>
  <cols>
    <col min="1" max="1" width="7.140625" style="314" customWidth="1"/>
    <col min="2" max="2" width="32.5703125" style="314" customWidth="1"/>
    <col min="3" max="3" width="15.140625" style="314" customWidth="1"/>
    <col min="4" max="16384" width="12.140625" style="314"/>
  </cols>
  <sheetData>
    <row r="2" spans="1:7">
      <c r="A2" s="1024" t="s">
        <v>664</v>
      </c>
      <c r="B2" s="1024"/>
      <c r="C2" s="1024"/>
      <c r="D2" s="1024"/>
      <c r="E2" s="1024"/>
      <c r="F2" s="1024"/>
      <c r="G2" s="1024"/>
    </row>
    <row r="3" spans="1:7">
      <c r="A3" s="210"/>
      <c r="B3" s="846"/>
      <c r="C3" s="846"/>
      <c r="D3" s="846"/>
      <c r="E3" s="846"/>
      <c r="F3" s="846"/>
      <c r="G3" s="210"/>
    </row>
    <row r="4" spans="1:7" ht="15.75" thickBot="1"/>
    <row r="5" spans="1:7" ht="21.75" customHeight="1" thickBot="1">
      <c r="B5" s="493" t="s">
        <v>0</v>
      </c>
      <c r="C5" s="1025" t="s">
        <v>119</v>
      </c>
      <c r="D5" s="1025"/>
      <c r="E5" s="1025"/>
      <c r="F5" s="1025"/>
    </row>
    <row r="6" spans="1:7" ht="21.75" customHeight="1" thickBot="1">
      <c r="B6" s="493" t="s">
        <v>1</v>
      </c>
      <c r="C6" s="1026" t="s">
        <v>378</v>
      </c>
      <c r="D6" s="1027"/>
      <c r="E6" s="1027"/>
      <c r="F6" s="1028"/>
    </row>
    <row r="7" spans="1:7" ht="22.5" customHeight="1" thickBot="1">
      <c r="B7" s="493" t="s">
        <v>3</v>
      </c>
      <c r="C7" s="1029" t="s">
        <v>719</v>
      </c>
      <c r="D7" s="1030"/>
      <c r="E7" s="1030"/>
      <c r="F7" s="1031"/>
    </row>
    <row r="8" spans="1:7" ht="15.75" thickBot="1">
      <c r="B8" s="1032" t="s">
        <v>4</v>
      </c>
      <c r="C8" s="1033"/>
      <c r="D8" s="1033"/>
      <c r="E8" s="1033"/>
      <c r="F8" s="1034"/>
    </row>
    <row r="9" spans="1:7" ht="15.75" thickBot="1">
      <c r="B9" s="1014" t="s">
        <v>2800</v>
      </c>
      <c r="C9" s="1015"/>
      <c r="D9" s="1015"/>
      <c r="E9" s="1015"/>
      <c r="F9" s="1016"/>
    </row>
    <row r="10" spans="1:7" ht="15.75" thickBot="1">
      <c r="B10" s="1014"/>
      <c r="C10" s="1015"/>
      <c r="D10" s="1015"/>
      <c r="E10" s="1015"/>
      <c r="F10" s="1016"/>
    </row>
    <row r="11" spans="1:7" ht="15.75" thickBot="1">
      <c r="B11" s="1014"/>
      <c r="C11" s="1015"/>
      <c r="D11" s="1015"/>
      <c r="E11" s="1015"/>
      <c r="F11" s="1016"/>
    </row>
    <row r="12" spans="1:7" ht="42" customHeight="1">
      <c r="B12" s="494" t="s">
        <v>5</v>
      </c>
      <c r="C12" s="1161" t="s">
        <v>2801</v>
      </c>
      <c r="D12" s="1162"/>
      <c r="E12" s="1162"/>
      <c r="F12" s="1163"/>
    </row>
    <row r="13" spans="1:7">
      <c r="B13" s="495" t="s">
        <v>6</v>
      </c>
      <c r="C13" s="213">
        <v>2021</v>
      </c>
      <c r="D13" s="213">
        <v>2022</v>
      </c>
      <c r="E13" s="213">
        <v>2023</v>
      </c>
      <c r="F13" s="213">
        <v>2024</v>
      </c>
    </row>
    <row r="14" spans="1:7">
      <c r="B14" s="495" t="s">
        <v>7</v>
      </c>
      <c r="C14" s="496">
        <f>C343</f>
        <v>80187</v>
      </c>
      <c r="D14" s="496">
        <f t="shared" ref="D14:F14" si="0">D343</f>
        <v>78587</v>
      </c>
      <c r="E14" s="496">
        <f t="shared" si="0"/>
        <v>80087</v>
      </c>
      <c r="F14" s="496">
        <f t="shared" si="0"/>
        <v>80087</v>
      </c>
    </row>
    <row r="15" spans="1:7" ht="68.25" thickBot="1">
      <c r="B15" s="497" t="s">
        <v>2802</v>
      </c>
      <c r="C15" s="498">
        <v>500</v>
      </c>
      <c r="D15" s="498">
        <v>520</v>
      </c>
      <c r="E15" s="498">
        <v>530</v>
      </c>
      <c r="F15" s="498">
        <v>540</v>
      </c>
    </row>
    <row r="16" spans="1:7" ht="15.75" thickBot="1">
      <c r="B16" s="499" t="s">
        <v>9</v>
      </c>
      <c r="C16" s="1142" t="s">
        <v>2803</v>
      </c>
      <c r="D16" s="1143"/>
      <c r="E16" s="1143"/>
      <c r="F16" s="1144"/>
    </row>
    <row r="17" spans="2:12" ht="15.75" thickBot="1">
      <c r="B17" s="995" t="s">
        <v>10</v>
      </c>
      <c r="C17" s="996"/>
      <c r="D17" s="996"/>
      <c r="E17" s="996"/>
      <c r="F17" s="997"/>
      <c r="I17" s="500"/>
      <c r="K17" s="500"/>
    </row>
    <row r="18" spans="2:12" ht="34.5" thickBot="1">
      <c r="B18" s="233" t="s">
        <v>2804</v>
      </c>
      <c r="C18" s="478">
        <v>1</v>
      </c>
      <c r="D18" s="478">
        <v>1</v>
      </c>
      <c r="E18" s="478">
        <v>1</v>
      </c>
      <c r="F18" s="478">
        <v>1</v>
      </c>
      <c r="H18" s="501"/>
    </row>
    <row r="19" spans="2:12" ht="15.75" thickBot="1">
      <c r="B19" s="1021" t="s">
        <v>11</v>
      </c>
      <c r="C19" s="1022"/>
      <c r="D19" s="1022"/>
      <c r="E19" s="1022"/>
      <c r="F19" s="1023"/>
    </row>
    <row r="20" spans="2:12" ht="15.75" thickBot="1">
      <c r="B20" s="998" t="s">
        <v>12</v>
      </c>
      <c r="C20" s="999"/>
      <c r="D20" s="999"/>
      <c r="E20" s="999"/>
      <c r="F20" s="1000"/>
    </row>
    <row r="21" spans="2:12" ht="15.75" thickBot="1">
      <c r="B21" s="502" t="s">
        <v>13</v>
      </c>
      <c r="C21" s="1008" t="s">
        <v>2805</v>
      </c>
      <c r="D21" s="1009"/>
      <c r="E21" s="1009"/>
      <c r="F21" s="1010"/>
    </row>
    <row r="22" spans="2:12" ht="21" customHeight="1" thickBot="1">
      <c r="B22" s="233" t="s">
        <v>14</v>
      </c>
      <c r="C22" s="995" t="s">
        <v>2806</v>
      </c>
      <c r="D22" s="996"/>
      <c r="E22" s="996"/>
      <c r="F22" s="997"/>
    </row>
    <row r="23" spans="2:12" ht="15.75" thickBot="1">
      <c r="B23" s="233" t="s">
        <v>15</v>
      </c>
      <c r="C23" s="991" t="s">
        <v>722</v>
      </c>
      <c r="D23" s="984"/>
      <c r="E23" s="984"/>
      <c r="F23" s="985"/>
    </row>
    <row r="24" spans="2:12">
      <c r="B24" s="986"/>
      <c r="C24" s="230">
        <v>2021</v>
      </c>
      <c r="D24" s="230">
        <v>2022</v>
      </c>
      <c r="E24" s="230">
        <v>2023</v>
      </c>
      <c r="F24" s="230">
        <v>2024</v>
      </c>
    </row>
    <row r="25" spans="2:12" ht="15.75" thickBot="1">
      <c r="B25" s="987"/>
      <c r="C25" s="231" t="s">
        <v>7</v>
      </c>
      <c r="D25" s="231" t="s">
        <v>8</v>
      </c>
      <c r="E25" s="231" t="s">
        <v>8</v>
      </c>
      <c r="F25" s="231" t="s">
        <v>8</v>
      </c>
    </row>
    <row r="26" spans="2:12" ht="15.75" thickBot="1">
      <c r="B26" s="233" t="s">
        <v>16</v>
      </c>
      <c r="C26" s="232">
        <v>230</v>
      </c>
      <c r="D26" s="232">
        <v>240</v>
      </c>
      <c r="E26" s="232">
        <v>250</v>
      </c>
      <c r="F26" s="232">
        <v>260</v>
      </c>
    </row>
    <row r="27" spans="2:12" ht="15.75" thickBot="1">
      <c r="B27" s="233" t="s">
        <v>17</v>
      </c>
      <c r="C27" s="232">
        <f>C56</f>
        <v>79187</v>
      </c>
      <c r="D27" s="232">
        <f t="shared" ref="D27:F27" si="1">D56</f>
        <v>77587</v>
      </c>
      <c r="E27" s="232">
        <f t="shared" si="1"/>
        <v>79087</v>
      </c>
      <c r="F27" s="232">
        <f t="shared" si="1"/>
        <v>79087</v>
      </c>
    </row>
    <row r="28" spans="2:12" ht="15.75" thickBot="1">
      <c r="B28" s="233" t="s">
        <v>18</v>
      </c>
      <c r="C28" s="232">
        <f>C27/C26</f>
        <v>344.2913043478261</v>
      </c>
      <c r="D28" s="232">
        <f t="shared" ref="D28:F28" si="2">D27/D26</f>
        <v>323.27916666666664</v>
      </c>
      <c r="E28" s="232">
        <f t="shared" si="2"/>
        <v>316.34800000000001</v>
      </c>
      <c r="F28" s="232">
        <f t="shared" si="2"/>
        <v>304.18076923076922</v>
      </c>
    </row>
    <row r="29" spans="2:12" ht="15.75" thickBot="1">
      <c r="B29" s="233" t="s">
        <v>19</v>
      </c>
      <c r="C29" s="233" t="s">
        <v>20</v>
      </c>
      <c r="D29" s="234">
        <f>D26/C26-1</f>
        <v>4.3478260869565188E-2</v>
      </c>
      <c r="E29" s="234">
        <f t="shared" ref="E29:F31" si="3">E26/D26-1</f>
        <v>4.1666666666666741E-2</v>
      </c>
      <c r="F29" s="234">
        <f t="shared" si="3"/>
        <v>4.0000000000000036E-2</v>
      </c>
      <c r="H29" s="503"/>
      <c r="I29" s="503"/>
      <c r="J29" s="503"/>
      <c r="K29" s="503"/>
      <c r="L29" s="503"/>
    </row>
    <row r="30" spans="2:12" ht="15.75" thickBot="1">
      <c r="B30" s="233" t="s">
        <v>21</v>
      </c>
      <c r="C30" s="233" t="s">
        <v>20</v>
      </c>
      <c r="D30" s="234">
        <f>D27/C27-1</f>
        <v>-2.0205336734565038E-2</v>
      </c>
      <c r="E30" s="234">
        <f t="shared" si="3"/>
        <v>1.9333135705723814E-2</v>
      </c>
      <c r="F30" s="234">
        <f t="shared" si="3"/>
        <v>0</v>
      </c>
    </row>
    <row r="31" spans="2:12" ht="15.75" thickBot="1">
      <c r="B31" s="233" t="s">
        <v>22</v>
      </c>
      <c r="C31" s="233" t="s">
        <v>20</v>
      </c>
      <c r="D31" s="234">
        <f>D28/C28-1</f>
        <v>-6.1030114370624888E-2</v>
      </c>
      <c r="E31" s="234">
        <f t="shared" si="3"/>
        <v>-2.1440189722504943E-2</v>
      </c>
      <c r="F31" s="234">
        <f t="shared" si="3"/>
        <v>-3.8461538461538547E-2</v>
      </c>
    </row>
    <row r="32" spans="2:12" ht="15.75" thickBot="1">
      <c r="B32" s="988" t="s">
        <v>110</v>
      </c>
      <c r="C32" s="989"/>
      <c r="D32" s="989"/>
      <c r="E32" s="989"/>
      <c r="F32" s="990"/>
    </row>
    <row r="33" spans="2:9">
      <c r="B33" s="986"/>
      <c r="C33" s="230">
        <v>2021</v>
      </c>
      <c r="D33" s="230">
        <v>2022</v>
      </c>
      <c r="E33" s="230">
        <v>2023</v>
      </c>
      <c r="F33" s="230">
        <v>2024</v>
      </c>
    </row>
    <row r="34" spans="2:9" ht="15.75" thickBot="1">
      <c r="B34" s="987"/>
      <c r="C34" s="231" t="s">
        <v>7</v>
      </c>
      <c r="D34" s="231" t="s">
        <v>8</v>
      </c>
      <c r="E34" s="231" t="s">
        <v>8</v>
      </c>
      <c r="F34" s="231" t="s">
        <v>8</v>
      </c>
    </row>
    <row r="35" spans="2:9" ht="15.75" thickBot="1">
      <c r="B35" s="504" t="s">
        <v>23</v>
      </c>
      <c r="C35" s="237">
        <f>C36+C37</f>
        <v>39000</v>
      </c>
      <c r="D35" s="237">
        <f>D36+D37</f>
        <v>39000</v>
      </c>
      <c r="E35" s="237">
        <f t="shared" ref="E35:F35" si="4">E36+E37</f>
        <v>39000</v>
      </c>
      <c r="F35" s="241">
        <f t="shared" si="4"/>
        <v>39000</v>
      </c>
    </row>
    <row r="36" spans="2:9" ht="15.75" thickBot="1">
      <c r="B36" s="505" t="s">
        <v>154</v>
      </c>
      <c r="C36" s="239">
        <v>39000</v>
      </c>
      <c r="D36" s="240">
        <v>39000</v>
      </c>
      <c r="E36" s="240">
        <v>39000</v>
      </c>
      <c r="F36" s="239">
        <v>39000</v>
      </c>
    </row>
    <row r="37" spans="2:9" ht="15.75" thickBot="1">
      <c r="B37" s="505" t="s">
        <v>155</v>
      </c>
      <c r="C37" s="240"/>
      <c r="D37" s="240"/>
      <c r="E37" s="240"/>
      <c r="F37" s="239"/>
    </row>
    <row r="38" spans="2:9" ht="15.75" thickBot="1">
      <c r="B38" s="504" t="s">
        <v>24</v>
      </c>
      <c r="C38" s="237">
        <f>C39+C40</f>
        <v>6750</v>
      </c>
      <c r="D38" s="237">
        <f>D39+D40</f>
        <v>6400</v>
      </c>
      <c r="E38" s="237">
        <f t="shared" ref="E38:F38" si="5">E39+E40</f>
        <v>6400</v>
      </c>
      <c r="F38" s="241">
        <f t="shared" si="5"/>
        <v>6400</v>
      </c>
    </row>
    <row r="39" spans="2:9" ht="15.75" thickBot="1">
      <c r="B39" s="505" t="s">
        <v>154</v>
      </c>
      <c r="C39" s="239">
        <v>6750</v>
      </c>
      <c r="D39" s="237">
        <v>6400</v>
      </c>
      <c r="E39" s="237">
        <v>6400</v>
      </c>
      <c r="F39" s="241">
        <v>6400</v>
      </c>
      <c r="I39" s="503"/>
    </row>
    <row r="40" spans="2:9" ht="15.75" thickBot="1">
      <c r="B40" s="505" t="s">
        <v>155</v>
      </c>
      <c r="C40" s="240"/>
      <c r="D40" s="237"/>
      <c r="E40" s="237"/>
      <c r="F40" s="237"/>
      <c r="I40" s="503"/>
    </row>
    <row r="41" spans="2:9" ht="15.75" thickBot="1">
      <c r="B41" s="504" t="s">
        <v>25</v>
      </c>
      <c r="C41" s="240">
        <f>C42+C43</f>
        <v>33337</v>
      </c>
      <c r="D41" s="237">
        <f>D42+D43</f>
        <v>32187</v>
      </c>
      <c r="E41" s="237">
        <f t="shared" ref="E41:F41" si="6">E42+E43</f>
        <v>33687</v>
      </c>
      <c r="F41" s="241">
        <f t="shared" si="6"/>
        <v>33687</v>
      </c>
    </row>
    <row r="42" spans="2:9" ht="15.75" thickBot="1">
      <c r="B42" s="505" t="s">
        <v>154</v>
      </c>
      <c r="C42" s="239">
        <v>33337</v>
      </c>
      <c r="D42" s="241">
        <v>32187</v>
      </c>
      <c r="E42" s="237">
        <v>33687</v>
      </c>
      <c r="F42" s="237">
        <v>33687</v>
      </c>
    </row>
    <row r="43" spans="2:9" ht="15.75" thickBot="1">
      <c r="B43" s="505" t="s">
        <v>155</v>
      </c>
      <c r="C43" s="240"/>
      <c r="D43" s="237"/>
      <c r="E43" s="237"/>
      <c r="F43" s="237"/>
      <c r="G43" s="503"/>
    </row>
    <row r="44" spans="2:9" ht="15.75" thickBot="1">
      <c r="B44" s="504" t="s">
        <v>26</v>
      </c>
      <c r="C44" s="240"/>
      <c r="D44" s="237"/>
      <c r="E44" s="237"/>
      <c r="F44" s="237"/>
    </row>
    <row r="45" spans="2:9" ht="15.75" thickBot="1">
      <c r="B45" s="505" t="s">
        <v>154</v>
      </c>
      <c r="C45" s="240"/>
      <c r="D45" s="237"/>
      <c r="E45" s="237"/>
      <c r="F45" s="237"/>
    </row>
    <row r="46" spans="2:9" ht="15.75" thickBot="1">
      <c r="B46" s="505" t="s">
        <v>155</v>
      </c>
      <c r="C46" s="240"/>
      <c r="D46" s="237"/>
      <c r="E46" s="237"/>
      <c r="F46" s="237"/>
    </row>
    <row r="47" spans="2:9" ht="15.75" thickBot="1">
      <c r="B47" s="504" t="s">
        <v>27</v>
      </c>
      <c r="C47" s="240"/>
      <c r="D47" s="237"/>
      <c r="E47" s="237"/>
      <c r="F47" s="237"/>
    </row>
    <row r="48" spans="2:9" ht="15.75" thickBot="1">
      <c r="B48" s="505" t="s">
        <v>154</v>
      </c>
      <c r="C48" s="240"/>
      <c r="D48" s="237"/>
      <c r="E48" s="237"/>
      <c r="F48" s="237"/>
    </row>
    <row r="49" spans="2:13" ht="15.75" thickBot="1">
      <c r="B49" s="505" t="s">
        <v>155</v>
      </c>
      <c r="C49" s="240"/>
      <c r="D49" s="237"/>
      <c r="E49" s="237"/>
      <c r="F49" s="237"/>
    </row>
    <row r="50" spans="2:13" ht="15.75" thickBot="1">
      <c r="B50" s="504" t="s">
        <v>28</v>
      </c>
      <c r="C50" s="240">
        <v>0</v>
      </c>
      <c r="D50" s="237">
        <f t="shared" ref="D50:F50" si="7">D51+D52</f>
        <v>0</v>
      </c>
      <c r="E50" s="237">
        <f t="shared" si="7"/>
        <v>0</v>
      </c>
      <c r="F50" s="237">
        <f t="shared" si="7"/>
        <v>0</v>
      </c>
    </row>
    <row r="51" spans="2:13" ht="15.75" thickBot="1">
      <c r="B51" s="505" t="s">
        <v>154</v>
      </c>
      <c r="C51" s="239">
        <v>0</v>
      </c>
      <c r="D51" s="237">
        <v>0</v>
      </c>
      <c r="E51" s="241">
        <v>0</v>
      </c>
      <c r="F51" s="241">
        <v>0</v>
      </c>
    </row>
    <row r="52" spans="2:13" ht="15.75" thickBot="1">
      <c r="B52" s="505" t="s">
        <v>155</v>
      </c>
      <c r="C52" s="240"/>
      <c r="D52" s="237"/>
      <c r="E52" s="237"/>
      <c r="F52" s="237"/>
    </row>
    <row r="53" spans="2:13" ht="15.75" thickBot="1">
      <c r="B53" s="504" t="s">
        <v>29</v>
      </c>
      <c r="C53" s="240">
        <f>C54+C55</f>
        <v>100</v>
      </c>
      <c r="D53" s="240">
        <f t="shared" ref="D53:F53" si="8">D54+D55</f>
        <v>0</v>
      </c>
      <c r="E53" s="240">
        <f t="shared" si="8"/>
        <v>0</v>
      </c>
      <c r="F53" s="240">
        <f t="shared" si="8"/>
        <v>0</v>
      </c>
      <c r="I53" s="506"/>
    </row>
    <row r="54" spans="2:13" ht="15.75" thickBot="1">
      <c r="B54" s="505" t="s">
        <v>154</v>
      </c>
      <c r="C54" s="240">
        <v>100</v>
      </c>
      <c r="D54" s="246"/>
      <c r="E54" s="246"/>
      <c r="F54" s="246"/>
      <c r="K54" s="507"/>
      <c r="L54" s="507"/>
      <c r="M54" s="507"/>
    </row>
    <row r="55" spans="2:13" ht="15.75" thickBot="1">
      <c r="B55" s="505" t="s">
        <v>155</v>
      </c>
      <c r="C55" s="240"/>
      <c r="D55" s="245"/>
      <c r="E55" s="246"/>
      <c r="F55" s="246"/>
    </row>
    <row r="56" spans="2:13" ht="15.75" thickBot="1">
      <c r="B56" s="508" t="s">
        <v>30</v>
      </c>
      <c r="C56" s="240">
        <f>C53+C50+C47+C44+C41+C38+C35</f>
        <v>79187</v>
      </c>
      <c r="D56" s="240">
        <f>D53+D50+D47+D44+D41+D38+D35</f>
        <v>77587</v>
      </c>
      <c r="E56" s="240">
        <f t="shared" ref="E56:F56" si="9">E53+E50+E47+E44+E41+E38+E35</f>
        <v>79087</v>
      </c>
      <c r="F56" s="240">
        <f t="shared" si="9"/>
        <v>79087</v>
      </c>
    </row>
    <row r="57" spans="2:13" ht="15.75" thickBot="1">
      <c r="B57" s="509" t="s">
        <v>31</v>
      </c>
      <c r="C57" s="249">
        <f>IF(C56-C27=0,0,"Error")</f>
        <v>0</v>
      </c>
      <c r="D57" s="249">
        <f>IF(D56-D27=0,0,"Error")</f>
        <v>0</v>
      </c>
      <c r="E57" s="249">
        <f>IF(E56-E27=0,0,"Error")</f>
        <v>0</v>
      </c>
      <c r="F57" s="249">
        <f>IF(F56-F27=0,0,"Error")</f>
        <v>0</v>
      </c>
    </row>
    <row r="58" spans="2:13" ht="15.75" hidden="1" thickBot="1">
      <c r="B58" s="485" t="s">
        <v>172</v>
      </c>
      <c r="C58" s="1008"/>
      <c r="D58" s="1009"/>
      <c r="E58" s="1009"/>
      <c r="F58" s="1010"/>
    </row>
    <row r="59" spans="2:13" ht="15.75" hidden="1" thickBot="1">
      <c r="B59" s="233" t="s">
        <v>14</v>
      </c>
      <c r="C59" s="995"/>
      <c r="D59" s="996"/>
      <c r="E59" s="996"/>
      <c r="F59" s="997"/>
    </row>
    <row r="60" spans="2:13" ht="15.75" hidden="1" thickBot="1">
      <c r="B60" s="233" t="s">
        <v>15</v>
      </c>
      <c r="C60" s="991"/>
      <c r="D60" s="984"/>
      <c r="E60" s="984"/>
      <c r="F60" s="985"/>
    </row>
    <row r="61" spans="2:13" ht="15.75" hidden="1" thickBot="1">
      <c r="B61" s="986"/>
      <c r="C61" s="230">
        <v>2018</v>
      </c>
      <c r="D61" s="230">
        <v>2019</v>
      </c>
      <c r="E61" s="230">
        <v>2020</v>
      </c>
      <c r="F61" s="230">
        <v>2021</v>
      </c>
    </row>
    <row r="62" spans="2:13" ht="15.75" hidden="1" thickBot="1">
      <c r="B62" s="987"/>
      <c r="C62" s="231" t="s">
        <v>7</v>
      </c>
      <c r="D62" s="231" t="s">
        <v>8</v>
      </c>
      <c r="E62" s="231" t="s">
        <v>8</v>
      </c>
      <c r="F62" s="231" t="s">
        <v>8</v>
      </c>
    </row>
    <row r="63" spans="2:13" ht="15.75" hidden="1" thickBot="1">
      <c r="B63" s="233" t="s">
        <v>16</v>
      </c>
      <c r="C63" s="233"/>
      <c r="D63" s="233"/>
      <c r="E63" s="233"/>
      <c r="F63" s="233"/>
    </row>
    <row r="64" spans="2:13" ht="15.75" hidden="1" thickBot="1">
      <c r="B64" s="233" t="s">
        <v>17</v>
      </c>
      <c r="C64" s="232">
        <f>C93</f>
        <v>0</v>
      </c>
      <c r="D64" s="232">
        <f t="shared" ref="D64:F64" si="10">D93</f>
        <v>0</v>
      </c>
      <c r="E64" s="232">
        <f t="shared" si="10"/>
        <v>0</v>
      </c>
      <c r="F64" s="232">
        <f t="shared" si="10"/>
        <v>0</v>
      </c>
    </row>
    <row r="65" spans="2:6" ht="15.75" hidden="1" thickBot="1">
      <c r="B65" s="233" t="s">
        <v>18</v>
      </c>
      <c r="C65" s="232" t="e">
        <f>C64/C63</f>
        <v>#DIV/0!</v>
      </c>
      <c r="D65" s="232" t="e">
        <f>D64/D63</f>
        <v>#DIV/0!</v>
      </c>
      <c r="E65" s="232" t="e">
        <f>E64/E63</f>
        <v>#DIV/0!</v>
      </c>
      <c r="F65" s="232" t="e">
        <f>F64/F63</f>
        <v>#DIV/0!</v>
      </c>
    </row>
    <row r="66" spans="2:6" ht="15.75" hidden="1" thickBot="1">
      <c r="B66" s="233" t="s">
        <v>19</v>
      </c>
      <c r="C66" s="233"/>
      <c r="D66" s="234" t="e">
        <f>D63/C63-1</f>
        <v>#DIV/0!</v>
      </c>
      <c r="E66" s="234" t="e">
        <f>E63/D63-1</f>
        <v>#DIV/0!</v>
      </c>
      <c r="F66" s="234" t="e">
        <f>F63/E63-1</f>
        <v>#DIV/0!</v>
      </c>
    </row>
    <row r="67" spans="2:6" ht="15.75" hidden="1" thickBot="1">
      <c r="B67" s="233" t="s">
        <v>21</v>
      </c>
      <c r="C67" s="233"/>
      <c r="D67" s="234" t="e">
        <f>D64/C64-1</f>
        <v>#DIV/0!</v>
      </c>
      <c r="E67" s="234" t="e">
        <f t="shared" ref="E67:F68" si="11">E64/D64-1</f>
        <v>#DIV/0!</v>
      </c>
      <c r="F67" s="234" t="e">
        <f t="shared" si="11"/>
        <v>#DIV/0!</v>
      </c>
    </row>
    <row r="68" spans="2:6" ht="15.75" hidden="1" thickBot="1">
      <c r="B68" s="233" t="s">
        <v>22</v>
      </c>
      <c r="C68" s="233"/>
      <c r="D68" s="234" t="e">
        <f>D65/C65-1</f>
        <v>#DIV/0!</v>
      </c>
      <c r="E68" s="234" t="e">
        <f t="shared" si="11"/>
        <v>#DIV/0!</v>
      </c>
      <c r="F68" s="234" t="e">
        <f t="shared" si="11"/>
        <v>#DIV/0!</v>
      </c>
    </row>
    <row r="69" spans="2:6" ht="15.75" hidden="1" thickBot="1">
      <c r="B69" s="988" t="s">
        <v>130</v>
      </c>
      <c r="C69" s="989"/>
      <c r="D69" s="989"/>
      <c r="E69" s="989"/>
      <c r="F69" s="990"/>
    </row>
    <row r="70" spans="2:6" ht="15.75" hidden="1" thickBot="1">
      <c r="B70" s="986"/>
      <c r="C70" s="230">
        <v>2018</v>
      </c>
      <c r="D70" s="230">
        <v>2019</v>
      </c>
      <c r="E70" s="230">
        <v>2020</v>
      </c>
      <c r="F70" s="230">
        <v>2021</v>
      </c>
    </row>
    <row r="71" spans="2:6" ht="15.75" hidden="1" thickBot="1">
      <c r="B71" s="987"/>
      <c r="C71" s="231" t="s">
        <v>7</v>
      </c>
      <c r="D71" s="231" t="s">
        <v>8</v>
      </c>
      <c r="E71" s="231" t="s">
        <v>8</v>
      </c>
      <c r="F71" s="231" t="s">
        <v>8</v>
      </c>
    </row>
    <row r="72" spans="2:6" ht="15.75" hidden="1" thickBot="1">
      <c r="B72" s="504" t="s">
        <v>23</v>
      </c>
      <c r="C72" s="237"/>
      <c r="D72" s="237"/>
      <c r="E72" s="237"/>
      <c r="F72" s="237"/>
    </row>
    <row r="73" spans="2:6" ht="15.75" hidden="1" thickBot="1">
      <c r="B73" s="505" t="s">
        <v>154</v>
      </c>
      <c r="C73" s="240"/>
      <c r="D73" s="252"/>
      <c r="E73" s="252"/>
      <c r="F73" s="252"/>
    </row>
    <row r="74" spans="2:6" ht="15.75" hidden="1" thickBot="1">
      <c r="B74" s="505" t="s">
        <v>155</v>
      </c>
      <c r="C74" s="240"/>
      <c r="D74" s="252"/>
      <c r="E74" s="252"/>
      <c r="F74" s="252"/>
    </row>
    <row r="75" spans="2:6" ht="15.75" hidden="1" thickBot="1">
      <c r="B75" s="504" t="s">
        <v>24</v>
      </c>
      <c r="C75" s="237"/>
      <c r="D75" s="237"/>
      <c r="E75" s="237"/>
      <c r="F75" s="237"/>
    </row>
    <row r="76" spans="2:6" ht="15.75" hidden="1" thickBot="1">
      <c r="B76" s="505" t="s">
        <v>154</v>
      </c>
      <c r="C76" s="240"/>
      <c r="D76" s="237"/>
      <c r="E76" s="237"/>
      <c r="F76" s="237"/>
    </row>
    <row r="77" spans="2:6" ht="15.75" hidden="1" thickBot="1">
      <c r="B77" s="505" t="s">
        <v>155</v>
      </c>
      <c r="C77" s="240"/>
      <c r="D77" s="237"/>
      <c r="E77" s="237"/>
      <c r="F77" s="237"/>
    </row>
    <row r="78" spans="2:6" ht="15.75" hidden="1" thickBot="1">
      <c r="B78" s="504" t="s">
        <v>25</v>
      </c>
      <c r="C78" s="240">
        <v>0</v>
      </c>
      <c r="D78" s="237">
        <v>0</v>
      </c>
      <c r="E78" s="237">
        <v>0</v>
      </c>
      <c r="F78" s="237">
        <v>0</v>
      </c>
    </row>
    <row r="79" spans="2:6" ht="15.75" hidden="1" thickBot="1">
      <c r="B79" s="505" t="s">
        <v>154</v>
      </c>
      <c r="C79" s="240"/>
      <c r="D79" s="237"/>
      <c r="E79" s="237"/>
      <c r="F79" s="237"/>
    </row>
    <row r="80" spans="2:6" ht="15.75" hidden="1" thickBot="1">
      <c r="B80" s="505" t="s">
        <v>155</v>
      </c>
      <c r="C80" s="240"/>
      <c r="D80" s="237"/>
      <c r="E80" s="237"/>
      <c r="F80" s="237"/>
    </row>
    <row r="81" spans="2:6" ht="15.75" hidden="1" thickBot="1">
      <c r="B81" s="504" t="s">
        <v>26</v>
      </c>
      <c r="C81" s="240"/>
      <c r="D81" s="237"/>
      <c r="E81" s="237"/>
      <c r="F81" s="237"/>
    </row>
    <row r="82" spans="2:6" ht="15.75" hidden="1" thickBot="1">
      <c r="B82" s="505" t="s">
        <v>154</v>
      </c>
      <c r="C82" s="240"/>
      <c r="D82" s="237"/>
      <c r="E82" s="237"/>
      <c r="F82" s="237"/>
    </row>
    <row r="83" spans="2:6" ht="15.75" hidden="1" thickBot="1">
      <c r="B83" s="505" t="s">
        <v>155</v>
      </c>
      <c r="C83" s="240"/>
      <c r="D83" s="237"/>
      <c r="E83" s="237"/>
      <c r="F83" s="237"/>
    </row>
    <row r="84" spans="2:6" ht="15.75" hidden="1" thickBot="1">
      <c r="B84" s="504" t="s">
        <v>27</v>
      </c>
      <c r="C84" s="240"/>
      <c r="D84" s="237"/>
      <c r="E84" s="237"/>
      <c r="F84" s="237"/>
    </row>
    <row r="85" spans="2:6" ht="15.75" hidden="1" thickBot="1">
      <c r="B85" s="505" t="s">
        <v>154</v>
      </c>
      <c r="C85" s="240"/>
      <c r="D85" s="237"/>
      <c r="E85" s="237"/>
      <c r="F85" s="237"/>
    </row>
    <row r="86" spans="2:6" ht="15.75" hidden="1" thickBot="1">
      <c r="B86" s="505" t="s">
        <v>155</v>
      </c>
      <c r="C86" s="240"/>
      <c r="D86" s="237"/>
      <c r="E86" s="237"/>
      <c r="F86" s="237"/>
    </row>
    <row r="87" spans="2:6" ht="15.75" hidden="1" thickBot="1">
      <c r="B87" s="504" t="s">
        <v>28</v>
      </c>
      <c r="C87" s="240"/>
      <c r="D87" s="237"/>
      <c r="E87" s="237"/>
      <c r="F87" s="237"/>
    </row>
    <row r="88" spans="2:6" ht="15.75" hidden="1" thickBot="1">
      <c r="B88" s="505" t="s">
        <v>154</v>
      </c>
      <c r="C88" s="240"/>
      <c r="D88" s="237"/>
      <c r="E88" s="237"/>
      <c r="F88" s="237"/>
    </row>
    <row r="89" spans="2:6" ht="15.75" hidden="1" thickBot="1">
      <c r="B89" s="505" t="s">
        <v>155</v>
      </c>
      <c r="C89" s="240"/>
      <c r="D89" s="237"/>
      <c r="E89" s="237"/>
      <c r="F89" s="237"/>
    </row>
    <row r="90" spans="2:6" ht="15.75" hidden="1" thickBot="1">
      <c r="B90" s="504" t="s">
        <v>29</v>
      </c>
      <c r="C90" s="240"/>
      <c r="D90" s="237"/>
      <c r="E90" s="237"/>
      <c r="F90" s="237"/>
    </row>
    <row r="91" spans="2:6" ht="15.75" hidden="1" thickBot="1">
      <c r="B91" s="505" t="s">
        <v>154</v>
      </c>
      <c r="C91" s="240"/>
      <c r="D91" s="237"/>
      <c r="E91" s="237"/>
      <c r="F91" s="237"/>
    </row>
    <row r="92" spans="2:6" ht="15.75" hidden="1" thickBot="1">
      <c r="B92" s="505" t="s">
        <v>155</v>
      </c>
      <c r="C92" s="240"/>
      <c r="D92" s="237"/>
      <c r="E92" s="237"/>
      <c r="F92" s="237"/>
    </row>
    <row r="93" spans="2:6" ht="15.75" hidden="1" thickBot="1">
      <c r="B93" s="510" t="s">
        <v>47</v>
      </c>
      <c r="C93" s="240">
        <f>C90+C87+C84+C81+C78+C75+C72</f>
        <v>0</v>
      </c>
      <c r="D93" s="240">
        <f t="shared" ref="D93:F93" si="12">D90+D87+D84+D81+D78+D75+D72</f>
        <v>0</v>
      </c>
      <c r="E93" s="240">
        <f t="shared" si="12"/>
        <v>0</v>
      </c>
      <c r="F93" s="240">
        <f t="shared" si="12"/>
        <v>0</v>
      </c>
    </row>
    <row r="94" spans="2:6" ht="15.75" hidden="1" thickBot="1">
      <c r="B94" s="509" t="s">
        <v>31</v>
      </c>
      <c r="C94" s="249">
        <f>IF(C93-C64=0,0,"Error")</f>
        <v>0</v>
      </c>
      <c r="D94" s="249">
        <f>IF(D93-D64=0,0,"Error")</f>
        <v>0</v>
      </c>
      <c r="E94" s="249">
        <f>IF(E93-E64=0,0,"Error")</f>
        <v>0</v>
      </c>
      <c r="F94" s="249">
        <f>IF(F93-F64=0,0,"Error")</f>
        <v>0</v>
      </c>
    </row>
    <row r="95" spans="2:6" ht="15.75" hidden="1" thickBot="1">
      <c r="B95" s="485" t="s">
        <v>173</v>
      </c>
      <c r="C95" s="1008"/>
      <c r="D95" s="1009"/>
      <c r="E95" s="1009"/>
      <c r="F95" s="1010"/>
    </row>
    <row r="96" spans="2:6" ht="15.75" hidden="1" thickBot="1">
      <c r="B96" s="233" t="s">
        <v>14</v>
      </c>
      <c r="C96" s="995"/>
      <c r="D96" s="996"/>
      <c r="E96" s="996"/>
      <c r="F96" s="997"/>
    </row>
    <row r="97" spans="2:6" ht="15.75" hidden="1" thickBot="1">
      <c r="B97" s="233" t="s">
        <v>15</v>
      </c>
      <c r="C97" s="991"/>
      <c r="D97" s="984"/>
      <c r="E97" s="984"/>
      <c r="F97" s="985"/>
    </row>
    <row r="98" spans="2:6" ht="15.75" hidden="1" thickBot="1">
      <c r="B98" s="986"/>
      <c r="C98" s="230">
        <v>2018</v>
      </c>
      <c r="D98" s="230">
        <v>2019</v>
      </c>
      <c r="E98" s="230">
        <v>2020</v>
      </c>
      <c r="F98" s="230">
        <v>2021</v>
      </c>
    </row>
    <row r="99" spans="2:6" ht="15.75" hidden="1" thickBot="1">
      <c r="B99" s="987"/>
      <c r="C99" s="231" t="s">
        <v>7</v>
      </c>
      <c r="D99" s="231" t="s">
        <v>8</v>
      </c>
      <c r="E99" s="231" t="s">
        <v>8</v>
      </c>
      <c r="F99" s="231" t="s">
        <v>8</v>
      </c>
    </row>
    <row r="100" spans="2:6" ht="15.75" hidden="1" thickBot="1">
      <c r="B100" s="233" t="s">
        <v>16</v>
      </c>
      <c r="C100" s="254"/>
      <c r="D100" s="254"/>
      <c r="E100" s="254"/>
      <c r="F100" s="254"/>
    </row>
    <row r="101" spans="2:6" ht="15.75" hidden="1" thickBot="1">
      <c r="B101" s="233" t="s">
        <v>17</v>
      </c>
      <c r="C101" s="232">
        <f>C130</f>
        <v>0</v>
      </c>
      <c r="D101" s="232">
        <f t="shared" ref="D101:F101" si="13">D130</f>
        <v>0</v>
      </c>
      <c r="E101" s="232">
        <f t="shared" si="13"/>
        <v>0</v>
      </c>
      <c r="F101" s="232">
        <f t="shared" si="13"/>
        <v>0</v>
      </c>
    </row>
    <row r="102" spans="2:6" ht="15.75" hidden="1" thickBot="1">
      <c r="B102" s="233" t="s">
        <v>18</v>
      </c>
      <c r="C102" s="232" t="e">
        <f>C101/C100</f>
        <v>#DIV/0!</v>
      </c>
      <c r="D102" s="232" t="e">
        <f>D101/D100</f>
        <v>#DIV/0!</v>
      </c>
      <c r="E102" s="232" t="e">
        <f>E101/E100</f>
        <v>#DIV/0!</v>
      </c>
      <c r="F102" s="232" t="e">
        <f>F101/F100</f>
        <v>#DIV/0!</v>
      </c>
    </row>
    <row r="103" spans="2:6" ht="15.75" hidden="1" thickBot="1">
      <c r="B103" s="233" t="s">
        <v>19</v>
      </c>
      <c r="C103" s="233"/>
      <c r="D103" s="234" t="e">
        <f>D100/C100-1</f>
        <v>#DIV/0!</v>
      </c>
      <c r="E103" s="234" t="e">
        <f>E100/D100-1</f>
        <v>#DIV/0!</v>
      </c>
      <c r="F103" s="234" t="e">
        <f>F100/E100-1</f>
        <v>#DIV/0!</v>
      </c>
    </row>
    <row r="104" spans="2:6" ht="15.75" hidden="1" thickBot="1">
      <c r="B104" s="233" t="s">
        <v>21</v>
      </c>
      <c r="C104" s="233"/>
      <c r="D104" s="234" t="e">
        <f>D101/C101-1</f>
        <v>#DIV/0!</v>
      </c>
      <c r="E104" s="234" t="e">
        <f t="shared" ref="E104:F105" si="14">E101/D101-1</f>
        <v>#DIV/0!</v>
      </c>
      <c r="F104" s="234" t="e">
        <f t="shared" si="14"/>
        <v>#DIV/0!</v>
      </c>
    </row>
    <row r="105" spans="2:6" ht="15.75" hidden="1" thickBot="1">
      <c r="B105" s="233" t="s">
        <v>22</v>
      </c>
      <c r="C105" s="233"/>
      <c r="D105" s="234" t="e">
        <f>D102/C102-1</f>
        <v>#DIV/0!</v>
      </c>
      <c r="E105" s="234" t="e">
        <f t="shared" si="14"/>
        <v>#DIV/0!</v>
      </c>
      <c r="F105" s="234" t="e">
        <f t="shared" si="14"/>
        <v>#DIV/0!</v>
      </c>
    </row>
    <row r="106" spans="2:6" ht="15.75" hidden="1" thickBot="1">
      <c r="B106" s="988" t="s">
        <v>130</v>
      </c>
      <c r="C106" s="989"/>
      <c r="D106" s="989"/>
      <c r="E106" s="989"/>
      <c r="F106" s="990"/>
    </row>
    <row r="107" spans="2:6" ht="15.75" hidden="1" thickBot="1">
      <c r="B107" s="986"/>
      <c r="C107" s="230">
        <v>2018</v>
      </c>
      <c r="D107" s="230">
        <v>2019</v>
      </c>
      <c r="E107" s="230">
        <v>2020</v>
      </c>
      <c r="F107" s="230">
        <v>2021</v>
      </c>
    </row>
    <row r="108" spans="2:6" ht="15.75" hidden="1" thickBot="1">
      <c r="B108" s="987"/>
      <c r="C108" s="231" t="s">
        <v>7</v>
      </c>
      <c r="D108" s="231" t="s">
        <v>8</v>
      </c>
      <c r="E108" s="231" t="s">
        <v>8</v>
      </c>
      <c r="F108" s="231" t="s">
        <v>8</v>
      </c>
    </row>
    <row r="109" spans="2:6" ht="15.75" hidden="1" thickBot="1">
      <c r="B109" s="504" t="s">
        <v>23</v>
      </c>
      <c r="C109" s="237"/>
      <c r="D109" s="237"/>
      <c r="E109" s="237"/>
      <c r="F109" s="237"/>
    </row>
    <row r="110" spans="2:6" ht="15.75" hidden="1" thickBot="1">
      <c r="B110" s="505" t="s">
        <v>154</v>
      </c>
      <c r="C110" s="240"/>
      <c r="D110" s="252"/>
      <c r="E110" s="252"/>
      <c r="F110" s="252"/>
    </row>
    <row r="111" spans="2:6" ht="15.75" hidden="1" thickBot="1">
      <c r="B111" s="505" t="s">
        <v>155</v>
      </c>
      <c r="C111" s="240"/>
      <c r="D111" s="252"/>
      <c r="E111" s="252"/>
      <c r="F111" s="252"/>
    </row>
    <row r="112" spans="2:6" ht="15.75" hidden="1" thickBot="1">
      <c r="B112" s="504" t="s">
        <v>24</v>
      </c>
      <c r="C112" s="237"/>
      <c r="D112" s="237"/>
      <c r="E112" s="237"/>
      <c r="F112" s="237"/>
    </row>
    <row r="113" spans="2:6" ht="15.75" hidden="1" thickBot="1">
      <c r="B113" s="505" t="s">
        <v>154</v>
      </c>
      <c r="C113" s="240"/>
      <c r="D113" s="237"/>
      <c r="E113" s="237"/>
      <c r="F113" s="237"/>
    </row>
    <row r="114" spans="2:6" ht="15.75" hidden="1" thickBot="1">
      <c r="B114" s="505" t="s">
        <v>155</v>
      </c>
      <c r="C114" s="240"/>
      <c r="D114" s="237"/>
      <c r="E114" s="237"/>
      <c r="F114" s="237"/>
    </row>
    <row r="115" spans="2:6" ht="15.75" hidden="1" thickBot="1">
      <c r="B115" s="504" t="s">
        <v>25</v>
      </c>
      <c r="C115" s="255">
        <v>0</v>
      </c>
      <c r="D115" s="256">
        <v>0</v>
      </c>
      <c r="E115" s="256">
        <v>0</v>
      </c>
      <c r="F115" s="256">
        <v>0</v>
      </c>
    </row>
    <row r="116" spans="2:6" ht="15.75" hidden="1" thickBot="1">
      <c r="B116" s="505" t="s">
        <v>154</v>
      </c>
      <c r="C116" s="240"/>
      <c r="D116" s="237"/>
      <c r="E116" s="237"/>
      <c r="F116" s="237"/>
    </row>
    <row r="117" spans="2:6" ht="15.75" hidden="1" thickBot="1">
      <c r="B117" s="505" t="s">
        <v>155</v>
      </c>
      <c r="C117" s="240"/>
      <c r="D117" s="237"/>
      <c r="E117" s="237"/>
      <c r="F117" s="237"/>
    </row>
    <row r="118" spans="2:6" ht="15.75" hidden="1" thickBot="1">
      <c r="B118" s="504" t="s">
        <v>26</v>
      </c>
      <c r="C118" s="240"/>
      <c r="D118" s="237"/>
      <c r="E118" s="237"/>
      <c r="F118" s="237"/>
    </row>
    <row r="119" spans="2:6" ht="15.75" hidden="1" thickBot="1">
      <c r="B119" s="505" t="s">
        <v>154</v>
      </c>
      <c r="C119" s="240"/>
      <c r="D119" s="237"/>
      <c r="E119" s="237"/>
      <c r="F119" s="237"/>
    </row>
    <row r="120" spans="2:6" ht="15.75" hidden="1" thickBot="1">
      <c r="B120" s="505" t="s">
        <v>155</v>
      </c>
      <c r="C120" s="240"/>
      <c r="D120" s="237"/>
      <c r="E120" s="237"/>
      <c r="F120" s="237"/>
    </row>
    <row r="121" spans="2:6" ht="15.75" hidden="1" thickBot="1">
      <c r="B121" s="504" t="s">
        <v>27</v>
      </c>
      <c r="C121" s="240"/>
      <c r="D121" s="237"/>
      <c r="E121" s="237"/>
      <c r="F121" s="237"/>
    </row>
    <row r="122" spans="2:6" ht="15.75" hidden="1" thickBot="1">
      <c r="B122" s="505" t="s">
        <v>154</v>
      </c>
      <c r="C122" s="240"/>
      <c r="D122" s="237"/>
      <c r="E122" s="237"/>
      <c r="F122" s="237"/>
    </row>
    <row r="123" spans="2:6" ht="15.75" hidden="1" thickBot="1">
      <c r="B123" s="505" t="s">
        <v>155</v>
      </c>
      <c r="C123" s="240"/>
      <c r="D123" s="237"/>
      <c r="E123" s="237"/>
      <c r="F123" s="237"/>
    </row>
    <row r="124" spans="2:6" ht="15.75" hidden="1" thickBot="1">
      <c r="B124" s="504" t="s">
        <v>28</v>
      </c>
      <c r="C124" s="240">
        <v>0</v>
      </c>
      <c r="D124" s="237">
        <v>0</v>
      </c>
      <c r="E124" s="237">
        <v>0</v>
      </c>
      <c r="F124" s="237">
        <v>0</v>
      </c>
    </row>
    <row r="125" spans="2:6" ht="15.75" hidden="1" thickBot="1">
      <c r="B125" s="505" t="s">
        <v>154</v>
      </c>
      <c r="C125" s="240"/>
      <c r="D125" s="237"/>
      <c r="E125" s="237"/>
      <c r="F125" s="237"/>
    </row>
    <row r="126" spans="2:6" ht="15.75" hidden="1" thickBot="1">
      <c r="B126" s="505" t="s">
        <v>155</v>
      </c>
      <c r="C126" s="240"/>
      <c r="D126" s="237"/>
      <c r="E126" s="237"/>
      <c r="F126" s="237"/>
    </row>
    <row r="127" spans="2:6" ht="15.75" hidden="1" thickBot="1">
      <c r="B127" s="504" t="s">
        <v>29</v>
      </c>
      <c r="C127" s="240"/>
      <c r="D127" s="237"/>
      <c r="E127" s="237"/>
      <c r="F127" s="237"/>
    </row>
    <row r="128" spans="2:6" ht="15.75" hidden="1" thickBot="1">
      <c r="B128" s="505" t="s">
        <v>154</v>
      </c>
      <c r="C128" s="240"/>
      <c r="D128" s="237"/>
      <c r="E128" s="237"/>
      <c r="F128" s="237"/>
    </row>
    <row r="129" spans="2:12" ht="15.75" hidden="1" thickBot="1">
      <c r="B129" s="505" t="s">
        <v>155</v>
      </c>
      <c r="C129" s="240"/>
      <c r="D129" s="237"/>
      <c r="E129" s="237"/>
      <c r="F129" s="237"/>
    </row>
    <row r="130" spans="2:12" ht="15.75" hidden="1" thickBot="1">
      <c r="B130" s="510" t="s">
        <v>47</v>
      </c>
      <c r="C130" s="240">
        <f>C127+C124+C121+C118+C115+C112+C109</f>
        <v>0</v>
      </c>
      <c r="D130" s="240">
        <f t="shared" ref="D130:F130" si="15">D127+D124+D121+D118+D115+D112+D109</f>
        <v>0</v>
      </c>
      <c r="E130" s="240">
        <f t="shared" si="15"/>
        <v>0</v>
      </c>
      <c r="F130" s="240">
        <f t="shared" si="15"/>
        <v>0</v>
      </c>
    </row>
    <row r="131" spans="2:12" ht="15.75" hidden="1" thickBot="1">
      <c r="B131" s="509" t="s">
        <v>31</v>
      </c>
      <c r="C131" s="249">
        <f>IF(C130-C101=0,0,"Error")</f>
        <v>0</v>
      </c>
      <c r="D131" s="249">
        <f>IF(D130-D101=0,0,"Error")</f>
        <v>0</v>
      </c>
      <c r="E131" s="249">
        <f>IF(E130-E101=0,0,"Error")</f>
        <v>0</v>
      </c>
      <c r="F131" s="249">
        <f>IF(F130-F101=0,0,"Error")</f>
        <v>0</v>
      </c>
    </row>
    <row r="132" spans="2:12" ht="15.75" thickBot="1">
      <c r="B132" s="998" t="s">
        <v>38</v>
      </c>
      <c r="C132" s="999"/>
      <c r="D132" s="999"/>
      <c r="E132" s="999"/>
      <c r="F132" s="1000"/>
    </row>
    <row r="133" spans="2:12" ht="15.75" thickBot="1">
      <c r="B133" s="998" t="s">
        <v>39</v>
      </c>
      <c r="C133" s="999"/>
      <c r="D133" s="999"/>
      <c r="E133" s="999"/>
      <c r="F133" s="1000"/>
    </row>
    <row r="134" spans="2:12" ht="15.75" thickBot="1">
      <c r="B134" s="502" t="s">
        <v>48</v>
      </c>
      <c r="C134" s="1131" t="s">
        <v>2807</v>
      </c>
      <c r="D134" s="1159"/>
      <c r="E134" s="1035"/>
      <c r="F134" s="1043"/>
    </row>
    <row r="135" spans="2:12" ht="15.75" thickBot="1">
      <c r="B135" s="502" t="s">
        <v>68</v>
      </c>
      <c r="C135" s="502" t="s">
        <v>2506</v>
      </c>
      <c r="D135" s="374"/>
      <c r="E135" s="1160"/>
      <c r="F135" s="1006"/>
      <c r="H135" s="1145" t="s">
        <v>157</v>
      </c>
      <c r="I135" s="1146"/>
      <c r="J135" s="1146"/>
      <c r="K135" s="1146"/>
      <c r="L135" s="1147"/>
    </row>
    <row r="136" spans="2:12" ht="15.75" thickBot="1">
      <c r="B136" s="511"/>
      <c r="C136" s="992"/>
      <c r="D136" s="1007"/>
      <c r="E136" s="993"/>
      <c r="F136" s="994"/>
      <c r="H136" s="1148"/>
      <c r="I136" s="1149"/>
      <c r="J136" s="1149"/>
      <c r="K136" s="1149"/>
      <c r="L136" s="1150"/>
    </row>
    <row r="137" spans="2:12" ht="15.75" thickBot="1">
      <c r="B137" s="233" t="s">
        <v>14</v>
      </c>
      <c r="C137" s="1008" t="s">
        <v>2805</v>
      </c>
      <c r="D137" s="1009"/>
      <c r="E137" s="1009"/>
      <c r="F137" s="1010"/>
      <c r="H137" s="1151"/>
      <c r="I137" s="1152"/>
      <c r="J137" s="1152"/>
      <c r="K137" s="1152"/>
      <c r="L137" s="1153"/>
    </row>
    <row r="138" spans="2:12" ht="30" customHeight="1" thickBot="1">
      <c r="B138" s="233" t="s">
        <v>15</v>
      </c>
      <c r="C138" s="995" t="s">
        <v>2806</v>
      </c>
      <c r="D138" s="996"/>
      <c r="E138" s="996"/>
      <c r="F138" s="997"/>
    </row>
    <row r="139" spans="2:12">
      <c r="B139" s="986"/>
      <c r="C139" s="230">
        <v>2021</v>
      </c>
      <c r="D139" s="230">
        <v>2022</v>
      </c>
      <c r="E139" s="230">
        <v>2023</v>
      </c>
      <c r="F139" s="230">
        <v>2024</v>
      </c>
    </row>
    <row r="140" spans="2:12" ht="15.75" thickBot="1">
      <c r="B140" s="987"/>
      <c r="C140" s="231" t="s">
        <v>7</v>
      </c>
      <c r="D140" s="231" t="s">
        <v>8</v>
      </c>
      <c r="E140" s="231" t="s">
        <v>8</v>
      </c>
      <c r="F140" s="231" t="s">
        <v>8</v>
      </c>
    </row>
    <row r="141" spans="2:12" ht="15.75" thickBot="1">
      <c r="B141" s="233" t="s">
        <v>16</v>
      </c>
      <c r="C141" s="232">
        <v>230</v>
      </c>
      <c r="D141" s="232">
        <v>240</v>
      </c>
      <c r="E141" s="232">
        <v>250</v>
      </c>
      <c r="F141" s="232">
        <v>260</v>
      </c>
    </row>
    <row r="142" spans="2:12" ht="15.75" thickBot="1">
      <c r="B142" s="233" t="s">
        <v>17</v>
      </c>
      <c r="C142" s="232">
        <f>C160</f>
        <v>1000</v>
      </c>
      <c r="D142" s="232">
        <f t="shared" ref="D142:F142" si="16">D160</f>
        <v>1000</v>
      </c>
      <c r="E142" s="232">
        <f t="shared" si="16"/>
        <v>1000</v>
      </c>
      <c r="F142" s="232">
        <f t="shared" si="16"/>
        <v>1000</v>
      </c>
    </row>
    <row r="143" spans="2:12" ht="15.75" thickBot="1">
      <c r="B143" s="233" t="s">
        <v>18</v>
      </c>
      <c r="C143" s="232">
        <f>C142/C141</f>
        <v>4.3478260869565215</v>
      </c>
      <c r="D143" s="232">
        <f t="shared" ref="D143:F143" si="17">D142/D141</f>
        <v>4.166666666666667</v>
      </c>
      <c r="E143" s="232">
        <f t="shared" si="17"/>
        <v>4</v>
      </c>
      <c r="F143" s="232">
        <f t="shared" si="17"/>
        <v>3.8461538461538463</v>
      </c>
    </row>
    <row r="144" spans="2:12" ht="15.75" thickBot="1">
      <c r="B144" s="233" t="s">
        <v>19</v>
      </c>
      <c r="C144" s="233" t="s">
        <v>20</v>
      </c>
      <c r="D144" s="234">
        <f>D141/C141-1</f>
        <v>4.3478260869565188E-2</v>
      </c>
      <c r="E144" s="234">
        <f t="shared" ref="E144:F146" si="18">E141/D141-1</f>
        <v>4.1666666666666741E-2</v>
      </c>
      <c r="F144" s="234">
        <f t="shared" si="18"/>
        <v>4.0000000000000036E-2</v>
      </c>
      <c r="H144" s="503"/>
      <c r="I144" s="503"/>
      <c r="J144" s="503"/>
      <c r="K144" s="503"/>
      <c r="L144" s="503"/>
    </row>
    <row r="145" spans="2:6" ht="15.75" thickBot="1">
      <c r="B145" s="233" t="s">
        <v>21</v>
      </c>
      <c r="C145" s="233" t="s">
        <v>20</v>
      </c>
      <c r="D145" s="234">
        <f>D142/C142-1</f>
        <v>0</v>
      </c>
      <c r="E145" s="234">
        <f t="shared" si="18"/>
        <v>0</v>
      </c>
      <c r="F145" s="234">
        <f t="shared" si="18"/>
        <v>0</v>
      </c>
    </row>
    <row r="146" spans="2:6" ht="15.75" thickBot="1">
      <c r="B146" s="233" t="s">
        <v>22</v>
      </c>
      <c r="C146" s="233" t="s">
        <v>20</v>
      </c>
      <c r="D146" s="234">
        <f>D143/C143-1</f>
        <v>-4.1666666666666519E-2</v>
      </c>
      <c r="E146" s="234">
        <f t="shared" si="18"/>
        <v>-4.0000000000000036E-2</v>
      </c>
      <c r="F146" s="234">
        <f t="shared" si="18"/>
        <v>-3.8461538461538436E-2</v>
      </c>
    </row>
    <row r="147" spans="2:6" ht="15.75" thickBot="1">
      <c r="B147" s="988" t="s">
        <v>112</v>
      </c>
      <c r="C147" s="989"/>
      <c r="D147" s="989"/>
      <c r="E147" s="989"/>
      <c r="F147" s="990"/>
    </row>
    <row r="148" spans="2:6">
      <c r="B148" s="986"/>
      <c r="C148" s="230">
        <v>2021</v>
      </c>
      <c r="D148" s="230">
        <v>2022</v>
      </c>
      <c r="E148" s="230">
        <v>2023</v>
      </c>
      <c r="F148" s="230">
        <v>2024</v>
      </c>
    </row>
    <row r="149" spans="2:6" ht="15.75" thickBot="1">
      <c r="B149" s="987"/>
      <c r="C149" s="231" t="s">
        <v>7</v>
      </c>
      <c r="D149" s="231" t="s">
        <v>8</v>
      </c>
      <c r="E149" s="231" t="s">
        <v>8</v>
      </c>
      <c r="F149" s="231" t="s">
        <v>8</v>
      </c>
    </row>
    <row r="150" spans="2:6" ht="15.75" thickBot="1">
      <c r="B150" s="504" t="s">
        <v>41</v>
      </c>
      <c r="C150" s="237">
        <f>C151+C152+C153+C154</f>
        <v>0</v>
      </c>
      <c r="D150" s="237">
        <f t="shared" ref="D150:F150" si="19">D151+D152+D153+D154</f>
        <v>0</v>
      </c>
      <c r="E150" s="237">
        <f t="shared" si="19"/>
        <v>0</v>
      </c>
      <c r="F150" s="237">
        <f t="shared" si="19"/>
        <v>0</v>
      </c>
    </row>
    <row r="151" spans="2:6" ht="15.75" thickBot="1">
      <c r="B151" s="505" t="s">
        <v>154</v>
      </c>
      <c r="C151" s="237"/>
      <c r="D151" s="237"/>
      <c r="E151" s="237"/>
      <c r="F151" s="237"/>
    </row>
    <row r="152" spans="2:6" ht="15.75" thickBot="1">
      <c r="B152" s="505" t="s">
        <v>159</v>
      </c>
      <c r="C152" s="237"/>
      <c r="D152" s="237"/>
      <c r="E152" s="237"/>
      <c r="F152" s="237"/>
    </row>
    <row r="153" spans="2:6" ht="15.75" thickBot="1">
      <c r="B153" s="505" t="s">
        <v>160</v>
      </c>
      <c r="C153" s="237"/>
      <c r="D153" s="237"/>
      <c r="E153" s="237"/>
      <c r="F153" s="237"/>
    </row>
    <row r="154" spans="2:6" ht="15.75" thickBot="1">
      <c r="B154" s="505" t="s">
        <v>161</v>
      </c>
      <c r="C154" s="237"/>
      <c r="D154" s="237"/>
      <c r="E154" s="237"/>
      <c r="F154" s="237"/>
    </row>
    <row r="155" spans="2:6" ht="15.75" thickBot="1">
      <c r="B155" s="504" t="s">
        <v>42</v>
      </c>
      <c r="C155" s="240">
        <f>C156+C157+C158+C159</f>
        <v>1000</v>
      </c>
      <c r="D155" s="240">
        <f t="shared" ref="D155:F155" si="20">D156+D157+D158+D159</f>
        <v>1000</v>
      </c>
      <c r="E155" s="240">
        <f t="shared" si="20"/>
        <v>1000</v>
      </c>
      <c r="F155" s="240">
        <f t="shared" si="20"/>
        <v>1000</v>
      </c>
    </row>
    <row r="156" spans="2:6" ht="15.75" thickBot="1">
      <c r="B156" s="505" t="s">
        <v>154</v>
      </c>
      <c r="C156" s="240">
        <v>1000</v>
      </c>
      <c r="D156" s="237">
        <v>1000</v>
      </c>
      <c r="E156" s="237">
        <v>1000</v>
      </c>
      <c r="F156" s="241">
        <v>1000</v>
      </c>
    </row>
    <row r="157" spans="2:6" ht="15.75" thickBot="1">
      <c r="B157" s="505" t="s">
        <v>159</v>
      </c>
      <c r="C157" s="240"/>
      <c r="D157" s="237"/>
      <c r="E157" s="237"/>
      <c r="F157" s="237"/>
    </row>
    <row r="158" spans="2:6" ht="15.75" thickBot="1">
      <c r="B158" s="505" t="s">
        <v>160</v>
      </c>
      <c r="C158" s="240"/>
      <c r="D158" s="237"/>
      <c r="E158" s="237"/>
      <c r="F158" s="237"/>
    </row>
    <row r="159" spans="2:6" ht="15.75" thickBot="1">
      <c r="B159" s="505" t="s">
        <v>161</v>
      </c>
      <c r="C159" s="240"/>
      <c r="D159" s="237"/>
      <c r="E159" s="237"/>
      <c r="F159" s="237"/>
    </row>
    <row r="160" spans="2:6" ht="15.75" thickBot="1">
      <c r="B160" s="512" t="s">
        <v>30</v>
      </c>
      <c r="C160" s="240">
        <f>C150+C155</f>
        <v>1000</v>
      </c>
      <c r="D160" s="240">
        <v>1000</v>
      </c>
      <c r="E160" s="240">
        <v>1000</v>
      </c>
      <c r="F160" s="240">
        <v>1000</v>
      </c>
    </row>
    <row r="161" spans="2:12" ht="34.5" hidden="1" customHeight="1" thickBot="1">
      <c r="B161" s="502" t="s">
        <v>32</v>
      </c>
      <c r="C161" s="502" t="s">
        <v>200</v>
      </c>
      <c r="D161" s="374" t="s">
        <v>156</v>
      </c>
      <c r="E161" s="992"/>
      <c r="F161" s="994"/>
    </row>
    <row r="162" spans="2:12" ht="15.75" hidden="1" customHeight="1" thickBot="1">
      <c r="B162" s="233" t="s">
        <v>14</v>
      </c>
      <c r="C162" s="995" t="s">
        <v>54</v>
      </c>
      <c r="D162" s="996"/>
      <c r="E162" s="996"/>
      <c r="F162" s="997"/>
    </row>
    <row r="163" spans="2:12" ht="15.75" hidden="1" customHeight="1" thickBot="1">
      <c r="B163" s="233" t="s">
        <v>15</v>
      </c>
      <c r="C163" s="991" t="s">
        <v>201</v>
      </c>
      <c r="D163" s="984"/>
      <c r="E163" s="984"/>
      <c r="F163" s="985"/>
    </row>
    <row r="164" spans="2:12" ht="15" hidden="1" customHeight="1">
      <c r="B164" s="986"/>
      <c r="C164" s="230">
        <v>2020</v>
      </c>
      <c r="D164" s="230">
        <v>2021</v>
      </c>
      <c r="E164" s="230">
        <v>2022</v>
      </c>
      <c r="F164" s="230">
        <v>2023</v>
      </c>
    </row>
    <row r="165" spans="2:12" ht="15.75" hidden="1" customHeight="1" thickBot="1">
      <c r="B165" s="987"/>
      <c r="C165" s="231" t="s">
        <v>7</v>
      </c>
      <c r="D165" s="231" t="s">
        <v>8</v>
      </c>
      <c r="E165" s="231" t="s">
        <v>8</v>
      </c>
      <c r="F165" s="231" t="s">
        <v>8</v>
      </c>
    </row>
    <row r="166" spans="2:12" ht="15.75" hidden="1" customHeight="1" thickBot="1">
      <c r="B166" s="233" t="s">
        <v>16</v>
      </c>
      <c r="C166" s="233"/>
      <c r="D166" s="233">
        <v>0</v>
      </c>
      <c r="E166" s="233"/>
      <c r="F166" s="233"/>
    </row>
    <row r="167" spans="2:12" ht="15.75" hidden="1" customHeight="1" thickBot="1">
      <c r="B167" s="233" t="s">
        <v>17</v>
      </c>
      <c r="C167" s="232"/>
      <c r="D167" s="232">
        <f>D185</f>
        <v>0</v>
      </c>
      <c r="E167" s="232"/>
      <c r="F167" s="232"/>
    </row>
    <row r="168" spans="2:12" ht="15.75" hidden="1" customHeight="1" thickBot="1">
      <c r="B168" s="233" t="s">
        <v>18</v>
      </c>
      <c r="C168" s="232" t="e">
        <f>C167/C166</f>
        <v>#DIV/0!</v>
      </c>
      <c r="D168" s="232" t="e">
        <f t="shared" ref="D168:F168" si="21">D167/D166</f>
        <v>#DIV/0!</v>
      </c>
      <c r="E168" s="232" t="e">
        <f t="shared" si="21"/>
        <v>#DIV/0!</v>
      </c>
      <c r="F168" s="232" t="e">
        <f t="shared" si="21"/>
        <v>#DIV/0!</v>
      </c>
    </row>
    <row r="169" spans="2:12" ht="15.75" hidden="1" customHeight="1" thickBot="1">
      <c r="B169" s="233" t="s">
        <v>19</v>
      </c>
      <c r="C169" s="233" t="s">
        <v>20</v>
      </c>
      <c r="D169" s="234" t="e">
        <f>D166/C166-1</f>
        <v>#DIV/0!</v>
      </c>
      <c r="E169" s="234" t="e">
        <f t="shared" ref="E169:F171" si="22">E166/D166-1</f>
        <v>#DIV/0!</v>
      </c>
      <c r="F169" s="234" t="e">
        <f t="shared" si="22"/>
        <v>#DIV/0!</v>
      </c>
      <c r="H169" s="503"/>
      <c r="I169" s="503"/>
      <c r="J169" s="503"/>
      <c r="K169" s="503"/>
      <c r="L169" s="503"/>
    </row>
    <row r="170" spans="2:12" ht="15.75" hidden="1" customHeight="1" thickBot="1">
      <c r="B170" s="233" t="s">
        <v>21</v>
      </c>
      <c r="C170" s="233" t="s">
        <v>20</v>
      </c>
      <c r="D170" s="234" t="e">
        <f>D167/C167-1</f>
        <v>#DIV/0!</v>
      </c>
      <c r="E170" s="234" t="e">
        <f t="shared" si="22"/>
        <v>#DIV/0!</v>
      </c>
      <c r="F170" s="234" t="e">
        <f t="shared" si="22"/>
        <v>#DIV/0!</v>
      </c>
    </row>
    <row r="171" spans="2:12" ht="15.75" hidden="1" customHeight="1" thickBot="1">
      <c r="B171" s="233" t="s">
        <v>22</v>
      </c>
      <c r="C171" s="233" t="s">
        <v>20</v>
      </c>
      <c r="D171" s="234" t="e">
        <f>D168/C168-1</f>
        <v>#DIV/0!</v>
      </c>
      <c r="E171" s="234" t="e">
        <f t="shared" si="22"/>
        <v>#DIV/0!</v>
      </c>
      <c r="F171" s="234" t="e">
        <f t="shared" si="22"/>
        <v>#DIV/0!</v>
      </c>
    </row>
    <row r="172" spans="2:12" ht="15.75" hidden="1" customHeight="1" thickBot="1">
      <c r="B172" s="988" t="s">
        <v>131</v>
      </c>
      <c r="C172" s="989"/>
      <c r="D172" s="989"/>
      <c r="E172" s="989"/>
      <c r="F172" s="990"/>
    </row>
    <row r="173" spans="2:12" ht="15" hidden="1" customHeight="1">
      <c r="B173" s="986"/>
      <c r="C173" s="230">
        <v>2020</v>
      </c>
      <c r="D173" s="230">
        <v>2021</v>
      </c>
      <c r="E173" s="230">
        <v>2022</v>
      </c>
      <c r="F173" s="230">
        <v>2023</v>
      </c>
    </row>
    <row r="174" spans="2:12" ht="15.75" hidden="1" customHeight="1" thickBot="1">
      <c r="B174" s="987"/>
      <c r="C174" s="231" t="s">
        <v>7</v>
      </c>
      <c r="D174" s="231" t="s">
        <v>8</v>
      </c>
      <c r="E174" s="231" t="s">
        <v>8</v>
      </c>
      <c r="F174" s="231" t="s">
        <v>8</v>
      </c>
    </row>
    <row r="175" spans="2:12" ht="15.75" hidden="1" customHeight="1" thickBot="1">
      <c r="B175" s="504" t="s">
        <v>41</v>
      </c>
      <c r="C175" s="237">
        <f>C176+C177+C178+C179</f>
        <v>0</v>
      </c>
      <c r="D175" s="237">
        <f t="shared" ref="D175:F175" si="23">D176+D177+D178+D179</f>
        <v>0</v>
      </c>
      <c r="E175" s="237">
        <f t="shared" si="23"/>
        <v>0</v>
      </c>
      <c r="F175" s="237">
        <f t="shared" si="23"/>
        <v>0</v>
      </c>
    </row>
    <row r="176" spans="2:12" ht="15.75" hidden="1" customHeight="1" thickBot="1">
      <c r="B176" s="505" t="s">
        <v>154</v>
      </c>
      <c r="C176" s="237"/>
      <c r="D176" s="237"/>
      <c r="E176" s="237"/>
      <c r="F176" s="237"/>
    </row>
    <row r="177" spans="2:6" ht="15.75" hidden="1" customHeight="1" thickBot="1">
      <c r="B177" s="505" t="s">
        <v>159</v>
      </c>
      <c r="C177" s="237"/>
      <c r="D177" s="237"/>
      <c r="E177" s="237"/>
      <c r="F177" s="237"/>
    </row>
    <row r="178" spans="2:6" ht="15.75" hidden="1" customHeight="1" thickBot="1">
      <c r="B178" s="505" t="s">
        <v>160</v>
      </c>
      <c r="C178" s="237"/>
      <c r="D178" s="237"/>
      <c r="E178" s="237"/>
      <c r="F178" s="237"/>
    </row>
    <row r="179" spans="2:6" ht="15.75" hidden="1" customHeight="1" thickBot="1">
      <c r="B179" s="505" t="s">
        <v>161</v>
      </c>
      <c r="C179" s="237"/>
      <c r="D179" s="237"/>
      <c r="E179" s="237"/>
      <c r="F179" s="237"/>
    </row>
    <row r="180" spans="2:6" ht="15.75" hidden="1" customHeight="1" thickBot="1">
      <c r="B180" s="504" t="s">
        <v>42</v>
      </c>
      <c r="C180" s="240">
        <f>C181+C182+C183+C184</f>
        <v>0</v>
      </c>
      <c r="D180" s="240">
        <f t="shared" ref="D180:F180" si="24">D181+D182+D183+D184</f>
        <v>0</v>
      </c>
      <c r="E180" s="240">
        <f t="shared" si="24"/>
        <v>0</v>
      </c>
      <c r="F180" s="240">
        <f t="shared" si="24"/>
        <v>0</v>
      </c>
    </row>
    <row r="181" spans="2:6" ht="15.75" hidden="1" customHeight="1" thickBot="1">
      <c r="B181" s="505" t="s">
        <v>154</v>
      </c>
      <c r="C181" s="240"/>
      <c r="D181" s="241">
        <v>0</v>
      </c>
      <c r="E181" s="237"/>
      <c r="F181" s="237"/>
    </row>
    <row r="182" spans="2:6" ht="15.75" hidden="1" customHeight="1" thickBot="1">
      <c r="B182" s="505" t="s">
        <v>159</v>
      </c>
      <c r="C182" s="240"/>
      <c r="D182" s="237"/>
      <c r="E182" s="237"/>
      <c r="F182" s="237"/>
    </row>
    <row r="183" spans="2:6" ht="15.75" hidden="1" customHeight="1" thickBot="1">
      <c r="B183" s="505" t="s">
        <v>160</v>
      </c>
      <c r="C183" s="240"/>
      <c r="D183" s="237"/>
      <c r="E183" s="237"/>
      <c r="F183" s="237"/>
    </row>
    <row r="184" spans="2:6" ht="15.75" hidden="1" customHeight="1" thickBot="1">
      <c r="B184" s="505" t="s">
        <v>161</v>
      </c>
      <c r="C184" s="240"/>
      <c r="D184" s="237"/>
      <c r="E184" s="237"/>
      <c r="F184" s="237"/>
    </row>
    <row r="185" spans="2:6" ht="15.75" hidden="1" customHeight="1" thickBot="1">
      <c r="B185" s="512" t="s">
        <v>162</v>
      </c>
      <c r="C185" s="240">
        <f>C175+C180</f>
        <v>0</v>
      </c>
      <c r="D185" s="240">
        <f t="shared" ref="D185:F185" si="25">D175+D180</f>
        <v>0</v>
      </c>
      <c r="E185" s="240">
        <f t="shared" si="25"/>
        <v>0</v>
      </c>
      <c r="F185" s="240">
        <f t="shared" si="25"/>
        <v>0</v>
      </c>
    </row>
    <row r="186" spans="2:6" ht="34.5" hidden="1" customHeight="1" thickBot="1">
      <c r="B186" s="502" t="s">
        <v>65</v>
      </c>
      <c r="C186" s="251"/>
      <c r="D186" s="513" t="s">
        <v>156</v>
      </c>
      <c r="E186" s="228"/>
      <c r="F186" s="229"/>
    </row>
    <row r="187" spans="2:6" ht="15.75" hidden="1" customHeight="1" thickBot="1">
      <c r="B187" s="233" t="s">
        <v>14</v>
      </c>
      <c r="C187" s="995"/>
      <c r="D187" s="996"/>
      <c r="E187" s="996"/>
      <c r="F187" s="997"/>
    </row>
    <row r="188" spans="2:6" ht="15.75" hidden="1" customHeight="1" thickBot="1">
      <c r="B188" s="233" t="s">
        <v>15</v>
      </c>
      <c r="C188" s="991"/>
      <c r="D188" s="984"/>
      <c r="E188" s="984"/>
      <c r="F188" s="985"/>
    </row>
    <row r="189" spans="2:6" ht="15" hidden="1" customHeight="1">
      <c r="B189" s="986"/>
      <c r="C189" s="230">
        <v>2018</v>
      </c>
      <c r="D189" s="230">
        <v>2019</v>
      </c>
      <c r="E189" s="230">
        <v>2020</v>
      </c>
      <c r="F189" s="230">
        <v>2021</v>
      </c>
    </row>
    <row r="190" spans="2:6" ht="15.75" hidden="1" customHeight="1" thickBot="1">
      <c r="B190" s="987"/>
      <c r="C190" s="231" t="s">
        <v>7</v>
      </c>
      <c r="D190" s="231" t="s">
        <v>8</v>
      </c>
      <c r="E190" s="231" t="s">
        <v>8</v>
      </c>
      <c r="F190" s="231" t="s">
        <v>8</v>
      </c>
    </row>
    <row r="191" spans="2:6" ht="15.75" hidden="1" customHeight="1" thickBot="1">
      <c r="B191" s="233" t="s">
        <v>16</v>
      </c>
      <c r="C191" s="233"/>
      <c r="D191" s="233"/>
      <c r="E191" s="233"/>
      <c r="F191" s="233"/>
    </row>
    <row r="192" spans="2:6" ht="15.75" hidden="1" customHeight="1" thickBot="1">
      <c r="B192" s="233" t="s">
        <v>17</v>
      </c>
      <c r="C192" s="232">
        <f>C210</f>
        <v>0</v>
      </c>
      <c r="D192" s="232">
        <f t="shared" ref="D192:F192" si="26">D210</f>
        <v>0</v>
      </c>
      <c r="E192" s="232">
        <f t="shared" si="26"/>
        <v>0</v>
      </c>
      <c r="F192" s="232">
        <f t="shared" si="26"/>
        <v>0</v>
      </c>
    </row>
    <row r="193" spans="2:12" ht="15.75" hidden="1" customHeight="1" thickBot="1">
      <c r="B193" s="233" t="s">
        <v>18</v>
      </c>
      <c r="C193" s="232" t="e">
        <f>C192/C191</f>
        <v>#DIV/0!</v>
      </c>
      <c r="D193" s="232" t="e">
        <f t="shared" ref="D193:F193" si="27">D192/D191</f>
        <v>#DIV/0!</v>
      </c>
      <c r="E193" s="232" t="e">
        <f t="shared" si="27"/>
        <v>#DIV/0!</v>
      </c>
      <c r="F193" s="232" t="e">
        <f t="shared" si="27"/>
        <v>#DIV/0!</v>
      </c>
    </row>
    <row r="194" spans="2:12" ht="15.75" hidden="1" customHeight="1" thickBot="1">
      <c r="B194" s="233" t="s">
        <v>19</v>
      </c>
      <c r="C194" s="233" t="s">
        <v>20</v>
      </c>
      <c r="D194" s="234" t="e">
        <f>D191/C191-1</f>
        <v>#DIV/0!</v>
      </c>
      <c r="E194" s="234" t="e">
        <f t="shared" ref="E194:F196" si="28">E191/D191-1</f>
        <v>#DIV/0!</v>
      </c>
      <c r="F194" s="234" t="e">
        <f t="shared" si="28"/>
        <v>#DIV/0!</v>
      </c>
      <c r="H194" s="503"/>
      <c r="I194" s="503"/>
      <c r="J194" s="503"/>
      <c r="K194" s="503"/>
      <c r="L194" s="503"/>
    </row>
    <row r="195" spans="2:12" ht="15.75" hidden="1" customHeight="1" thickBot="1">
      <c r="B195" s="233" t="s">
        <v>21</v>
      </c>
      <c r="C195" s="233" t="s">
        <v>20</v>
      </c>
      <c r="D195" s="234" t="e">
        <f>D192/C192-1</f>
        <v>#DIV/0!</v>
      </c>
      <c r="E195" s="234" t="e">
        <f t="shared" si="28"/>
        <v>#DIV/0!</v>
      </c>
      <c r="F195" s="234" t="e">
        <f t="shared" si="28"/>
        <v>#DIV/0!</v>
      </c>
    </row>
    <row r="196" spans="2:12" ht="15.75" hidden="1" customHeight="1" thickBot="1">
      <c r="B196" s="233" t="s">
        <v>22</v>
      </c>
      <c r="C196" s="233" t="s">
        <v>20</v>
      </c>
      <c r="D196" s="234" t="e">
        <f>D193/C193-1</f>
        <v>#DIV/0!</v>
      </c>
      <c r="E196" s="234" t="e">
        <f t="shared" si="28"/>
        <v>#DIV/0!</v>
      </c>
      <c r="F196" s="234" t="e">
        <f t="shared" si="28"/>
        <v>#DIV/0!</v>
      </c>
    </row>
    <row r="197" spans="2:12" ht="15.75" hidden="1" customHeight="1" thickBot="1">
      <c r="B197" s="988" t="s">
        <v>170</v>
      </c>
      <c r="C197" s="989"/>
      <c r="D197" s="989"/>
      <c r="E197" s="989"/>
      <c r="F197" s="990"/>
    </row>
    <row r="198" spans="2:12" ht="15" hidden="1" customHeight="1">
      <c r="B198" s="986"/>
      <c r="C198" s="230">
        <v>2018</v>
      </c>
      <c r="D198" s="230">
        <v>2019</v>
      </c>
      <c r="E198" s="230">
        <v>2020</v>
      </c>
      <c r="F198" s="230">
        <v>2021</v>
      </c>
    </row>
    <row r="199" spans="2:12" ht="15.75" hidden="1" customHeight="1" thickBot="1">
      <c r="B199" s="987"/>
      <c r="C199" s="231" t="s">
        <v>7</v>
      </c>
      <c r="D199" s="231" t="s">
        <v>8</v>
      </c>
      <c r="E199" s="231" t="s">
        <v>8</v>
      </c>
      <c r="F199" s="231" t="s">
        <v>8</v>
      </c>
    </row>
    <row r="200" spans="2:12" ht="15.75" hidden="1" customHeight="1" thickBot="1">
      <c r="B200" s="504" t="s">
        <v>41</v>
      </c>
      <c r="C200" s="237">
        <f>C201+C202+C203+C204</f>
        <v>0</v>
      </c>
      <c r="D200" s="237">
        <f t="shared" ref="D200:F200" si="29">D201+D202+D203+D204</f>
        <v>0</v>
      </c>
      <c r="E200" s="237">
        <f t="shared" si="29"/>
        <v>0</v>
      </c>
      <c r="F200" s="237">
        <f t="shared" si="29"/>
        <v>0</v>
      </c>
    </row>
    <row r="201" spans="2:12" ht="15.75" hidden="1" customHeight="1" thickBot="1">
      <c r="B201" s="505" t="s">
        <v>154</v>
      </c>
      <c r="C201" s="237"/>
      <c r="D201" s="237"/>
      <c r="E201" s="237"/>
      <c r="F201" s="237"/>
    </row>
    <row r="202" spans="2:12" ht="15.75" hidden="1" customHeight="1" thickBot="1">
      <c r="B202" s="505" t="s">
        <v>159</v>
      </c>
      <c r="C202" s="237"/>
      <c r="D202" s="237"/>
      <c r="E202" s="237"/>
      <c r="F202" s="237"/>
    </row>
    <row r="203" spans="2:12" ht="15.75" hidden="1" customHeight="1" thickBot="1">
      <c r="B203" s="505" t="s">
        <v>160</v>
      </c>
      <c r="C203" s="237"/>
      <c r="D203" s="237"/>
      <c r="E203" s="237"/>
      <c r="F203" s="237"/>
    </row>
    <row r="204" spans="2:12" ht="15.75" hidden="1" customHeight="1" thickBot="1">
      <c r="B204" s="505" t="s">
        <v>161</v>
      </c>
      <c r="C204" s="237"/>
      <c r="D204" s="237"/>
      <c r="E204" s="237"/>
      <c r="F204" s="237"/>
    </row>
    <row r="205" spans="2:12" ht="15.75" hidden="1" customHeight="1" thickBot="1">
      <c r="B205" s="504" t="s">
        <v>42</v>
      </c>
      <c r="C205" s="240">
        <f>C206+C207+C208+C209</f>
        <v>0</v>
      </c>
      <c r="D205" s="240">
        <f t="shared" ref="D205:F205" si="30">D206+D207+D208+D209</f>
        <v>0</v>
      </c>
      <c r="E205" s="240">
        <f t="shared" si="30"/>
        <v>0</v>
      </c>
      <c r="F205" s="240">
        <f t="shared" si="30"/>
        <v>0</v>
      </c>
    </row>
    <row r="206" spans="2:12" ht="15.75" hidden="1" customHeight="1" thickBot="1">
      <c r="B206" s="505" t="s">
        <v>154</v>
      </c>
      <c r="C206" s="240"/>
      <c r="D206" s="237"/>
      <c r="E206" s="237"/>
      <c r="F206" s="237"/>
    </row>
    <row r="207" spans="2:12" ht="15.75" hidden="1" customHeight="1" thickBot="1">
      <c r="B207" s="505" t="s">
        <v>159</v>
      </c>
      <c r="C207" s="240"/>
      <c r="D207" s="237"/>
      <c r="E207" s="237"/>
      <c r="F207" s="237"/>
    </row>
    <row r="208" spans="2:12" ht="15.75" hidden="1" customHeight="1" thickBot="1">
      <c r="B208" s="505" t="s">
        <v>160</v>
      </c>
      <c r="C208" s="240"/>
      <c r="D208" s="237"/>
      <c r="E208" s="237"/>
      <c r="F208" s="237"/>
    </row>
    <row r="209" spans="2:12" ht="15.75" hidden="1" customHeight="1" thickBot="1">
      <c r="B209" s="505" t="s">
        <v>161</v>
      </c>
      <c r="C209" s="240"/>
      <c r="D209" s="237"/>
      <c r="E209" s="237"/>
      <c r="F209" s="237"/>
    </row>
    <row r="210" spans="2:12" ht="15.75" hidden="1" customHeight="1" thickBot="1">
      <c r="B210" s="508" t="s">
        <v>171</v>
      </c>
      <c r="C210" s="240">
        <f>C200+C205</f>
        <v>0</v>
      </c>
      <c r="D210" s="240">
        <f t="shared" ref="D210:F210" si="31">D200+D205</f>
        <v>0</v>
      </c>
      <c r="E210" s="240">
        <f t="shared" si="31"/>
        <v>0</v>
      </c>
      <c r="F210" s="240">
        <f t="shared" si="31"/>
        <v>0</v>
      </c>
    </row>
    <row r="211" spans="2:12" ht="15.75" hidden="1" customHeight="1" thickBot="1">
      <c r="B211" s="513" t="s">
        <v>43</v>
      </c>
      <c r="C211" s="992"/>
      <c r="D211" s="993"/>
      <c r="E211" s="993"/>
      <c r="F211" s="994"/>
    </row>
    <row r="212" spans="2:12" ht="34.5" hidden="1" customHeight="1" thickBot="1">
      <c r="B212" s="502" t="s">
        <v>117</v>
      </c>
      <c r="C212" s="251"/>
      <c r="D212" s="513" t="s">
        <v>156</v>
      </c>
      <c r="E212" s="228"/>
      <c r="F212" s="229"/>
    </row>
    <row r="213" spans="2:12" ht="15.75" hidden="1" customHeight="1" thickBot="1">
      <c r="B213" s="233" t="s">
        <v>14</v>
      </c>
      <c r="C213" s="995"/>
      <c r="D213" s="996"/>
      <c r="E213" s="996"/>
      <c r="F213" s="997"/>
    </row>
    <row r="214" spans="2:12" ht="15.75" hidden="1" customHeight="1" thickBot="1">
      <c r="B214" s="233" t="s">
        <v>15</v>
      </c>
      <c r="C214" s="983"/>
      <c r="D214" s="1157"/>
      <c r="E214" s="1157"/>
      <c r="F214" s="1158"/>
    </row>
    <row r="215" spans="2:12" ht="15" hidden="1" customHeight="1">
      <c r="B215" s="986"/>
      <c r="C215" s="230">
        <v>2020</v>
      </c>
      <c r="D215" s="230">
        <v>2021</v>
      </c>
      <c r="E215" s="230">
        <v>2022</v>
      </c>
      <c r="F215" s="230">
        <v>2023</v>
      </c>
    </row>
    <row r="216" spans="2:12" ht="15.75" hidden="1" customHeight="1" thickBot="1">
      <c r="B216" s="987"/>
      <c r="C216" s="231" t="s">
        <v>7</v>
      </c>
      <c r="D216" s="231" t="s">
        <v>8</v>
      </c>
      <c r="E216" s="231" t="s">
        <v>8</v>
      </c>
      <c r="F216" s="231" t="s">
        <v>8</v>
      </c>
    </row>
    <row r="217" spans="2:12" ht="15.75" hidden="1" customHeight="1" thickBot="1">
      <c r="B217" s="233" t="s">
        <v>16</v>
      </c>
      <c r="C217" s="233">
        <v>0</v>
      </c>
      <c r="D217" s="233">
        <v>0</v>
      </c>
      <c r="E217" s="233">
        <v>0</v>
      </c>
      <c r="F217" s="233">
        <v>0</v>
      </c>
    </row>
    <row r="218" spans="2:12" ht="15.75" hidden="1" customHeight="1" thickBot="1">
      <c r="B218" s="233" t="s">
        <v>17</v>
      </c>
      <c r="C218" s="232">
        <f>C236</f>
        <v>0</v>
      </c>
      <c r="D218" s="232">
        <f t="shared" ref="D218:F218" si="32">D236</f>
        <v>0</v>
      </c>
      <c r="E218" s="232">
        <f t="shared" si="32"/>
        <v>0</v>
      </c>
      <c r="F218" s="232">
        <f t="shared" si="32"/>
        <v>0</v>
      </c>
    </row>
    <row r="219" spans="2:12" ht="15.75" hidden="1" customHeight="1" thickBot="1">
      <c r="B219" s="233" t="s">
        <v>18</v>
      </c>
      <c r="C219" s="232" t="e">
        <f>C218/C217</f>
        <v>#DIV/0!</v>
      </c>
      <c r="D219" s="232" t="e">
        <f t="shared" ref="D219:F219" si="33">D218/D217</f>
        <v>#DIV/0!</v>
      </c>
      <c r="E219" s="232" t="e">
        <f t="shared" si="33"/>
        <v>#DIV/0!</v>
      </c>
      <c r="F219" s="232" t="e">
        <f t="shared" si="33"/>
        <v>#DIV/0!</v>
      </c>
    </row>
    <row r="220" spans="2:12" ht="15.75" hidden="1" customHeight="1" thickBot="1">
      <c r="B220" s="233" t="s">
        <v>19</v>
      </c>
      <c r="C220" s="233" t="s">
        <v>20</v>
      </c>
      <c r="D220" s="234" t="e">
        <f>D217/C217-1</f>
        <v>#DIV/0!</v>
      </c>
      <c r="E220" s="234" t="e">
        <f t="shared" ref="E220:F222" si="34">E217/D217-1</f>
        <v>#DIV/0!</v>
      </c>
      <c r="F220" s="234" t="e">
        <f t="shared" si="34"/>
        <v>#DIV/0!</v>
      </c>
      <c r="H220" s="503"/>
      <c r="I220" s="503"/>
      <c r="J220" s="503"/>
      <c r="K220" s="503"/>
      <c r="L220" s="503"/>
    </row>
    <row r="221" spans="2:12" ht="15.75" hidden="1" customHeight="1" thickBot="1">
      <c r="B221" s="233" t="s">
        <v>21</v>
      </c>
      <c r="C221" s="233" t="s">
        <v>20</v>
      </c>
      <c r="D221" s="234" t="e">
        <f>D218/C218-1</f>
        <v>#DIV/0!</v>
      </c>
      <c r="E221" s="234" t="e">
        <f t="shared" si="34"/>
        <v>#DIV/0!</v>
      </c>
      <c r="F221" s="234" t="e">
        <f t="shared" si="34"/>
        <v>#DIV/0!</v>
      </c>
    </row>
    <row r="222" spans="2:12" ht="15.75" hidden="1" customHeight="1" thickBot="1">
      <c r="B222" s="233" t="s">
        <v>22</v>
      </c>
      <c r="C222" s="233" t="s">
        <v>20</v>
      </c>
      <c r="D222" s="234" t="e">
        <f>D219/C219-1</f>
        <v>#DIV/0!</v>
      </c>
      <c r="E222" s="234" t="e">
        <f t="shared" si="34"/>
        <v>#DIV/0!</v>
      </c>
      <c r="F222" s="234" t="e">
        <f t="shared" si="34"/>
        <v>#DIV/0!</v>
      </c>
    </row>
    <row r="223" spans="2:12" ht="15.75" hidden="1" customHeight="1" thickBot="1">
      <c r="B223" s="988" t="s">
        <v>111</v>
      </c>
      <c r="C223" s="989"/>
      <c r="D223" s="989"/>
      <c r="E223" s="989"/>
      <c r="F223" s="990"/>
    </row>
    <row r="224" spans="2:12" ht="15" hidden="1" customHeight="1">
      <c r="B224" s="986"/>
      <c r="C224" s="230">
        <v>2020</v>
      </c>
      <c r="D224" s="230">
        <v>2021</v>
      </c>
      <c r="E224" s="230">
        <v>2022</v>
      </c>
      <c r="F224" s="230">
        <v>2023</v>
      </c>
    </row>
    <row r="225" spans="2:12" ht="15.75" hidden="1" customHeight="1" thickBot="1">
      <c r="B225" s="987"/>
      <c r="C225" s="231" t="s">
        <v>7</v>
      </c>
      <c r="D225" s="231" t="s">
        <v>8</v>
      </c>
      <c r="E225" s="231" t="s">
        <v>8</v>
      </c>
      <c r="F225" s="231" t="s">
        <v>8</v>
      </c>
    </row>
    <row r="226" spans="2:12" ht="15.75" hidden="1" customHeight="1" thickBot="1">
      <c r="B226" s="504" t="s">
        <v>41</v>
      </c>
      <c r="C226" s="237">
        <f>C227+C228+C229+C230</f>
        <v>0</v>
      </c>
      <c r="D226" s="237">
        <f t="shared" ref="D226:F226" si="35">D227+D228+D229+D230</f>
        <v>0</v>
      </c>
      <c r="E226" s="237">
        <f t="shared" si="35"/>
        <v>0</v>
      </c>
      <c r="F226" s="237">
        <f t="shared" si="35"/>
        <v>0</v>
      </c>
    </row>
    <row r="227" spans="2:12" ht="15.75" hidden="1" customHeight="1" thickBot="1">
      <c r="B227" s="505" t="s">
        <v>154</v>
      </c>
      <c r="C227" s="237"/>
      <c r="D227" s="237"/>
      <c r="E227" s="237"/>
      <c r="F227" s="237"/>
    </row>
    <row r="228" spans="2:12" ht="15.75" hidden="1" customHeight="1" thickBot="1">
      <c r="B228" s="505" t="s">
        <v>159</v>
      </c>
      <c r="C228" s="237"/>
      <c r="D228" s="237"/>
      <c r="E228" s="237"/>
      <c r="F228" s="237"/>
    </row>
    <row r="229" spans="2:12" ht="15.75" hidden="1" customHeight="1" thickBot="1">
      <c r="B229" s="505" t="s">
        <v>160</v>
      </c>
      <c r="C229" s="237"/>
      <c r="D229" s="237"/>
      <c r="E229" s="237"/>
      <c r="F229" s="237"/>
    </row>
    <row r="230" spans="2:12" ht="15.75" hidden="1" customHeight="1" thickBot="1">
      <c r="B230" s="505" t="s">
        <v>161</v>
      </c>
      <c r="C230" s="237"/>
      <c r="D230" s="237"/>
      <c r="E230" s="237"/>
      <c r="F230" s="237"/>
    </row>
    <row r="231" spans="2:12" ht="15.75" hidden="1" customHeight="1" thickBot="1">
      <c r="B231" s="504" t="s">
        <v>42</v>
      </c>
      <c r="C231" s="240">
        <f>C232+C233+C234+C235</f>
        <v>0</v>
      </c>
      <c r="D231" s="240">
        <f t="shared" ref="D231:F231" si="36">D232+D233+D234+D235</f>
        <v>0</v>
      </c>
      <c r="E231" s="240">
        <f t="shared" si="36"/>
        <v>0</v>
      </c>
      <c r="F231" s="240">
        <f t="shared" si="36"/>
        <v>0</v>
      </c>
    </row>
    <row r="232" spans="2:12" ht="15.75" hidden="1" customHeight="1" thickBot="1">
      <c r="B232" s="505" t="s">
        <v>154</v>
      </c>
      <c r="C232" s="240"/>
      <c r="D232" s="240">
        <v>0</v>
      </c>
      <c r="E232" s="240">
        <v>0</v>
      </c>
      <c r="F232" s="240"/>
    </row>
    <row r="233" spans="2:12" ht="15.75" hidden="1" customHeight="1" thickBot="1">
      <c r="B233" s="505" t="s">
        <v>159</v>
      </c>
      <c r="C233" s="240"/>
      <c r="D233" s="240"/>
      <c r="E233" s="240"/>
      <c r="F233" s="240"/>
    </row>
    <row r="234" spans="2:12" ht="15.75" hidden="1" customHeight="1" thickBot="1">
      <c r="B234" s="505" t="s">
        <v>160</v>
      </c>
      <c r="C234" s="240"/>
      <c r="D234" s="240"/>
      <c r="E234" s="240"/>
      <c r="F234" s="240"/>
    </row>
    <row r="235" spans="2:12" ht="15.75" hidden="1" customHeight="1" thickBot="1">
      <c r="B235" s="505" t="s">
        <v>161</v>
      </c>
      <c r="C235" s="240"/>
      <c r="D235" s="240"/>
      <c r="E235" s="240"/>
      <c r="F235" s="240"/>
    </row>
    <row r="236" spans="2:12" ht="15.75" hidden="1" customHeight="1" thickBot="1">
      <c r="B236" s="508" t="s">
        <v>47</v>
      </c>
      <c r="C236" s="240">
        <f>C226+C231</f>
        <v>0</v>
      </c>
      <c r="D236" s="240">
        <f t="shared" ref="D236:F236" si="37">D226+D231</f>
        <v>0</v>
      </c>
      <c r="E236" s="240">
        <f t="shared" si="37"/>
        <v>0</v>
      </c>
      <c r="F236" s="240">
        <f t="shared" si="37"/>
        <v>0</v>
      </c>
    </row>
    <row r="237" spans="2:12" ht="15.75" hidden="1" customHeight="1" thickBot="1">
      <c r="B237" s="998" t="s">
        <v>44</v>
      </c>
      <c r="C237" s="999"/>
      <c r="D237" s="999"/>
      <c r="E237" s="999"/>
      <c r="F237" s="1000"/>
    </row>
    <row r="238" spans="2:12" ht="15.75" hidden="1" customHeight="1" thickBot="1">
      <c r="B238" s="998" t="s">
        <v>45</v>
      </c>
      <c r="C238" s="999"/>
      <c r="D238" s="999"/>
      <c r="E238" s="999"/>
      <c r="F238" s="1000"/>
    </row>
    <row r="239" spans="2:12" ht="15.75" hidden="1" customHeight="1" thickBot="1">
      <c r="B239" s="502" t="s">
        <v>48</v>
      </c>
      <c r="C239" s="1154"/>
      <c r="D239" s="1155"/>
      <c r="E239" s="1155"/>
      <c r="F239" s="1156"/>
    </row>
    <row r="240" spans="2:12" ht="34.5" hidden="1" customHeight="1" thickBot="1">
      <c r="B240" s="502" t="s">
        <v>68</v>
      </c>
      <c r="C240" s="502"/>
      <c r="D240" s="374" t="s">
        <v>156</v>
      </c>
      <c r="E240" s="993"/>
      <c r="F240" s="994"/>
      <c r="H240" s="1145" t="s">
        <v>157</v>
      </c>
      <c r="I240" s="1146"/>
      <c r="J240" s="1146"/>
      <c r="K240" s="1146"/>
      <c r="L240" s="1147"/>
    </row>
    <row r="241" spans="2:12" ht="15.75" hidden="1" customHeight="1" thickBot="1">
      <c r="B241" s="511"/>
      <c r="C241" s="992"/>
      <c r="D241" s="1007"/>
      <c r="E241" s="993"/>
      <c r="F241" s="994"/>
      <c r="H241" s="1148"/>
      <c r="I241" s="1149"/>
      <c r="J241" s="1149"/>
      <c r="K241" s="1149"/>
      <c r="L241" s="1150"/>
    </row>
    <row r="242" spans="2:12" ht="15.75" hidden="1" customHeight="1" thickBot="1">
      <c r="B242" s="233" t="s">
        <v>14</v>
      </c>
      <c r="C242" s="995"/>
      <c r="D242" s="996"/>
      <c r="E242" s="996"/>
      <c r="F242" s="997"/>
      <c r="H242" s="1151"/>
      <c r="I242" s="1152"/>
      <c r="J242" s="1152"/>
      <c r="K242" s="1152"/>
      <c r="L242" s="1153"/>
    </row>
    <row r="243" spans="2:12" ht="15.75" hidden="1" customHeight="1" thickBot="1">
      <c r="B243" s="233" t="s">
        <v>15</v>
      </c>
      <c r="C243" s="991"/>
      <c r="D243" s="984"/>
      <c r="E243" s="984"/>
      <c r="F243" s="985"/>
    </row>
    <row r="244" spans="2:12" ht="15" hidden="1" customHeight="1">
      <c r="B244" s="986"/>
      <c r="C244" s="230">
        <v>2020</v>
      </c>
      <c r="D244" s="230">
        <v>2021</v>
      </c>
      <c r="E244" s="230">
        <v>2022</v>
      </c>
      <c r="F244" s="230">
        <v>2023</v>
      </c>
    </row>
    <row r="245" spans="2:12" ht="15.75" hidden="1" customHeight="1" thickBot="1">
      <c r="B245" s="987"/>
      <c r="C245" s="231" t="s">
        <v>7</v>
      </c>
      <c r="D245" s="231" t="s">
        <v>8</v>
      </c>
      <c r="E245" s="231" t="s">
        <v>8</v>
      </c>
      <c r="F245" s="231" t="s">
        <v>8</v>
      </c>
    </row>
    <row r="246" spans="2:12" ht="15.75" hidden="1" customHeight="1" thickBot="1">
      <c r="B246" s="233" t="s">
        <v>16</v>
      </c>
      <c r="C246" s="232"/>
      <c r="D246" s="232"/>
      <c r="E246" s="232"/>
      <c r="F246" s="232"/>
    </row>
    <row r="247" spans="2:12" ht="15.75" hidden="1" customHeight="1" thickBot="1">
      <c r="B247" s="233" t="s">
        <v>17</v>
      </c>
      <c r="C247" s="232">
        <f>C310-C272</f>
        <v>0</v>
      </c>
      <c r="D247" s="232">
        <f t="shared" ref="D247:E247" si="38">D310-D272</f>
        <v>0</v>
      </c>
      <c r="E247" s="232">
        <f t="shared" si="38"/>
        <v>0</v>
      </c>
      <c r="F247" s="232">
        <f>F265</f>
        <v>0</v>
      </c>
    </row>
    <row r="248" spans="2:12" ht="15.75" hidden="1" customHeight="1" thickBot="1">
      <c r="B248" s="233" t="s">
        <v>18</v>
      </c>
      <c r="C248" s="232" t="e">
        <f>C247/C246</f>
        <v>#DIV/0!</v>
      </c>
      <c r="D248" s="232" t="e">
        <f t="shared" ref="D248:F248" si="39">D247/D246</f>
        <v>#DIV/0!</v>
      </c>
      <c r="E248" s="232" t="e">
        <f t="shared" si="39"/>
        <v>#DIV/0!</v>
      </c>
      <c r="F248" s="232" t="e">
        <f t="shared" si="39"/>
        <v>#DIV/0!</v>
      </c>
    </row>
    <row r="249" spans="2:12" ht="15.75" hidden="1" customHeight="1" thickBot="1">
      <c r="B249" s="233" t="s">
        <v>19</v>
      </c>
      <c r="C249" s="233" t="s">
        <v>20</v>
      </c>
      <c r="D249" s="234" t="e">
        <f>D246/C246-1</f>
        <v>#DIV/0!</v>
      </c>
      <c r="E249" s="234" t="e">
        <f t="shared" ref="E249:F251" si="40">E246/D246-1</f>
        <v>#DIV/0!</v>
      </c>
      <c r="F249" s="234" t="e">
        <f t="shared" si="40"/>
        <v>#DIV/0!</v>
      </c>
      <c r="H249" s="503"/>
      <c r="I249" s="503"/>
      <c r="J249" s="503"/>
      <c r="K249" s="503"/>
      <c r="L249" s="503"/>
    </row>
    <row r="250" spans="2:12" ht="15.75" hidden="1" customHeight="1" thickBot="1">
      <c r="B250" s="233" t="s">
        <v>21</v>
      </c>
      <c r="C250" s="233" t="s">
        <v>20</v>
      </c>
      <c r="D250" s="234" t="e">
        <f>D247/C247-1</f>
        <v>#DIV/0!</v>
      </c>
      <c r="E250" s="234" t="e">
        <f t="shared" si="40"/>
        <v>#DIV/0!</v>
      </c>
      <c r="F250" s="234" t="e">
        <f t="shared" si="40"/>
        <v>#DIV/0!</v>
      </c>
    </row>
    <row r="251" spans="2:12" ht="15.75" hidden="1" customHeight="1" thickBot="1">
      <c r="B251" s="233" t="s">
        <v>22</v>
      </c>
      <c r="C251" s="233" t="s">
        <v>20</v>
      </c>
      <c r="D251" s="234" t="e">
        <f>D248/C248-1</f>
        <v>#DIV/0!</v>
      </c>
      <c r="E251" s="234" t="e">
        <f t="shared" si="40"/>
        <v>#DIV/0!</v>
      </c>
      <c r="F251" s="234" t="e">
        <f t="shared" si="40"/>
        <v>#DIV/0!</v>
      </c>
    </row>
    <row r="252" spans="2:12" ht="15.75" hidden="1" customHeight="1" thickBot="1">
      <c r="B252" s="988" t="s">
        <v>112</v>
      </c>
      <c r="C252" s="989"/>
      <c r="D252" s="989"/>
      <c r="E252" s="989"/>
      <c r="F252" s="990"/>
    </row>
    <row r="253" spans="2:12" ht="15" hidden="1" customHeight="1">
      <c r="B253" s="986"/>
      <c r="C253" s="230">
        <v>2020</v>
      </c>
      <c r="D253" s="230">
        <v>2021</v>
      </c>
      <c r="E253" s="230">
        <v>2022</v>
      </c>
      <c r="F253" s="230">
        <v>2023</v>
      </c>
    </row>
    <row r="254" spans="2:12" ht="15.75" hidden="1" customHeight="1" thickBot="1">
      <c r="B254" s="987"/>
      <c r="C254" s="231" t="s">
        <v>7</v>
      </c>
      <c r="D254" s="231" t="s">
        <v>8</v>
      </c>
      <c r="E254" s="231" t="s">
        <v>8</v>
      </c>
      <c r="F254" s="231" t="s">
        <v>8</v>
      </c>
    </row>
    <row r="255" spans="2:12" ht="15.75" hidden="1" customHeight="1" thickBot="1">
      <c r="B255" s="504" t="s">
        <v>41</v>
      </c>
      <c r="C255" s="237">
        <f>C256+C257+C258+C259</f>
        <v>0</v>
      </c>
      <c r="D255" s="237">
        <f t="shared" ref="D255:F255" si="41">D256+D257+D258+D259</f>
        <v>0</v>
      </c>
      <c r="E255" s="237">
        <f t="shared" si="41"/>
        <v>0</v>
      </c>
      <c r="F255" s="237">
        <f t="shared" si="41"/>
        <v>0</v>
      </c>
    </row>
    <row r="256" spans="2:12" ht="15.75" hidden="1" customHeight="1" thickBot="1">
      <c r="B256" s="505" t="s">
        <v>154</v>
      </c>
      <c r="C256" s="237"/>
      <c r="D256" s="237"/>
      <c r="E256" s="237"/>
      <c r="F256" s="237"/>
    </row>
    <row r="257" spans="2:6" ht="15.75" hidden="1" customHeight="1" thickBot="1">
      <c r="B257" s="505" t="s">
        <v>159</v>
      </c>
      <c r="C257" s="237"/>
      <c r="D257" s="237"/>
      <c r="E257" s="237"/>
      <c r="F257" s="237"/>
    </row>
    <row r="258" spans="2:6" ht="15.75" hidden="1" customHeight="1" thickBot="1">
      <c r="B258" s="505" t="s">
        <v>160</v>
      </c>
      <c r="C258" s="237"/>
      <c r="D258" s="237"/>
      <c r="E258" s="237"/>
      <c r="F258" s="237"/>
    </row>
    <row r="259" spans="2:6" ht="15.75" hidden="1" customHeight="1" thickBot="1">
      <c r="B259" s="505" t="s">
        <v>161</v>
      </c>
      <c r="C259" s="237"/>
      <c r="D259" s="237"/>
      <c r="E259" s="237"/>
      <c r="F259" s="237"/>
    </row>
    <row r="260" spans="2:6" ht="15.75" hidden="1" customHeight="1" thickBot="1">
      <c r="B260" s="504" t="s">
        <v>42</v>
      </c>
      <c r="C260" s="240">
        <f>C261+C262+C263+C264</f>
        <v>0</v>
      </c>
      <c r="D260" s="240">
        <f t="shared" ref="D260:F260" si="42">D261+D262+D263+D264</f>
        <v>0</v>
      </c>
      <c r="E260" s="240">
        <f t="shared" si="42"/>
        <v>0</v>
      </c>
      <c r="F260" s="240">
        <f t="shared" si="42"/>
        <v>0</v>
      </c>
    </row>
    <row r="261" spans="2:6" ht="15.75" hidden="1" customHeight="1" thickBot="1">
      <c r="B261" s="505" t="s">
        <v>154</v>
      </c>
      <c r="C261" s="240"/>
      <c r="D261" s="237"/>
      <c r="E261" s="237"/>
      <c r="F261" s="237">
        <v>0</v>
      </c>
    </row>
    <row r="262" spans="2:6" ht="15.75" hidden="1" customHeight="1" thickBot="1">
      <c r="B262" s="505" t="s">
        <v>159</v>
      </c>
      <c r="C262" s="240"/>
      <c r="D262" s="237"/>
      <c r="E262" s="237"/>
      <c r="F262" s="237"/>
    </row>
    <row r="263" spans="2:6" ht="15.75" hidden="1" customHeight="1" thickBot="1">
      <c r="B263" s="505" t="s">
        <v>160</v>
      </c>
      <c r="C263" s="240"/>
      <c r="D263" s="237"/>
      <c r="E263" s="237"/>
      <c r="F263" s="237"/>
    </row>
    <row r="264" spans="2:6" ht="15.75" hidden="1" customHeight="1" thickBot="1">
      <c r="B264" s="505" t="s">
        <v>161</v>
      </c>
      <c r="C264" s="240"/>
      <c r="D264" s="237"/>
      <c r="E264" s="237"/>
      <c r="F264" s="237"/>
    </row>
    <row r="265" spans="2:6" ht="15.75" hidden="1" customHeight="1" thickBot="1">
      <c r="B265" s="512" t="s">
        <v>30</v>
      </c>
      <c r="C265" s="240">
        <f>C255+C260</f>
        <v>0</v>
      </c>
      <c r="D265" s="240">
        <f t="shared" ref="D265:F265" si="43">D255+D260</f>
        <v>0</v>
      </c>
      <c r="E265" s="240">
        <f t="shared" si="43"/>
        <v>0</v>
      </c>
      <c r="F265" s="240">
        <f t="shared" si="43"/>
        <v>0</v>
      </c>
    </row>
    <row r="266" spans="2:6" ht="34.5" hidden="1" customHeight="1" thickBot="1">
      <c r="B266" s="502" t="s">
        <v>32</v>
      </c>
      <c r="C266" s="502"/>
      <c r="D266" s="374" t="s">
        <v>156</v>
      </c>
      <c r="E266" s="993"/>
      <c r="F266" s="994"/>
    </row>
    <row r="267" spans="2:6" ht="15.75" hidden="1" customHeight="1" thickBot="1">
      <c r="B267" s="233" t="s">
        <v>14</v>
      </c>
      <c r="C267" s="995"/>
      <c r="D267" s="996"/>
      <c r="E267" s="996"/>
      <c r="F267" s="997"/>
    </row>
    <row r="268" spans="2:6" ht="15.75" hidden="1" customHeight="1" thickBot="1">
      <c r="B268" s="233" t="s">
        <v>15</v>
      </c>
      <c r="C268" s="991"/>
      <c r="D268" s="984"/>
      <c r="E268" s="984"/>
      <c r="F268" s="985"/>
    </row>
    <row r="269" spans="2:6" ht="15" hidden="1" customHeight="1">
      <c r="B269" s="986"/>
      <c r="C269" s="230">
        <v>2020</v>
      </c>
      <c r="D269" s="230">
        <v>2021</v>
      </c>
      <c r="E269" s="230">
        <v>2022</v>
      </c>
      <c r="F269" s="230">
        <v>2023</v>
      </c>
    </row>
    <row r="270" spans="2:6" ht="15.75" hidden="1" customHeight="1" thickBot="1">
      <c r="B270" s="987"/>
      <c r="C270" s="231" t="s">
        <v>7</v>
      </c>
      <c r="D270" s="231" t="s">
        <v>8</v>
      </c>
      <c r="E270" s="231" t="s">
        <v>8</v>
      </c>
      <c r="F270" s="231" t="s">
        <v>8</v>
      </c>
    </row>
    <row r="271" spans="2:6" ht="15.75" hidden="1" customHeight="1" thickBot="1">
      <c r="B271" s="233" t="s">
        <v>16</v>
      </c>
      <c r="C271" s="233"/>
      <c r="D271" s="233"/>
      <c r="E271" s="233"/>
      <c r="F271" s="233"/>
    </row>
    <row r="272" spans="2:6" ht="15.75" hidden="1" customHeight="1" thickBot="1">
      <c r="B272" s="233" t="s">
        <v>17</v>
      </c>
      <c r="C272" s="232"/>
      <c r="D272" s="232"/>
      <c r="E272" s="232"/>
      <c r="F272" s="232"/>
    </row>
    <row r="273" spans="2:12" ht="15.75" hidden="1" customHeight="1" thickBot="1">
      <c r="B273" s="233" t="s">
        <v>18</v>
      </c>
      <c r="C273" s="232" t="e">
        <f>C272/C271</f>
        <v>#DIV/0!</v>
      </c>
      <c r="D273" s="232" t="e">
        <f t="shared" ref="D273:F273" si="44">D272/D271</f>
        <v>#DIV/0!</v>
      </c>
      <c r="E273" s="232" t="e">
        <f t="shared" si="44"/>
        <v>#DIV/0!</v>
      </c>
      <c r="F273" s="232" t="e">
        <f t="shared" si="44"/>
        <v>#DIV/0!</v>
      </c>
    </row>
    <row r="274" spans="2:12" ht="15.75" hidden="1" customHeight="1" thickBot="1">
      <c r="B274" s="233" t="s">
        <v>19</v>
      </c>
      <c r="C274" s="233" t="s">
        <v>20</v>
      </c>
      <c r="D274" s="234" t="e">
        <f>D271/C271-1</f>
        <v>#DIV/0!</v>
      </c>
      <c r="E274" s="234" t="e">
        <f t="shared" ref="E274:F276" si="45">E271/D271-1</f>
        <v>#DIV/0!</v>
      </c>
      <c r="F274" s="234" t="e">
        <f t="shared" si="45"/>
        <v>#DIV/0!</v>
      </c>
      <c r="H274" s="503"/>
      <c r="I274" s="503"/>
      <c r="J274" s="503"/>
      <c r="K274" s="503"/>
      <c r="L274" s="503"/>
    </row>
    <row r="275" spans="2:12" ht="15.75" hidden="1" customHeight="1" thickBot="1">
      <c r="B275" s="233" t="s">
        <v>21</v>
      </c>
      <c r="C275" s="233" t="s">
        <v>20</v>
      </c>
      <c r="D275" s="234" t="e">
        <f>D272/C272-1</f>
        <v>#DIV/0!</v>
      </c>
      <c r="E275" s="234" t="e">
        <f t="shared" si="45"/>
        <v>#DIV/0!</v>
      </c>
      <c r="F275" s="234" t="e">
        <f t="shared" si="45"/>
        <v>#DIV/0!</v>
      </c>
    </row>
    <row r="276" spans="2:12" ht="15.75" hidden="1" customHeight="1" thickBot="1">
      <c r="B276" s="233" t="s">
        <v>22</v>
      </c>
      <c r="C276" s="233" t="s">
        <v>20</v>
      </c>
      <c r="D276" s="234" t="e">
        <f>D273/C273-1</f>
        <v>#DIV/0!</v>
      </c>
      <c r="E276" s="234" t="e">
        <f t="shared" si="45"/>
        <v>#DIV/0!</v>
      </c>
      <c r="F276" s="234" t="e">
        <f t="shared" si="45"/>
        <v>#DIV/0!</v>
      </c>
    </row>
    <row r="277" spans="2:12" ht="15.75" hidden="1" customHeight="1" thickBot="1">
      <c r="B277" s="988" t="s">
        <v>131</v>
      </c>
      <c r="C277" s="989"/>
      <c r="D277" s="989"/>
      <c r="E277" s="989"/>
      <c r="F277" s="990"/>
    </row>
    <row r="278" spans="2:12" ht="15" hidden="1" customHeight="1">
      <c r="B278" s="986"/>
      <c r="C278" s="230">
        <v>2020</v>
      </c>
      <c r="D278" s="230">
        <v>2021</v>
      </c>
      <c r="E278" s="230">
        <v>2022</v>
      </c>
      <c r="F278" s="230">
        <v>2023</v>
      </c>
    </row>
    <row r="279" spans="2:12" ht="15.75" hidden="1" customHeight="1" thickBot="1">
      <c r="B279" s="987"/>
      <c r="C279" s="231" t="s">
        <v>7</v>
      </c>
      <c r="D279" s="231" t="s">
        <v>8</v>
      </c>
      <c r="E279" s="231" t="s">
        <v>8</v>
      </c>
      <c r="F279" s="231" t="s">
        <v>8</v>
      </c>
    </row>
    <row r="280" spans="2:12" ht="15.75" hidden="1" customHeight="1" thickBot="1">
      <c r="B280" s="504" t="s">
        <v>41</v>
      </c>
      <c r="C280" s="237">
        <f>C281+C282+C283+C284</f>
        <v>0</v>
      </c>
      <c r="D280" s="237">
        <f t="shared" ref="D280:F280" si="46">D281+D282+D283+D284</f>
        <v>0</v>
      </c>
      <c r="E280" s="237">
        <f t="shared" si="46"/>
        <v>0</v>
      </c>
      <c r="F280" s="237">
        <f t="shared" si="46"/>
        <v>0</v>
      </c>
    </row>
    <row r="281" spans="2:12" ht="15.75" hidden="1" customHeight="1" thickBot="1">
      <c r="B281" s="505" t="s">
        <v>154</v>
      </c>
      <c r="C281" s="237"/>
      <c r="D281" s="237"/>
      <c r="E281" s="237"/>
      <c r="F281" s="237"/>
    </row>
    <row r="282" spans="2:12" ht="15.75" hidden="1" customHeight="1" thickBot="1">
      <c r="B282" s="505" t="s">
        <v>159</v>
      </c>
      <c r="C282" s="237"/>
      <c r="D282" s="237"/>
      <c r="E282" s="237"/>
      <c r="F282" s="237"/>
    </row>
    <row r="283" spans="2:12" ht="15.75" hidden="1" customHeight="1" thickBot="1">
      <c r="B283" s="505" t="s">
        <v>160</v>
      </c>
      <c r="C283" s="237"/>
      <c r="D283" s="237"/>
      <c r="E283" s="237"/>
      <c r="F283" s="237"/>
    </row>
    <row r="284" spans="2:12" ht="15.75" hidden="1" customHeight="1" thickBot="1">
      <c r="B284" s="505" t="s">
        <v>161</v>
      </c>
      <c r="C284" s="237"/>
      <c r="D284" s="237"/>
      <c r="E284" s="237"/>
      <c r="F284" s="237"/>
    </row>
    <row r="285" spans="2:12" ht="15.75" hidden="1" customHeight="1" thickBot="1">
      <c r="B285" s="504" t="s">
        <v>42</v>
      </c>
      <c r="C285" s="240">
        <f>C286+C287+C288+C289</f>
        <v>0</v>
      </c>
      <c r="D285" s="240">
        <f t="shared" ref="D285:F285" si="47">D286+D287+D288+D289</f>
        <v>0</v>
      </c>
      <c r="E285" s="240">
        <f t="shared" si="47"/>
        <v>0</v>
      </c>
      <c r="F285" s="240">
        <f t="shared" si="47"/>
        <v>0</v>
      </c>
    </row>
    <row r="286" spans="2:12" ht="15.75" hidden="1" customHeight="1" thickBot="1">
      <c r="B286" s="505" t="s">
        <v>154</v>
      </c>
      <c r="C286" s="240"/>
      <c r="D286" s="237"/>
      <c r="E286" s="237"/>
      <c r="F286" s="237"/>
    </row>
    <row r="287" spans="2:12" ht="15.75" hidden="1" customHeight="1" thickBot="1">
      <c r="B287" s="505" t="s">
        <v>159</v>
      </c>
      <c r="C287" s="240"/>
      <c r="D287" s="237"/>
      <c r="E287" s="237"/>
      <c r="F287" s="237"/>
    </row>
    <row r="288" spans="2:12" ht="15.75" hidden="1" customHeight="1" thickBot="1">
      <c r="B288" s="505" t="s">
        <v>160</v>
      </c>
      <c r="C288" s="240"/>
      <c r="D288" s="237"/>
      <c r="E288" s="237"/>
      <c r="F288" s="237"/>
    </row>
    <row r="289" spans="2:12" ht="15.75" hidden="1" customHeight="1" thickBot="1">
      <c r="B289" s="505" t="s">
        <v>161</v>
      </c>
      <c r="C289" s="240"/>
      <c r="D289" s="237"/>
      <c r="E289" s="237"/>
      <c r="F289" s="237"/>
    </row>
    <row r="290" spans="2:12" ht="15.75" hidden="1" customHeight="1" thickBot="1">
      <c r="B290" s="512" t="s">
        <v>162</v>
      </c>
      <c r="C290" s="240">
        <f>C280+C285</f>
        <v>0</v>
      </c>
      <c r="D290" s="240">
        <f t="shared" ref="D290:F290" si="48">D280+D285</f>
        <v>0</v>
      </c>
      <c r="E290" s="240">
        <f t="shared" si="48"/>
        <v>0</v>
      </c>
      <c r="F290" s="240">
        <f t="shared" si="48"/>
        <v>0</v>
      </c>
    </row>
    <row r="291" spans="2:12" ht="34.5" hidden="1" customHeight="1" thickBot="1">
      <c r="B291" s="502" t="s">
        <v>65</v>
      </c>
      <c r="C291" s="251"/>
      <c r="D291" s="513" t="s">
        <v>156</v>
      </c>
      <c r="E291" s="228"/>
      <c r="F291" s="229"/>
    </row>
    <row r="292" spans="2:12" ht="15.75" hidden="1" customHeight="1" thickBot="1">
      <c r="B292" s="233" t="s">
        <v>14</v>
      </c>
      <c r="C292" s="995"/>
      <c r="D292" s="996"/>
      <c r="E292" s="996"/>
      <c r="F292" s="997"/>
    </row>
    <row r="293" spans="2:12" ht="15.75" hidden="1" customHeight="1" thickBot="1">
      <c r="B293" s="233" t="s">
        <v>15</v>
      </c>
      <c r="C293" s="991"/>
      <c r="D293" s="984"/>
      <c r="E293" s="984"/>
      <c r="F293" s="985"/>
    </row>
    <row r="294" spans="2:12" ht="15" hidden="1" customHeight="1">
      <c r="B294" s="986"/>
      <c r="C294" s="230">
        <v>2020</v>
      </c>
      <c r="D294" s="230">
        <v>2021</v>
      </c>
      <c r="E294" s="230">
        <v>2022</v>
      </c>
      <c r="F294" s="230">
        <v>2023</v>
      </c>
    </row>
    <row r="295" spans="2:12" ht="15.75" hidden="1" customHeight="1" thickBot="1">
      <c r="B295" s="987"/>
      <c r="C295" s="231" t="s">
        <v>7</v>
      </c>
      <c r="D295" s="231" t="s">
        <v>8</v>
      </c>
      <c r="E295" s="231" t="s">
        <v>8</v>
      </c>
      <c r="F295" s="231" t="s">
        <v>8</v>
      </c>
    </row>
    <row r="296" spans="2:12" ht="15.75" hidden="1" customHeight="1" thickBot="1">
      <c r="B296" s="233" t="s">
        <v>16</v>
      </c>
      <c r="C296" s="233"/>
      <c r="D296" s="233"/>
      <c r="E296" s="233"/>
      <c r="F296" s="233"/>
    </row>
    <row r="297" spans="2:12" ht="15.75" hidden="1" customHeight="1" thickBot="1">
      <c r="B297" s="233" t="s">
        <v>17</v>
      </c>
      <c r="C297" s="232">
        <f>C315</f>
        <v>0</v>
      </c>
      <c r="D297" s="232">
        <f t="shared" ref="D297:F297" si="49">D315</f>
        <v>0</v>
      </c>
      <c r="E297" s="232">
        <f t="shared" si="49"/>
        <v>0</v>
      </c>
      <c r="F297" s="232">
        <f t="shared" si="49"/>
        <v>0</v>
      </c>
    </row>
    <row r="298" spans="2:12" ht="15.75" hidden="1" customHeight="1" thickBot="1">
      <c r="B298" s="233" t="s">
        <v>18</v>
      </c>
      <c r="C298" s="232" t="e">
        <f>C297/C296</f>
        <v>#DIV/0!</v>
      </c>
      <c r="D298" s="232" t="e">
        <f t="shared" ref="D298:F298" si="50">D297/D296</f>
        <v>#DIV/0!</v>
      </c>
      <c r="E298" s="232" t="e">
        <f t="shared" si="50"/>
        <v>#DIV/0!</v>
      </c>
      <c r="F298" s="232" t="e">
        <f t="shared" si="50"/>
        <v>#DIV/0!</v>
      </c>
    </row>
    <row r="299" spans="2:12" ht="15.75" hidden="1" customHeight="1" thickBot="1">
      <c r="B299" s="233" t="s">
        <v>19</v>
      </c>
      <c r="C299" s="233" t="s">
        <v>20</v>
      </c>
      <c r="D299" s="234" t="e">
        <f>D296/C296-1</f>
        <v>#DIV/0!</v>
      </c>
      <c r="E299" s="234" t="e">
        <f t="shared" ref="E299:F301" si="51">E296/D296-1</f>
        <v>#DIV/0!</v>
      </c>
      <c r="F299" s="234" t="e">
        <f t="shared" si="51"/>
        <v>#DIV/0!</v>
      </c>
      <c r="H299" s="503"/>
      <c r="I299" s="503"/>
      <c r="J299" s="503"/>
      <c r="K299" s="503"/>
      <c r="L299" s="503"/>
    </row>
    <row r="300" spans="2:12" ht="15.75" hidden="1" customHeight="1" thickBot="1">
      <c r="B300" s="233" t="s">
        <v>21</v>
      </c>
      <c r="C300" s="233" t="s">
        <v>20</v>
      </c>
      <c r="D300" s="234" t="e">
        <f>D297/C297-1</f>
        <v>#DIV/0!</v>
      </c>
      <c r="E300" s="234" t="e">
        <f t="shared" si="51"/>
        <v>#DIV/0!</v>
      </c>
      <c r="F300" s="234" t="e">
        <f t="shared" si="51"/>
        <v>#DIV/0!</v>
      </c>
    </row>
    <row r="301" spans="2:12" ht="15.75" hidden="1" customHeight="1" thickBot="1">
      <c r="B301" s="233" t="s">
        <v>22</v>
      </c>
      <c r="C301" s="233" t="s">
        <v>20</v>
      </c>
      <c r="D301" s="234" t="e">
        <f>D298/C298-1</f>
        <v>#DIV/0!</v>
      </c>
      <c r="E301" s="234" t="e">
        <f t="shared" si="51"/>
        <v>#DIV/0!</v>
      </c>
      <c r="F301" s="234" t="e">
        <f t="shared" si="51"/>
        <v>#DIV/0!</v>
      </c>
    </row>
    <row r="302" spans="2:12" ht="15.75" hidden="1" customHeight="1" thickBot="1">
      <c r="B302" s="988" t="s">
        <v>203</v>
      </c>
      <c r="C302" s="989"/>
      <c r="D302" s="989"/>
      <c r="E302" s="989"/>
      <c r="F302" s="990"/>
    </row>
    <row r="303" spans="2:12" ht="15" hidden="1" customHeight="1">
      <c r="B303" s="986"/>
      <c r="C303" s="230">
        <v>2020</v>
      </c>
      <c r="D303" s="230">
        <v>2021</v>
      </c>
      <c r="E303" s="230">
        <v>2022</v>
      </c>
      <c r="F303" s="230">
        <v>2023</v>
      </c>
    </row>
    <row r="304" spans="2:12" ht="15.75" hidden="1" customHeight="1" thickBot="1">
      <c r="B304" s="987"/>
      <c r="C304" s="231" t="s">
        <v>7</v>
      </c>
      <c r="D304" s="231" t="s">
        <v>8</v>
      </c>
      <c r="E304" s="231" t="s">
        <v>8</v>
      </c>
      <c r="F304" s="231" t="s">
        <v>8</v>
      </c>
    </row>
    <row r="305" spans="2:6" ht="15.75" hidden="1" customHeight="1" thickBot="1">
      <c r="B305" s="504" t="s">
        <v>41</v>
      </c>
      <c r="C305" s="237">
        <f>C306+C307+C308+C309</f>
        <v>0</v>
      </c>
      <c r="D305" s="237">
        <f t="shared" ref="D305:F305" si="52">D306+D307+D308+D309</f>
        <v>0</v>
      </c>
      <c r="E305" s="237">
        <f t="shared" si="52"/>
        <v>0</v>
      </c>
      <c r="F305" s="237">
        <f t="shared" si="52"/>
        <v>0</v>
      </c>
    </row>
    <row r="306" spans="2:6" ht="15.75" hidden="1" customHeight="1" thickBot="1">
      <c r="B306" s="505" t="s">
        <v>154</v>
      </c>
      <c r="C306" s="237"/>
      <c r="D306" s="237"/>
      <c r="E306" s="237"/>
      <c r="F306" s="237"/>
    </row>
    <row r="307" spans="2:6" ht="15.75" hidden="1" customHeight="1" thickBot="1">
      <c r="B307" s="505" t="s">
        <v>159</v>
      </c>
      <c r="C307" s="237"/>
      <c r="D307" s="237"/>
      <c r="E307" s="237"/>
      <c r="F307" s="237"/>
    </row>
    <row r="308" spans="2:6" ht="15.75" hidden="1" customHeight="1" thickBot="1">
      <c r="B308" s="505" t="s">
        <v>160</v>
      </c>
      <c r="C308" s="237"/>
      <c r="D308" s="237"/>
      <c r="E308" s="237"/>
      <c r="F308" s="237"/>
    </row>
    <row r="309" spans="2:6" ht="15.75" hidden="1" customHeight="1" thickBot="1">
      <c r="B309" s="505" t="s">
        <v>161</v>
      </c>
      <c r="C309" s="237"/>
      <c r="D309" s="237"/>
      <c r="E309" s="237"/>
      <c r="F309" s="237"/>
    </row>
    <row r="310" spans="2:6" ht="15.75" hidden="1" customHeight="1" thickBot="1">
      <c r="B310" s="504" t="s">
        <v>42</v>
      </c>
      <c r="C310" s="240">
        <f>C311+C312+C313+C314</f>
        <v>0</v>
      </c>
      <c r="D310" s="240">
        <f t="shared" ref="D310:F310" si="53">D311+D312+D313+D314</f>
        <v>0</v>
      </c>
      <c r="E310" s="240">
        <f t="shared" si="53"/>
        <v>0</v>
      </c>
      <c r="F310" s="240">
        <f t="shared" si="53"/>
        <v>0</v>
      </c>
    </row>
    <row r="311" spans="2:6" ht="15.75" hidden="1" customHeight="1" thickBot="1">
      <c r="B311" s="505" t="s">
        <v>154</v>
      </c>
      <c r="C311" s="240"/>
      <c r="D311" s="237"/>
      <c r="E311" s="237"/>
      <c r="F311" s="237"/>
    </row>
    <row r="312" spans="2:6" ht="15.75" hidden="1" customHeight="1" thickBot="1">
      <c r="B312" s="505" t="s">
        <v>159</v>
      </c>
      <c r="C312" s="240"/>
      <c r="D312" s="237"/>
      <c r="E312" s="237"/>
      <c r="F312" s="237"/>
    </row>
    <row r="313" spans="2:6" ht="15.75" hidden="1" customHeight="1" thickBot="1">
      <c r="B313" s="505" t="s">
        <v>160</v>
      </c>
      <c r="C313" s="240"/>
      <c r="D313" s="237"/>
      <c r="E313" s="237"/>
      <c r="F313" s="237"/>
    </row>
    <row r="314" spans="2:6" ht="15.75" hidden="1" customHeight="1" thickBot="1">
      <c r="B314" s="505" t="s">
        <v>161</v>
      </c>
      <c r="C314" s="240"/>
      <c r="D314" s="237"/>
      <c r="E314" s="237"/>
      <c r="F314" s="237"/>
    </row>
    <row r="315" spans="2:6" ht="15.75" hidden="1" customHeight="1" thickBot="1">
      <c r="B315" s="508" t="s">
        <v>165</v>
      </c>
      <c r="C315" s="240">
        <f>C305+C310</f>
        <v>0</v>
      </c>
      <c r="D315" s="240">
        <f t="shared" ref="D315:F315" si="54">D305+D310</f>
        <v>0</v>
      </c>
      <c r="E315" s="240">
        <f t="shared" si="54"/>
        <v>0</v>
      </c>
      <c r="F315" s="240">
        <f t="shared" si="54"/>
        <v>0</v>
      </c>
    </row>
    <row r="316" spans="2:6" ht="15.75" hidden="1" customHeight="1" thickBot="1">
      <c r="B316" s="513" t="s">
        <v>43</v>
      </c>
      <c r="C316" s="992"/>
      <c r="D316" s="993"/>
      <c r="E316" s="993"/>
      <c r="F316" s="994"/>
    </row>
    <row r="317" spans="2:6" ht="34.5" hidden="1" customHeight="1" thickBot="1">
      <c r="B317" s="502" t="s">
        <v>65</v>
      </c>
      <c r="C317" s="251"/>
      <c r="D317" s="513" t="s">
        <v>156</v>
      </c>
      <c r="E317" s="228"/>
      <c r="F317" s="229"/>
    </row>
    <row r="318" spans="2:6" ht="15.75" hidden="1" customHeight="1" thickBot="1">
      <c r="B318" s="233" t="s">
        <v>14</v>
      </c>
      <c r="C318" s="995"/>
      <c r="D318" s="996"/>
      <c r="E318" s="996"/>
      <c r="F318" s="997"/>
    </row>
    <row r="319" spans="2:6" ht="15.75" hidden="1" customHeight="1" thickBot="1">
      <c r="B319" s="233" t="s">
        <v>15</v>
      </c>
      <c r="C319" s="991"/>
      <c r="D319" s="984"/>
      <c r="E319" s="984"/>
      <c r="F319" s="985"/>
    </row>
    <row r="320" spans="2:6" ht="15" hidden="1" customHeight="1">
      <c r="B320" s="986"/>
      <c r="C320" s="230">
        <v>2020</v>
      </c>
      <c r="D320" s="230">
        <v>2021</v>
      </c>
      <c r="E320" s="230">
        <v>2022</v>
      </c>
      <c r="F320" s="230">
        <v>2023</v>
      </c>
    </row>
    <row r="321" spans="2:12" ht="15.75" hidden="1" customHeight="1" thickBot="1">
      <c r="B321" s="987"/>
      <c r="C321" s="231" t="s">
        <v>7</v>
      </c>
      <c r="D321" s="231" t="s">
        <v>8</v>
      </c>
      <c r="E321" s="231" t="s">
        <v>8</v>
      </c>
      <c r="F321" s="231" t="s">
        <v>8</v>
      </c>
    </row>
    <row r="322" spans="2:12" ht="15.75" hidden="1" customHeight="1" thickBot="1">
      <c r="B322" s="233" t="s">
        <v>16</v>
      </c>
      <c r="C322" s="233"/>
      <c r="D322" s="233"/>
      <c r="E322" s="233"/>
      <c r="F322" s="233"/>
    </row>
    <row r="323" spans="2:12" ht="15.75" hidden="1" customHeight="1" thickBot="1">
      <c r="B323" s="233" t="s">
        <v>17</v>
      </c>
      <c r="C323" s="232">
        <f>C341</f>
        <v>0</v>
      </c>
      <c r="D323" s="232">
        <f t="shared" ref="D323:F323" si="55">D341</f>
        <v>0</v>
      </c>
      <c r="E323" s="232">
        <f t="shared" si="55"/>
        <v>0</v>
      </c>
      <c r="F323" s="232">
        <f t="shared" si="55"/>
        <v>0</v>
      </c>
    </row>
    <row r="324" spans="2:12" ht="15.75" hidden="1" customHeight="1" thickBot="1">
      <c r="B324" s="233" t="s">
        <v>18</v>
      </c>
      <c r="C324" s="232" t="e">
        <f>C323/C322</f>
        <v>#DIV/0!</v>
      </c>
      <c r="D324" s="232" t="e">
        <f t="shared" ref="D324:F324" si="56">D323/D322</f>
        <v>#DIV/0!</v>
      </c>
      <c r="E324" s="232" t="e">
        <f t="shared" si="56"/>
        <v>#DIV/0!</v>
      </c>
      <c r="F324" s="232" t="e">
        <f t="shared" si="56"/>
        <v>#DIV/0!</v>
      </c>
    </row>
    <row r="325" spans="2:12" ht="15.75" hidden="1" customHeight="1" thickBot="1">
      <c r="B325" s="233" t="s">
        <v>19</v>
      </c>
      <c r="C325" s="233" t="s">
        <v>20</v>
      </c>
      <c r="D325" s="234" t="e">
        <f>D322/C322-1</f>
        <v>#DIV/0!</v>
      </c>
      <c r="E325" s="234" t="e">
        <f t="shared" ref="E325:F327" si="57">E322/D322-1</f>
        <v>#DIV/0!</v>
      </c>
      <c r="F325" s="234" t="e">
        <f t="shared" si="57"/>
        <v>#DIV/0!</v>
      </c>
      <c r="H325" s="503"/>
      <c r="I325" s="503"/>
      <c r="J325" s="503"/>
      <c r="K325" s="503"/>
      <c r="L325" s="503"/>
    </row>
    <row r="326" spans="2:12" ht="15.75" hidden="1" customHeight="1" thickBot="1">
      <c r="B326" s="233" t="s">
        <v>21</v>
      </c>
      <c r="C326" s="233" t="s">
        <v>20</v>
      </c>
      <c r="D326" s="234" t="e">
        <f>D323/C323-1</f>
        <v>#DIV/0!</v>
      </c>
      <c r="E326" s="234" t="e">
        <f t="shared" si="57"/>
        <v>#DIV/0!</v>
      </c>
      <c r="F326" s="234" t="e">
        <f t="shared" si="57"/>
        <v>#DIV/0!</v>
      </c>
    </row>
    <row r="327" spans="2:12" ht="15.75" hidden="1" customHeight="1" thickBot="1">
      <c r="B327" s="233" t="s">
        <v>22</v>
      </c>
      <c r="C327" s="233" t="s">
        <v>20</v>
      </c>
      <c r="D327" s="234" t="e">
        <f>D324/C324-1</f>
        <v>#DIV/0!</v>
      </c>
      <c r="E327" s="234" t="e">
        <f t="shared" si="57"/>
        <v>#DIV/0!</v>
      </c>
      <c r="F327" s="234" t="e">
        <f t="shared" si="57"/>
        <v>#DIV/0!</v>
      </c>
    </row>
    <row r="328" spans="2:12" ht="15.75" hidden="1" customHeight="1" thickBot="1">
      <c r="B328" s="988" t="s">
        <v>111</v>
      </c>
      <c r="C328" s="989"/>
      <c r="D328" s="989"/>
      <c r="E328" s="989"/>
      <c r="F328" s="990"/>
    </row>
    <row r="329" spans="2:12" ht="15" hidden="1" customHeight="1">
      <c r="B329" s="986"/>
      <c r="C329" s="230">
        <v>2020</v>
      </c>
      <c r="D329" s="230">
        <v>2021</v>
      </c>
      <c r="E329" s="230">
        <v>2022</v>
      </c>
      <c r="F329" s="230">
        <v>2023</v>
      </c>
    </row>
    <row r="330" spans="2:12" ht="15.75" hidden="1" customHeight="1" thickBot="1">
      <c r="B330" s="987"/>
      <c r="C330" s="231" t="s">
        <v>7</v>
      </c>
      <c r="D330" s="231" t="s">
        <v>8</v>
      </c>
      <c r="E330" s="231" t="s">
        <v>8</v>
      </c>
      <c r="F330" s="231" t="s">
        <v>8</v>
      </c>
    </row>
    <row r="331" spans="2:12" ht="15.75" hidden="1" customHeight="1" thickBot="1">
      <c r="B331" s="504" t="s">
        <v>41</v>
      </c>
      <c r="C331" s="237">
        <f>C332+C333+C334+C335</f>
        <v>0</v>
      </c>
      <c r="D331" s="237">
        <f t="shared" ref="D331:F331" si="58">D332+D333+D334+D335</f>
        <v>0</v>
      </c>
      <c r="E331" s="237">
        <f t="shared" si="58"/>
        <v>0</v>
      </c>
      <c r="F331" s="237">
        <f t="shared" si="58"/>
        <v>0</v>
      </c>
    </row>
    <row r="332" spans="2:12" ht="15.75" hidden="1" customHeight="1" thickBot="1">
      <c r="B332" s="505" t="s">
        <v>154</v>
      </c>
      <c r="C332" s="237"/>
      <c r="D332" s="237"/>
      <c r="E332" s="237"/>
      <c r="F332" s="237"/>
    </row>
    <row r="333" spans="2:12" ht="15.75" hidden="1" customHeight="1" thickBot="1">
      <c r="B333" s="505" t="s">
        <v>159</v>
      </c>
      <c r="C333" s="237"/>
      <c r="D333" s="237"/>
      <c r="E333" s="237"/>
      <c r="F333" s="237"/>
    </row>
    <row r="334" spans="2:12" ht="15.75" hidden="1" customHeight="1" thickBot="1">
      <c r="B334" s="505" t="s">
        <v>160</v>
      </c>
      <c r="C334" s="237"/>
      <c r="D334" s="237"/>
      <c r="E334" s="237"/>
      <c r="F334" s="237"/>
    </row>
    <row r="335" spans="2:12" ht="15.75" hidden="1" customHeight="1" thickBot="1">
      <c r="B335" s="505" t="s">
        <v>161</v>
      </c>
      <c r="C335" s="237"/>
      <c r="D335" s="237"/>
      <c r="E335" s="237"/>
      <c r="F335" s="237"/>
    </row>
    <row r="336" spans="2:12" ht="15.75" hidden="1" customHeight="1" thickBot="1">
      <c r="B336" s="504" t="s">
        <v>42</v>
      </c>
      <c r="C336" s="240">
        <f>C337+C338+C339+C340</f>
        <v>0</v>
      </c>
      <c r="D336" s="240">
        <f t="shared" ref="D336:F336" si="59">D337+D338+D339+D340</f>
        <v>0</v>
      </c>
      <c r="E336" s="240">
        <f t="shared" si="59"/>
        <v>0</v>
      </c>
      <c r="F336" s="240">
        <f t="shared" si="59"/>
        <v>0</v>
      </c>
    </row>
    <row r="337" spans="2:6" ht="15.75" hidden="1" customHeight="1" thickBot="1">
      <c r="B337" s="505" t="s">
        <v>154</v>
      </c>
      <c r="C337" s="240"/>
      <c r="D337" s="240"/>
      <c r="E337" s="240"/>
      <c r="F337" s="240"/>
    </row>
    <row r="338" spans="2:6" ht="15.75" hidden="1" customHeight="1" thickBot="1">
      <c r="B338" s="505" t="s">
        <v>159</v>
      </c>
      <c r="C338" s="240"/>
      <c r="D338" s="240"/>
      <c r="E338" s="240"/>
      <c r="F338" s="240"/>
    </row>
    <row r="339" spans="2:6" ht="15.75" hidden="1" customHeight="1" thickBot="1">
      <c r="B339" s="505" t="s">
        <v>160</v>
      </c>
      <c r="C339" s="240"/>
      <c r="D339" s="240"/>
      <c r="E339" s="240"/>
      <c r="F339" s="240"/>
    </row>
    <row r="340" spans="2:6" ht="15.75" hidden="1" customHeight="1" thickBot="1">
      <c r="B340" s="505" t="s">
        <v>161</v>
      </c>
      <c r="C340" s="240"/>
      <c r="D340" s="240"/>
      <c r="E340" s="240"/>
      <c r="F340" s="240"/>
    </row>
    <row r="341" spans="2:6" ht="15.75" hidden="1" customHeight="1" thickBot="1">
      <c r="B341" s="508" t="s">
        <v>47</v>
      </c>
      <c r="C341" s="240">
        <f>C331+C336</f>
        <v>0</v>
      </c>
      <c r="D341" s="240">
        <f t="shared" ref="D341:F341" si="60">D331+D336</f>
        <v>0</v>
      </c>
      <c r="E341" s="240">
        <f t="shared" si="60"/>
        <v>0</v>
      </c>
      <c r="F341" s="240">
        <f t="shared" si="60"/>
        <v>0</v>
      </c>
    </row>
    <row r="342" spans="2:6" ht="15.75" thickBot="1">
      <c r="B342" s="514"/>
      <c r="C342" s="262"/>
      <c r="D342" s="262"/>
      <c r="E342" s="262"/>
      <c r="F342" s="262"/>
    </row>
    <row r="343" spans="2:6" ht="24.75" thickBot="1">
      <c r="B343" s="499" t="s">
        <v>49</v>
      </c>
      <c r="C343" s="263">
        <f>+C218+C142+C64+C27+C167+C101+C323+C297+C272+C247+C192</f>
        <v>80187</v>
      </c>
      <c r="D343" s="263">
        <f>+D218+D142+D64+D27+D167+D101+D323+D297+D272+D247+D192</f>
        <v>78587</v>
      </c>
      <c r="E343" s="263">
        <f>+E218+E142+E64+E27+E167+E101+E323+E297+E272+E247+E192</f>
        <v>80087</v>
      </c>
      <c r="F343" s="263">
        <f>+F218+F142+F64+F27+F167+F101+F323+F297+F272+F247+F192</f>
        <v>80087</v>
      </c>
    </row>
    <row r="344" spans="2:6" ht="24.75" thickBot="1">
      <c r="B344" s="499" t="s">
        <v>50</v>
      </c>
      <c r="C344" s="263">
        <f>+C236+C210+C130+C93+C56+C341+C315+C290+C265+C185+C160</f>
        <v>80187</v>
      </c>
      <c r="D344" s="263">
        <f>+D236+D210+D130+D93+D56+D341+D315+D290+D265+D185+D160</f>
        <v>78587</v>
      </c>
      <c r="E344" s="263">
        <f>+E236+E210+E130+E93+E56+E341+E315+E290+E265+E185+E160</f>
        <v>80087</v>
      </c>
      <c r="F344" s="263">
        <f>+F236+F210+F130+F93+F56+F341+F315+F290+F265+F185+F160</f>
        <v>80087</v>
      </c>
    </row>
    <row r="345" spans="2:6" ht="15.75" thickBot="1">
      <c r="B345" s="504" t="s">
        <v>23</v>
      </c>
      <c r="C345" s="264">
        <f>C346+C347</f>
        <v>39000</v>
      </c>
      <c r="D345" s="264">
        <f t="shared" ref="D345:F345" si="61">D346+D347</f>
        <v>39000</v>
      </c>
      <c r="E345" s="264">
        <f t="shared" si="61"/>
        <v>39000</v>
      </c>
      <c r="F345" s="264">
        <f t="shared" si="61"/>
        <v>39000</v>
      </c>
    </row>
    <row r="346" spans="2:6" ht="15.75" thickBot="1">
      <c r="B346" s="505" t="s">
        <v>154</v>
      </c>
      <c r="C346" s="240">
        <f t="shared" ref="C346:F347" si="62">C36+C73+C110</f>
        <v>39000</v>
      </c>
      <c r="D346" s="240">
        <f t="shared" si="62"/>
        <v>39000</v>
      </c>
      <c r="E346" s="240">
        <f t="shared" si="62"/>
        <v>39000</v>
      </c>
      <c r="F346" s="240">
        <f t="shared" si="62"/>
        <v>39000</v>
      </c>
    </row>
    <row r="347" spans="2:6" ht="15.75" thickBot="1">
      <c r="B347" s="505" t="s">
        <v>166</v>
      </c>
      <c r="C347" s="240">
        <f t="shared" si="62"/>
        <v>0</v>
      </c>
      <c r="D347" s="240">
        <f t="shared" si="62"/>
        <v>0</v>
      </c>
      <c r="E347" s="240">
        <f t="shared" si="62"/>
        <v>0</v>
      </c>
      <c r="F347" s="240">
        <f t="shared" si="62"/>
        <v>0</v>
      </c>
    </row>
    <row r="348" spans="2:6" ht="15.75" thickBot="1">
      <c r="B348" s="504" t="s">
        <v>24</v>
      </c>
      <c r="C348" s="264">
        <f>C349+C350</f>
        <v>6750</v>
      </c>
      <c r="D348" s="264">
        <f t="shared" ref="D348:F348" si="63">D349+D350</f>
        <v>6400</v>
      </c>
      <c r="E348" s="264">
        <f t="shared" si="63"/>
        <v>6400</v>
      </c>
      <c r="F348" s="264">
        <f t="shared" si="63"/>
        <v>6400</v>
      </c>
    </row>
    <row r="349" spans="2:6" ht="15.75" thickBot="1">
      <c r="B349" s="505" t="s">
        <v>154</v>
      </c>
      <c r="C349" s="237">
        <f>C39+C76+C113</f>
        <v>6750</v>
      </c>
      <c r="D349" s="237">
        <v>6400</v>
      </c>
      <c r="E349" s="237">
        <v>6400</v>
      </c>
      <c r="F349" s="237">
        <v>6400</v>
      </c>
    </row>
    <row r="350" spans="2:6" ht="15.75" thickBot="1">
      <c r="B350" s="505" t="s">
        <v>166</v>
      </c>
      <c r="C350" s="240">
        <f>C40+C77+C111</f>
        <v>0</v>
      </c>
      <c r="D350" s="240">
        <f>D40+D77+D111</f>
        <v>0</v>
      </c>
      <c r="E350" s="240">
        <f>E40+E77+E111</f>
        <v>0</v>
      </c>
      <c r="F350" s="240">
        <f>F40+F77+F111</f>
        <v>0</v>
      </c>
    </row>
    <row r="351" spans="2:6" ht="15.75" thickBot="1">
      <c r="B351" s="504" t="s">
        <v>25</v>
      </c>
      <c r="C351" s="264">
        <f>C352+C353</f>
        <v>33337</v>
      </c>
      <c r="D351" s="264">
        <f t="shared" ref="D351:F351" si="64">D352+D353</f>
        <v>32187</v>
      </c>
      <c r="E351" s="264">
        <f t="shared" si="64"/>
        <v>33687</v>
      </c>
      <c r="F351" s="264">
        <f t="shared" si="64"/>
        <v>33687</v>
      </c>
    </row>
    <row r="352" spans="2:6" ht="15.75" thickBot="1">
      <c r="B352" s="505" t="s">
        <v>154</v>
      </c>
      <c r="C352" s="240">
        <f t="shared" ref="C352:F353" si="65">C42+C79+C116</f>
        <v>33337</v>
      </c>
      <c r="D352" s="240">
        <f t="shared" si="65"/>
        <v>32187</v>
      </c>
      <c r="E352" s="240">
        <f t="shared" si="65"/>
        <v>33687</v>
      </c>
      <c r="F352" s="240">
        <f t="shared" si="65"/>
        <v>33687</v>
      </c>
    </row>
    <row r="353" spans="2:6" ht="15.75" thickBot="1">
      <c r="B353" s="505" t="s">
        <v>166</v>
      </c>
      <c r="C353" s="240">
        <f t="shared" si="65"/>
        <v>0</v>
      </c>
      <c r="D353" s="240">
        <f t="shared" si="65"/>
        <v>0</v>
      </c>
      <c r="E353" s="240">
        <f t="shared" si="65"/>
        <v>0</v>
      </c>
      <c r="F353" s="240">
        <f t="shared" si="65"/>
        <v>0</v>
      </c>
    </row>
    <row r="354" spans="2:6" ht="15.75" thickBot="1">
      <c r="B354" s="504" t="s">
        <v>26</v>
      </c>
      <c r="C354" s="264">
        <f>C355+C356</f>
        <v>0</v>
      </c>
      <c r="D354" s="264">
        <f t="shared" ref="D354:F354" si="66">D355+D356</f>
        <v>0</v>
      </c>
      <c r="E354" s="264">
        <f t="shared" si="66"/>
        <v>0</v>
      </c>
      <c r="F354" s="264">
        <f t="shared" si="66"/>
        <v>0</v>
      </c>
    </row>
    <row r="355" spans="2:6" ht="15.75" thickBot="1">
      <c r="B355" s="505" t="s">
        <v>154</v>
      </c>
      <c r="C355" s="237">
        <f t="shared" ref="C355:F356" si="67">C45+C82+C119</f>
        <v>0</v>
      </c>
      <c r="D355" s="237">
        <f t="shared" si="67"/>
        <v>0</v>
      </c>
      <c r="E355" s="237">
        <f t="shared" si="67"/>
        <v>0</v>
      </c>
      <c r="F355" s="237">
        <f t="shared" si="67"/>
        <v>0</v>
      </c>
    </row>
    <row r="356" spans="2:6" ht="15.75" thickBot="1">
      <c r="B356" s="505" t="s">
        <v>166</v>
      </c>
      <c r="C356" s="240">
        <f t="shared" si="67"/>
        <v>0</v>
      </c>
      <c r="D356" s="240">
        <f t="shared" si="67"/>
        <v>0</v>
      </c>
      <c r="E356" s="240">
        <f t="shared" si="67"/>
        <v>0</v>
      </c>
      <c r="F356" s="240">
        <f t="shared" si="67"/>
        <v>0</v>
      </c>
    </row>
    <row r="357" spans="2:6" ht="15.75" thickBot="1">
      <c r="B357" s="504" t="s">
        <v>27</v>
      </c>
      <c r="C357" s="264">
        <f>C358+C359</f>
        <v>0</v>
      </c>
      <c r="D357" s="264">
        <f t="shared" ref="D357:F357" si="68">D358+D359</f>
        <v>0</v>
      </c>
      <c r="E357" s="264">
        <f t="shared" si="68"/>
        <v>0</v>
      </c>
      <c r="F357" s="264">
        <f t="shared" si="68"/>
        <v>0</v>
      </c>
    </row>
    <row r="358" spans="2:6" ht="15.75" thickBot="1">
      <c r="B358" s="505" t="s">
        <v>154</v>
      </c>
      <c r="C358" s="237"/>
      <c r="D358" s="237">
        <f t="shared" ref="C358:F359" si="69">D48+D85+D122</f>
        <v>0</v>
      </c>
      <c r="E358" s="237">
        <f t="shared" si="69"/>
        <v>0</v>
      </c>
      <c r="F358" s="237">
        <f t="shared" si="69"/>
        <v>0</v>
      </c>
    </row>
    <row r="359" spans="2:6" ht="15.75" thickBot="1">
      <c r="B359" s="505" t="s">
        <v>166</v>
      </c>
      <c r="C359" s="240">
        <f t="shared" si="69"/>
        <v>0</v>
      </c>
      <c r="D359" s="240">
        <f t="shared" si="69"/>
        <v>0</v>
      </c>
      <c r="E359" s="240">
        <f t="shared" si="69"/>
        <v>0</v>
      </c>
      <c r="F359" s="240">
        <f t="shared" si="69"/>
        <v>0</v>
      </c>
    </row>
    <row r="360" spans="2:6" ht="15.75" thickBot="1">
      <c r="B360" s="504" t="s">
        <v>28</v>
      </c>
      <c r="C360" s="264">
        <f>C361+C362</f>
        <v>0</v>
      </c>
      <c r="D360" s="264">
        <f>D361+D362</f>
        <v>0</v>
      </c>
      <c r="E360" s="264">
        <f t="shared" ref="E360:F360" si="70">E361+E362</f>
        <v>0</v>
      </c>
      <c r="F360" s="264">
        <f t="shared" si="70"/>
        <v>0</v>
      </c>
    </row>
    <row r="361" spans="2:6" ht="15.75" thickBot="1">
      <c r="B361" s="505" t="s">
        <v>154</v>
      </c>
      <c r="C361" s="237"/>
      <c r="D361" s="237">
        <f t="shared" ref="C361:F362" si="71">D51+D88+D125</f>
        <v>0</v>
      </c>
      <c r="E361" s="237">
        <f t="shared" si="71"/>
        <v>0</v>
      </c>
      <c r="F361" s="237">
        <f t="shared" si="71"/>
        <v>0</v>
      </c>
    </row>
    <row r="362" spans="2:6" ht="15.75" thickBot="1">
      <c r="B362" s="505" t="s">
        <v>166</v>
      </c>
      <c r="C362" s="240">
        <f t="shared" si="71"/>
        <v>0</v>
      </c>
      <c r="D362" s="240">
        <f t="shared" si="71"/>
        <v>0</v>
      </c>
      <c r="E362" s="240">
        <f t="shared" si="71"/>
        <v>0</v>
      </c>
      <c r="F362" s="240">
        <f t="shared" si="71"/>
        <v>0</v>
      </c>
    </row>
    <row r="363" spans="2:6" ht="15.75" thickBot="1">
      <c r="B363" s="504" t="s">
        <v>29</v>
      </c>
      <c r="C363" s="264">
        <f>C364+C365</f>
        <v>100</v>
      </c>
      <c r="D363" s="264">
        <f>D90+D53</f>
        <v>0</v>
      </c>
      <c r="E363" s="264">
        <f>E90+E53</f>
        <v>0</v>
      </c>
      <c r="F363" s="264">
        <f>F90+F53</f>
        <v>0</v>
      </c>
    </row>
    <row r="364" spans="2:6" ht="15.75" thickBot="1">
      <c r="B364" s="505" t="s">
        <v>154</v>
      </c>
      <c r="C364" s="237">
        <v>100</v>
      </c>
      <c r="D364" s="237">
        <f t="shared" ref="C364:F365" si="72">D54+D91+D128</f>
        <v>0</v>
      </c>
      <c r="E364" s="237">
        <f t="shared" si="72"/>
        <v>0</v>
      </c>
      <c r="F364" s="237">
        <f t="shared" si="72"/>
        <v>0</v>
      </c>
    </row>
    <row r="365" spans="2:6" ht="15.75" thickBot="1">
      <c r="B365" s="505" t="s">
        <v>166</v>
      </c>
      <c r="C365" s="240">
        <f t="shared" si="72"/>
        <v>0</v>
      </c>
      <c r="D365" s="240">
        <f t="shared" si="72"/>
        <v>0</v>
      </c>
      <c r="E365" s="240">
        <f t="shared" si="72"/>
        <v>0</v>
      </c>
      <c r="F365" s="240">
        <f t="shared" si="72"/>
        <v>0</v>
      </c>
    </row>
    <row r="366" spans="2:6" ht="15.75" thickBot="1">
      <c r="B366" s="504" t="s">
        <v>51</v>
      </c>
      <c r="C366" s="264">
        <f>C367+C368+C369+C370</f>
        <v>0</v>
      </c>
      <c r="D366" s="264">
        <f t="shared" ref="D366:F366" si="73">D367+D368+D369+D370</f>
        <v>0</v>
      </c>
      <c r="E366" s="264">
        <f t="shared" si="73"/>
        <v>0</v>
      </c>
      <c r="F366" s="264">
        <f t="shared" si="73"/>
        <v>0</v>
      </c>
    </row>
    <row r="367" spans="2:6" ht="15.75" thickBot="1">
      <c r="B367" s="505" t="s">
        <v>154</v>
      </c>
      <c r="C367" s="237">
        <f t="shared" ref="C367:F370" si="74">C151+C176+C201+C227+C256+C281+C306+C332</f>
        <v>0</v>
      </c>
      <c r="D367" s="237">
        <f t="shared" si="74"/>
        <v>0</v>
      </c>
      <c r="E367" s="237">
        <f t="shared" si="74"/>
        <v>0</v>
      </c>
      <c r="F367" s="237">
        <f t="shared" si="74"/>
        <v>0</v>
      </c>
    </row>
    <row r="368" spans="2:6" ht="15.75" thickBot="1">
      <c r="B368" s="505" t="s">
        <v>167</v>
      </c>
      <c r="C368" s="237">
        <f t="shared" si="74"/>
        <v>0</v>
      </c>
      <c r="D368" s="237">
        <f t="shared" si="74"/>
        <v>0</v>
      </c>
      <c r="E368" s="237">
        <f t="shared" si="74"/>
        <v>0</v>
      </c>
      <c r="F368" s="237">
        <f t="shared" si="74"/>
        <v>0</v>
      </c>
    </row>
    <row r="369" spans="1:6" ht="15.75" thickBot="1">
      <c r="B369" s="505" t="s">
        <v>160</v>
      </c>
      <c r="C369" s="237">
        <f t="shared" si="74"/>
        <v>0</v>
      </c>
      <c r="D369" s="237">
        <f t="shared" si="74"/>
        <v>0</v>
      </c>
      <c r="E369" s="237">
        <f t="shared" si="74"/>
        <v>0</v>
      </c>
      <c r="F369" s="237">
        <f t="shared" si="74"/>
        <v>0</v>
      </c>
    </row>
    <row r="370" spans="1:6" ht="15.75" thickBot="1">
      <c r="B370" s="505" t="s">
        <v>161</v>
      </c>
      <c r="C370" s="237">
        <f t="shared" si="74"/>
        <v>0</v>
      </c>
      <c r="D370" s="237">
        <f t="shared" si="74"/>
        <v>0</v>
      </c>
      <c r="E370" s="237">
        <f t="shared" si="74"/>
        <v>0</v>
      </c>
      <c r="F370" s="237">
        <f t="shared" si="74"/>
        <v>0</v>
      </c>
    </row>
    <row r="371" spans="1:6" ht="15.75" thickBot="1">
      <c r="B371" s="504" t="s">
        <v>52</v>
      </c>
      <c r="C371" s="264">
        <f>C372+C373+C374+C375</f>
        <v>1000</v>
      </c>
      <c r="D371" s="264">
        <f t="shared" ref="D371:F371" si="75">D372+D373+D374+D375</f>
        <v>1000</v>
      </c>
      <c r="E371" s="264">
        <f t="shared" si="75"/>
        <v>1000</v>
      </c>
      <c r="F371" s="264">
        <f t="shared" si="75"/>
        <v>1000</v>
      </c>
    </row>
    <row r="372" spans="1:6" ht="15.75" thickBot="1">
      <c r="B372" s="505" t="s">
        <v>154</v>
      </c>
      <c r="C372" s="237">
        <f t="shared" ref="C372:F375" si="76">C156+C181+C206+C232+C261+C286+C311+C337</f>
        <v>1000</v>
      </c>
      <c r="D372" s="237">
        <f t="shared" si="76"/>
        <v>1000</v>
      </c>
      <c r="E372" s="237">
        <f t="shared" si="76"/>
        <v>1000</v>
      </c>
      <c r="F372" s="237">
        <f t="shared" si="76"/>
        <v>1000</v>
      </c>
    </row>
    <row r="373" spans="1:6" ht="15.75" thickBot="1">
      <c r="B373" s="505" t="s">
        <v>167</v>
      </c>
      <c r="C373" s="237">
        <f t="shared" si="76"/>
        <v>0</v>
      </c>
      <c r="D373" s="237">
        <f t="shared" si="76"/>
        <v>0</v>
      </c>
      <c r="E373" s="237">
        <f t="shared" si="76"/>
        <v>0</v>
      </c>
      <c r="F373" s="237">
        <f t="shared" si="76"/>
        <v>0</v>
      </c>
    </row>
    <row r="374" spans="1:6" ht="15.75" thickBot="1">
      <c r="B374" s="505" t="s">
        <v>160</v>
      </c>
      <c r="C374" s="237">
        <f t="shared" si="76"/>
        <v>0</v>
      </c>
      <c r="D374" s="237">
        <f t="shared" si="76"/>
        <v>0</v>
      </c>
      <c r="E374" s="237">
        <f t="shared" si="76"/>
        <v>0</v>
      </c>
      <c r="F374" s="237">
        <f t="shared" si="76"/>
        <v>0</v>
      </c>
    </row>
    <row r="375" spans="1:6" ht="15.75" thickBot="1">
      <c r="B375" s="505" t="s">
        <v>161</v>
      </c>
      <c r="C375" s="237">
        <f t="shared" si="76"/>
        <v>0</v>
      </c>
      <c r="D375" s="237">
        <f t="shared" si="76"/>
        <v>0</v>
      </c>
      <c r="E375" s="237">
        <f t="shared" si="76"/>
        <v>0</v>
      </c>
      <c r="F375" s="237">
        <f t="shared" si="76"/>
        <v>0</v>
      </c>
    </row>
    <row r="376" spans="1:6" ht="15.75" thickBot="1">
      <c r="B376" s="509" t="s">
        <v>31</v>
      </c>
      <c r="C376" s="249">
        <f>IF(C344-C343=0,0,"Error")</f>
        <v>0</v>
      </c>
      <c r="D376" s="249">
        <f>IF(D344-D343=0,0,"Error")</f>
        <v>0</v>
      </c>
      <c r="E376" s="249">
        <f>IF(E344-E343=0,0,"Error")</f>
        <v>0</v>
      </c>
      <c r="F376" s="249">
        <f>IF(F344-F343=0,0,"Error")</f>
        <v>0</v>
      </c>
    </row>
    <row r="378" spans="1:6" ht="15" customHeight="1"/>
    <row r="380" spans="1:6" ht="30" customHeight="1"/>
    <row r="381" spans="1:6" ht="30" customHeight="1"/>
    <row r="382" spans="1:6" ht="30" customHeight="1">
      <c r="A382" s="271"/>
    </row>
    <row r="383" spans="1:6" ht="30" customHeight="1">
      <c r="A383" s="271"/>
    </row>
    <row r="384" spans="1:6" ht="59.25" customHeight="1"/>
  </sheetData>
  <mergeCells count="86">
    <mergeCell ref="B8:F8"/>
    <mergeCell ref="A2:G2"/>
    <mergeCell ref="B3:F3"/>
    <mergeCell ref="C5:F5"/>
    <mergeCell ref="C6:F6"/>
    <mergeCell ref="C7:F7"/>
    <mergeCell ref="B33:B34"/>
    <mergeCell ref="B9:F11"/>
    <mergeCell ref="C12:F12"/>
    <mergeCell ref="C16:F16"/>
    <mergeCell ref="B17:F17"/>
    <mergeCell ref="B19:F19"/>
    <mergeCell ref="B20:F20"/>
    <mergeCell ref="C21:F21"/>
    <mergeCell ref="C22:F22"/>
    <mergeCell ref="C23:F23"/>
    <mergeCell ref="B24:B25"/>
    <mergeCell ref="B32:F32"/>
    <mergeCell ref="B98:B99"/>
    <mergeCell ref="B106:F106"/>
    <mergeCell ref="B107:B108"/>
    <mergeCell ref="C58:F58"/>
    <mergeCell ref="C59:F59"/>
    <mergeCell ref="C60:F60"/>
    <mergeCell ref="B61:B62"/>
    <mergeCell ref="B69:F69"/>
    <mergeCell ref="B70:B71"/>
    <mergeCell ref="H135:L137"/>
    <mergeCell ref="C136:F136"/>
    <mergeCell ref="C137:F137"/>
    <mergeCell ref="C95:F95"/>
    <mergeCell ref="C96:F96"/>
    <mergeCell ref="C97:F97"/>
    <mergeCell ref="C162:F162"/>
    <mergeCell ref="B132:F132"/>
    <mergeCell ref="B133:F133"/>
    <mergeCell ref="C134:F134"/>
    <mergeCell ref="E135:F135"/>
    <mergeCell ref="C138:F138"/>
    <mergeCell ref="B139:B140"/>
    <mergeCell ref="B147:F147"/>
    <mergeCell ref="B148:B149"/>
    <mergeCell ref="E161:F161"/>
    <mergeCell ref="C214:F214"/>
    <mergeCell ref="C163:F163"/>
    <mergeCell ref="B164:B165"/>
    <mergeCell ref="B172:F172"/>
    <mergeCell ref="B173:B174"/>
    <mergeCell ref="C187:F187"/>
    <mergeCell ref="C188:F188"/>
    <mergeCell ref="B189:B190"/>
    <mergeCell ref="B197:F197"/>
    <mergeCell ref="B198:B199"/>
    <mergeCell ref="C211:F211"/>
    <mergeCell ref="C213:F213"/>
    <mergeCell ref="B244:B245"/>
    <mergeCell ref="B215:B216"/>
    <mergeCell ref="B223:F223"/>
    <mergeCell ref="B224:B225"/>
    <mergeCell ref="B237:F237"/>
    <mergeCell ref="B238:F238"/>
    <mergeCell ref="C239:F239"/>
    <mergeCell ref="E240:F240"/>
    <mergeCell ref="H240:L242"/>
    <mergeCell ref="C241:F241"/>
    <mergeCell ref="C242:F242"/>
    <mergeCell ref="C243:F243"/>
    <mergeCell ref="B302:F302"/>
    <mergeCell ref="B252:F252"/>
    <mergeCell ref="B253:B254"/>
    <mergeCell ref="E266:F266"/>
    <mergeCell ref="C267:F267"/>
    <mergeCell ref="C268:F268"/>
    <mergeCell ref="B269:B270"/>
    <mergeCell ref="B277:F277"/>
    <mergeCell ref="B278:B279"/>
    <mergeCell ref="C292:F292"/>
    <mergeCell ref="C293:F293"/>
    <mergeCell ref="B294:B295"/>
    <mergeCell ref="B329:B330"/>
    <mergeCell ref="B303:B304"/>
    <mergeCell ref="C316:F316"/>
    <mergeCell ref="C318:F318"/>
    <mergeCell ref="C319:F319"/>
    <mergeCell ref="B320:B321"/>
    <mergeCell ref="B328:F328"/>
  </mergeCells>
  <pageMargins left="0.7" right="0.7" top="0.75" bottom="0.75" header="0.3" footer="0.3"/>
  <pageSetup scale="65" orientation="landscape" r:id="rId1"/>
  <rowBreaks count="3" manualBreakCount="3">
    <brk id="57" max="5" man="1"/>
    <brk id="236" max="5" man="1"/>
    <brk id="315"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O333"/>
  <sheetViews>
    <sheetView view="pageBreakPreview" zoomScale="60" zoomScaleNormal="124" workbookViewId="0">
      <selection activeCell="I45" sqref="I45"/>
    </sheetView>
  </sheetViews>
  <sheetFormatPr defaultRowHeight="15"/>
  <cols>
    <col min="1" max="1" width="18.5703125" style="313" customWidth="1"/>
    <col min="2" max="2" width="44.28515625" style="313" customWidth="1"/>
    <col min="3" max="3" width="24.140625" style="313" customWidth="1"/>
    <col min="4" max="4" width="22" style="313" customWidth="1"/>
    <col min="5" max="6" width="20.42578125" style="313" customWidth="1"/>
    <col min="7" max="7" width="8.140625" style="313" customWidth="1"/>
    <col min="8" max="8" width="9.42578125" style="313" customWidth="1"/>
    <col min="9" max="9" width="11" style="313" customWidth="1"/>
    <col min="10" max="10" width="11" style="313" bestFit="1" customWidth="1"/>
    <col min="11" max="14" width="9.140625" style="313"/>
    <col min="15" max="15" width="11.5703125" style="313" customWidth="1"/>
    <col min="16" max="17" width="10.7109375" style="313" bestFit="1" customWidth="1"/>
    <col min="18" max="18" width="10.85546875" style="313" bestFit="1" customWidth="1"/>
    <col min="19" max="19" width="10.5703125" style="313" bestFit="1" customWidth="1"/>
    <col min="20" max="20" width="9.140625" style="313"/>
    <col min="21" max="21" width="10.5703125" style="313" bestFit="1" customWidth="1"/>
    <col min="22" max="16384" width="9.140625" style="313"/>
  </cols>
  <sheetData>
    <row r="2" spans="1:15" ht="18" customHeight="1">
      <c r="A2" s="1209" t="s">
        <v>664</v>
      </c>
      <c r="B2" s="1209"/>
      <c r="C2" s="1209"/>
      <c r="D2" s="1209"/>
      <c r="E2" s="1209"/>
      <c r="F2" s="1209"/>
      <c r="G2" s="1209"/>
    </row>
    <row r="3" spans="1:15" ht="18" customHeight="1">
      <c r="A3" s="515"/>
      <c r="B3" s="1210" t="s">
        <v>720</v>
      </c>
      <c r="C3" s="1210"/>
      <c r="D3" s="1210"/>
      <c r="E3" s="1210"/>
      <c r="F3" s="1210"/>
      <c r="G3" s="515"/>
    </row>
    <row r="4" spans="1:15" ht="15.75" thickBot="1"/>
    <row r="5" spans="1:15" ht="15.75" thickBot="1">
      <c r="B5" s="516" t="s">
        <v>0</v>
      </c>
      <c r="C5" s="1211" t="s">
        <v>124</v>
      </c>
      <c r="D5" s="1211"/>
      <c r="E5" s="1211"/>
      <c r="F5" s="1211"/>
    </row>
    <row r="6" spans="1:15" ht="15.75" thickBot="1">
      <c r="B6" s="516" t="s">
        <v>1</v>
      </c>
      <c r="C6" s="1212" t="s">
        <v>122</v>
      </c>
      <c r="D6" s="1213"/>
      <c r="E6" s="1213"/>
      <c r="F6" s="1214"/>
    </row>
    <row r="7" spans="1:15" ht="15.75" thickBot="1">
      <c r="B7" s="516" t="s">
        <v>3</v>
      </c>
      <c r="C7" s="1215" t="s">
        <v>340</v>
      </c>
      <c r="D7" s="1203"/>
      <c r="E7" s="1203"/>
      <c r="F7" s="1216"/>
    </row>
    <row r="8" spans="1:15" ht="15.75" thickBot="1">
      <c r="B8" s="1217" t="s">
        <v>4</v>
      </c>
      <c r="C8" s="1218"/>
      <c r="D8" s="1218"/>
      <c r="E8" s="1218"/>
      <c r="F8" s="1219"/>
    </row>
    <row r="9" spans="1:15" ht="43.5" customHeight="1" thickBot="1">
      <c r="B9" s="1200" t="s">
        <v>812</v>
      </c>
      <c r="C9" s="1201"/>
      <c r="D9" s="1201"/>
      <c r="E9" s="1201"/>
      <c r="F9" s="1202"/>
    </row>
    <row r="10" spans="1:15" ht="36.75" customHeight="1" thickBot="1">
      <c r="B10" s="1200"/>
      <c r="C10" s="1201"/>
      <c r="D10" s="1201"/>
      <c r="E10" s="1201"/>
      <c r="F10" s="1202"/>
    </row>
    <row r="11" spans="1:15" ht="57.75" customHeight="1" thickBot="1">
      <c r="B11" s="1200"/>
      <c r="C11" s="1201"/>
      <c r="D11" s="1201"/>
      <c r="E11" s="1201"/>
      <c r="F11" s="1202"/>
    </row>
    <row r="12" spans="1:15" ht="50.25" customHeight="1" thickBot="1">
      <c r="B12" s="517" t="s">
        <v>5</v>
      </c>
      <c r="C12" s="1203" t="s">
        <v>811</v>
      </c>
      <c r="D12" s="1204"/>
      <c r="E12" s="1204"/>
      <c r="F12" s="1205"/>
    </row>
    <row r="13" spans="1:15" ht="23.25" customHeight="1">
      <c r="B13" s="1167" t="s">
        <v>6</v>
      </c>
      <c r="C13" s="518">
        <v>2021</v>
      </c>
      <c r="D13" s="518">
        <v>2022</v>
      </c>
      <c r="E13" s="518">
        <v>2023</v>
      </c>
      <c r="F13" s="518">
        <v>2024</v>
      </c>
      <c r="O13" s="380"/>
    </row>
    <row r="14" spans="1:15" ht="15.75" thickBot="1">
      <c r="B14" s="1168"/>
      <c r="C14" s="519" t="s">
        <v>7</v>
      </c>
      <c r="D14" s="519" t="s">
        <v>8</v>
      </c>
      <c r="E14" s="519" t="s">
        <v>8</v>
      </c>
      <c r="F14" s="519" t="s">
        <v>8</v>
      </c>
    </row>
    <row r="15" spans="1:15" ht="18.75" customHeight="1" thickBot="1">
      <c r="B15" s="520" t="s">
        <v>810</v>
      </c>
      <c r="C15" s="521">
        <v>0.5</v>
      </c>
      <c r="D15" s="521">
        <v>0.6</v>
      </c>
      <c r="E15" s="521">
        <v>0.7</v>
      </c>
      <c r="F15" s="521">
        <v>0.8</v>
      </c>
    </row>
    <row r="16" spans="1:15" ht="15.75" thickBot="1">
      <c r="B16" s="520" t="s">
        <v>809</v>
      </c>
      <c r="C16" s="521">
        <v>0.5</v>
      </c>
      <c r="D16" s="521">
        <v>0.65</v>
      </c>
      <c r="E16" s="521">
        <v>0.7</v>
      </c>
      <c r="F16" s="521">
        <v>0.85</v>
      </c>
    </row>
    <row r="17" spans="2:12" ht="15.75" thickBot="1">
      <c r="B17" s="520" t="s">
        <v>808</v>
      </c>
      <c r="C17" s="521">
        <v>0.4</v>
      </c>
      <c r="D17" s="521">
        <v>0.5</v>
      </c>
      <c r="E17" s="521">
        <v>0.6</v>
      </c>
      <c r="F17" s="521">
        <v>0.7</v>
      </c>
    </row>
    <row r="18" spans="2:12" ht="32.25" customHeight="1" thickBot="1">
      <c r="B18" s="522" t="s">
        <v>9</v>
      </c>
      <c r="C18" s="1200" t="s">
        <v>807</v>
      </c>
      <c r="D18" s="1201"/>
      <c r="E18" s="1201"/>
      <c r="F18" s="1202"/>
    </row>
    <row r="19" spans="2:12" ht="23.25" customHeight="1" thickBot="1">
      <c r="B19" s="1191" t="s">
        <v>10</v>
      </c>
      <c r="C19" s="1192"/>
      <c r="D19" s="1192"/>
      <c r="E19" s="1192"/>
      <c r="F19" s="1193"/>
      <c r="I19" s="523"/>
      <c r="K19" s="523"/>
    </row>
    <row r="20" spans="2:12" ht="27" customHeight="1" thickBot="1">
      <c r="B20" s="520" t="s">
        <v>806</v>
      </c>
      <c r="C20" s="524">
        <v>0.8</v>
      </c>
      <c r="D20" s="525">
        <v>1</v>
      </c>
      <c r="E20" s="525">
        <v>1</v>
      </c>
      <c r="F20" s="525">
        <v>1</v>
      </c>
      <c r="H20" s="526"/>
    </row>
    <row r="21" spans="2:12" ht="24" customHeight="1" thickBot="1">
      <c r="B21" s="1206" t="s">
        <v>11</v>
      </c>
      <c r="C21" s="1207"/>
      <c r="D21" s="1207"/>
      <c r="E21" s="1207"/>
      <c r="F21" s="1208"/>
    </row>
    <row r="22" spans="2:12" ht="15.75" thickBot="1">
      <c r="B22" s="1194" t="s">
        <v>12</v>
      </c>
      <c r="C22" s="1195"/>
      <c r="D22" s="1195"/>
      <c r="E22" s="1195"/>
      <c r="F22" s="1196"/>
    </row>
    <row r="23" spans="2:12" ht="18.75" customHeight="1" thickBot="1">
      <c r="B23" s="527" t="s">
        <v>13</v>
      </c>
      <c r="C23" s="1191" t="s">
        <v>805</v>
      </c>
      <c r="D23" s="1176"/>
      <c r="E23" s="1176"/>
      <c r="F23" s="1177"/>
    </row>
    <row r="24" spans="2:12" ht="66.75" customHeight="1" thickBot="1">
      <c r="B24" s="520" t="s">
        <v>14</v>
      </c>
      <c r="C24" s="1197" t="s">
        <v>804</v>
      </c>
      <c r="D24" s="1198"/>
      <c r="E24" s="1198"/>
      <c r="F24" s="1199"/>
    </row>
    <row r="25" spans="2:12" ht="15.75" thickBot="1">
      <c r="B25" s="520" t="s">
        <v>15</v>
      </c>
      <c r="C25" s="1175" t="s">
        <v>380</v>
      </c>
      <c r="D25" s="1176"/>
      <c r="E25" s="1176"/>
      <c r="F25" s="1177"/>
    </row>
    <row r="26" spans="2:12" ht="15.75" customHeight="1">
      <c r="B26" s="1167"/>
      <c r="C26" s="528">
        <v>2021</v>
      </c>
      <c r="D26" s="528">
        <v>2022</v>
      </c>
      <c r="E26" s="528">
        <v>2023</v>
      </c>
      <c r="F26" s="528">
        <v>2024</v>
      </c>
    </row>
    <row r="27" spans="2:12" ht="12.75" customHeight="1" thickBot="1">
      <c r="B27" s="1168"/>
      <c r="C27" s="529" t="s">
        <v>7</v>
      </c>
      <c r="D27" s="529" t="s">
        <v>8</v>
      </c>
      <c r="E27" s="529" t="s">
        <v>8</v>
      </c>
      <c r="F27" s="529" t="s">
        <v>8</v>
      </c>
    </row>
    <row r="28" spans="2:12" ht="15.75" thickBot="1">
      <c r="B28" s="520" t="s">
        <v>16</v>
      </c>
      <c r="C28" s="254">
        <v>11</v>
      </c>
      <c r="D28" s="254">
        <v>9</v>
      </c>
      <c r="E28" s="254">
        <v>9</v>
      </c>
      <c r="F28" s="254">
        <v>9</v>
      </c>
    </row>
    <row r="29" spans="2:12" ht="15.75" thickBot="1">
      <c r="B29" s="520" t="s">
        <v>17</v>
      </c>
      <c r="C29" s="254">
        <f>C58</f>
        <v>69585</v>
      </c>
      <c r="D29" s="254">
        <f>D58</f>
        <v>71585</v>
      </c>
      <c r="E29" s="254">
        <f>E58</f>
        <v>71585</v>
      </c>
      <c r="F29" s="254">
        <f>F58</f>
        <v>71585</v>
      </c>
    </row>
    <row r="30" spans="2:12" ht="15.75" thickBot="1">
      <c r="B30" s="520" t="s">
        <v>18</v>
      </c>
      <c r="C30" s="254">
        <f>C29/C28</f>
        <v>6325.909090909091</v>
      </c>
      <c r="D30" s="254">
        <f>D29/D28</f>
        <v>7953.8888888888887</v>
      </c>
      <c r="E30" s="254">
        <f>E29/E28</f>
        <v>7953.8888888888887</v>
      </c>
      <c r="F30" s="254">
        <f>F29/F28</f>
        <v>7953.8888888888887</v>
      </c>
    </row>
    <row r="31" spans="2:12" ht="15.75" thickBot="1">
      <c r="B31" s="520" t="s">
        <v>19</v>
      </c>
      <c r="C31" s="497" t="s">
        <v>20</v>
      </c>
      <c r="D31" s="530">
        <f t="shared" ref="D31:F33" si="0">D28/C28-1</f>
        <v>-0.18181818181818177</v>
      </c>
      <c r="E31" s="530">
        <f t="shared" si="0"/>
        <v>0</v>
      </c>
      <c r="F31" s="530">
        <f t="shared" si="0"/>
        <v>0</v>
      </c>
      <c r="H31" s="531"/>
      <c r="I31" s="531"/>
      <c r="J31" s="531"/>
      <c r="K31" s="531"/>
      <c r="L31" s="531"/>
    </row>
    <row r="32" spans="2:12" ht="15.75" thickBot="1">
      <c r="B32" s="520" t="s">
        <v>21</v>
      </c>
      <c r="C32" s="497" t="s">
        <v>20</v>
      </c>
      <c r="D32" s="530">
        <f t="shared" si="0"/>
        <v>2.8741826543076776E-2</v>
      </c>
      <c r="E32" s="530">
        <f t="shared" si="0"/>
        <v>0</v>
      </c>
      <c r="F32" s="530">
        <f t="shared" si="0"/>
        <v>0</v>
      </c>
    </row>
    <row r="33" spans="2:9" ht="15.75" thickBot="1">
      <c r="B33" s="520" t="s">
        <v>22</v>
      </c>
      <c r="C33" s="497" t="s">
        <v>20</v>
      </c>
      <c r="D33" s="530">
        <f t="shared" si="0"/>
        <v>0.25735112133042715</v>
      </c>
      <c r="E33" s="530">
        <f t="shared" si="0"/>
        <v>0</v>
      </c>
      <c r="F33" s="530">
        <f t="shared" si="0"/>
        <v>0</v>
      </c>
    </row>
    <row r="34" spans="2:9" ht="15.75" customHeight="1" thickBot="1">
      <c r="B34" s="1164" t="s">
        <v>110</v>
      </c>
      <c r="C34" s="1165"/>
      <c r="D34" s="1165"/>
      <c r="E34" s="1165"/>
      <c r="F34" s="1166"/>
    </row>
    <row r="35" spans="2:9" ht="12.75" customHeight="1">
      <c r="B35" s="1167"/>
      <c r="C35" s="528">
        <v>2021</v>
      </c>
      <c r="D35" s="528">
        <v>2022</v>
      </c>
      <c r="E35" s="528">
        <v>2023</v>
      </c>
      <c r="F35" s="528">
        <v>2024</v>
      </c>
      <c r="G35" s="531"/>
    </row>
    <row r="36" spans="2:9" ht="13.5" customHeight="1" thickBot="1">
      <c r="B36" s="1168"/>
      <c r="C36" s="529" t="s">
        <v>7</v>
      </c>
      <c r="D36" s="529" t="s">
        <v>8</v>
      </c>
      <c r="E36" s="529" t="s">
        <v>8</v>
      </c>
      <c r="F36" s="529" t="s">
        <v>8</v>
      </c>
    </row>
    <row r="37" spans="2:9" ht="15.75" thickBot="1">
      <c r="B37" s="532" t="s">
        <v>23</v>
      </c>
      <c r="C37" s="256">
        <f>C38+C39</f>
        <v>49520</v>
      </c>
      <c r="D37" s="256">
        <f>D38+D39</f>
        <v>49520</v>
      </c>
      <c r="E37" s="256">
        <f>E38+E39</f>
        <v>49520</v>
      </c>
      <c r="F37" s="256">
        <f>F38+F39</f>
        <v>49520</v>
      </c>
    </row>
    <row r="38" spans="2:9" ht="15.75" thickBot="1">
      <c r="B38" s="533" t="s">
        <v>154</v>
      </c>
      <c r="C38" s="255">
        <v>49520</v>
      </c>
      <c r="D38" s="255">
        <v>49520</v>
      </c>
      <c r="E38" s="255">
        <v>49520</v>
      </c>
      <c r="F38" s="255">
        <v>49520</v>
      </c>
    </row>
    <row r="39" spans="2:9" ht="15.75" thickBot="1">
      <c r="B39" s="533" t="s">
        <v>155</v>
      </c>
      <c r="C39" s="255"/>
      <c r="D39" s="255"/>
      <c r="E39" s="255"/>
      <c r="F39" s="255"/>
    </row>
    <row r="40" spans="2:9" ht="15.75" thickBot="1">
      <c r="B40" s="532" t="s">
        <v>24</v>
      </c>
      <c r="C40" s="256">
        <f>C41+C42</f>
        <v>6805</v>
      </c>
      <c r="D40" s="256">
        <f>D41+D42</f>
        <v>8205</v>
      </c>
      <c r="E40" s="256">
        <f>E41+E42</f>
        <v>8205</v>
      </c>
      <c r="F40" s="256">
        <f>F41+F42</f>
        <v>8205</v>
      </c>
    </row>
    <row r="41" spans="2:9" ht="15.75" thickBot="1">
      <c r="B41" s="533" t="s">
        <v>154</v>
      </c>
      <c r="C41" s="255">
        <v>6805</v>
      </c>
      <c r="D41" s="255">
        <v>8205</v>
      </c>
      <c r="E41" s="255">
        <v>8205</v>
      </c>
      <c r="F41" s="255">
        <v>8205</v>
      </c>
      <c r="I41" s="531"/>
    </row>
    <row r="42" spans="2:9" ht="15.75" thickBot="1">
      <c r="B42" s="533" t="s">
        <v>155</v>
      </c>
      <c r="C42" s="255"/>
      <c r="D42" s="256"/>
      <c r="E42" s="256"/>
      <c r="F42" s="256"/>
      <c r="I42" s="531"/>
    </row>
    <row r="43" spans="2:9" ht="15.75" thickBot="1">
      <c r="B43" s="532" t="s">
        <v>25</v>
      </c>
      <c r="C43" s="256">
        <f>C44+C45</f>
        <v>12260</v>
      </c>
      <c r="D43" s="256">
        <f>D44+D45</f>
        <v>12785</v>
      </c>
      <c r="E43" s="256">
        <f>E44+E45</f>
        <v>12785</v>
      </c>
      <c r="F43" s="256">
        <f>F44+F45</f>
        <v>12785</v>
      </c>
    </row>
    <row r="44" spans="2:9" ht="15.75" thickBot="1">
      <c r="B44" s="533" t="s">
        <v>154</v>
      </c>
      <c r="C44" s="255">
        <f>14000-1740</f>
        <v>12260</v>
      </c>
      <c r="D44" s="255">
        <f>12860-75</f>
        <v>12785</v>
      </c>
      <c r="E44" s="255">
        <f t="shared" ref="E44:F44" si="1">12860-75</f>
        <v>12785</v>
      </c>
      <c r="F44" s="255">
        <f t="shared" si="1"/>
        <v>12785</v>
      </c>
    </row>
    <row r="45" spans="2:9" ht="15.75" thickBot="1">
      <c r="B45" s="533" t="s">
        <v>155</v>
      </c>
      <c r="C45" s="255"/>
      <c r="D45" s="256"/>
      <c r="E45" s="256"/>
      <c r="F45" s="256"/>
    </row>
    <row r="46" spans="2:9" ht="15.75" thickBot="1">
      <c r="B46" s="532" t="s">
        <v>26</v>
      </c>
      <c r="C46" s="255"/>
      <c r="D46" s="256"/>
      <c r="E46" s="256"/>
      <c r="F46" s="256"/>
    </row>
    <row r="47" spans="2:9" ht="15.75" thickBot="1">
      <c r="B47" s="533" t="s">
        <v>154</v>
      </c>
      <c r="C47" s="255"/>
      <c r="D47" s="256"/>
      <c r="E47" s="256"/>
      <c r="F47" s="256"/>
    </row>
    <row r="48" spans="2:9" ht="15.75" thickBot="1">
      <c r="B48" s="533" t="s">
        <v>155</v>
      </c>
      <c r="C48" s="255"/>
      <c r="D48" s="256"/>
      <c r="E48" s="256"/>
      <c r="F48" s="256"/>
    </row>
    <row r="49" spans="2:13" ht="15.75" thickBot="1">
      <c r="B49" s="532" t="s">
        <v>27</v>
      </c>
      <c r="C49" s="255"/>
      <c r="D49" s="256"/>
      <c r="E49" s="256"/>
      <c r="F49" s="256"/>
    </row>
    <row r="50" spans="2:13" ht="15.75" thickBot="1">
      <c r="B50" s="533" t="s">
        <v>154</v>
      </c>
      <c r="C50" s="255"/>
      <c r="D50" s="256"/>
      <c r="E50" s="256"/>
      <c r="F50" s="256"/>
    </row>
    <row r="51" spans="2:13" ht="15.75" thickBot="1">
      <c r="B51" s="533" t="s">
        <v>155</v>
      </c>
      <c r="C51" s="255"/>
      <c r="D51" s="256"/>
      <c r="E51" s="256"/>
      <c r="F51" s="256"/>
    </row>
    <row r="52" spans="2:13" ht="15.75" thickBot="1">
      <c r="B52" s="532" t="s">
        <v>28</v>
      </c>
      <c r="C52" s="256">
        <f>C53+C54</f>
        <v>1000</v>
      </c>
      <c r="D52" s="256">
        <f>D53+D54</f>
        <v>1000</v>
      </c>
      <c r="E52" s="256">
        <f>E53+E54</f>
        <v>1000</v>
      </c>
      <c r="F52" s="256">
        <f>F53+F54</f>
        <v>1000</v>
      </c>
    </row>
    <row r="53" spans="2:13" ht="15.75" thickBot="1">
      <c r="B53" s="533" t="s">
        <v>154</v>
      </c>
      <c r="C53" s="255">
        <v>1000</v>
      </c>
      <c r="D53" s="255">
        <v>1000</v>
      </c>
      <c r="E53" s="255">
        <v>1000</v>
      </c>
      <c r="F53" s="255">
        <v>1000</v>
      </c>
    </row>
    <row r="54" spans="2:13" ht="15.75" thickBot="1">
      <c r="B54" s="533" t="s">
        <v>155</v>
      </c>
      <c r="C54" s="255"/>
      <c r="D54" s="256"/>
      <c r="E54" s="256"/>
      <c r="F54" s="256"/>
    </row>
    <row r="55" spans="2:13" ht="15.75" thickBot="1">
      <c r="B55" s="532" t="s">
        <v>29</v>
      </c>
      <c r="C55" s="256">
        <f>C56+C57</f>
        <v>0</v>
      </c>
      <c r="D55" s="256">
        <f>D56+D57</f>
        <v>75</v>
      </c>
      <c r="E55" s="256">
        <f>E56+E57</f>
        <v>75</v>
      </c>
      <c r="F55" s="256">
        <f>F56+F57</f>
        <v>75</v>
      </c>
      <c r="I55" s="534"/>
    </row>
    <row r="56" spans="2:13" ht="15.75" thickBot="1">
      <c r="B56" s="533" t="s">
        <v>154</v>
      </c>
      <c r="C56" s="255"/>
      <c r="D56" s="255">
        <v>75</v>
      </c>
      <c r="E56" s="255">
        <v>75</v>
      </c>
      <c r="F56" s="255">
        <v>75</v>
      </c>
      <c r="K56" s="535"/>
      <c r="L56" s="535"/>
      <c r="M56" s="535"/>
    </row>
    <row r="57" spans="2:13" ht="15.75" thickBot="1">
      <c r="B57" s="533" t="s">
        <v>155</v>
      </c>
      <c r="C57" s="255"/>
      <c r="D57" s="536"/>
      <c r="E57" s="537"/>
      <c r="F57" s="537"/>
    </row>
    <row r="58" spans="2:13" ht="15.75" thickBot="1">
      <c r="B58" s="538" t="s">
        <v>30</v>
      </c>
      <c r="C58" s="255">
        <f>C55+C52+C49+C46+C43+C40+C37</f>
        <v>69585</v>
      </c>
      <c r="D58" s="255">
        <f>D55+D52+D49+D46+D43+D40+D37</f>
        <v>71585</v>
      </c>
      <c r="E58" s="255">
        <f>E55+E52+E49+E46+E43+E40+E37</f>
        <v>71585</v>
      </c>
      <c r="F58" s="255">
        <f>F55+F52+F49+F46+F43+F40+F37</f>
        <v>71585</v>
      </c>
    </row>
    <row r="59" spans="2:13" ht="15.75" thickBot="1">
      <c r="B59" s="539" t="s">
        <v>31</v>
      </c>
      <c r="C59" s="540">
        <f>IF(C58-C29=0,0,"Error")</f>
        <v>0</v>
      </c>
      <c r="D59" s="540">
        <f>IF(D58-D29=0,0,"Error")</f>
        <v>0</v>
      </c>
      <c r="E59" s="540">
        <f>IF(E58-E29=0,0,"Error")</f>
        <v>0</v>
      </c>
      <c r="F59" s="540">
        <f>IF(F58-F29=0,0,"Error")</f>
        <v>0</v>
      </c>
    </row>
    <row r="60" spans="2:13" ht="18.75" customHeight="1" thickBot="1">
      <c r="B60" s="527" t="s">
        <v>32</v>
      </c>
      <c r="C60" s="1191" t="s">
        <v>803</v>
      </c>
      <c r="D60" s="1176"/>
      <c r="E60" s="1176"/>
      <c r="F60" s="1177"/>
    </row>
    <row r="61" spans="2:13" ht="183.75" customHeight="1" thickBot="1">
      <c r="B61" s="520" t="s">
        <v>14</v>
      </c>
      <c r="C61" s="1197" t="s">
        <v>802</v>
      </c>
      <c r="D61" s="1198"/>
      <c r="E61" s="1198"/>
      <c r="F61" s="1199"/>
    </row>
    <row r="62" spans="2:13" ht="15.75" thickBot="1">
      <c r="B62" s="520" t="s">
        <v>15</v>
      </c>
      <c r="C62" s="1175" t="s">
        <v>123</v>
      </c>
      <c r="D62" s="1176"/>
      <c r="E62" s="1176"/>
      <c r="F62" s="1177"/>
    </row>
    <row r="63" spans="2:13" ht="15.75" customHeight="1">
      <c r="B63" s="1167"/>
      <c r="C63" s="528">
        <v>2021</v>
      </c>
      <c r="D63" s="528">
        <v>2022</v>
      </c>
      <c r="E63" s="528">
        <v>2023</v>
      </c>
      <c r="F63" s="528">
        <v>2024</v>
      </c>
    </row>
    <row r="64" spans="2:13" ht="12.75" customHeight="1" thickBot="1">
      <c r="B64" s="1168"/>
      <c r="C64" s="529" t="s">
        <v>7</v>
      </c>
      <c r="D64" s="529" t="s">
        <v>8</v>
      </c>
      <c r="E64" s="529" t="s">
        <v>8</v>
      </c>
      <c r="F64" s="529" t="s">
        <v>8</v>
      </c>
    </row>
    <row r="65" spans="2:12" ht="15.75" thickBot="1">
      <c r="B65" s="520" t="s">
        <v>16</v>
      </c>
      <c r="C65" s="254">
        <v>0</v>
      </c>
      <c r="D65" s="254">
        <v>1</v>
      </c>
      <c r="E65" s="254">
        <v>1</v>
      </c>
      <c r="F65" s="254">
        <v>1</v>
      </c>
    </row>
    <row r="66" spans="2:12" ht="15.75" thickBot="1">
      <c r="B66" s="520" t="s">
        <v>17</v>
      </c>
      <c r="C66" s="254">
        <f>C95</f>
        <v>1740</v>
      </c>
      <c r="D66" s="254">
        <f>D95</f>
        <v>1740</v>
      </c>
      <c r="E66" s="254">
        <f>E95</f>
        <v>1740</v>
      </c>
      <c r="F66" s="254">
        <f>F95</f>
        <v>1740</v>
      </c>
      <c r="H66" s="541"/>
    </row>
    <row r="67" spans="2:12" ht="15.75" thickBot="1">
      <c r="B67" s="520" t="s">
        <v>18</v>
      </c>
      <c r="C67" s="254" t="e">
        <f>C66/C65</f>
        <v>#DIV/0!</v>
      </c>
      <c r="D67" s="254">
        <f>D66/D65</f>
        <v>1740</v>
      </c>
      <c r="E67" s="254">
        <f>E66/E65</f>
        <v>1740</v>
      </c>
      <c r="F67" s="254">
        <f>F66/F65</f>
        <v>1740</v>
      </c>
    </row>
    <row r="68" spans="2:12" ht="15.75" thickBot="1">
      <c r="B68" s="520" t="s">
        <v>19</v>
      </c>
      <c r="C68" s="497" t="s">
        <v>20</v>
      </c>
      <c r="D68" s="530" t="e">
        <f t="shared" ref="D68:F70" si="2">D65/C65-1</f>
        <v>#DIV/0!</v>
      </c>
      <c r="E68" s="530">
        <f t="shared" si="2"/>
        <v>0</v>
      </c>
      <c r="F68" s="530">
        <f t="shared" si="2"/>
        <v>0</v>
      </c>
      <c r="H68" s="531"/>
      <c r="I68" s="531"/>
      <c r="J68" s="531"/>
      <c r="K68" s="531"/>
      <c r="L68" s="531"/>
    </row>
    <row r="69" spans="2:12" ht="15.75" thickBot="1">
      <c r="B69" s="520" t="s">
        <v>21</v>
      </c>
      <c r="C69" s="497" t="s">
        <v>20</v>
      </c>
      <c r="D69" s="530">
        <f t="shared" si="2"/>
        <v>0</v>
      </c>
      <c r="E69" s="530">
        <f t="shared" si="2"/>
        <v>0</v>
      </c>
      <c r="F69" s="530">
        <f t="shared" si="2"/>
        <v>0</v>
      </c>
    </row>
    <row r="70" spans="2:12" ht="15.75" thickBot="1">
      <c r="B70" s="520" t="s">
        <v>22</v>
      </c>
      <c r="C70" s="497" t="s">
        <v>20</v>
      </c>
      <c r="D70" s="530" t="e">
        <f t="shared" si="2"/>
        <v>#DIV/0!</v>
      </c>
      <c r="E70" s="530">
        <f t="shared" si="2"/>
        <v>0</v>
      </c>
      <c r="F70" s="530">
        <f t="shared" si="2"/>
        <v>0</v>
      </c>
    </row>
    <row r="71" spans="2:12" ht="15.75" customHeight="1" thickBot="1">
      <c r="B71" s="1164" t="s">
        <v>110</v>
      </c>
      <c r="C71" s="1165"/>
      <c r="D71" s="1165"/>
      <c r="E71" s="1165"/>
      <c r="F71" s="1166"/>
    </row>
    <row r="72" spans="2:12" ht="12.75" customHeight="1">
      <c r="B72" s="1167"/>
      <c r="C72" s="528">
        <v>2021</v>
      </c>
      <c r="D72" s="528">
        <v>2022</v>
      </c>
      <c r="E72" s="528">
        <v>2023</v>
      </c>
      <c r="F72" s="528">
        <v>2024</v>
      </c>
      <c r="G72" s="531"/>
    </row>
    <row r="73" spans="2:12" ht="13.5" customHeight="1" thickBot="1">
      <c r="B73" s="1168"/>
      <c r="C73" s="529" t="s">
        <v>7</v>
      </c>
      <c r="D73" s="529" t="s">
        <v>8</v>
      </c>
      <c r="E73" s="529" t="s">
        <v>8</v>
      </c>
      <c r="F73" s="529" t="s">
        <v>8</v>
      </c>
    </row>
    <row r="74" spans="2:12" ht="15.75" thickBot="1">
      <c r="B74" s="532" t="s">
        <v>23</v>
      </c>
      <c r="C74" s="256">
        <f>C75+C76</f>
        <v>0</v>
      </c>
      <c r="D74" s="256">
        <f>D75+D76</f>
        <v>0</v>
      </c>
      <c r="E74" s="256">
        <f>E75+E76</f>
        <v>0</v>
      </c>
      <c r="F74" s="256">
        <f>F75+F76</f>
        <v>0</v>
      </c>
    </row>
    <row r="75" spans="2:12" ht="15.75" thickBot="1">
      <c r="B75" s="533" t="s">
        <v>154</v>
      </c>
      <c r="C75" s="255">
        <v>0</v>
      </c>
      <c r="D75" s="255">
        <v>0</v>
      </c>
      <c r="E75" s="255">
        <v>0</v>
      </c>
      <c r="F75" s="255">
        <v>0</v>
      </c>
    </row>
    <row r="76" spans="2:12" ht="15.75" thickBot="1">
      <c r="B76" s="533" t="s">
        <v>155</v>
      </c>
      <c r="C76" s="255"/>
      <c r="D76" s="255"/>
      <c r="E76" s="255"/>
      <c r="F76" s="255"/>
    </row>
    <row r="77" spans="2:12" ht="15.75" thickBot="1">
      <c r="B77" s="532" t="s">
        <v>24</v>
      </c>
      <c r="C77" s="256">
        <f>C78+C79</f>
        <v>0</v>
      </c>
      <c r="D77" s="256">
        <f>D78+D79</f>
        <v>0</v>
      </c>
      <c r="E77" s="256">
        <f>E78+E79</f>
        <v>0</v>
      </c>
      <c r="F77" s="256">
        <f>F78+F79</f>
        <v>0</v>
      </c>
    </row>
    <row r="78" spans="2:12" ht="15.75" thickBot="1">
      <c r="B78" s="533" t="s">
        <v>154</v>
      </c>
      <c r="C78" s="255">
        <v>0</v>
      </c>
      <c r="D78" s="255">
        <v>0</v>
      </c>
      <c r="E78" s="255">
        <v>0</v>
      </c>
      <c r="F78" s="255">
        <v>0</v>
      </c>
      <c r="I78" s="531"/>
    </row>
    <row r="79" spans="2:12" ht="15.75" thickBot="1">
      <c r="B79" s="533" t="s">
        <v>155</v>
      </c>
      <c r="C79" s="255"/>
      <c r="D79" s="256"/>
      <c r="E79" s="256"/>
      <c r="F79" s="256"/>
      <c r="I79" s="531"/>
    </row>
    <row r="80" spans="2:12" ht="15.75" thickBot="1">
      <c r="B80" s="532" t="s">
        <v>25</v>
      </c>
      <c r="C80" s="255">
        <f>C81+C82</f>
        <v>1740</v>
      </c>
      <c r="D80" s="256">
        <f>D81+D82</f>
        <v>1740</v>
      </c>
      <c r="E80" s="256">
        <f>E81+E82</f>
        <v>1740</v>
      </c>
      <c r="F80" s="256">
        <f>F81+F82</f>
        <v>1740</v>
      </c>
    </row>
    <row r="81" spans="2:13" ht="15.75" thickBot="1">
      <c r="B81" s="533" t="s">
        <v>154</v>
      </c>
      <c r="C81" s="255">
        <v>1740</v>
      </c>
      <c r="D81" s="255">
        <v>1740</v>
      </c>
      <c r="E81" s="255">
        <v>1740</v>
      </c>
      <c r="F81" s="255">
        <v>1740</v>
      </c>
    </row>
    <row r="82" spans="2:13" ht="15.75" thickBot="1">
      <c r="B82" s="533" t="s">
        <v>155</v>
      </c>
      <c r="C82" s="255"/>
      <c r="D82" s="256"/>
      <c r="E82" s="256"/>
      <c r="F82" s="256"/>
    </row>
    <row r="83" spans="2:13" ht="15.75" thickBot="1">
      <c r="B83" s="532" t="s">
        <v>26</v>
      </c>
      <c r="C83" s="255"/>
      <c r="D83" s="256"/>
      <c r="E83" s="256"/>
      <c r="F83" s="256"/>
    </row>
    <row r="84" spans="2:13" ht="15.75" thickBot="1">
      <c r="B84" s="533" t="s">
        <v>154</v>
      </c>
      <c r="C84" s="255"/>
      <c r="D84" s="256"/>
      <c r="E84" s="256"/>
      <c r="F84" s="256"/>
    </row>
    <row r="85" spans="2:13" ht="15.75" thickBot="1">
      <c r="B85" s="533" t="s">
        <v>155</v>
      </c>
      <c r="C85" s="255"/>
      <c r="D85" s="256"/>
      <c r="E85" s="256"/>
      <c r="F85" s="256"/>
    </row>
    <row r="86" spans="2:13" ht="15.75" thickBot="1">
      <c r="B86" s="532" t="s">
        <v>27</v>
      </c>
      <c r="C86" s="255"/>
      <c r="D86" s="256"/>
      <c r="E86" s="256"/>
      <c r="F86" s="256"/>
    </row>
    <row r="87" spans="2:13" ht="15.75" thickBot="1">
      <c r="B87" s="533" t="s">
        <v>154</v>
      </c>
      <c r="C87" s="255"/>
      <c r="D87" s="256"/>
      <c r="E87" s="256"/>
      <c r="F87" s="256"/>
    </row>
    <row r="88" spans="2:13" ht="15.75" thickBot="1">
      <c r="B88" s="533" t="s">
        <v>155</v>
      </c>
      <c r="C88" s="255"/>
      <c r="D88" s="256"/>
      <c r="E88" s="256"/>
      <c r="F88" s="256"/>
    </row>
    <row r="89" spans="2:13" ht="15.75" thickBot="1">
      <c r="B89" s="532" t="s">
        <v>28</v>
      </c>
      <c r="C89" s="255">
        <f>C90+C91</f>
        <v>0</v>
      </c>
      <c r="D89" s="256">
        <f>D90+D91</f>
        <v>0</v>
      </c>
      <c r="E89" s="256">
        <f>E90+E91</f>
        <v>0</v>
      </c>
      <c r="F89" s="256">
        <f>F90+F91</f>
        <v>0</v>
      </c>
    </row>
    <row r="90" spans="2:13" ht="15.75" thickBot="1">
      <c r="B90" s="533" t="s">
        <v>154</v>
      </c>
      <c r="C90" s="255">
        <v>0</v>
      </c>
      <c r="D90" s="255">
        <v>0</v>
      </c>
      <c r="E90" s="255">
        <v>0</v>
      </c>
      <c r="F90" s="255">
        <v>0</v>
      </c>
    </row>
    <row r="91" spans="2:13" ht="15.75" thickBot="1">
      <c r="B91" s="533" t="s">
        <v>155</v>
      </c>
      <c r="C91" s="255"/>
      <c r="D91" s="256"/>
      <c r="E91" s="256"/>
      <c r="F91" s="256"/>
    </row>
    <row r="92" spans="2:13" ht="15.75" thickBot="1">
      <c r="B92" s="532" t="s">
        <v>29</v>
      </c>
      <c r="C92" s="255">
        <v>0</v>
      </c>
      <c r="D92" s="256">
        <v>0</v>
      </c>
      <c r="E92" s="256">
        <f>D92*1.03*0.99</f>
        <v>0</v>
      </c>
      <c r="F92" s="256">
        <f>E92*1.03*0.99</f>
        <v>0</v>
      </c>
      <c r="I92" s="534"/>
    </row>
    <row r="93" spans="2:13" ht="15.75" thickBot="1">
      <c r="B93" s="533" t="s">
        <v>154</v>
      </c>
      <c r="C93" s="255"/>
      <c r="D93" s="537"/>
      <c r="E93" s="537"/>
      <c r="F93" s="537"/>
      <c r="K93" s="535"/>
      <c r="L93" s="535"/>
      <c r="M93" s="535"/>
    </row>
    <row r="94" spans="2:13" ht="15.75" thickBot="1">
      <c r="B94" s="533" t="s">
        <v>155</v>
      </c>
      <c r="C94" s="255"/>
      <c r="D94" s="536"/>
      <c r="E94" s="537"/>
      <c r="F94" s="537"/>
    </row>
    <row r="95" spans="2:13" ht="15.75" thickBot="1">
      <c r="B95" s="538" t="s">
        <v>33</v>
      </c>
      <c r="C95" s="255">
        <f>C92+C89+C86+C83+C80+C77+C74</f>
        <v>1740</v>
      </c>
      <c r="D95" s="255">
        <f>D92+D89+D86+D83+D80+D77+D74</f>
        <v>1740</v>
      </c>
      <c r="E95" s="255">
        <f>E92+E89+E86+E83+E80+E77+E74</f>
        <v>1740</v>
      </c>
      <c r="F95" s="255">
        <f>F92+F89+F86+F83+F80+F77+F74</f>
        <v>1740</v>
      </c>
    </row>
    <row r="96" spans="2:13" ht="15.75" thickBot="1">
      <c r="B96" s="539" t="s">
        <v>31</v>
      </c>
      <c r="C96" s="540">
        <f>IF(C95-C66=0,0,"Error")</f>
        <v>0</v>
      </c>
      <c r="D96" s="540">
        <f>IF(D95-D66=0,0,"Error")</f>
        <v>0</v>
      </c>
      <c r="E96" s="540">
        <f>IF(E95-E66=0,0,"Error")</f>
        <v>0</v>
      </c>
      <c r="F96" s="540">
        <f>IF(F95-F66=0,0,"Error")</f>
        <v>0</v>
      </c>
    </row>
    <row r="97" spans="2:12" ht="18.75" customHeight="1" thickBot="1">
      <c r="B97" s="527" t="s">
        <v>34</v>
      </c>
      <c r="C97" s="1191" t="s">
        <v>801</v>
      </c>
      <c r="D97" s="1176"/>
      <c r="E97" s="1176"/>
      <c r="F97" s="1177"/>
    </row>
    <row r="98" spans="2:12" ht="79.5" customHeight="1" thickBot="1">
      <c r="B98" s="520" t="s">
        <v>14</v>
      </c>
      <c r="C98" s="1197" t="s">
        <v>800</v>
      </c>
      <c r="D98" s="1198"/>
      <c r="E98" s="1198"/>
      <c r="F98" s="1199"/>
    </row>
    <row r="99" spans="2:12" ht="15.75" thickBot="1">
      <c r="B99" s="520" t="s">
        <v>15</v>
      </c>
      <c r="C99" s="1175" t="s">
        <v>123</v>
      </c>
      <c r="D99" s="1176"/>
      <c r="E99" s="1176"/>
      <c r="F99" s="1177"/>
    </row>
    <row r="100" spans="2:12" ht="15.75" customHeight="1">
      <c r="B100" s="1167"/>
      <c r="C100" s="528">
        <v>2021</v>
      </c>
      <c r="D100" s="528">
        <v>2022</v>
      </c>
      <c r="E100" s="528">
        <v>2023</v>
      </c>
      <c r="F100" s="528">
        <v>2024</v>
      </c>
    </row>
    <row r="101" spans="2:12" ht="12.75" customHeight="1" thickBot="1">
      <c r="B101" s="1168"/>
      <c r="C101" s="529" t="s">
        <v>7</v>
      </c>
      <c r="D101" s="529" t="s">
        <v>8</v>
      </c>
      <c r="E101" s="529" t="s">
        <v>8</v>
      </c>
      <c r="F101" s="529" t="s">
        <v>8</v>
      </c>
    </row>
    <row r="102" spans="2:12" ht="15.75" thickBot="1">
      <c r="B102" s="520" t="s">
        <v>16</v>
      </c>
      <c r="C102" s="254">
        <v>0</v>
      </c>
      <c r="D102" s="254">
        <v>1</v>
      </c>
      <c r="E102" s="254">
        <v>1</v>
      </c>
      <c r="F102" s="254">
        <v>1</v>
      </c>
    </row>
    <row r="103" spans="2:12" ht="15.75" thickBot="1">
      <c r="B103" s="520" t="s">
        <v>17</v>
      </c>
      <c r="C103" s="254">
        <f>C132</f>
        <v>9000</v>
      </c>
      <c r="D103" s="254">
        <f>D132</f>
        <v>12000</v>
      </c>
      <c r="E103" s="254">
        <f>E132</f>
        <v>12000</v>
      </c>
      <c r="F103" s="254">
        <f>F132</f>
        <v>12000</v>
      </c>
      <c r="H103" s="541"/>
    </row>
    <row r="104" spans="2:12" ht="15.75" thickBot="1">
      <c r="B104" s="520" t="s">
        <v>18</v>
      </c>
      <c r="C104" s="254" t="e">
        <f>C103/C102</f>
        <v>#DIV/0!</v>
      </c>
      <c r="D104" s="254">
        <f>D103/D102</f>
        <v>12000</v>
      </c>
      <c r="E104" s="254">
        <f>E103/E102</f>
        <v>12000</v>
      </c>
      <c r="F104" s="254">
        <f>F103/F102</f>
        <v>12000</v>
      </c>
    </row>
    <row r="105" spans="2:12" ht="15.75" thickBot="1">
      <c r="B105" s="520" t="s">
        <v>19</v>
      </c>
      <c r="C105" s="497" t="s">
        <v>20</v>
      </c>
      <c r="D105" s="530" t="e">
        <f t="shared" ref="D105:F107" si="3">D102/C102-1</f>
        <v>#DIV/0!</v>
      </c>
      <c r="E105" s="530">
        <f t="shared" si="3"/>
        <v>0</v>
      </c>
      <c r="F105" s="530">
        <f t="shared" si="3"/>
        <v>0</v>
      </c>
      <c r="H105" s="531"/>
      <c r="I105" s="531"/>
      <c r="J105" s="531"/>
      <c r="K105" s="531"/>
      <c r="L105" s="531"/>
    </row>
    <row r="106" spans="2:12" ht="15.75" thickBot="1">
      <c r="B106" s="520" t="s">
        <v>21</v>
      </c>
      <c r="C106" s="497" t="s">
        <v>20</v>
      </c>
      <c r="D106" s="530">
        <f t="shared" si="3"/>
        <v>0.33333333333333326</v>
      </c>
      <c r="E106" s="530">
        <f t="shared" si="3"/>
        <v>0</v>
      </c>
      <c r="F106" s="530">
        <f t="shared" si="3"/>
        <v>0</v>
      </c>
    </row>
    <row r="107" spans="2:12" ht="15.75" thickBot="1">
      <c r="B107" s="520" t="s">
        <v>22</v>
      </c>
      <c r="C107" s="497" t="s">
        <v>20</v>
      </c>
      <c r="D107" s="530" t="e">
        <f t="shared" si="3"/>
        <v>#DIV/0!</v>
      </c>
      <c r="E107" s="530">
        <f t="shared" si="3"/>
        <v>0</v>
      </c>
      <c r="F107" s="530">
        <f t="shared" si="3"/>
        <v>0</v>
      </c>
    </row>
    <row r="108" spans="2:12" ht="15.75" customHeight="1" thickBot="1">
      <c r="B108" s="1164" t="s">
        <v>110</v>
      </c>
      <c r="C108" s="1165"/>
      <c r="D108" s="1165"/>
      <c r="E108" s="1165"/>
      <c r="F108" s="1166"/>
    </row>
    <row r="109" spans="2:12" ht="12.75" customHeight="1">
      <c r="B109" s="1167"/>
      <c r="C109" s="528">
        <v>2021</v>
      </c>
      <c r="D109" s="528">
        <v>2022</v>
      </c>
      <c r="E109" s="528">
        <v>2023</v>
      </c>
      <c r="F109" s="528">
        <v>2024</v>
      </c>
      <c r="G109" s="531"/>
    </row>
    <row r="110" spans="2:12" ht="13.5" customHeight="1" thickBot="1">
      <c r="B110" s="1168"/>
      <c r="C110" s="529" t="s">
        <v>7</v>
      </c>
      <c r="D110" s="529" t="s">
        <v>8</v>
      </c>
      <c r="E110" s="529" t="s">
        <v>8</v>
      </c>
      <c r="F110" s="529" t="s">
        <v>8</v>
      </c>
    </row>
    <row r="111" spans="2:12" ht="15.75" thickBot="1">
      <c r="B111" s="532" t="s">
        <v>23</v>
      </c>
      <c r="C111" s="256">
        <f>C112+C113</f>
        <v>0</v>
      </c>
      <c r="D111" s="256">
        <f>D112+D113</f>
        <v>0</v>
      </c>
      <c r="E111" s="256">
        <f>E112+E113</f>
        <v>0</v>
      </c>
      <c r="F111" s="256">
        <f>F112+F113</f>
        <v>0</v>
      </c>
    </row>
    <row r="112" spans="2:12" ht="15.75" thickBot="1">
      <c r="B112" s="533" t="s">
        <v>154</v>
      </c>
      <c r="C112" s="255">
        <v>0</v>
      </c>
      <c r="D112" s="255">
        <v>0</v>
      </c>
      <c r="E112" s="255">
        <v>0</v>
      </c>
      <c r="F112" s="255">
        <v>0</v>
      </c>
    </row>
    <row r="113" spans="2:9" ht="15.75" thickBot="1">
      <c r="B113" s="533" t="s">
        <v>155</v>
      </c>
      <c r="C113" s="255"/>
      <c r="D113" s="255"/>
      <c r="E113" s="255"/>
      <c r="F113" s="255"/>
    </row>
    <row r="114" spans="2:9" ht="15.75" thickBot="1">
      <c r="B114" s="532" t="s">
        <v>24</v>
      </c>
      <c r="C114" s="256">
        <f>C115+C116</f>
        <v>0</v>
      </c>
      <c r="D114" s="256">
        <f>D115+D116</f>
        <v>0</v>
      </c>
      <c r="E114" s="256">
        <f>E115+E116</f>
        <v>0</v>
      </c>
      <c r="F114" s="256">
        <f>F115+F116</f>
        <v>0</v>
      </c>
    </row>
    <row r="115" spans="2:9" ht="15.75" thickBot="1">
      <c r="B115" s="533" t="s">
        <v>154</v>
      </c>
      <c r="C115" s="255">
        <v>0</v>
      </c>
      <c r="D115" s="255">
        <v>0</v>
      </c>
      <c r="E115" s="255">
        <v>0</v>
      </c>
      <c r="F115" s="255">
        <v>0</v>
      </c>
      <c r="I115" s="531"/>
    </row>
    <row r="116" spans="2:9" ht="15.75" thickBot="1">
      <c r="B116" s="533" t="s">
        <v>155</v>
      </c>
      <c r="C116" s="255"/>
      <c r="D116" s="256"/>
      <c r="E116" s="256"/>
      <c r="F116" s="256"/>
      <c r="I116" s="531"/>
    </row>
    <row r="117" spans="2:9" ht="15.75" thickBot="1">
      <c r="B117" s="532" t="s">
        <v>25</v>
      </c>
      <c r="C117" s="255">
        <f>C118+C119</f>
        <v>9000</v>
      </c>
      <c r="D117" s="256">
        <f>D118+D119</f>
        <v>12000</v>
      </c>
      <c r="E117" s="256">
        <f>E118+E119</f>
        <v>12000</v>
      </c>
      <c r="F117" s="256">
        <f>F118+F119</f>
        <v>12000</v>
      </c>
    </row>
    <row r="118" spans="2:9" ht="15.75" thickBot="1">
      <c r="B118" s="533" t="s">
        <v>154</v>
      </c>
      <c r="C118" s="255">
        <v>9000</v>
      </c>
      <c r="D118" s="255">
        <v>12000</v>
      </c>
      <c r="E118" s="255">
        <v>12000</v>
      </c>
      <c r="F118" s="255">
        <v>12000</v>
      </c>
    </row>
    <row r="119" spans="2:9" ht="15.75" thickBot="1">
      <c r="B119" s="533" t="s">
        <v>155</v>
      </c>
      <c r="C119" s="255"/>
      <c r="D119" s="256"/>
      <c r="E119" s="256"/>
      <c r="F119" s="256"/>
    </row>
    <row r="120" spans="2:9" ht="15.75" thickBot="1">
      <c r="B120" s="532" t="s">
        <v>26</v>
      </c>
      <c r="C120" s="255"/>
      <c r="D120" s="256"/>
      <c r="E120" s="256"/>
      <c r="F120" s="256"/>
    </row>
    <row r="121" spans="2:9" ht="15.75" thickBot="1">
      <c r="B121" s="533" t="s">
        <v>154</v>
      </c>
      <c r="C121" s="255"/>
      <c r="D121" s="256"/>
      <c r="E121" s="256"/>
      <c r="F121" s="256"/>
    </row>
    <row r="122" spans="2:9" ht="15.75" thickBot="1">
      <c r="B122" s="533" t="s">
        <v>155</v>
      </c>
      <c r="C122" s="255"/>
      <c r="D122" s="256"/>
      <c r="E122" s="256"/>
      <c r="F122" s="256"/>
    </row>
    <row r="123" spans="2:9" ht="15.75" thickBot="1">
      <c r="B123" s="532" t="s">
        <v>27</v>
      </c>
      <c r="C123" s="255"/>
      <c r="D123" s="256"/>
      <c r="E123" s="256"/>
      <c r="F123" s="256"/>
    </row>
    <row r="124" spans="2:9" ht="15.75" thickBot="1">
      <c r="B124" s="533" t="s">
        <v>154</v>
      </c>
      <c r="C124" s="255"/>
      <c r="D124" s="256"/>
      <c r="E124" s="256"/>
      <c r="F124" s="256"/>
    </row>
    <row r="125" spans="2:9" ht="15.75" thickBot="1">
      <c r="B125" s="533" t="s">
        <v>155</v>
      </c>
      <c r="C125" s="255"/>
      <c r="D125" s="256"/>
      <c r="E125" s="256"/>
      <c r="F125" s="256"/>
    </row>
    <row r="126" spans="2:9" ht="15.75" thickBot="1">
      <c r="B126" s="532" t="s">
        <v>28</v>
      </c>
      <c r="C126" s="255">
        <f>C127+C128</f>
        <v>0</v>
      </c>
      <c r="D126" s="256">
        <f>D127+D128</f>
        <v>0</v>
      </c>
      <c r="E126" s="256">
        <f>E127+E128</f>
        <v>0</v>
      </c>
      <c r="F126" s="256">
        <f>F127+F128</f>
        <v>0</v>
      </c>
    </row>
    <row r="127" spans="2:9" ht="15.75" thickBot="1">
      <c r="B127" s="533" t="s">
        <v>154</v>
      </c>
      <c r="C127" s="255">
        <v>0</v>
      </c>
      <c r="D127" s="255">
        <v>0</v>
      </c>
      <c r="E127" s="255">
        <v>0</v>
      </c>
      <c r="F127" s="255">
        <v>0</v>
      </c>
    </row>
    <row r="128" spans="2:9" ht="15.75" thickBot="1">
      <c r="B128" s="533" t="s">
        <v>155</v>
      </c>
      <c r="C128" s="255"/>
      <c r="D128" s="256"/>
      <c r="E128" s="256"/>
      <c r="F128" s="256"/>
    </row>
    <row r="129" spans="2:13" ht="15.75" thickBot="1">
      <c r="B129" s="532" t="s">
        <v>29</v>
      </c>
      <c r="C129" s="255">
        <v>0</v>
      </c>
      <c r="D129" s="256">
        <v>0</v>
      </c>
      <c r="E129" s="256">
        <f>D129*1.03*0.99</f>
        <v>0</v>
      </c>
      <c r="F129" s="256">
        <f>E129*1.03*0.99</f>
        <v>0</v>
      </c>
      <c r="I129" s="534"/>
    </row>
    <row r="130" spans="2:13" ht="15.75" thickBot="1">
      <c r="B130" s="533" t="s">
        <v>154</v>
      </c>
      <c r="C130" s="255"/>
      <c r="D130" s="537"/>
      <c r="E130" s="537"/>
      <c r="F130" s="537"/>
      <c r="K130" s="535"/>
      <c r="L130" s="535"/>
      <c r="M130" s="535"/>
    </row>
    <row r="131" spans="2:13" ht="15.75" thickBot="1">
      <c r="B131" s="533" t="s">
        <v>155</v>
      </c>
      <c r="C131" s="255"/>
      <c r="D131" s="536"/>
      <c r="E131" s="537"/>
      <c r="F131" s="537"/>
    </row>
    <row r="132" spans="2:13" ht="15.75" thickBot="1">
      <c r="B132" s="538" t="s">
        <v>35</v>
      </c>
      <c r="C132" s="255">
        <f>C129+C126+C123+C120+C117+C114+C111</f>
        <v>9000</v>
      </c>
      <c r="D132" s="255">
        <f>D129+D126+D123+D120+D117+D114+D111</f>
        <v>12000</v>
      </c>
      <c r="E132" s="255">
        <f>E129+E126+E123+E120+E117+E114+E111</f>
        <v>12000</v>
      </c>
      <c r="F132" s="255">
        <f>F129+F126+F123+F120+F117+F114+F111</f>
        <v>12000</v>
      </c>
    </row>
    <row r="133" spans="2:13" ht="15.75" thickBot="1">
      <c r="B133" s="539" t="s">
        <v>31</v>
      </c>
      <c r="C133" s="540">
        <f>IF(C132-C103=0,0,"Error")</f>
        <v>0</v>
      </c>
      <c r="D133" s="540">
        <f>IF(D132-D103=0,0,"Error")</f>
        <v>0</v>
      </c>
      <c r="E133" s="540">
        <f>IF(E132-E103=0,0,"Error")</f>
        <v>0</v>
      </c>
      <c r="F133" s="540">
        <f>IF(F132-F103=0,0,"Error")</f>
        <v>0</v>
      </c>
    </row>
    <row r="134" spans="2:13" ht="15.75" thickBot="1">
      <c r="B134" s="1194" t="s">
        <v>38</v>
      </c>
      <c r="C134" s="1195"/>
      <c r="D134" s="1195"/>
      <c r="E134" s="1195"/>
      <c r="F134" s="1196"/>
    </row>
    <row r="135" spans="2:13" ht="15.75" thickBot="1">
      <c r="B135" s="1194" t="s">
        <v>39</v>
      </c>
      <c r="C135" s="1195"/>
      <c r="D135" s="1195"/>
      <c r="E135" s="1195"/>
      <c r="F135" s="1196"/>
    </row>
    <row r="136" spans="2:13" ht="15.75" thickBot="1">
      <c r="B136" s="527" t="s">
        <v>48</v>
      </c>
      <c r="C136" s="1179" t="s">
        <v>127</v>
      </c>
      <c r="D136" s="1180"/>
      <c r="E136" s="1181"/>
      <c r="F136" s="1182"/>
    </row>
    <row r="137" spans="2:13" ht="30.75" customHeight="1" thickBot="1">
      <c r="B137" s="527" t="s">
        <v>68</v>
      </c>
      <c r="C137" s="527" t="s">
        <v>324</v>
      </c>
      <c r="D137" s="542" t="s">
        <v>156</v>
      </c>
      <c r="E137" s="1183" t="s">
        <v>126</v>
      </c>
      <c r="F137" s="1184"/>
      <c r="H137" s="1185" t="s">
        <v>157</v>
      </c>
      <c r="I137" s="1186"/>
      <c r="J137" s="1186"/>
      <c r="K137" s="1186"/>
      <c r="L137" s="1187"/>
    </row>
    <row r="138" spans="2:13" ht="31.5" customHeight="1" thickBot="1">
      <c r="B138" s="520" t="s">
        <v>14</v>
      </c>
      <c r="C138" s="1191" t="s">
        <v>799</v>
      </c>
      <c r="D138" s="1192"/>
      <c r="E138" s="1192"/>
      <c r="F138" s="1193"/>
      <c r="H138" s="1188"/>
      <c r="I138" s="1189"/>
      <c r="J138" s="1189"/>
      <c r="K138" s="1189"/>
      <c r="L138" s="1190"/>
    </row>
    <row r="139" spans="2:13" ht="15.75" thickBot="1">
      <c r="B139" s="520" t="s">
        <v>15</v>
      </c>
      <c r="C139" s="1175" t="s">
        <v>798</v>
      </c>
      <c r="D139" s="1176"/>
      <c r="E139" s="1176"/>
      <c r="F139" s="1177"/>
    </row>
    <row r="140" spans="2:13" ht="12.75" customHeight="1">
      <c r="B140" s="1167"/>
      <c r="C140" s="528">
        <v>2021</v>
      </c>
      <c r="D140" s="528">
        <v>2022</v>
      </c>
      <c r="E140" s="528">
        <v>2023</v>
      </c>
      <c r="F140" s="528">
        <v>2024</v>
      </c>
    </row>
    <row r="141" spans="2:13" ht="9" customHeight="1" thickBot="1">
      <c r="B141" s="1168"/>
      <c r="C141" s="529" t="s">
        <v>7</v>
      </c>
      <c r="D141" s="529" t="s">
        <v>8</v>
      </c>
      <c r="E141" s="529" t="s">
        <v>8</v>
      </c>
      <c r="F141" s="529" t="s">
        <v>8</v>
      </c>
    </row>
    <row r="142" spans="2:13" ht="15.75" thickBot="1">
      <c r="B142" s="520" t="s">
        <v>16</v>
      </c>
      <c r="C142" s="254">
        <v>10</v>
      </c>
      <c r="D142" s="254">
        <v>0</v>
      </c>
      <c r="E142" s="254">
        <v>0</v>
      </c>
      <c r="F142" s="254">
        <v>0</v>
      </c>
    </row>
    <row r="143" spans="2:13" ht="15.75" thickBot="1">
      <c r="B143" s="520" t="s">
        <v>17</v>
      </c>
      <c r="C143" s="254">
        <f>C161</f>
        <v>5000</v>
      </c>
      <c r="D143" s="254">
        <f>D161</f>
        <v>0</v>
      </c>
      <c r="E143" s="254">
        <f>E161</f>
        <v>0</v>
      </c>
      <c r="F143" s="254">
        <f>F161</f>
        <v>0</v>
      </c>
    </row>
    <row r="144" spans="2:13" ht="15.75" thickBot="1">
      <c r="B144" s="520" t="s">
        <v>18</v>
      </c>
      <c r="C144" s="254">
        <f>C143/C142</f>
        <v>500</v>
      </c>
      <c r="D144" s="254" t="e">
        <f>D143/D142</f>
        <v>#DIV/0!</v>
      </c>
      <c r="E144" s="254" t="e">
        <f>E143/E142</f>
        <v>#DIV/0!</v>
      </c>
      <c r="F144" s="254" t="e">
        <f>F143/F142</f>
        <v>#DIV/0!</v>
      </c>
    </row>
    <row r="145" spans="2:12" ht="15.75" thickBot="1">
      <c r="B145" s="520" t="s">
        <v>19</v>
      </c>
      <c r="C145" s="497" t="s">
        <v>20</v>
      </c>
      <c r="D145" s="530">
        <f t="shared" ref="D145:F147" si="4">D142/C142-1</f>
        <v>-1</v>
      </c>
      <c r="E145" s="530" t="e">
        <f t="shared" si="4"/>
        <v>#DIV/0!</v>
      </c>
      <c r="F145" s="530" t="e">
        <f t="shared" si="4"/>
        <v>#DIV/0!</v>
      </c>
      <c r="I145" s="531"/>
      <c r="J145" s="531"/>
      <c r="K145" s="531"/>
      <c r="L145" s="531"/>
    </row>
    <row r="146" spans="2:12" ht="15.75" thickBot="1">
      <c r="B146" s="520" t="s">
        <v>21</v>
      </c>
      <c r="C146" s="497" t="s">
        <v>20</v>
      </c>
      <c r="D146" s="530">
        <f t="shared" si="4"/>
        <v>-1</v>
      </c>
      <c r="E146" s="530" t="e">
        <f t="shared" si="4"/>
        <v>#DIV/0!</v>
      </c>
      <c r="F146" s="530" t="e">
        <f t="shared" si="4"/>
        <v>#DIV/0!</v>
      </c>
    </row>
    <row r="147" spans="2:12" ht="15.75" thickBot="1">
      <c r="B147" s="520" t="s">
        <v>22</v>
      </c>
      <c r="C147" s="497" t="s">
        <v>20</v>
      </c>
      <c r="D147" s="530" t="e">
        <f t="shared" si="4"/>
        <v>#DIV/0!</v>
      </c>
      <c r="E147" s="530" t="e">
        <f t="shared" si="4"/>
        <v>#DIV/0!</v>
      </c>
      <c r="F147" s="530" t="e">
        <f t="shared" si="4"/>
        <v>#DIV/0!</v>
      </c>
    </row>
    <row r="148" spans="2:12" ht="15.75" customHeight="1" thickBot="1">
      <c r="B148" s="1164" t="s">
        <v>112</v>
      </c>
      <c r="C148" s="1165"/>
      <c r="D148" s="1165"/>
      <c r="E148" s="1165"/>
      <c r="F148" s="1166"/>
    </row>
    <row r="149" spans="2:12" ht="12.75" customHeight="1">
      <c r="B149" s="1167"/>
      <c r="C149" s="528">
        <v>2021</v>
      </c>
      <c r="D149" s="528">
        <v>2022</v>
      </c>
      <c r="E149" s="528">
        <v>2023</v>
      </c>
      <c r="F149" s="528">
        <v>2024</v>
      </c>
    </row>
    <row r="150" spans="2:12" ht="9" customHeight="1" thickBot="1">
      <c r="B150" s="1168"/>
      <c r="C150" s="529" t="s">
        <v>7</v>
      </c>
      <c r="D150" s="529" t="s">
        <v>8</v>
      </c>
      <c r="E150" s="529" t="s">
        <v>8</v>
      </c>
      <c r="F150" s="529" t="s">
        <v>8</v>
      </c>
    </row>
    <row r="151" spans="2:12" ht="15.75" thickBot="1">
      <c r="B151" s="532" t="s">
        <v>41</v>
      </c>
      <c r="C151" s="256">
        <f>C152+C153+C154+C155</f>
        <v>0</v>
      </c>
      <c r="D151" s="256">
        <f>D152+D153+D154+D155</f>
        <v>0</v>
      </c>
      <c r="E151" s="256">
        <f>E152+E153+E154+E155</f>
        <v>0</v>
      </c>
      <c r="F151" s="256">
        <f>F152+F153+F154+F155</f>
        <v>0</v>
      </c>
    </row>
    <row r="152" spans="2:12" ht="15.75" thickBot="1">
      <c r="B152" s="533" t="s">
        <v>154</v>
      </c>
      <c r="C152" s="256">
        <v>0</v>
      </c>
      <c r="D152" s="256">
        <v>0</v>
      </c>
      <c r="E152" s="256">
        <v>0</v>
      </c>
      <c r="F152" s="256">
        <v>0</v>
      </c>
    </row>
    <row r="153" spans="2:12" ht="15.75" thickBot="1">
      <c r="B153" s="533" t="s">
        <v>159</v>
      </c>
      <c r="C153" s="256"/>
      <c r="D153" s="256"/>
      <c r="E153" s="256"/>
      <c r="F153" s="256"/>
    </row>
    <row r="154" spans="2:12" ht="15.75" thickBot="1">
      <c r="B154" s="533" t="s">
        <v>160</v>
      </c>
      <c r="C154" s="256"/>
      <c r="D154" s="256"/>
      <c r="E154" s="256"/>
      <c r="F154" s="256"/>
    </row>
    <row r="155" spans="2:12" ht="15.75" thickBot="1">
      <c r="B155" s="533" t="s">
        <v>161</v>
      </c>
      <c r="C155" s="256"/>
      <c r="D155" s="256"/>
      <c r="E155" s="256"/>
      <c r="F155" s="256"/>
    </row>
    <row r="156" spans="2:12" ht="15.75" thickBot="1">
      <c r="B156" s="532" t="s">
        <v>42</v>
      </c>
      <c r="C156" s="255">
        <f>C157+C158+C159+C160</f>
        <v>5000</v>
      </c>
      <c r="D156" s="255">
        <f>D157+D158+D159+D160</f>
        <v>0</v>
      </c>
      <c r="E156" s="255">
        <f>E157+E158+E159+E160</f>
        <v>0</v>
      </c>
      <c r="F156" s="255">
        <f>F157+F158+F159+F160</f>
        <v>0</v>
      </c>
    </row>
    <row r="157" spans="2:12" ht="15.75" thickBot="1">
      <c r="B157" s="533" t="s">
        <v>154</v>
      </c>
      <c r="C157" s="256">
        <v>5000</v>
      </c>
      <c r="D157" s="256">
        <v>0</v>
      </c>
      <c r="E157" s="256">
        <v>0</v>
      </c>
      <c r="F157" s="256">
        <v>0</v>
      </c>
    </row>
    <row r="158" spans="2:12" ht="15.75" thickBot="1">
      <c r="B158" s="533" t="s">
        <v>159</v>
      </c>
      <c r="C158" s="255"/>
      <c r="D158" s="256"/>
      <c r="E158" s="256"/>
      <c r="F158" s="256"/>
    </row>
    <row r="159" spans="2:12" ht="15.75" thickBot="1">
      <c r="B159" s="533" t="s">
        <v>160</v>
      </c>
      <c r="C159" s="255"/>
      <c r="D159" s="256"/>
      <c r="E159" s="256"/>
      <c r="F159" s="256"/>
    </row>
    <row r="160" spans="2:12" ht="15.75" thickBot="1">
      <c r="B160" s="533" t="s">
        <v>161</v>
      </c>
      <c r="C160" s="255"/>
      <c r="D160" s="256"/>
      <c r="E160" s="256"/>
      <c r="F160" s="256"/>
    </row>
    <row r="161" spans="2:12" ht="15.75" thickBot="1">
      <c r="B161" s="543" t="s">
        <v>30</v>
      </c>
      <c r="C161" s="255">
        <f>C151+C156</f>
        <v>5000</v>
      </c>
      <c r="D161" s="255">
        <f>D151+D156</f>
        <v>0</v>
      </c>
      <c r="E161" s="255">
        <f>E151+E156</f>
        <v>0</v>
      </c>
      <c r="F161" s="255">
        <f>F151+F156</f>
        <v>0</v>
      </c>
    </row>
    <row r="162" spans="2:12" ht="15.75" thickBot="1">
      <c r="B162" s="1194" t="s">
        <v>44</v>
      </c>
      <c r="C162" s="1195"/>
      <c r="D162" s="1195"/>
      <c r="E162" s="1195"/>
      <c r="F162" s="1196"/>
    </row>
    <row r="163" spans="2:12" ht="15.75" thickBot="1">
      <c r="B163" s="1194" t="s">
        <v>45</v>
      </c>
      <c r="C163" s="1195"/>
      <c r="D163" s="1195"/>
      <c r="E163" s="1195"/>
      <c r="F163" s="1196"/>
    </row>
    <row r="164" spans="2:12" ht="15.75" thickBot="1">
      <c r="B164" s="527" t="s">
        <v>48</v>
      </c>
      <c r="C164" s="1179" t="s">
        <v>797</v>
      </c>
      <c r="D164" s="1180"/>
      <c r="E164" s="1181"/>
      <c r="F164" s="1182"/>
    </row>
    <row r="165" spans="2:12" ht="45" customHeight="1" thickBot="1">
      <c r="B165" s="527" t="s">
        <v>13</v>
      </c>
      <c r="C165" s="544" t="s">
        <v>796</v>
      </c>
      <c r="D165" s="542" t="s">
        <v>156</v>
      </c>
      <c r="E165" s="1183" t="s">
        <v>125</v>
      </c>
      <c r="F165" s="1184"/>
      <c r="H165" s="1185" t="s">
        <v>157</v>
      </c>
      <c r="I165" s="1186"/>
      <c r="J165" s="1186"/>
      <c r="K165" s="1186"/>
      <c r="L165" s="1187"/>
    </row>
    <row r="166" spans="2:12" ht="44.25" customHeight="1" thickBot="1">
      <c r="B166" s="520" t="s">
        <v>14</v>
      </c>
      <c r="C166" s="1191" t="s">
        <v>381</v>
      </c>
      <c r="D166" s="1192"/>
      <c r="E166" s="1192"/>
      <c r="F166" s="1193"/>
      <c r="H166" s="1188"/>
      <c r="I166" s="1189"/>
      <c r="J166" s="1189"/>
      <c r="K166" s="1189"/>
      <c r="L166" s="1190"/>
    </row>
    <row r="167" spans="2:12" ht="15.75" thickBot="1">
      <c r="B167" s="520" t="s">
        <v>15</v>
      </c>
      <c r="C167" s="1175" t="s">
        <v>382</v>
      </c>
      <c r="D167" s="1176"/>
      <c r="E167" s="1176"/>
      <c r="F167" s="1177"/>
    </row>
    <row r="168" spans="2:12" ht="13.5" customHeight="1">
      <c r="B168" s="1167"/>
      <c r="C168" s="528">
        <v>2021</v>
      </c>
      <c r="D168" s="528">
        <v>2022</v>
      </c>
      <c r="E168" s="528">
        <v>2023</v>
      </c>
      <c r="F168" s="528">
        <v>2024</v>
      </c>
    </row>
    <row r="169" spans="2:12" ht="13.5" customHeight="1" thickBot="1">
      <c r="B169" s="1168"/>
      <c r="C169" s="529" t="s">
        <v>7</v>
      </c>
      <c r="D169" s="529" t="s">
        <v>8</v>
      </c>
      <c r="E169" s="529" t="s">
        <v>8</v>
      </c>
      <c r="F169" s="529" t="s">
        <v>8</v>
      </c>
    </row>
    <row r="170" spans="2:12" ht="15.75" thickBot="1">
      <c r="B170" s="520" t="s">
        <v>16</v>
      </c>
      <c r="C170" s="254">
        <v>1</v>
      </c>
      <c r="D170" s="254">
        <v>1</v>
      </c>
      <c r="E170" s="254">
        <v>1</v>
      </c>
      <c r="F170" s="254">
        <v>1</v>
      </c>
    </row>
    <row r="171" spans="2:12" ht="15.75" thickBot="1">
      <c r="B171" s="520" t="s">
        <v>17</v>
      </c>
      <c r="C171" s="254">
        <f>C189</f>
        <v>47000</v>
      </c>
      <c r="D171" s="254">
        <f>D189</f>
        <v>55000</v>
      </c>
      <c r="E171" s="254">
        <f>E189</f>
        <v>50000</v>
      </c>
      <c r="F171" s="254">
        <f>F189</f>
        <v>50000</v>
      </c>
    </row>
    <row r="172" spans="2:12" ht="15.75" thickBot="1">
      <c r="B172" s="520" t="s">
        <v>18</v>
      </c>
      <c r="C172" s="254">
        <f>C171/C170</f>
        <v>47000</v>
      </c>
      <c r="D172" s="254">
        <f>D171/D170</f>
        <v>55000</v>
      </c>
      <c r="E172" s="254">
        <f>E171/E170</f>
        <v>50000</v>
      </c>
      <c r="F172" s="254">
        <f>F171/F170</f>
        <v>50000</v>
      </c>
    </row>
    <row r="173" spans="2:12" ht="15.75" thickBot="1">
      <c r="B173" s="520" t="s">
        <v>19</v>
      </c>
      <c r="C173" s="497" t="s">
        <v>20</v>
      </c>
      <c r="D173" s="530">
        <f t="shared" ref="D173:F175" si="5">D170/C170-1</f>
        <v>0</v>
      </c>
      <c r="E173" s="530">
        <f t="shared" si="5"/>
        <v>0</v>
      </c>
      <c r="F173" s="530">
        <f t="shared" si="5"/>
        <v>0</v>
      </c>
      <c r="H173" s="531"/>
      <c r="I173" s="531"/>
      <c r="J173" s="531"/>
      <c r="K173" s="531"/>
      <c r="L173" s="531"/>
    </row>
    <row r="174" spans="2:12" ht="15.75" thickBot="1">
      <c r="B174" s="520" t="s">
        <v>21</v>
      </c>
      <c r="C174" s="497" t="s">
        <v>20</v>
      </c>
      <c r="D174" s="530">
        <f t="shared" si="5"/>
        <v>0.17021276595744683</v>
      </c>
      <c r="E174" s="530">
        <f t="shared" si="5"/>
        <v>-9.0909090909090939E-2</v>
      </c>
      <c r="F174" s="530">
        <f t="shared" si="5"/>
        <v>0</v>
      </c>
    </row>
    <row r="175" spans="2:12" ht="15.75" thickBot="1">
      <c r="B175" s="520" t="s">
        <v>22</v>
      </c>
      <c r="C175" s="497" t="s">
        <v>20</v>
      </c>
      <c r="D175" s="530">
        <f t="shared" si="5"/>
        <v>0.17021276595744683</v>
      </c>
      <c r="E175" s="530">
        <f t="shared" si="5"/>
        <v>-9.0909090909090939E-2</v>
      </c>
      <c r="F175" s="530">
        <f t="shared" si="5"/>
        <v>0</v>
      </c>
    </row>
    <row r="176" spans="2:12" ht="15.75" customHeight="1" thickBot="1">
      <c r="B176" s="1164" t="s">
        <v>131</v>
      </c>
      <c r="C176" s="1165"/>
      <c r="D176" s="1165"/>
      <c r="E176" s="1165"/>
      <c r="F176" s="1166"/>
    </row>
    <row r="177" spans="2:6" ht="12.75" customHeight="1">
      <c r="B177" s="1167"/>
      <c r="C177" s="528">
        <v>2021</v>
      </c>
      <c r="D177" s="528">
        <v>2022</v>
      </c>
      <c r="E177" s="528">
        <v>2023</v>
      </c>
      <c r="F177" s="528">
        <v>2024</v>
      </c>
    </row>
    <row r="178" spans="2:6" ht="15" customHeight="1" thickBot="1">
      <c r="B178" s="1168"/>
      <c r="C178" s="529" t="s">
        <v>7</v>
      </c>
      <c r="D178" s="529" t="s">
        <v>8</v>
      </c>
      <c r="E178" s="529" t="s">
        <v>8</v>
      </c>
      <c r="F178" s="529" t="s">
        <v>8</v>
      </c>
    </row>
    <row r="179" spans="2:6" ht="15.75" thickBot="1">
      <c r="B179" s="532" t="s">
        <v>41</v>
      </c>
      <c r="C179" s="256">
        <f>C180+C181+C182+C183</f>
        <v>0</v>
      </c>
      <c r="D179" s="256">
        <f>D180+D181+D182+D183</f>
        <v>0</v>
      </c>
      <c r="E179" s="256">
        <f>E180+E181+E182+E183</f>
        <v>0</v>
      </c>
      <c r="F179" s="256">
        <f>F180+F181+F182+F183</f>
        <v>0</v>
      </c>
    </row>
    <row r="180" spans="2:6" ht="15.75" thickBot="1">
      <c r="B180" s="533" t="s">
        <v>154</v>
      </c>
      <c r="C180" s="256"/>
      <c r="D180" s="256"/>
      <c r="E180" s="256"/>
      <c r="F180" s="256"/>
    </row>
    <row r="181" spans="2:6" ht="15.75" thickBot="1">
      <c r="B181" s="533" t="s">
        <v>159</v>
      </c>
      <c r="C181" s="256"/>
      <c r="D181" s="256"/>
      <c r="E181" s="256"/>
      <c r="F181" s="256"/>
    </row>
    <row r="182" spans="2:6" ht="15.75" thickBot="1">
      <c r="B182" s="533" t="s">
        <v>160</v>
      </c>
      <c r="C182" s="256"/>
      <c r="D182" s="256"/>
      <c r="E182" s="256"/>
      <c r="F182" s="256"/>
    </row>
    <row r="183" spans="2:6" ht="15.75" thickBot="1">
      <c r="B183" s="533" t="s">
        <v>161</v>
      </c>
      <c r="C183" s="256"/>
      <c r="D183" s="256"/>
      <c r="E183" s="256"/>
      <c r="F183" s="256"/>
    </row>
    <row r="184" spans="2:6" ht="15.75" thickBot="1">
      <c r="B184" s="532" t="s">
        <v>42</v>
      </c>
      <c r="C184" s="255">
        <f>C185+C186+C187+C188</f>
        <v>47000</v>
      </c>
      <c r="D184" s="255">
        <f>D185+D186+D187+D188</f>
        <v>55000</v>
      </c>
      <c r="E184" s="255">
        <f>E185+E186+E187+E188</f>
        <v>50000</v>
      </c>
      <c r="F184" s="255">
        <f>F185+F186+F187+F188</f>
        <v>50000</v>
      </c>
    </row>
    <row r="185" spans="2:6" ht="15.75" thickBot="1">
      <c r="B185" s="533" t="s">
        <v>154</v>
      </c>
      <c r="C185" s="256">
        <v>47000</v>
      </c>
      <c r="D185" s="256">
        <v>55000</v>
      </c>
      <c r="E185" s="256">
        <v>50000</v>
      </c>
      <c r="F185" s="256">
        <v>50000</v>
      </c>
    </row>
    <row r="186" spans="2:6" ht="15.75" thickBot="1">
      <c r="B186" s="533" t="s">
        <v>159</v>
      </c>
      <c r="C186" s="255"/>
      <c r="D186" s="256"/>
      <c r="E186" s="256"/>
      <c r="F186" s="256"/>
    </row>
    <row r="187" spans="2:6" ht="15.75" thickBot="1">
      <c r="B187" s="533" t="s">
        <v>160</v>
      </c>
      <c r="C187" s="255"/>
      <c r="D187" s="256"/>
      <c r="E187" s="256"/>
      <c r="F187" s="256"/>
    </row>
    <row r="188" spans="2:6" ht="15.75" thickBot="1">
      <c r="B188" s="533" t="s">
        <v>161</v>
      </c>
      <c r="C188" s="255"/>
      <c r="D188" s="256"/>
      <c r="E188" s="256"/>
      <c r="F188" s="256"/>
    </row>
    <row r="189" spans="2:6" ht="15.75" thickBot="1">
      <c r="B189" s="543" t="s">
        <v>30</v>
      </c>
      <c r="C189" s="255">
        <f>C179+C184</f>
        <v>47000</v>
      </c>
      <c r="D189" s="255">
        <f>D179+D184</f>
        <v>55000</v>
      </c>
      <c r="E189" s="255">
        <f>E179+E184</f>
        <v>50000</v>
      </c>
      <c r="F189" s="255">
        <f>F179+F184</f>
        <v>50000</v>
      </c>
    </row>
    <row r="190" spans="2:6" ht="15.75" thickBot="1">
      <c r="B190" s="527" t="s">
        <v>48</v>
      </c>
      <c r="C190" s="1169" t="s">
        <v>2808</v>
      </c>
      <c r="D190" s="1178"/>
      <c r="E190" s="1170"/>
      <c r="F190" s="1171"/>
    </row>
    <row r="191" spans="2:6" ht="34.5" thickBot="1">
      <c r="B191" s="527" t="s">
        <v>32</v>
      </c>
      <c r="C191" s="527" t="s">
        <v>383</v>
      </c>
      <c r="D191" s="545" t="s">
        <v>156</v>
      </c>
      <c r="E191" s="546" t="s">
        <v>128</v>
      </c>
      <c r="F191" s="547"/>
    </row>
    <row r="192" spans="2:6" ht="39" customHeight="1" thickBot="1">
      <c r="B192" s="520" t="s">
        <v>14</v>
      </c>
      <c r="C192" s="1172" t="s">
        <v>384</v>
      </c>
      <c r="D192" s="1173"/>
      <c r="E192" s="1173"/>
      <c r="F192" s="1174"/>
    </row>
    <row r="193" spans="2:12" ht="15.75" thickBot="1">
      <c r="B193" s="520" t="s">
        <v>15</v>
      </c>
      <c r="C193" s="1175" t="s">
        <v>69</v>
      </c>
      <c r="D193" s="1176"/>
      <c r="E193" s="1176"/>
      <c r="F193" s="1177"/>
    </row>
    <row r="194" spans="2:12" ht="12.75" customHeight="1">
      <c r="B194" s="1167"/>
      <c r="C194" s="528">
        <v>2021</v>
      </c>
      <c r="D194" s="528">
        <v>2022</v>
      </c>
      <c r="E194" s="528">
        <v>2023</v>
      </c>
      <c r="F194" s="528">
        <v>2024</v>
      </c>
    </row>
    <row r="195" spans="2:12" ht="9" customHeight="1" thickBot="1">
      <c r="B195" s="1168"/>
      <c r="C195" s="529" t="s">
        <v>7</v>
      </c>
      <c r="D195" s="529" t="s">
        <v>8</v>
      </c>
      <c r="E195" s="529" t="s">
        <v>8</v>
      </c>
      <c r="F195" s="529" t="s">
        <v>8</v>
      </c>
    </row>
    <row r="196" spans="2:12" ht="15.75" thickBot="1">
      <c r="B196" s="520" t="s">
        <v>16</v>
      </c>
      <c r="C196" s="497">
        <v>0</v>
      </c>
      <c r="D196" s="497">
        <v>4</v>
      </c>
      <c r="E196" s="497">
        <v>0</v>
      </c>
      <c r="F196" s="497">
        <v>0</v>
      </c>
    </row>
    <row r="197" spans="2:12" ht="15.75" thickBot="1">
      <c r="B197" s="520" t="s">
        <v>17</v>
      </c>
      <c r="C197" s="254">
        <f>C215</f>
        <v>0</v>
      </c>
      <c r="D197" s="254">
        <f>D215</f>
        <v>15000</v>
      </c>
      <c r="E197" s="254">
        <f>E215</f>
        <v>0</v>
      </c>
      <c r="F197" s="254">
        <f>F215</f>
        <v>0</v>
      </c>
    </row>
    <row r="198" spans="2:12" ht="15.75" thickBot="1">
      <c r="B198" s="520" t="s">
        <v>18</v>
      </c>
      <c r="C198" s="254" t="e">
        <f>C197/C196</f>
        <v>#DIV/0!</v>
      </c>
      <c r="D198" s="254">
        <f>D197/D196</f>
        <v>3750</v>
      </c>
      <c r="E198" s="254" t="e">
        <f>E197/E196</f>
        <v>#DIV/0!</v>
      </c>
      <c r="F198" s="254" t="e">
        <f>F197/F196</f>
        <v>#DIV/0!</v>
      </c>
    </row>
    <row r="199" spans="2:12" ht="15.75" thickBot="1">
      <c r="B199" s="520" t="s">
        <v>19</v>
      </c>
      <c r="C199" s="497" t="s">
        <v>20</v>
      </c>
      <c r="D199" s="530" t="e">
        <f t="shared" ref="D199:F201" si="6">D196/C196-1</f>
        <v>#DIV/0!</v>
      </c>
      <c r="E199" s="530">
        <f t="shared" si="6"/>
        <v>-1</v>
      </c>
      <c r="F199" s="530" t="e">
        <f t="shared" si="6"/>
        <v>#DIV/0!</v>
      </c>
      <c r="H199" s="531"/>
      <c r="I199" s="531"/>
      <c r="J199" s="531"/>
      <c r="K199" s="531"/>
      <c r="L199" s="531"/>
    </row>
    <row r="200" spans="2:12" ht="15.75" thickBot="1">
      <c r="B200" s="520" t="s">
        <v>21</v>
      </c>
      <c r="C200" s="497" t="s">
        <v>20</v>
      </c>
      <c r="D200" s="530" t="e">
        <f t="shared" si="6"/>
        <v>#DIV/0!</v>
      </c>
      <c r="E200" s="530">
        <f t="shared" si="6"/>
        <v>-1</v>
      </c>
      <c r="F200" s="530" t="e">
        <f t="shared" si="6"/>
        <v>#DIV/0!</v>
      </c>
    </row>
    <row r="201" spans="2:12" ht="15.75" thickBot="1">
      <c r="B201" s="520" t="s">
        <v>22</v>
      </c>
      <c r="C201" s="497" t="s">
        <v>20</v>
      </c>
      <c r="D201" s="530" t="e">
        <f t="shared" si="6"/>
        <v>#DIV/0!</v>
      </c>
      <c r="E201" s="530" t="e">
        <f t="shared" si="6"/>
        <v>#DIV/0!</v>
      </c>
      <c r="F201" s="530" t="e">
        <f t="shared" si="6"/>
        <v>#DIV/0!</v>
      </c>
    </row>
    <row r="202" spans="2:12" ht="15.75" customHeight="1" thickBot="1">
      <c r="B202" s="1164" t="s">
        <v>164</v>
      </c>
      <c r="C202" s="1165"/>
      <c r="D202" s="1165"/>
      <c r="E202" s="1165"/>
      <c r="F202" s="1166"/>
    </row>
    <row r="203" spans="2:12" ht="12.75" customHeight="1">
      <c r="B203" s="1167"/>
      <c r="C203" s="528">
        <v>2021</v>
      </c>
      <c r="D203" s="528">
        <v>2022</v>
      </c>
      <c r="E203" s="528">
        <v>2023</v>
      </c>
      <c r="F203" s="528">
        <v>2024</v>
      </c>
    </row>
    <row r="204" spans="2:12" ht="13.5" customHeight="1" thickBot="1">
      <c r="B204" s="1168"/>
      <c r="C204" s="529" t="s">
        <v>7</v>
      </c>
      <c r="D204" s="529" t="s">
        <v>8</v>
      </c>
      <c r="E204" s="529" t="s">
        <v>8</v>
      </c>
      <c r="F204" s="529" t="s">
        <v>8</v>
      </c>
    </row>
    <row r="205" spans="2:12" ht="15.75" thickBot="1">
      <c r="B205" s="532" t="s">
        <v>41</v>
      </c>
      <c r="C205" s="256">
        <f>C206+C207+C208+C209</f>
        <v>0</v>
      </c>
      <c r="D205" s="256">
        <f>D206+D207+D208+D209</f>
        <v>0</v>
      </c>
      <c r="E205" s="256">
        <f>E206+E207+E208+E209</f>
        <v>0</v>
      </c>
      <c r="F205" s="256">
        <f>F206+F207+F208+F209</f>
        <v>0</v>
      </c>
    </row>
    <row r="206" spans="2:12" ht="15.75" thickBot="1">
      <c r="B206" s="533" t="s">
        <v>154</v>
      </c>
      <c r="C206" s="256"/>
      <c r="D206" s="256"/>
      <c r="E206" s="256"/>
      <c r="F206" s="256"/>
    </row>
    <row r="207" spans="2:12" ht="15.75" thickBot="1">
      <c r="B207" s="533" t="s">
        <v>159</v>
      </c>
      <c r="C207" s="256"/>
      <c r="D207" s="256"/>
      <c r="E207" s="256"/>
      <c r="F207" s="256"/>
    </row>
    <row r="208" spans="2:12" ht="15.75" thickBot="1">
      <c r="B208" s="533" t="s">
        <v>160</v>
      </c>
      <c r="C208" s="256"/>
      <c r="D208" s="256"/>
      <c r="E208" s="256"/>
      <c r="F208" s="256"/>
    </row>
    <row r="209" spans="2:6" ht="15.75" thickBot="1">
      <c r="B209" s="533" t="s">
        <v>161</v>
      </c>
      <c r="C209" s="256"/>
      <c r="D209" s="256"/>
      <c r="E209" s="256"/>
      <c r="F209" s="256"/>
    </row>
    <row r="210" spans="2:6" ht="15.75" thickBot="1">
      <c r="B210" s="532" t="s">
        <v>42</v>
      </c>
      <c r="C210" s="255">
        <f>C211+C212+C213+C214</f>
        <v>0</v>
      </c>
      <c r="D210" s="255">
        <f>D211+D212+D213+D214</f>
        <v>15000</v>
      </c>
      <c r="E210" s="255">
        <f>E211+E212+E213+E214</f>
        <v>0</v>
      </c>
      <c r="F210" s="255">
        <f>F211+F212+F213+F214</f>
        <v>0</v>
      </c>
    </row>
    <row r="211" spans="2:6" ht="15.75" thickBot="1">
      <c r="B211" s="533" t="s">
        <v>154</v>
      </c>
      <c r="C211" s="256"/>
      <c r="D211" s="256">
        <v>15000</v>
      </c>
      <c r="E211" s="256">
        <v>0</v>
      </c>
      <c r="F211" s="256"/>
    </row>
    <row r="212" spans="2:6" ht="15.75" thickBot="1">
      <c r="B212" s="533" t="s">
        <v>159</v>
      </c>
      <c r="C212" s="255"/>
      <c r="D212" s="256"/>
      <c r="E212" s="256"/>
      <c r="F212" s="256"/>
    </row>
    <row r="213" spans="2:6" ht="15.75" thickBot="1">
      <c r="B213" s="533" t="s">
        <v>160</v>
      </c>
      <c r="C213" s="255"/>
      <c r="D213" s="256"/>
      <c r="E213" s="256"/>
      <c r="F213" s="256"/>
    </row>
    <row r="214" spans="2:6" ht="15.75" thickBot="1">
      <c r="B214" s="533" t="s">
        <v>161</v>
      </c>
      <c r="C214" s="255"/>
      <c r="D214" s="256"/>
      <c r="E214" s="256"/>
      <c r="F214" s="256"/>
    </row>
    <row r="215" spans="2:6" ht="15.75" thickBot="1">
      <c r="B215" s="538" t="s">
        <v>33</v>
      </c>
      <c r="C215" s="255">
        <f>C205+C210</f>
        <v>0</v>
      </c>
      <c r="D215" s="255">
        <f>D205+D210</f>
        <v>15000</v>
      </c>
      <c r="E215" s="255">
        <f>E205+E210</f>
        <v>0</v>
      </c>
      <c r="F215" s="255">
        <f>F205+F210</f>
        <v>0</v>
      </c>
    </row>
    <row r="216" spans="2:6" ht="15.75" thickBot="1">
      <c r="B216" s="527" t="s">
        <v>48</v>
      </c>
      <c r="C216" s="1169" t="s">
        <v>2809</v>
      </c>
      <c r="D216" s="1178"/>
      <c r="E216" s="1170"/>
      <c r="F216" s="1171"/>
    </row>
    <row r="217" spans="2:6" ht="34.5" thickBot="1">
      <c r="B217" s="527" t="s">
        <v>32</v>
      </c>
      <c r="C217" s="527" t="s">
        <v>383</v>
      </c>
      <c r="D217" s="545" t="s">
        <v>156</v>
      </c>
      <c r="E217" s="546"/>
      <c r="F217" s="547"/>
    </row>
    <row r="218" spans="2:6" ht="39" customHeight="1" thickBot="1">
      <c r="B218" s="520" t="s">
        <v>14</v>
      </c>
      <c r="C218" s="1172" t="s">
        <v>2810</v>
      </c>
      <c r="D218" s="1173"/>
      <c r="E218" s="1173"/>
      <c r="F218" s="1174"/>
    </row>
    <row r="219" spans="2:6" ht="15.75" thickBot="1">
      <c r="B219" s="520" t="s">
        <v>15</v>
      </c>
      <c r="C219" s="1175" t="s">
        <v>69</v>
      </c>
      <c r="D219" s="1176"/>
      <c r="E219" s="1176"/>
      <c r="F219" s="1177"/>
    </row>
    <row r="220" spans="2:6" ht="12.75" customHeight="1">
      <c r="B220" s="1167"/>
      <c r="C220" s="528">
        <v>2021</v>
      </c>
      <c r="D220" s="528">
        <v>2022</v>
      </c>
      <c r="E220" s="528">
        <v>2023</v>
      </c>
      <c r="F220" s="528">
        <v>2024</v>
      </c>
    </row>
    <row r="221" spans="2:6" ht="9" customHeight="1" thickBot="1">
      <c r="B221" s="1168"/>
      <c r="C221" s="529" t="s">
        <v>7</v>
      </c>
      <c r="D221" s="529" t="s">
        <v>8</v>
      </c>
      <c r="E221" s="529" t="s">
        <v>8</v>
      </c>
      <c r="F221" s="529" t="s">
        <v>8</v>
      </c>
    </row>
    <row r="222" spans="2:6" ht="15.75" thickBot="1">
      <c r="B222" s="520" t="s">
        <v>16</v>
      </c>
      <c r="C222" s="497">
        <v>0</v>
      </c>
      <c r="D222" s="497">
        <v>4</v>
      </c>
      <c r="E222" s="497">
        <v>0</v>
      </c>
      <c r="F222" s="497">
        <v>0</v>
      </c>
    </row>
    <row r="223" spans="2:6" ht="15.75" thickBot="1">
      <c r="B223" s="520" t="s">
        <v>17</v>
      </c>
      <c r="C223" s="254">
        <f>C241</f>
        <v>0</v>
      </c>
      <c r="D223" s="254">
        <f>D241</f>
        <v>1000</v>
      </c>
      <c r="E223" s="254">
        <f>E241</f>
        <v>1000</v>
      </c>
      <c r="F223" s="254">
        <f>F241</f>
        <v>1000</v>
      </c>
    </row>
    <row r="224" spans="2:6" ht="15.75" thickBot="1">
      <c r="B224" s="520" t="s">
        <v>18</v>
      </c>
      <c r="C224" s="254" t="e">
        <f>C223/C222</f>
        <v>#DIV/0!</v>
      </c>
      <c r="D224" s="254">
        <f>D223/D222</f>
        <v>250</v>
      </c>
      <c r="E224" s="254" t="e">
        <f>E223/E222</f>
        <v>#DIV/0!</v>
      </c>
      <c r="F224" s="254" t="e">
        <f>F223/F222</f>
        <v>#DIV/0!</v>
      </c>
    </row>
    <row r="225" spans="2:12" ht="15.75" thickBot="1">
      <c r="B225" s="520" t="s">
        <v>19</v>
      </c>
      <c r="C225" s="497" t="s">
        <v>20</v>
      </c>
      <c r="D225" s="530" t="e">
        <f t="shared" ref="D225:F227" si="7">D222/C222-1</f>
        <v>#DIV/0!</v>
      </c>
      <c r="E225" s="530">
        <f t="shared" si="7"/>
        <v>-1</v>
      </c>
      <c r="F225" s="530" t="e">
        <f t="shared" si="7"/>
        <v>#DIV/0!</v>
      </c>
      <c r="H225" s="531"/>
      <c r="I225" s="531"/>
      <c r="J225" s="531"/>
      <c r="K225" s="531"/>
      <c r="L225" s="531"/>
    </row>
    <row r="226" spans="2:12" ht="15.75" thickBot="1">
      <c r="B226" s="520" t="s">
        <v>21</v>
      </c>
      <c r="C226" s="497" t="s">
        <v>20</v>
      </c>
      <c r="D226" s="530" t="e">
        <f t="shared" si="7"/>
        <v>#DIV/0!</v>
      </c>
      <c r="E226" s="530">
        <f t="shared" si="7"/>
        <v>0</v>
      </c>
      <c r="F226" s="530">
        <f t="shared" si="7"/>
        <v>0</v>
      </c>
    </row>
    <row r="227" spans="2:12" ht="15.75" thickBot="1">
      <c r="B227" s="520" t="s">
        <v>22</v>
      </c>
      <c r="C227" s="497" t="s">
        <v>20</v>
      </c>
      <c r="D227" s="530" t="e">
        <f t="shared" si="7"/>
        <v>#DIV/0!</v>
      </c>
      <c r="E227" s="530" t="e">
        <f t="shared" si="7"/>
        <v>#DIV/0!</v>
      </c>
      <c r="F227" s="530" t="e">
        <f t="shared" si="7"/>
        <v>#DIV/0!</v>
      </c>
    </row>
    <row r="228" spans="2:12" ht="15.75" customHeight="1" thickBot="1">
      <c r="B228" s="1164" t="s">
        <v>164</v>
      </c>
      <c r="C228" s="1165"/>
      <c r="D228" s="1165"/>
      <c r="E228" s="1165"/>
      <c r="F228" s="1166"/>
    </row>
    <row r="229" spans="2:12" ht="12.75" customHeight="1">
      <c r="B229" s="1167"/>
      <c r="C229" s="528">
        <v>2021</v>
      </c>
      <c r="D229" s="528">
        <v>2022</v>
      </c>
      <c r="E229" s="528">
        <v>2023</v>
      </c>
      <c r="F229" s="528">
        <v>2024</v>
      </c>
    </row>
    <row r="230" spans="2:12" ht="13.5" customHeight="1" thickBot="1">
      <c r="B230" s="1168"/>
      <c r="C230" s="529" t="s">
        <v>7</v>
      </c>
      <c r="D230" s="529" t="s">
        <v>8</v>
      </c>
      <c r="E230" s="529" t="s">
        <v>8</v>
      </c>
      <c r="F230" s="529" t="s">
        <v>8</v>
      </c>
    </row>
    <row r="231" spans="2:12" ht="15.75" thickBot="1">
      <c r="B231" s="532" t="s">
        <v>41</v>
      </c>
      <c r="C231" s="256">
        <f>C232+C233+C234+C235</f>
        <v>0</v>
      </c>
      <c r="D231" s="256">
        <f>D232+D233+D234+D235</f>
        <v>0</v>
      </c>
      <c r="E231" s="256">
        <f>E232+E233+E234+E235</f>
        <v>0</v>
      </c>
      <c r="F231" s="256">
        <f>F232+F233+F234+F235</f>
        <v>0</v>
      </c>
    </row>
    <row r="232" spans="2:12" ht="15.75" thickBot="1">
      <c r="B232" s="533" t="s">
        <v>154</v>
      </c>
      <c r="C232" s="256"/>
      <c r="D232" s="256"/>
      <c r="E232" s="256"/>
      <c r="F232" s="256"/>
    </row>
    <row r="233" spans="2:12" ht="15.75" thickBot="1">
      <c r="B233" s="533" t="s">
        <v>159</v>
      </c>
      <c r="C233" s="256"/>
      <c r="D233" s="256"/>
      <c r="E233" s="256"/>
      <c r="F233" s="256"/>
    </row>
    <row r="234" spans="2:12" ht="15.75" thickBot="1">
      <c r="B234" s="533" t="s">
        <v>160</v>
      </c>
      <c r="C234" s="256"/>
      <c r="D234" s="256"/>
      <c r="E234" s="256"/>
      <c r="F234" s="256"/>
    </row>
    <row r="235" spans="2:12" ht="15.75" thickBot="1">
      <c r="B235" s="533" t="s">
        <v>161</v>
      </c>
      <c r="C235" s="256"/>
      <c r="D235" s="256"/>
      <c r="E235" s="256"/>
      <c r="F235" s="256"/>
    </row>
    <row r="236" spans="2:12" ht="15.75" thickBot="1">
      <c r="B236" s="532" t="s">
        <v>42</v>
      </c>
      <c r="C236" s="255">
        <f>C237+C238+C239+C240</f>
        <v>0</v>
      </c>
      <c r="D236" s="255">
        <f>D237+D238+D239+D240</f>
        <v>1000</v>
      </c>
      <c r="E236" s="255">
        <f>E237+E238+E239+E240</f>
        <v>1000</v>
      </c>
      <c r="F236" s="255">
        <f>F237+F238+F239+F240</f>
        <v>1000</v>
      </c>
    </row>
    <row r="237" spans="2:12" ht="15.75" thickBot="1">
      <c r="B237" s="533" t="s">
        <v>154</v>
      </c>
      <c r="C237" s="256"/>
      <c r="D237" s="256">
        <v>1000</v>
      </c>
      <c r="E237" s="256">
        <v>1000</v>
      </c>
      <c r="F237" s="256">
        <v>1000</v>
      </c>
    </row>
    <row r="238" spans="2:12" ht="15.75" thickBot="1">
      <c r="B238" s="533" t="s">
        <v>159</v>
      </c>
      <c r="C238" s="255"/>
      <c r="D238" s="256"/>
      <c r="E238" s="256"/>
      <c r="F238" s="256"/>
    </row>
    <row r="239" spans="2:12" ht="15.75" thickBot="1">
      <c r="B239" s="533" t="s">
        <v>160</v>
      </c>
      <c r="C239" s="255"/>
      <c r="D239" s="256"/>
      <c r="E239" s="256"/>
      <c r="F239" s="256"/>
    </row>
    <row r="240" spans="2:12" ht="15.75" thickBot="1">
      <c r="B240" s="533" t="s">
        <v>161</v>
      </c>
      <c r="C240" s="255"/>
      <c r="D240" s="256"/>
      <c r="E240" s="256"/>
      <c r="F240" s="256"/>
    </row>
    <row r="241" spans="2:12" ht="15.75" thickBot="1">
      <c r="B241" s="538" t="s">
        <v>33</v>
      </c>
      <c r="C241" s="255">
        <f>C231+C236</f>
        <v>0</v>
      </c>
      <c r="D241" s="255">
        <f>D231+D236</f>
        <v>1000</v>
      </c>
      <c r="E241" s="255">
        <f>E231+E236</f>
        <v>1000</v>
      </c>
      <c r="F241" s="255">
        <f>F231+F236</f>
        <v>1000</v>
      </c>
    </row>
    <row r="242" spans="2:12" ht="15.75" thickBot="1">
      <c r="B242" s="527" t="s">
        <v>48</v>
      </c>
      <c r="C242" s="1169" t="s">
        <v>137</v>
      </c>
      <c r="D242" s="1178"/>
      <c r="E242" s="1170"/>
      <c r="F242" s="1171"/>
    </row>
    <row r="243" spans="2:12" ht="30" customHeight="1" thickBot="1">
      <c r="B243" s="527" t="s">
        <v>34</v>
      </c>
      <c r="C243" s="527" t="s">
        <v>795</v>
      </c>
      <c r="D243" s="545" t="s">
        <v>156</v>
      </c>
      <c r="E243" s="546" t="s">
        <v>137</v>
      </c>
      <c r="F243" s="547"/>
    </row>
    <row r="244" spans="2:12" ht="32.25" customHeight="1" thickBot="1">
      <c r="B244" s="520" t="s">
        <v>14</v>
      </c>
      <c r="C244" s="1172" t="s">
        <v>794</v>
      </c>
      <c r="D244" s="1173"/>
      <c r="E244" s="1173"/>
      <c r="F244" s="1174"/>
    </row>
    <row r="245" spans="2:12" ht="15.75" thickBot="1">
      <c r="B245" s="520" t="s">
        <v>15</v>
      </c>
      <c r="C245" s="1175" t="s">
        <v>69</v>
      </c>
      <c r="D245" s="1176"/>
      <c r="E245" s="1176"/>
      <c r="F245" s="1177"/>
    </row>
    <row r="246" spans="2:12" ht="12.75" customHeight="1">
      <c r="B246" s="1167"/>
      <c r="C246" s="528">
        <v>2021</v>
      </c>
      <c r="D246" s="528">
        <v>2022</v>
      </c>
      <c r="E246" s="528">
        <v>2023</v>
      </c>
      <c r="F246" s="528">
        <v>2024</v>
      </c>
    </row>
    <row r="247" spans="2:12" ht="9" customHeight="1" thickBot="1">
      <c r="B247" s="1168"/>
      <c r="C247" s="529" t="s">
        <v>7</v>
      </c>
      <c r="D247" s="529" t="s">
        <v>8</v>
      </c>
      <c r="E247" s="529" t="s">
        <v>8</v>
      </c>
      <c r="F247" s="529" t="s">
        <v>8</v>
      </c>
    </row>
    <row r="248" spans="2:12" ht="15.75" thickBot="1">
      <c r="B248" s="520" t="s">
        <v>16</v>
      </c>
      <c r="C248" s="497">
        <v>5</v>
      </c>
      <c r="D248" s="497">
        <v>0</v>
      </c>
      <c r="E248" s="497">
        <v>0</v>
      </c>
      <c r="F248" s="497">
        <v>0</v>
      </c>
    </row>
    <row r="249" spans="2:12" ht="15.75" thickBot="1">
      <c r="B249" s="520" t="s">
        <v>17</v>
      </c>
      <c r="C249" s="254">
        <f>C267</f>
        <v>100</v>
      </c>
      <c r="D249" s="254">
        <f>D267</f>
        <v>0</v>
      </c>
      <c r="E249" s="254">
        <f>E267</f>
        <v>0</v>
      </c>
      <c r="F249" s="254">
        <f>F267</f>
        <v>0</v>
      </c>
    </row>
    <row r="250" spans="2:12" ht="15.75" thickBot="1">
      <c r="B250" s="520" t="s">
        <v>18</v>
      </c>
      <c r="C250" s="254">
        <f>C249/C248</f>
        <v>20</v>
      </c>
      <c r="D250" s="254" t="e">
        <f>D249/D248</f>
        <v>#DIV/0!</v>
      </c>
      <c r="E250" s="254" t="e">
        <f>E249/E248</f>
        <v>#DIV/0!</v>
      </c>
      <c r="F250" s="254" t="e">
        <f>F249/F248</f>
        <v>#DIV/0!</v>
      </c>
    </row>
    <row r="251" spans="2:12" ht="15.75" thickBot="1">
      <c r="B251" s="520" t="s">
        <v>19</v>
      </c>
      <c r="C251" s="497" t="s">
        <v>20</v>
      </c>
      <c r="D251" s="530">
        <f t="shared" ref="D251:F253" si="8">D248/C248-1</f>
        <v>-1</v>
      </c>
      <c r="E251" s="530" t="e">
        <f t="shared" si="8"/>
        <v>#DIV/0!</v>
      </c>
      <c r="F251" s="530" t="e">
        <f t="shared" si="8"/>
        <v>#DIV/0!</v>
      </c>
      <c r="H251" s="531"/>
      <c r="I251" s="531"/>
      <c r="J251" s="531"/>
      <c r="K251" s="531"/>
      <c r="L251" s="531"/>
    </row>
    <row r="252" spans="2:12" ht="15.75" thickBot="1">
      <c r="B252" s="520" t="s">
        <v>21</v>
      </c>
      <c r="C252" s="497" t="s">
        <v>20</v>
      </c>
      <c r="D252" s="530">
        <f t="shared" si="8"/>
        <v>-1</v>
      </c>
      <c r="E252" s="530" t="e">
        <f t="shared" si="8"/>
        <v>#DIV/0!</v>
      </c>
      <c r="F252" s="530" t="e">
        <f t="shared" si="8"/>
        <v>#DIV/0!</v>
      </c>
    </row>
    <row r="253" spans="2:12" ht="15.75" thickBot="1">
      <c r="B253" s="520" t="s">
        <v>22</v>
      </c>
      <c r="C253" s="497" t="s">
        <v>20</v>
      </c>
      <c r="D253" s="530" t="e">
        <f t="shared" si="8"/>
        <v>#DIV/0!</v>
      </c>
      <c r="E253" s="530" t="e">
        <f t="shared" si="8"/>
        <v>#DIV/0!</v>
      </c>
      <c r="F253" s="530" t="e">
        <f t="shared" si="8"/>
        <v>#DIV/0!</v>
      </c>
    </row>
    <row r="254" spans="2:12" ht="15.75" customHeight="1" thickBot="1">
      <c r="B254" s="1164" t="s">
        <v>164</v>
      </c>
      <c r="C254" s="1165"/>
      <c r="D254" s="1165"/>
      <c r="E254" s="1165"/>
      <c r="F254" s="1166"/>
    </row>
    <row r="255" spans="2:12" ht="12.75" customHeight="1">
      <c r="B255" s="1167"/>
      <c r="C255" s="528">
        <v>2021</v>
      </c>
      <c r="D255" s="528">
        <v>2022</v>
      </c>
      <c r="E255" s="528">
        <v>2023</v>
      </c>
      <c r="F255" s="528">
        <v>2024</v>
      </c>
    </row>
    <row r="256" spans="2:12" ht="13.5" customHeight="1" thickBot="1">
      <c r="B256" s="1168"/>
      <c r="C256" s="529" t="s">
        <v>7</v>
      </c>
      <c r="D256" s="529" t="s">
        <v>8</v>
      </c>
      <c r="E256" s="529" t="s">
        <v>8</v>
      </c>
      <c r="F256" s="529" t="s">
        <v>8</v>
      </c>
    </row>
    <row r="257" spans="2:6" ht="15.75" thickBot="1">
      <c r="B257" s="532" t="s">
        <v>41</v>
      </c>
      <c r="C257" s="256">
        <f>C258+C259+C260+C261</f>
        <v>0</v>
      </c>
      <c r="D257" s="256">
        <f>D258+D259+D260+D261</f>
        <v>0</v>
      </c>
      <c r="E257" s="256">
        <f>E258+E259+E260+E261</f>
        <v>0</v>
      </c>
      <c r="F257" s="256">
        <f>F258+F259+F260+F261</f>
        <v>0</v>
      </c>
    </row>
    <row r="258" spans="2:6" ht="15.75" thickBot="1">
      <c r="B258" s="533" t="s">
        <v>154</v>
      </c>
      <c r="C258" s="256"/>
      <c r="D258" s="256"/>
      <c r="E258" s="256"/>
      <c r="F258" s="256"/>
    </row>
    <row r="259" spans="2:6" ht="15.75" thickBot="1">
      <c r="B259" s="533" t="s">
        <v>159</v>
      </c>
      <c r="C259" s="256"/>
      <c r="D259" s="256"/>
      <c r="E259" s="256"/>
      <c r="F259" s="256"/>
    </row>
    <row r="260" spans="2:6" ht="15.75" thickBot="1">
      <c r="B260" s="533" t="s">
        <v>160</v>
      </c>
      <c r="C260" s="256"/>
      <c r="D260" s="256"/>
      <c r="E260" s="256"/>
      <c r="F260" s="256"/>
    </row>
    <row r="261" spans="2:6" ht="15.75" thickBot="1">
      <c r="B261" s="533" t="s">
        <v>161</v>
      </c>
      <c r="C261" s="256"/>
      <c r="D261" s="256"/>
      <c r="E261" s="256"/>
      <c r="F261" s="256"/>
    </row>
    <row r="262" spans="2:6" ht="15.75" thickBot="1">
      <c r="B262" s="532" t="s">
        <v>42</v>
      </c>
      <c r="C262" s="255">
        <f>C263+C264+C265+C266</f>
        <v>100</v>
      </c>
      <c r="D262" s="255">
        <f>D263+D264+D265+D266</f>
        <v>0</v>
      </c>
      <c r="E262" s="255">
        <f>E263+E264+E265+E266</f>
        <v>0</v>
      </c>
      <c r="F262" s="255">
        <f>F263+F264+F265+F266</f>
        <v>0</v>
      </c>
    </row>
    <row r="263" spans="2:6" ht="15.75" thickBot="1">
      <c r="B263" s="533" t="s">
        <v>154</v>
      </c>
      <c r="C263" s="256">
        <v>100</v>
      </c>
      <c r="D263" s="256">
        <v>0</v>
      </c>
      <c r="E263" s="256">
        <v>0</v>
      </c>
      <c r="F263" s="256">
        <v>0</v>
      </c>
    </row>
    <row r="264" spans="2:6" ht="15.75" thickBot="1">
      <c r="B264" s="533" t="s">
        <v>159</v>
      </c>
      <c r="C264" s="255"/>
      <c r="D264" s="256"/>
      <c r="E264" s="256"/>
      <c r="F264" s="256"/>
    </row>
    <row r="265" spans="2:6" ht="15.75" thickBot="1">
      <c r="B265" s="533" t="s">
        <v>160</v>
      </c>
      <c r="C265" s="255"/>
      <c r="D265" s="256"/>
      <c r="E265" s="256"/>
      <c r="F265" s="256"/>
    </row>
    <row r="266" spans="2:6" ht="15.75" thickBot="1">
      <c r="B266" s="533" t="s">
        <v>161</v>
      </c>
      <c r="C266" s="255"/>
      <c r="D266" s="256"/>
      <c r="E266" s="256"/>
      <c r="F266" s="256"/>
    </row>
    <row r="267" spans="2:6" ht="15.75" thickBot="1">
      <c r="B267" s="538" t="s">
        <v>35</v>
      </c>
      <c r="C267" s="255">
        <f>C257+C262</f>
        <v>100</v>
      </c>
      <c r="D267" s="255">
        <f>D257+D262</f>
        <v>0</v>
      </c>
      <c r="E267" s="255">
        <f>E257+E262</f>
        <v>0</v>
      </c>
      <c r="F267" s="255">
        <f>F257+F262</f>
        <v>0</v>
      </c>
    </row>
    <row r="268" spans="2:6" ht="15.75" thickBot="1">
      <c r="B268" s="527" t="s">
        <v>48</v>
      </c>
      <c r="C268" s="1169" t="s">
        <v>129</v>
      </c>
      <c r="D268" s="1170"/>
      <c r="E268" s="1170"/>
      <c r="F268" s="1171"/>
    </row>
    <row r="269" spans="2:6" ht="60" customHeight="1" thickBot="1">
      <c r="B269" s="527" t="s">
        <v>36</v>
      </c>
      <c r="C269" s="527" t="s">
        <v>385</v>
      </c>
      <c r="D269" s="545" t="s">
        <v>156</v>
      </c>
      <c r="E269" s="546" t="s">
        <v>129</v>
      </c>
      <c r="F269" s="547"/>
    </row>
    <row r="270" spans="2:6" ht="49.5" customHeight="1" thickBot="1">
      <c r="B270" s="520" t="s">
        <v>14</v>
      </c>
      <c r="C270" s="1172" t="s">
        <v>793</v>
      </c>
      <c r="D270" s="1173"/>
      <c r="E270" s="1173"/>
      <c r="F270" s="1174"/>
    </row>
    <row r="271" spans="2:6" ht="15.75" thickBot="1">
      <c r="B271" s="520" t="s">
        <v>15</v>
      </c>
      <c r="C271" s="1175" t="s">
        <v>69</v>
      </c>
      <c r="D271" s="1176"/>
      <c r="E271" s="1176"/>
      <c r="F271" s="1177"/>
    </row>
    <row r="272" spans="2:6" ht="12.75" customHeight="1">
      <c r="B272" s="1167"/>
      <c r="C272" s="528">
        <v>2021</v>
      </c>
      <c r="D272" s="528">
        <v>2022</v>
      </c>
      <c r="E272" s="528">
        <v>2023</v>
      </c>
      <c r="F272" s="528">
        <v>2024</v>
      </c>
    </row>
    <row r="273" spans="2:12" ht="9" customHeight="1" thickBot="1">
      <c r="B273" s="1168"/>
      <c r="C273" s="529" t="s">
        <v>7</v>
      </c>
      <c r="D273" s="529" t="s">
        <v>8</v>
      </c>
      <c r="E273" s="529" t="s">
        <v>8</v>
      </c>
      <c r="F273" s="529" t="s">
        <v>8</v>
      </c>
    </row>
    <row r="274" spans="2:12" ht="15.75" thickBot="1">
      <c r="B274" s="520" t="s">
        <v>16</v>
      </c>
      <c r="C274" s="497">
        <v>1</v>
      </c>
      <c r="D274" s="497">
        <v>0</v>
      </c>
      <c r="E274" s="497">
        <v>0</v>
      </c>
      <c r="F274" s="497">
        <v>0</v>
      </c>
    </row>
    <row r="275" spans="2:12" ht="15.75" thickBot="1">
      <c r="B275" s="520" t="s">
        <v>17</v>
      </c>
      <c r="C275" s="254">
        <f>C293</f>
        <v>2900</v>
      </c>
      <c r="D275" s="254">
        <f>D293</f>
        <v>0</v>
      </c>
      <c r="E275" s="254">
        <f>E293</f>
        <v>0</v>
      </c>
      <c r="F275" s="254">
        <f>F293</f>
        <v>0</v>
      </c>
    </row>
    <row r="276" spans="2:12" ht="15.75" thickBot="1">
      <c r="B276" s="520" t="s">
        <v>18</v>
      </c>
      <c r="C276" s="254">
        <f>C275/C274</f>
        <v>2900</v>
      </c>
      <c r="D276" s="254" t="e">
        <f>D275/D274</f>
        <v>#DIV/0!</v>
      </c>
      <c r="E276" s="254" t="e">
        <f>E275/E274</f>
        <v>#DIV/0!</v>
      </c>
      <c r="F276" s="254" t="e">
        <f>F275/F274</f>
        <v>#DIV/0!</v>
      </c>
    </row>
    <row r="277" spans="2:12" ht="15.75" thickBot="1">
      <c r="B277" s="520" t="s">
        <v>19</v>
      </c>
      <c r="C277" s="497" t="s">
        <v>20</v>
      </c>
      <c r="D277" s="530">
        <f t="shared" ref="D277:F279" si="9">D274/C274-1</f>
        <v>-1</v>
      </c>
      <c r="E277" s="530" t="e">
        <f t="shared" si="9"/>
        <v>#DIV/0!</v>
      </c>
      <c r="F277" s="530" t="e">
        <f t="shared" si="9"/>
        <v>#DIV/0!</v>
      </c>
      <c r="H277" s="531"/>
      <c r="I277" s="531"/>
      <c r="J277" s="531"/>
      <c r="K277" s="531"/>
      <c r="L277" s="531"/>
    </row>
    <row r="278" spans="2:12" ht="15.75" thickBot="1">
      <c r="B278" s="520" t="s">
        <v>21</v>
      </c>
      <c r="C278" s="497" t="s">
        <v>20</v>
      </c>
      <c r="D278" s="530">
        <f t="shared" si="9"/>
        <v>-1</v>
      </c>
      <c r="E278" s="530" t="e">
        <f t="shared" si="9"/>
        <v>#DIV/0!</v>
      </c>
      <c r="F278" s="530" t="e">
        <f t="shared" si="9"/>
        <v>#DIV/0!</v>
      </c>
    </row>
    <row r="279" spans="2:12" ht="15.75" thickBot="1">
      <c r="B279" s="520" t="s">
        <v>22</v>
      </c>
      <c r="C279" s="497" t="s">
        <v>20</v>
      </c>
      <c r="D279" s="530" t="e">
        <f t="shared" si="9"/>
        <v>#DIV/0!</v>
      </c>
      <c r="E279" s="530" t="e">
        <f t="shared" si="9"/>
        <v>#DIV/0!</v>
      </c>
      <c r="F279" s="530" t="e">
        <f t="shared" si="9"/>
        <v>#DIV/0!</v>
      </c>
    </row>
    <row r="280" spans="2:12" ht="15.75" customHeight="1" thickBot="1">
      <c r="B280" s="1164" t="s">
        <v>164</v>
      </c>
      <c r="C280" s="1165"/>
      <c r="D280" s="1165"/>
      <c r="E280" s="1165"/>
      <c r="F280" s="1166"/>
    </row>
    <row r="281" spans="2:12" ht="12.75" customHeight="1">
      <c r="B281" s="1167"/>
      <c r="C281" s="528">
        <v>2021</v>
      </c>
      <c r="D281" s="528">
        <v>2022</v>
      </c>
      <c r="E281" s="528">
        <v>2023</v>
      </c>
      <c r="F281" s="528">
        <v>2024</v>
      </c>
    </row>
    <row r="282" spans="2:12" ht="13.5" customHeight="1" thickBot="1">
      <c r="B282" s="1168"/>
      <c r="C282" s="529" t="s">
        <v>7</v>
      </c>
      <c r="D282" s="529" t="s">
        <v>8</v>
      </c>
      <c r="E282" s="529" t="s">
        <v>8</v>
      </c>
      <c r="F282" s="529" t="s">
        <v>8</v>
      </c>
    </row>
    <row r="283" spans="2:12" ht="15.75" thickBot="1">
      <c r="B283" s="532" t="s">
        <v>41</v>
      </c>
      <c r="C283" s="256">
        <f>C284+C285+C286+C287</f>
        <v>0</v>
      </c>
      <c r="D283" s="256">
        <f>D284+D285+D286+D287</f>
        <v>0</v>
      </c>
      <c r="E283" s="256">
        <f>E284+E285+E286+E287</f>
        <v>0</v>
      </c>
      <c r="F283" s="256">
        <f>F284+F285+F286+F287</f>
        <v>0</v>
      </c>
    </row>
    <row r="284" spans="2:12" ht="15.75" thickBot="1">
      <c r="B284" s="533" t="s">
        <v>154</v>
      </c>
      <c r="C284" s="256"/>
      <c r="D284" s="256"/>
      <c r="E284" s="256"/>
      <c r="F284" s="256"/>
    </row>
    <row r="285" spans="2:12" ht="15.75" thickBot="1">
      <c r="B285" s="533" t="s">
        <v>159</v>
      </c>
      <c r="C285" s="256"/>
      <c r="D285" s="256"/>
      <c r="E285" s="256"/>
      <c r="F285" s="256"/>
    </row>
    <row r="286" spans="2:12" ht="15.75" thickBot="1">
      <c r="B286" s="533" t="s">
        <v>160</v>
      </c>
      <c r="C286" s="256"/>
      <c r="D286" s="256"/>
      <c r="E286" s="256"/>
      <c r="F286" s="256"/>
    </row>
    <row r="287" spans="2:12" ht="15.75" thickBot="1">
      <c r="B287" s="533" t="s">
        <v>161</v>
      </c>
      <c r="C287" s="256"/>
      <c r="D287" s="256"/>
      <c r="E287" s="256"/>
      <c r="F287" s="256"/>
    </row>
    <row r="288" spans="2:12" ht="15.75" thickBot="1">
      <c r="B288" s="532" t="s">
        <v>42</v>
      </c>
      <c r="C288" s="255">
        <f>C289+C290+C291+C292</f>
        <v>2900</v>
      </c>
      <c r="D288" s="255">
        <f>D289+D290+D291+D292</f>
        <v>0</v>
      </c>
      <c r="E288" s="255">
        <f>E289+E290+E291+E292</f>
        <v>0</v>
      </c>
      <c r="F288" s="255">
        <f>F289+F290+F291+F292</f>
        <v>0</v>
      </c>
    </row>
    <row r="289" spans="2:11" ht="15.75" thickBot="1">
      <c r="B289" s="533" t="s">
        <v>154</v>
      </c>
      <c r="C289" s="256"/>
      <c r="D289" s="256">
        <v>0</v>
      </c>
      <c r="E289" s="256">
        <v>0</v>
      </c>
      <c r="F289" s="256">
        <v>0</v>
      </c>
    </row>
    <row r="290" spans="2:11" ht="15.75" thickBot="1">
      <c r="B290" s="533" t="s">
        <v>159</v>
      </c>
      <c r="C290" s="255"/>
      <c r="D290" s="256"/>
      <c r="E290" s="256"/>
      <c r="F290" s="256"/>
    </row>
    <row r="291" spans="2:11" ht="15.75" thickBot="1">
      <c r="B291" s="533" t="s">
        <v>160</v>
      </c>
      <c r="C291" s="255"/>
      <c r="D291" s="256"/>
      <c r="E291" s="256"/>
      <c r="F291" s="256"/>
    </row>
    <row r="292" spans="2:11" ht="15.75" thickBot="1">
      <c r="B292" s="533" t="s">
        <v>161</v>
      </c>
      <c r="C292" s="255">
        <v>2900</v>
      </c>
      <c r="D292" s="256"/>
      <c r="E292" s="256"/>
      <c r="F292" s="256"/>
    </row>
    <row r="293" spans="2:11" ht="15.75" thickBot="1">
      <c r="B293" s="538" t="s">
        <v>37</v>
      </c>
      <c r="C293" s="255">
        <f>C283+C288</f>
        <v>2900</v>
      </c>
      <c r="D293" s="255">
        <f>D283+D288</f>
        <v>0</v>
      </c>
      <c r="E293" s="255">
        <f>E283+E288</f>
        <v>0</v>
      </c>
      <c r="F293" s="255">
        <f>F283+F288</f>
        <v>0</v>
      </c>
    </row>
    <row r="294" spans="2:11" ht="27" customHeight="1" thickBot="1">
      <c r="B294" s="548" t="s">
        <v>49</v>
      </c>
      <c r="C294" s="549">
        <f>C143+C66+C103+C29+C171+C197+C275+C249</f>
        <v>135325</v>
      </c>
      <c r="D294" s="549">
        <f>D143+D66+D103+D29+D171+D197+D275+D236</f>
        <v>156325</v>
      </c>
      <c r="E294" s="549">
        <f>E143+E66+E103+E29+E171+E197+E275+E236</f>
        <v>136325</v>
      </c>
      <c r="F294" s="549">
        <f>F143+F66+F103+F29+F171+F197+F275+F236</f>
        <v>136325</v>
      </c>
    </row>
    <row r="295" spans="2:11" ht="36.75" customHeight="1" thickBot="1">
      <c r="B295" s="548" t="s">
        <v>50</v>
      </c>
      <c r="C295" s="549">
        <f>C58+C161+C189+C215+C293+C132+C95+C267</f>
        <v>135325</v>
      </c>
      <c r="D295" s="549">
        <f>D58+D161+D189+D215+D293+D132+D95+D267+D236</f>
        <v>156325</v>
      </c>
      <c r="E295" s="549">
        <f>E58+E161+E189+E215+E293+E132+E95+E267+E236</f>
        <v>136325</v>
      </c>
      <c r="F295" s="549">
        <f>F58+F161+F189+F215+F293+F132+F95+F267+F236</f>
        <v>136325</v>
      </c>
    </row>
    <row r="296" spans="2:11" ht="15.75" thickBot="1">
      <c r="B296" s="532" t="s">
        <v>23</v>
      </c>
      <c r="C296" s="540">
        <f>C297+C298</f>
        <v>49520</v>
      </c>
      <c r="D296" s="540">
        <f>D297+D298</f>
        <v>49520</v>
      </c>
      <c r="E296" s="540">
        <f>E297+E298</f>
        <v>49520</v>
      </c>
      <c r="F296" s="540">
        <f>F297+F298</f>
        <v>49520</v>
      </c>
    </row>
    <row r="297" spans="2:11" ht="15.75" thickBot="1">
      <c r="B297" s="533" t="s">
        <v>154</v>
      </c>
      <c r="C297" s="255">
        <f t="shared" ref="C297:F298" si="10">C38</f>
        <v>49520</v>
      </c>
      <c r="D297" s="255">
        <f t="shared" si="10"/>
        <v>49520</v>
      </c>
      <c r="E297" s="255">
        <f t="shared" si="10"/>
        <v>49520</v>
      </c>
      <c r="F297" s="255">
        <f t="shared" si="10"/>
        <v>49520</v>
      </c>
    </row>
    <row r="298" spans="2:11" ht="15.75" thickBot="1">
      <c r="B298" s="533" t="s">
        <v>166</v>
      </c>
      <c r="C298" s="255">
        <f t="shared" si="10"/>
        <v>0</v>
      </c>
      <c r="D298" s="255">
        <f t="shared" si="10"/>
        <v>0</v>
      </c>
      <c r="E298" s="255">
        <f t="shared" si="10"/>
        <v>0</v>
      </c>
      <c r="F298" s="255">
        <f t="shared" si="10"/>
        <v>0</v>
      </c>
      <c r="G298" s="531"/>
      <c r="I298" s="550"/>
      <c r="J298" s="550"/>
      <c r="K298" s="550"/>
    </row>
    <row r="299" spans="2:11" ht="15.75" thickBot="1">
      <c r="B299" s="532" t="s">
        <v>24</v>
      </c>
      <c r="C299" s="540">
        <f>C300+C301</f>
        <v>6805</v>
      </c>
      <c r="D299" s="540">
        <f>D300+D301</f>
        <v>8205</v>
      </c>
      <c r="E299" s="540">
        <f>E300+E301</f>
        <v>8205</v>
      </c>
      <c r="F299" s="540">
        <f>F300+F301</f>
        <v>8205</v>
      </c>
    </row>
    <row r="300" spans="2:11" ht="15.75" thickBot="1">
      <c r="B300" s="533" t="s">
        <v>154</v>
      </c>
      <c r="C300" s="256">
        <f t="shared" ref="C300:F301" si="11">C41</f>
        <v>6805</v>
      </c>
      <c r="D300" s="256">
        <f t="shared" si="11"/>
        <v>8205</v>
      </c>
      <c r="E300" s="256">
        <f t="shared" si="11"/>
        <v>8205</v>
      </c>
      <c r="F300" s="256">
        <f t="shared" si="11"/>
        <v>8205</v>
      </c>
      <c r="I300" s="531"/>
      <c r="J300" s="531"/>
      <c r="K300" s="531"/>
    </row>
    <row r="301" spans="2:11" ht="15.75" thickBot="1">
      <c r="B301" s="533" t="s">
        <v>166</v>
      </c>
      <c r="C301" s="255">
        <f t="shared" si="11"/>
        <v>0</v>
      </c>
      <c r="D301" s="255">
        <f t="shared" si="11"/>
        <v>0</v>
      </c>
      <c r="E301" s="255">
        <f t="shared" si="11"/>
        <v>0</v>
      </c>
      <c r="F301" s="255">
        <f t="shared" si="11"/>
        <v>0</v>
      </c>
    </row>
    <row r="302" spans="2:11" ht="15.75" thickBot="1">
      <c r="B302" s="532" t="s">
        <v>25</v>
      </c>
      <c r="C302" s="540">
        <f>C303+C304</f>
        <v>14000</v>
      </c>
      <c r="D302" s="540">
        <f>D303+D304</f>
        <v>26525</v>
      </c>
      <c r="E302" s="540">
        <f>E303+E304</f>
        <v>26525</v>
      </c>
      <c r="F302" s="540">
        <f>F303+F304</f>
        <v>26525</v>
      </c>
      <c r="I302" s="550"/>
      <c r="J302" s="550"/>
      <c r="K302" s="550"/>
    </row>
    <row r="303" spans="2:11" ht="15.75" thickBot="1">
      <c r="B303" s="533" t="s">
        <v>154</v>
      </c>
      <c r="C303" s="255">
        <f>C44+C80</f>
        <v>14000</v>
      </c>
      <c r="D303" s="255">
        <f>D44+D80+D118</f>
        <v>26525</v>
      </c>
      <c r="E303" s="255">
        <f>E44+E80+E118</f>
        <v>26525</v>
      </c>
      <c r="F303" s="255">
        <f>F44+F80+F118</f>
        <v>26525</v>
      </c>
    </row>
    <row r="304" spans="2:11" ht="15.75" thickBot="1">
      <c r="B304" s="533" t="s">
        <v>166</v>
      </c>
      <c r="C304" s="255">
        <f>C45</f>
        <v>0</v>
      </c>
      <c r="D304" s="255">
        <f>D45</f>
        <v>0</v>
      </c>
      <c r="E304" s="255">
        <f>E45</f>
        <v>0</v>
      </c>
      <c r="F304" s="255">
        <f>F45</f>
        <v>0</v>
      </c>
    </row>
    <row r="305" spans="2:12" ht="15.75" customHeight="1" thickBot="1">
      <c r="B305" s="532" t="s">
        <v>26</v>
      </c>
      <c r="C305" s="540">
        <f>C306+C307</f>
        <v>0</v>
      </c>
      <c r="D305" s="540">
        <f>D306+D307</f>
        <v>0</v>
      </c>
      <c r="E305" s="540">
        <f>E306+E307</f>
        <v>0</v>
      </c>
      <c r="F305" s="540">
        <f>F306+F307</f>
        <v>0</v>
      </c>
      <c r="I305" s="531"/>
      <c r="J305" s="531"/>
      <c r="K305" s="531"/>
      <c r="L305" s="531"/>
    </row>
    <row r="306" spans="2:12" ht="15.75" thickBot="1">
      <c r="B306" s="533" t="s">
        <v>154</v>
      </c>
      <c r="C306" s="256">
        <f t="shared" ref="C306:F307" si="12">C47</f>
        <v>0</v>
      </c>
      <c r="D306" s="256">
        <f t="shared" si="12"/>
        <v>0</v>
      </c>
      <c r="E306" s="256">
        <f t="shared" si="12"/>
        <v>0</v>
      </c>
      <c r="F306" s="256">
        <f t="shared" si="12"/>
        <v>0</v>
      </c>
    </row>
    <row r="307" spans="2:12" ht="15.75" thickBot="1">
      <c r="B307" s="533" t="s">
        <v>166</v>
      </c>
      <c r="C307" s="255">
        <f t="shared" si="12"/>
        <v>0</v>
      </c>
      <c r="D307" s="255">
        <f t="shared" si="12"/>
        <v>0</v>
      </c>
      <c r="E307" s="255">
        <f t="shared" si="12"/>
        <v>0</v>
      </c>
      <c r="F307" s="255">
        <f t="shared" si="12"/>
        <v>0</v>
      </c>
    </row>
    <row r="308" spans="2:12" ht="15.75" thickBot="1">
      <c r="B308" s="532" t="s">
        <v>27</v>
      </c>
      <c r="C308" s="540">
        <f>C309+C310</f>
        <v>0</v>
      </c>
      <c r="D308" s="540">
        <f>D309+D310</f>
        <v>0</v>
      </c>
      <c r="E308" s="540">
        <f>E309+E310</f>
        <v>0</v>
      </c>
      <c r="F308" s="540">
        <f>F309+F310</f>
        <v>0</v>
      </c>
    </row>
    <row r="309" spans="2:12" ht="15.75" thickBot="1">
      <c r="B309" s="533" t="s">
        <v>154</v>
      </c>
      <c r="C309" s="256">
        <f t="shared" ref="C309:F310" si="13">C50</f>
        <v>0</v>
      </c>
      <c r="D309" s="256">
        <f t="shared" si="13"/>
        <v>0</v>
      </c>
      <c r="E309" s="256">
        <f t="shared" si="13"/>
        <v>0</v>
      </c>
      <c r="F309" s="256">
        <f t="shared" si="13"/>
        <v>0</v>
      </c>
    </row>
    <row r="310" spans="2:12" ht="15.75" thickBot="1">
      <c r="B310" s="533" t="s">
        <v>166</v>
      </c>
      <c r="C310" s="255">
        <f t="shared" si="13"/>
        <v>0</v>
      </c>
      <c r="D310" s="255">
        <f t="shared" si="13"/>
        <v>0</v>
      </c>
      <c r="E310" s="255">
        <f t="shared" si="13"/>
        <v>0</v>
      </c>
      <c r="F310" s="255">
        <f t="shared" si="13"/>
        <v>0</v>
      </c>
    </row>
    <row r="311" spans="2:12" ht="15.75" thickBot="1">
      <c r="B311" s="532" t="s">
        <v>28</v>
      </c>
      <c r="C311" s="540">
        <f>C312+C313</f>
        <v>1000</v>
      </c>
      <c r="D311" s="540">
        <f>D312+D313</f>
        <v>1000</v>
      </c>
      <c r="E311" s="540">
        <f>E312+E313</f>
        <v>1000</v>
      </c>
      <c r="F311" s="540">
        <f>F312+F313</f>
        <v>1000</v>
      </c>
    </row>
    <row r="312" spans="2:12" ht="15.75" thickBot="1">
      <c r="B312" s="533" t="s">
        <v>154</v>
      </c>
      <c r="C312" s="256">
        <f t="shared" ref="C312:F316" si="14">C53</f>
        <v>1000</v>
      </c>
      <c r="D312" s="256">
        <f t="shared" si="14"/>
        <v>1000</v>
      </c>
      <c r="E312" s="256">
        <f t="shared" si="14"/>
        <v>1000</v>
      </c>
      <c r="F312" s="256">
        <f t="shared" si="14"/>
        <v>1000</v>
      </c>
    </row>
    <row r="313" spans="2:12" ht="15.75" thickBot="1">
      <c r="B313" s="533" t="s">
        <v>166</v>
      </c>
      <c r="C313" s="255">
        <f t="shared" si="14"/>
        <v>0</v>
      </c>
      <c r="D313" s="255">
        <f t="shared" si="14"/>
        <v>0</v>
      </c>
      <c r="E313" s="255">
        <f t="shared" si="14"/>
        <v>0</v>
      </c>
      <c r="F313" s="255">
        <f t="shared" si="14"/>
        <v>0</v>
      </c>
    </row>
    <row r="314" spans="2:12" ht="15.75" thickBot="1">
      <c r="B314" s="532" t="s">
        <v>29</v>
      </c>
      <c r="C314" s="540">
        <f t="shared" si="14"/>
        <v>0</v>
      </c>
      <c r="D314" s="540">
        <f t="shared" si="14"/>
        <v>75</v>
      </c>
      <c r="E314" s="540">
        <f t="shared" si="14"/>
        <v>75</v>
      </c>
      <c r="F314" s="540">
        <f t="shared" si="14"/>
        <v>75</v>
      </c>
    </row>
    <row r="315" spans="2:12" ht="15.75" thickBot="1">
      <c r="B315" s="533" t="s">
        <v>154</v>
      </c>
      <c r="C315" s="256">
        <f t="shared" si="14"/>
        <v>0</v>
      </c>
      <c r="D315" s="256">
        <f t="shared" si="14"/>
        <v>75</v>
      </c>
      <c r="E315" s="256">
        <f t="shared" si="14"/>
        <v>75</v>
      </c>
      <c r="F315" s="256">
        <f t="shared" si="14"/>
        <v>75</v>
      </c>
    </row>
    <row r="316" spans="2:12" ht="15.75" thickBot="1">
      <c r="B316" s="533" t="s">
        <v>166</v>
      </c>
      <c r="C316" s="255">
        <f t="shared" si="14"/>
        <v>0</v>
      </c>
      <c r="D316" s="255">
        <f t="shared" si="14"/>
        <v>0</v>
      </c>
      <c r="E316" s="255">
        <f t="shared" si="14"/>
        <v>0</v>
      </c>
      <c r="F316" s="255">
        <f t="shared" si="14"/>
        <v>0</v>
      </c>
    </row>
    <row r="317" spans="2:12" ht="15.75" thickBot="1">
      <c r="B317" s="532" t="s">
        <v>51</v>
      </c>
      <c r="C317" s="540">
        <f>C318+C319+C320+C321</f>
        <v>0</v>
      </c>
      <c r="D317" s="540">
        <f>D318+D319+D320+D321</f>
        <v>0</v>
      </c>
      <c r="E317" s="540">
        <f>E318+E319+E320+E321</f>
        <v>0</v>
      </c>
      <c r="F317" s="540">
        <f>F318+F319+F320+F321</f>
        <v>0</v>
      </c>
    </row>
    <row r="318" spans="2:12" ht="15.75" thickBot="1">
      <c r="B318" s="533" t="s">
        <v>154</v>
      </c>
      <c r="C318" s="256">
        <f t="shared" ref="C318:F321" si="15">C152+C206+C180</f>
        <v>0</v>
      </c>
      <c r="D318" s="256">
        <f t="shared" si="15"/>
        <v>0</v>
      </c>
      <c r="E318" s="256">
        <f t="shared" si="15"/>
        <v>0</v>
      </c>
      <c r="F318" s="256">
        <f t="shared" si="15"/>
        <v>0</v>
      </c>
      <c r="H318" s="551"/>
    </row>
    <row r="319" spans="2:12" ht="15.75" thickBot="1">
      <c r="B319" s="533" t="s">
        <v>167</v>
      </c>
      <c r="C319" s="256">
        <f t="shared" si="15"/>
        <v>0</v>
      </c>
      <c r="D319" s="256">
        <f t="shared" si="15"/>
        <v>0</v>
      </c>
      <c r="E319" s="256">
        <f t="shared" si="15"/>
        <v>0</v>
      </c>
      <c r="F319" s="256">
        <f t="shared" si="15"/>
        <v>0</v>
      </c>
    </row>
    <row r="320" spans="2:12" ht="15.75" thickBot="1">
      <c r="B320" s="533" t="s">
        <v>160</v>
      </c>
      <c r="C320" s="256">
        <f t="shared" si="15"/>
        <v>0</v>
      </c>
      <c r="D320" s="256">
        <f t="shared" si="15"/>
        <v>0</v>
      </c>
      <c r="E320" s="256">
        <f t="shared" si="15"/>
        <v>0</v>
      </c>
      <c r="F320" s="256">
        <f t="shared" si="15"/>
        <v>0</v>
      </c>
    </row>
    <row r="321" spans="2:6" ht="15.75" thickBot="1">
      <c r="B321" s="533" t="s">
        <v>161</v>
      </c>
      <c r="C321" s="256">
        <f t="shared" si="15"/>
        <v>0</v>
      </c>
      <c r="D321" s="256">
        <f t="shared" si="15"/>
        <v>0</v>
      </c>
      <c r="E321" s="256">
        <f t="shared" si="15"/>
        <v>0</v>
      </c>
      <c r="F321" s="256">
        <f t="shared" si="15"/>
        <v>0</v>
      </c>
    </row>
    <row r="322" spans="2:6" ht="15.75" thickBot="1">
      <c r="B322" s="532" t="s">
        <v>52</v>
      </c>
      <c r="C322" s="540">
        <f>C323+C324+C325+C326</f>
        <v>55000</v>
      </c>
      <c r="D322" s="540">
        <f>D323+D324+D325+D326</f>
        <v>71000</v>
      </c>
      <c r="E322" s="540">
        <f>E323+E324+E325+E326</f>
        <v>51000</v>
      </c>
      <c r="F322" s="540">
        <f>F323+F324+F325+F326</f>
        <v>51000</v>
      </c>
    </row>
    <row r="323" spans="2:6" ht="15.75" thickBot="1">
      <c r="B323" s="533" t="s">
        <v>154</v>
      </c>
      <c r="C323" s="256">
        <f>C157+C211+C185+C289+C263</f>
        <v>52100</v>
      </c>
      <c r="D323" s="256">
        <f>D157+D211+D185+D289+D237</f>
        <v>71000</v>
      </c>
      <c r="E323" s="256">
        <f>E157+E211+E185+E289+E237</f>
        <v>51000</v>
      </c>
      <c r="F323" s="256">
        <f>F157+F211+F185+F289+F237</f>
        <v>51000</v>
      </c>
    </row>
    <row r="324" spans="2:6" ht="15.75" thickBot="1">
      <c r="B324" s="533" t="s">
        <v>167</v>
      </c>
      <c r="C324" s="256">
        <f t="shared" ref="C324:F326" si="16">C158+C212+C186+C290</f>
        <v>0</v>
      </c>
      <c r="D324" s="256">
        <f t="shared" si="16"/>
        <v>0</v>
      </c>
      <c r="E324" s="256">
        <f t="shared" si="16"/>
        <v>0</v>
      </c>
      <c r="F324" s="256">
        <f t="shared" si="16"/>
        <v>0</v>
      </c>
    </row>
    <row r="325" spans="2:6" ht="15.75" thickBot="1">
      <c r="B325" s="533" t="s">
        <v>160</v>
      </c>
      <c r="C325" s="256">
        <f t="shared" si="16"/>
        <v>0</v>
      </c>
      <c r="D325" s="256">
        <f t="shared" si="16"/>
        <v>0</v>
      </c>
      <c r="E325" s="256">
        <f t="shared" si="16"/>
        <v>0</v>
      </c>
      <c r="F325" s="256">
        <f t="shared" si="16"/>
        <v>0</v>
      </c>
    </row>
    <row r="326" spans="2:6" ht="15.75" thickBot="1">
      <c r="B326" s="533" t="s">
        <v>161</v>
      </c>
      <c r="C326" s="256">
        <f t="shared" si="16"/>
        <v>2900</v>
      </c>
      <c r="D326" s="256">
        <f t="shared" si="16"/>
        <v>0</v>
      </c>
      <c r="E326" s="256">
        <f t="shared" si="16"/>
        <v>0</v>
      </c>
      <c r="F326" s="256">
        <f t="shared" si="16"/>
        <v>0</v>
      </c>
    </row>
    <row r="327" spans="2:6" ht="15.75" thickBot="1">
      <c r="B327" s="539" t="s">
        <v>31</v>
      </c>
      <c r="C327" s="540">
        <f>IF(C295-C294=0,0,)</f>
        <v>0</v>
      </c>
      <c r="D327" s="540">
        <f>IF(D295-D294=0,0,"Error")</f>
        <v>0</v>
      </c>
      <c r="E327" s="540">
        <f>IF(E295-E294=0,0,"Error")</f>
        <v>0</v>
      </c>
      <c r="F327" s="540">
        <f>IF(F295-F294=0,0,"Error")</f>
        <v>0</v>
      </c>
    </row>
    <row r="329" spans="2:6" ht="15" customHeight="1"/>
    <row r="331" spans="2:6" ht="19.5" customHeight="1"/>
    <row r="333" spans="2:6" ht="47.25" customHeight="1"/>
  </sheetData>
  <mergeCells count="75">
    <mergeCell ref="B21:F21"/>
    <mergeCell ref="A2:G2"/>
    <mergeCell ref="B3:F3"/>
    <mergeCell ref="C5:F5"/>
    <mergeCell ref="C6:F6"/>
    <mergeCell ref="C7:F7"/>
    <mergeCell ref="B8:F8"/>
    <mergeCell ref="B9:F11"/>
    <mergeCell ref="C12:F12"/>
    <mergeCell ref="B13:B14"/>
    <mergeCell ref="C18:F18"/>
    <mergeCell ref="B19:F19"/>
    <mergeCell ref="B71:F71"/>
    <mergeCell ref="B22:F22"/>
    <mergeCell ref="C23:F23"/>
    <mergeCell ref="C24:F24"/>
    <mergeCell ref="C25:F25"/>
    <mergeCell ref="B26:B27"/>
    <mergeCell ref="B34:F34"/>
    <mergeCell ref="B35:B36"/>
    <mergeCell ref="C60:F60"/>
    <mergeCell ref="C61:F61"/>
    <mergeCell ref="C62:F62"/>
    <mergeCell ref="B63:B64"/>
    <mergeCell ref="H137:L138"/>
    <mergeCell ref="C138:F138"/>
    <mergeCell ref="B72:B73"/>
    <mergeCell ref="C97:F97"/>
    <mergeCell ref="C98:F98"/>
    <mergeCell ref="C99:F99"/>
    <mergeCell ref="B100:B101"/>
    <mergeCell ref="B108:F108"/>
    <mergeCell ref="B163:F163"/>
    <mergeCell ref="B109:B110"/>
    <mergeCell ref="B134:F134"/>
    <mergeCell ref="B135:F135"/>
    <mergeCell ref="C136:F136"/>
    <mergeCell ref="E137:F137"/>
    <mergeCell ref="C139:F139"/>
    <mergeCell ref="B140:B141"/>
    <mergeCell ref="B148:F148"/>
    <mergeCell ref="B149:B150"/>
    <mergeCell ref="B162:F162"/>
    <mergeCell ref="B194:B195"/>
    <mergeCell ref="C164:F164"/>
    <mergeCell ref="E165:F165"/>
    <mergeCell ref="H165:L166"/>
    <mergeCell ref="C166:F166"/>
    <mergeCell ref="C167:F167"/>
    <mergeCell ref="B168:B169"/>
    <mergeCell ref="B176:F176"/>
    <mergeCell ref="B177:B178"/>
    <mergeCell ref="C190:F190"/>
    <mergeCell ref="C192:F192"/>
    <mergeCell ref="C193:F193"/>
    <mergeCell ref="B246:B247"/>
    <mergeCell ref="B202:F202"/>
    <mergeCell ref="B203:B204"/>
    <mergeCell ref="C216:F216"/>
    <mergeCell ref="C218:F218"/>
    <mergeCell ref="C219:F219"/>
    <mergeCell ref="B220:B221"/>
    <mergeCell ref="B228:F228"/>
    <mergeCell ref="B229:B230"/>
    <mergeCell ref="C242:F242"/>
    <mergeCell ref="C244:F244"/>
    <mergeCell ref="C245:F245"/>
    <mergeCell ref="B280:F280"/>
    <mergeCell ref="B281:B282"/>
    <mergeCell ref="B254:F254"/>
    <mergeCell ref="B255:B256"/>
    <mergeCell ref="C268:F268"/>
    <mergeCell ref="C270:F270"/>
    <mergeCell ref="C271:F271"/>
    <mergeCell ref="B272:B273"/>
  </mergeCells>
  <pageMargins left="0.7" right="0.7" top="0.5" bottom="0.64" header="0.3" footer="0.3"/>
  <pageSetup scale="60" fitToHeight="0" orientation="portrait" r:id="rId1"/>
  <rowBreaks count="1" manualBreakCount="1">
    <brk id="161"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M273"/>
  <sheetViews>
    <sheetView view="pageBreakPreview" topLeftCell="A257" zoomScale="60" zoomScaleNormal="170" workbookViewId="0">
      <selection activeCell="I316" sqref="I316"/>
    </sheetView>
  </sheetViews>
  <sheetFormatPr defaultRowHeight="15"/>
  <cols>
    <col min="1" max="1" width="12" customWidth="1"/>
    <col min="2" max="2" width="43.5703125" customWidth="1"/>
    <col min="3" max="3" width="23.85546875" customWidth="1"/>
    <col min="4" max="4" width="23.28515625" customWidth="1"/>
    <col min="5" max="5" width="25" customWidth="1"/>
    <col min="6" max="6" width="29.42578125" customWidth="1"/>
    <col min="9" max="9" width="11" customWidth="1"/>
    <col min="10" max="10" width="11" bestFit="1" customWidth="1"/>
  </cols>
  <sheetData>
    <row r="2" spans="1:7" ht="18" customHeight="1">
      <c r="A2" s="1024" t="s">
        <v>664</v>
      </c>
      <c r="B2" s="1024"/>
      <c r="C2" s="1024"/>
      <c r="D2" s="1024"/>
      <c r="E2" s="1024"/>
      <c r="F2" s="1024"/>
      <c r="G2" s="1024"/>
    </row>
    <row r="3" spans="1:7" ht="18" customHeight="1">
      <c r="A3" s="210"/>
      <c r="B3" s="846" t="s">
        <v>720</v>
      </c>
      <c r="C3" s="846"/>
      <c r="D3" s="846"/>
      <c r="E3" s="846"/>
      <c r="F3" s="846"/>
      <c r="G3" s="210"/>
    </row>
    <row r="4" spans="1:7" ht="15.75" thickBot="1"/>
    <row r="5" spans="1:7" ht="15.75" thickBot="1">
      <c r="B5" s="211" t="s">
        <v>0</v>
      </c>
      <c r="C5" s="1025" t="s">
        <v>818</v>
      </c>
      <c r="D5" s="1025"/>
      <c r="E5" s="1025"/>
      <c r="F5" s="1025"/>
    </row>
    <row r="6" spans="1:7" ht="15.75" thickBot="1">
      <c r="B6" s="211" t="s">
        <v>1</v>
      </c>
      <c r="C6" s="1222" t="s">
        <v>152</v>
      </c>
      <c r="D6" s="1027"/>
      <c r="E6" s="1027"/>
      <c r="F6" s="1028"/>
    </row>
    <row r="7" spans="1:7" ht="15.75" thickBot="1">
      <c r="B7" s="211" t="s">
        <v>3</v>
      </c>
      <c r="C7" s="1029" t="s">
        <v>719</v>
      </c>
      <c r="D7" s="1030"/>
      <c r="E7" s="1030"/>
      <c r="F7" s="1031"/>
    </row>
    <row r="8" spans="1:7" ht="15.75" thickBot="1">
      <c r="B8" s="1032" t="s">
        <v>4</v>
      </c>
      <c r="C8" s="1033"/>
      <c r="D8" s="1033"/>
      <c r="E8" s="1033"/>
      <c r="F8" s="1034"/>
    </row>
    <row r="9" spans="1:7" ht="15.75" thickBot="1">
      <c r="B9" s="1014" t="s">
        <v>2811</v>
      </c>
      <c r="C9" s="1015"/>
      <c r="D9" s="1015"/>
      <c r="E9" s="1015"/>
      <c r="F9" s="1016"/>
    </row>
    <row r="10" spans="1:7" ht="35.25" customHeight="1" thickBot="1">
      <c r="B10" s="1014"/>
      <c r="C10" s="1015"/>
      <c r="D10" s="1015"/>
      <c r="E10" s="1015"/>
      <c r="F10" s="1016"/>
    </row>
    <row r="11" spans="1:7" ht="1.5" customHeight="1" thickBot="1">
      <c r="B11" s="1014"/>
      <c r="C11" s="1015"/>
      <c r="D11" s="1015"/>
      <c r="E11" s="1015"/>
      <c r="F11" s="1016"/>
    </row>
    <row r="12" spans="1:7" ht="44.25" customHeight="1" thickBot="1">
      <c r="B12" s="212" t="s">
        <v>5</v>
      </c>
      <c r="C12" s="1140" t="s">
        <v>2812</v>
      </c>
      <c r="D12" s="1220"/>
      <c r="E12" s="1220"/>
      <c r="F12" s="1221"/>
    </row>
    <row r="13" spans="1:7" ht="23.25" customHeight="1">
      <c r="B13" s="986" t="s">
        <v>6</v>
      </c>
      <c r="C13" s="213">
        <v>2021</v>
      </c>
      <c r="D13" s="213">
        <v>2022</v>
      </c>
      <c r="E13" s="213">
        <v>2023</v>
      </c>
      <c r="F13" s="213">
        <v>2024</v>
      </c>
    </row>
    <row r="14" spans="1:7" ht="15.75" thickBot="1">
      <c r="B14" s="987"/>
      <c r="C14" s="214" t="s">
        <v>7</v>
      </c>
      <c r="D14" s="214" t="s">
        <v>8</v>
      </c>
      <c r="E14" s="214" t="s">
        <v>8</v>
      </c>
      <c r="F14" s="214" t="s">
        <v>8</v>
      </c>
    </row>
    <row r="15" spans="1:7" ht="15.75" thickBot="1">
      <c r="B15" s="552" t="s">
        <v>2813</v>
      </c>
      <c r="C15" s="214" t="s">
        <v>2814</v>
      </c>
      <c r="D15" s="214" t="s">
        <v>2815</v>
      </c>
      <c r="E15" s="214" t="s">
        <v>2816</v>
      </c>
      <c r="F15" s="214" t="s">
        <v>2816</v>
      </c>
    </row>
    <row r="16" spans="1:7" ht="34.5" thickBot="1">
      <c r="B16" s="552" t="s">
        <v>2817</v>
      </c>
      <c r="C16" s="214" t="s">
        <v>2818</v>
      </c>
      <c r="D16" s="214" t="s">
        <v>2819</v>
      </c>
      <c r="E16" s="214" t="s">
        <v>2818</v>
      </c>
      <c r="F16" s="214" t="s">
        <v>2818</v>
      </c>
    </row>
    <row r="17" spans="2:11" ht="23.25" thickBot="1">
      <c r="B17" s="215" t="s">
        <v>2820</v>
      </c>
      <c r="C17" s="214" t="s">
        <v>2821</v>
      </c>
      <c r="D17" s="214" t="s">
        <v>2822</v>
      </c>
      <c r="E17" s="214" t="s">
        <v>2823</v>
      </c>
      <c r="F17" s="214" t="s">
        <v>2824</v>
      </c>
    </row>
    <row r="18" spans="2:11" ht="23.25" thickBot="1">
      <c r="B18" s="215" t="s">
        <v>2825</v>
      </c>
      <c r="C18" s="214" t="s">
        <v>2826</v>
      </c>
      <c r="D18" s="214" t="s">
        <v>2827</v>
      </c>
      <c r="E18" s="214" t="s">
        <v>2828</v>
      </c>
      <c r="F18" s="214" t="s">
        <v>2829</v>
      </c>
    </row>
    <row r="19" spans="2:11" ht="23.25" thickBot="1">
      <c r="B19" s="215" t="s">
        <v>2830</v>
      </c>
      <c r="C19" s="214" t="s">
        <v>2831</v>
      </c>
      <c r="D19" s="214" t="s">
        <v>2831</v>
      </c>
      <c r="E19" s="214" t="s">
        <v>2831</v>
      </c>
      <c r="F19" s="214" t="s">
        <v>2831</v>
      </c>
    </row>
    <row r="20" spans="2:11" ht="34.5" thickBot="1">
      <c r="B20" s="215" t="s">
        <v>2832</v>
      </c>
      <c r="C20" s="214" t="s">
        <v>2833</v>
      </c>
      <c r="D20" s="214" t="s">
        <v>2834</v>
      </c>
      <c r="E20" s="214" t="s">
        <v>2835</v>
      </c>
      <c r="F20" s="214" t="s">
        <v>2835</v>
      </c>
    </row>
    <row r="21" spans="2:11" ht="32.25" customHeight="1" thickBot="1">
      <c r="B21" s="217" t="s">
        <v>9</v>
      </c>
      <c r="C21" s="1142" t="s">
        <v>817</v>
      </c>
      <c r="D21" s="1143"/>
      <c r="E21" s="1143"/>
      <c r="F21" s="1144"/>
    </row>
    <row r="22" spans="2:11" ht="23.25" customHeight="1" thickBot="1">
      <c r="B22" s="995" t="s">
        <v>10</v>
      </c>
      <c r="C22" s="996"/>
      <c r="D22" s="996"/>
      <c r="E22" s="996"/>
      <c r="F22" s="997"/>
      <c r="I22" s="218"/>
      <c r="K22" s="218"/>
    </row>
    <row r="23" spans="2:11" ht="27" customHeight="1" thickBot="1">
      <c r="B23" s="215" t="s">
        <v>2836</v>
      </c>
      <c r="C23" s="479" t="s">
        <v>60</v>
      </c>
      <c r="D23" s="371" t="s">
        <v>61</v>
      </c>
      <c r="E23" s="371" t="s">
        <v>61</v>
      </c>
      <c r="F23" s="371" t="s">
        <v>61</v>
      </c>
      <c r="H23" s="221"/>
    </row>
    <row r="24" spans="2:11" ht="27" customHeight="1" thickBot="1">
      <c r="B24" s="552" t="s">
        <v>2813</v>
      </c>
      <c r="C24" s="214" t="s">
        <v>2837</v>
      </c>
      <c r="D24" s="214" t="s">
        <v>2815</v>
      </c>
      <c r="E24" s="214" t="s">
        <v>2816</v>
      </c>
      <c r="F24" s="214" t="s">
        <v>2816</v>
      </c>
      <c r="H24" s="221"/>
    </row>
    <row r="25" spans="2:11" ht="34.5" thickBot="1">
      <c r="B25" s="552" t="s">
        <v>2817</v>
      </c>
      <c r="C25" s="214" t="s">
        <v>2838</v>
      </c>
      <c r="D25" s="214" t="s">
        <v>2838</v>
      </c>
      <c r="E25" s="214" t="s">
        <v>2838</v>
      </c>
      <c r="F25" s="214" t="s">
        <v>2838</v>
      </c>
      <c r="H25" s="221"/>
    </row>
    <row r="26" spans="2:11" ht="27" customHeight="1" thickBot="1">
      <c r="B26" s="215" t="s">
        <v>2820</v>
      </c>
      <c r="C26" s="214" t="s">
        <v>2821</v>
      </c>
      <c r="D26" s="214" t="s">
        <v>2822</v>
      </c>
      <c r="E26" s="214" t="s">
        <v>2823</v>
      </c>
      <c r="F26" s="214" t="s">
        <v>2824</v>
      </c>
      <c r="H26" s="221"/>
    </row>
    <row r="27" spans="2:11" ht="27" customHeight="1" thickBot="1">
      <c r="B27" s="215" t="s">
        <v>2825</v>
      </c>
      <c r="C27" s="214" t="s">
        <v>2826</v>
      </c>
      <c r="D27" s="214" t="s">
        <v>2827</v>
      </c>
      <c r="E27" s="214" t="s">
        <v>2828</v>
      </c>
      <c r="F27" s="214" t="s">
        <v>2829</v>
      </c>
      <c r="H27" s="221"/>
    </row>
    <row r="28" spans="2:11" ht="30.75" customHeight="1" thickBot="1">
      <c r="B28" s="215" t="s">
        <v>2830</v>
      </c>
      <c r="C28" s="214" t="s">
        <v>2839</v>
      </c>
      <c r="D28" s="214" t="s">
        <v>2839</v>
      </c>
      <c r="E28" s="214" t="s">
        <v>2839</v>
      </c>
      <c r="F28" s="214" t="s">
        <v>2839</v>
      </c>
    </row>
    <row r="29" spans="2:11" ht="32.25" customHeight="1" thickBot="1">
      <c r="B29" s="217" t="s">
        <v>2429</v>
      </c>
      <c r="C29" s="1142" t="s">
        <v>2840</v>
      </c>
      <c r="D29" s="1143"/>
      <c r="E29" s="1143"/>
      <c r="F29" s="1144"/>
    </row>
    <row r="30" spans="2:11" ht="23.25" customHeight="1" thickBot="1">
      <c r="B30" s="995" t="s">
        <v>2430</v>
      </c>
      <c r="C30" s="996"/>
      <c r="D30" s="996"/>
      <c r="E30" s="996"/>
      <c r="F30" s="997"/>
      <c r="I30" s="218"/>
      <c r="K30" s="218"/>
    </row>
    <row r="31" spans="2:11" ht="27" customHeight="1" thickBot="1">
      <c r="B31" s="215" t="s">
        <v>2841</v>
      </c>
      <c r="C31" s="479" t="s">
        <v>60</v>
      </c>
      <c r="D31" s="371" t="s">
        <v>61</v>
      </c>
      <c r="E31" s="371" t="s">
        <v>61</v>
      </c>
      <c r="F31" s="371" t="s">
        <v>61</v>
      </c>
      <c r="H31" s="221"/>
    </row>
    <row r="32" spans="2:11" ht="27" customHeight="1" thickBot="1">
      <c r="B32" s="552" t="s">
        <v>2842</v>
      </c>
      <c r="C32" s="214" t="s">
        <v>2843</v>
      </c>
      <c r="D32" s="214" t="s">
        <v>2843</v>
      </c>
      <c r="E32" s="214" t="s">
        <v>2843</v>
      </c>
      <c r="F32" s="214" t="s">
        <v>2843</v>
      </c>
      <c r="H32" s="221"/>
    </row>
    <row r="33" spans="2:12" ht="27" customHeight="1" thickBot="1">
      <c r="B33" s="552" t="s">
        <v>2844</v>
      </c>
      <c r="C33" s="214" t="s">
        <v>2845</v>
      </c>
      <c r="D33" s="214" t="s">
        <v>2846</v>
      </c>
      <c r="E33" s="214" t="s">
        <v>2846</v>
      </c>
      <c r="F33" s="214" t="s">
        <v>2846</v>
      </c>
      <c r="H33" s="221"/>
    </row>
    <row r="34" spans="2:12" ht="27" customHeight="1" thickBot="1">
      <c r="B34" s="215" t="s">
        <v>2847</v>
      </c>
      <c r="C34" s="214" t="s">
        <v>2848</v>
      </c>
      <c r="D34" s="214" t="s">
        <v>2848</v>
      </c>
      <c r="E34" s="214" t="s">
        <v>2848</v>
      </c>
      <c r="F34" s="214" t="s">
        <v>2848</v>
      </c>
      <c r="H34" s="221"/>
    </row>
    <row r="35" spans="2:12" ht="30.75" customHeight="1" thickBot="1">
      <c r="B35" s="215" t="s">
        <v>2849</v>
      </c>
      <c r="C35" s="214" t="s">
        <v>2850</v>
      </c>
      <c r="D35" s="214" t="s">
        <v>2851</v>
      </c>
      <c r="E35" s="214" t="s">
        <v>2852</v>
      </c>
      <c r="F35" s="214" t="s">
        <v>2853</v>
      </c>
    </row>
    <row r="36" spans="2:12" ht="24" customHeight="1" thickBot="1">
      <c r="B36" s="1021" t="s">
        <v>2854</v>
      </c>
      <c r="C36" s="1022"/>
      <c r="D36" s="1022"/>
      <c r="E36" s="1022"/>
      <c r="F36" s="1023"/>
    </row>
    <row r="37" spans="2:12" ht="15.75" thickBot="1">
      <c r="B37" s="998" t="s">
        <v>12</v>
      </c>
      <c r="C37" s="999"/>
      <c r="D37" s="999"/>
      <c r="E37" s="999"/>
      <c r="F37" s="1000"/>
    </row>
    <row r="38" spans="2:12" ht="18.75" customHeight="1" thickBot="1">
      <c r="B38" s="227" t="s">
        <v>13</v>
      </c>
      <c r="C38" s="1127" t="s">
        <v>816</v>
      </c>
      <c r="D38" s="1017"/>
      <c r="E38" s="1017"/>
      <c r="F38" s="1128"/>
    </row>
    <row r="39" spans="2:12" ht="39" customHeight="1" thickBot="1">
      <c r="B39" s="215" t="s">
        <v>14</v>
      </c>
      <c r="C39" s="1011" t="s">
        <v>815</v>
      </c>
      <c r="D39" s="1012"/>
      <c r="E39" s="1012"/>
      <c r="F39" s="1013"/>
    </row>
    <row r="40" spans="2:12" ht="15.75" thickBot="1">
      <c r="B40" s="215" t="s">
        <v>15</v>
      </c>
      <c r="C40" s="991" t="s">
        <v>99</v>
      </c>
      <c r="D40" s="984"/>
      <c r="E40" s="984"/>
      <c r="F40" s="985"/>
    </row>
    <row r="41" spans="2:12" ht="12.75" customHeight="1">
      <c r="B41" s="986"/>
      <c r="C41" s="230">
        <v>2021</v>
      </c>
      <c r="D41" s="230">
        <v>2022</v>
      </c>
      <c r="E41" s="230">
        <v>2023</v>
      </c>
      <c r="F41" s="230">
        <v>2024</v>
      </c>
    </row>
    <row r="42" spans="2:12" ht="11.25" customHeight="1" thickBot="1">
      <c r="B42" s="987"/>
      <c r="C42" s="231" t="s">
        <v>7</v>
      </c>
      <c r="D42" s="231" t="s">
        <v>8</v>
      </c>
      <c r="E42" s="231" t="s">
        <v>8</v>
      </c>
      <c r="F42" s="231" t="s">
        <v>8</v>
      </c>
    </row>
    <row r="43" spans="2:12" ht="15.75" thickBot="1">
      <c r="B43" s="215" t="s">
        <v>16</v>
      </c>
      <c r="C43" s="232">
        <v>20000</v>
      </c>
      <c r="D43" s="232">
        <v>20000</v>
      </c>
      <c r="E43" s="232">
        <v>20000</v>
      </c>
      <c r="F43" s="232">
        <v>20000</v>
      </c>
    </row>
    <row r="44" spans="2:12" ht="15.75" thickBot="1">
      <c r="B44" s="215" t="s">
        <v>17</v>
      </c>
      <c r="C44" s="232">
        <f>C73</f>
        <v>36000</v>
      </c>
      <c r="D44" s="232">
        <f>D73</f>
        <v>42300</v>
      </c>
      <c r="E44" s="232">
        <f t="shared" ref="E44:F44" si="0">E73</f>
        <v>40280</v>
      </c>
      <c r="F44" s="232">
        <f t="shared" si="0"/>
        <v>42338</v>
      </c>
    </row>
    <row r="45" spans="2:12" ht="15.75" thickBot="1">
      <c r="B45" s="215" t="s">
        <v>18</v>
      </c>
      <c r="C45" s="232">
        <f>C44/C43</f>
        <v>1.8</v>
      </c>
      <c r="D45" s="232">
        <f t="shared" ref="D45:F45" si="1">D44/D43</f>
        <v>2.1150000000000002</v>
      </c>
      <c r="E45" s="232">
        <f t="shared" si="1"/>
        <v>2.0139999999999998</v>
      </c>
      <c r="F45" s="232">
        <f t="shared" si="1"/>
        <v>2.1168999999999998</v>
      </c>
    </row>
    <row r="46" spans="2:12" ht="15.75" thickBot="1">
      <c r="B46" s="215" t="s">
        <v>19</v>
      </c>
      <c r="C46" s="233" t="s">
        <v>20</v>
      </c>
      <c r="D46" s="234">
        <f>D43/C43-1</f>
        <v>0</v>
      </c>
      <c r="E46" s="234">
        <f t="shared" ref="E46:F48" si="2">E43/D43-1</f>
        <v>0</v>
      </c>
      <c r="F46" s="234">
        <f t="shared" si="2"/>
        <v>0</v>
      </c>
      <c r="H46" s="235"/>
      <c r="I46" s="235"/>
      <c r="J46" s="235"/>
      <c r="K46" s="235"/>
      <c r="L46" s="235"/>
    </row>
    <row r="47" spans="2:12" ht="15.75" thickBot="1">
      <c r="B47" s="215" t="s">
        <v>21</v>
      </c>
      <c r="C47" s="233" t="s">
        <v>20</v>
      </c>
      <c r="D47" s="234">
        <f>D44/C44-1</f>
        <v>0.17500000000000004</v>
      </c>
      <c r="E47" s="234">
        <f t="shared" si="2"/>
        <v>-4.7754137115839201E-2</v>
      </c>
      <c r="F47" s="234">
        <f t="shared" si="2"/>
        <v>5.1092353525322709E-2</v>
      </c>
    </row>
    <row r="48" spans="2:12" ht="15.75" thickBot="1">
      <c r="B48" s="215" t="s">
        <v>22</v>
      </c>
      <c r="C48" s="233" t="s">
        <v>20</v>
      </c>
      <c r="D48" s="234">
        <f>D45/C45-1</f>
        <v>0.17500000000000004</v>
      </c>
      <c r="E48" s="234">
        <f t="shared" si="2"/>
        <v>-4.7754137115839423E-2</v>
      </c>
      <c r="F48" s="234">
        <f t="shared" si="2"/>
        <v>5.1092353525322709E-2</v>
      </c>
    </row>
    <row r="49" spans="2:9" ht="15.75" thickBot="1">
      <c r="B49" s="988" t="s">
        <v>110</v>
      </c>
      <c r="C49" s="989"/>
      <c r="D49" s="989"/>
      <c r="E49" s="989"/>
      <c r="F49" s="990"/>
    </row>
    <row r="50" spans="2:9" ht="12.75" customHeight="1">
      <c r="B50" s="986"/>
      <c r="C50" s="230">
        <v>2021</v>
      </c>
      <c r="D50" s="230">
        <v>2022</v>
      </c>
      <c r="E50" s="230">
        <v>2023</v>
      </c>
      <c r="F50" s="230">
        <v>2024</v>
      </c>
    </row>
    <row r="51" spans="2:9" ht="9" customHeight="1" thickBot="1">
      <c r="B51" s="987"/>
      <c r="C51" s="231" t="s">
        <v>7</v>
      </c>
      <c r="D51" s="231" t="s">
        <v>8</v>
      </c>
      <c r="E51" s="231" t="s">
        <v>8</v>
      </c>
      <c r="F51" s="231" t="s">
        <v>8</v>
      </c>
    </row>
    <row r="52" spans="2:9" ht="15.75" thickBot="1">
      <c r="B52" s="236" t="s">
        <v>23</v>
      </c>
      <c r="C52" s="237">
        <f>C53+C54</f>
        <v>13500</v>
      </c>
      <c r="D52" s="237">
        <f>D53+D54</f>
        <v>13500</v>
      </c>
      <c r="E52" s="237">
        <f t="shared" ref="E52:F52" si="3">E53+E54</f>
        <v>13500</v>
      </c>
      <c r="F52" s="237">
        <f t="shared" si="3"/>
        <v>13500</v>
      </c>
    </row>
    <row r="53" spans="2:9" ht="15.75" thickBot="1">
      <c r="B53" s="238" t="s">
        <v>154</v>
      </c>
      <c r="C53" s="239">
        <v>13500</v>
      </c>
      <c r="D53" s="240">
        <v>13500</v>
      </c>
      <c r="E53" s="240">
        <v>13500</v>
      </c>
      <c r="F53" s="240">
        <v>13500</v>
      </c>
    </row>
    <row r="54" spans="2:9" ht="15.75" thickBot="1">
      <c r="B54" s="238" t="s">
        <v>155</v>
      </c>
      <c r="C54" s="240"/>
      <c r="D54" s="240"/>
      <c r="E54" s="240"/>
      <c r="F54" s="240"/>
    </row>
    <row r="55" spans="2:9" ht="15.75" thickBot="1">
      <c r="B55" s="236" t="s">
        <v>24</v>
      </c>
      <c r="C55" s="237">
        <f>C56+C57</f>
        <v>2100</v>
      </c>
      <c r="D55" s="237">
        <f>D56+D57</f>
        <v>2100</v>
      </c>
      <c r="E55" s="237">
        <f t="shared" ref="E55:F55" si="4">E56+E57</f>
        <v>2100</v>
      </c>
      <c r="F55" s="237">
        <f t="shared" si="4"/>
        <v>2100</v>
      </c>
    </row>
    <row r="56" spans="2:9" ht="15.75" thickBot="1">
      <c r="B56" s="238" t="s">
        <v>154</v>
      </c>
      <c r="C56" s="239">
        <v>2100</v>
      </c>
      <c r="D56" s="237">
        <v>2100</v>
      </c>
      <c r="E56" s="237">
        <v>2100</v>
      </c>
      <c r="F56" s="237">
        <v>2100</v>
      </c>
      <c r="I56" s="235"/>
    </row>
    <row r="57" spans="2:9" ht="15.75" thickBot="1">
      <c r="B57" s="238" t="s">
        <v>155</v>
      </c>
      <c r="C57" s="240"/>
      <c r="D57" s="237"/>
      <c r="E57" s="237"/>
      <c r="F57" s="237"/>
      <c r="I57" s="235"/>
    </row>
    <row r="58" spans="2:9" ht="15.75" thickBot="1">
      <c r="B58" s="236" t="s">
        <v>25</v>
      </c>
      <c r="C58" s="240">
        <f>C59+C60</f>
        <v>20400</v>
      </c>
      <c r="D58" s="237">
        <f>D59+D60</f>
        <v>26700</v>
      </c>
      <c r="E58" s="237">
        <f t="shared" ref="E58:F58" si="5">E59+E60</f>
        <v>24680</v>
      </c>
      <c r="F58" s="237">
        <f t="shared" si="5"/>
        <v>26738</v>
      </c>
    </row>
    <row r="59" spans="2:9" ht="15.75" thickBot="1">
      <c r="B59" s="238" t="s">
        <v>154</v>
      </c>
      <c r="C59" s="239">
        <v>20400</v>
      </c>
      <c r="D59" s="237">
        <v>26700</v>
      </c>
      <c r="E59" s="241">
        <v>24680</v>
      </c>
      <c r="F59" s="241">
        <v>26738</v>
      </c>
    </row>
    <row r="60" spans="2:9" ht="15.75" thickBot="1">
      <c r="B60" s="238" t="s">
        <v>155</v>
      </c>
      <c r="C60" s="240"/>
      <c r="D60" s="237"/>
      <c r="E60" s="237"/>
      <c r="F60" s="237"/>
    </row>
    <row r="61" spans="2:9" ht="15.75" thickBot="1">
      <c r="B61" s="236" t="s">
        <v>26</v>
      </c>
      <c r="C61" s="240"/>
      <c r="D61" s="237"/>
      <c r="E61" s="237"/>
      <c r="F61" s="237"/>
    </row>
    <row r="62" spans="2:9" ht="15.75" thickBot="1">
      <c r="B62" s="238" t="s">
        <v>154</v>
      </c>
      <c r="C62" s="240"/>
      <c r="D62" s="237"/>
      <c r="E62" s="237"/>
      <c r="F62" s="237"/>
    </row>
    <row r="63" spans="2:9" ht="15.75" thickBot="1">
      <c r="B63" s="238" t="s">
        <v>155</v>
      </c>
      <c r="C63" s="240"/>
      <c r="D63" s="237"/>
      <c r="E63" s="237"/>
      <c r="F63" s="237"/>
    </row>
    <row r="64" spans="2:9" ht="15.75" thickBot="1">
      <c r="B64" s="236" t="s">
        <v>27</v>
      </c>
      <c r="C64" s="240"/>
      <c r="D64" s="237"/>
      <c r="E64" s="237"/>
      <c r="F64" s="237"/>
    </row>
    <row r="65" spans="2:13" ht="15.75" thickBot="1">
      <c r="B65" s="238" t="s">
        <v>154</v>
      </c>
      <c r="C65" s="240"/>
      <c r="D65" s="237"/>
      <c r="E65" s="237"/>
      <c r="F65" s="237"/>
    </row>
    <row r="66" spans="2:13" ht="15.75" thickBot="1">
      <c r="B66" s="238" t="s">
        <v>155</v>
      </c>
      <c r="C66" s="240"/>
      <c r="D66" s="237"/>
      <c r="E66" s="237"/>
      <c r="F66" s="237"/>
    </row>
    <row r="67" spans="2:13" ht="15.75" thickBot="1">
      <c r="B67" s="236" t="s">
        <v>28</v>
      </c>
      <c r="C67" s="240">
        <f>C68+C69</f>
        <v>0</v>
      </c>
      <c r="D67" s="237">
        <f t="shared" ref="D67:F67" si="6">D68+D69</f>
        <v>0</v>
      </c>
      <c r="E67" s="237">
        <f t="shared" si="6"/>
        <v>0</v>
      </c>
      <c r="F67" s="237">
        <f t="shared" si="6"/>
        <v>0</v>
      </c>
    </row>
    <row r="68" spans="2:13" ht="15.75" thickBot="1">
      <c r="B68" s="238" t="s">
        <v>154</v>
      </c>
      <c r="C68" s="239"/>
      <c r="D68" s="237">
        <v>0</v>
      </c>
      <c r="E68" s="241">
        <v>0</v>
      </c>
      <c r="F68" s="241">
        <v>0</v>
      </c>
    </row>
    <row r="69" spans="2:13" ht="15.75" thickBot="1">
      <c r="B69" s="238" t="s">
        <v>155</v>
      </c>
      <c r="C69" s="240"/>
      <c r="D69" s="237"/>
      <c r="E69" s="237"/>
      <c r="F69" s="237"/>
    </row>
    <row r="70" spans="2:13" ht="15.75" thickBot="1">
      <c r="B70" s="236" t="s">
        <v>29</v>
      </c>
      <c r="C70" s="240">
        <v>0</v>
      </c>
      <c r="D70" s="237">
        <v>0</v>
      </c>
      <c r="E70" s="237">
        <f>D70*1.03*0.99</f>
        <v>0</v>
      </c>
      <c r="F70" s="237">
        <f>E70*1.03*0.99</f>
        <v>0</v>
      </c>
      <c r="I70" s="242"/>
    </row>
    <row r="71" spans="2:13" ht="15.75" thickBot="1">
      <c r="B71" s="238" t="s">
        <v>154</v>
      </c>
      <c r="C71" s="240"/>
      <c r="D71" s="246"/>
      <c r="E71" s="246"/>
      <c r="F71" s="246"/>
      <c r="K71" s="244"/>
      <c r="L71" s="244"/>
      <c r="M71" s="244"/>
    </row>
    <row r="72" spans="2:13" ht="15.75" thickBot="1">
      <c r="B72" s="238" t="s">
        <v>155</v>
      </c>
      <c r="C72" s="240"/>
      <c r="D72" s="245"/>
      <c r="E72" s="246"/>
      <c r="F72" s="246"/>
    </row>
    <row r="73" spans="2:13" ht="15.75" thickBot="1">
      <c r="B73" s="247" t="s">
        <v>30</v>
      </c>
      <c r="C73" s="240">
        <f>C70+C67+C64+C61+C58+C55+C52</f>
        <v>36000</v>
      </c>
      <c r="D73" s="240">
        <f>D70+D67+D64+D61+D58+D55+D52</f>
        <v>42300</v>
      </c>
      <c r="E73" s="240">
        <f t="shared" ref="E73:F73" si="7">E70+E67+E64+E61+E58+E55+E52</f>
        <v>40280</v>
      </c>
      <c r="F73" s="240">
        <f t="shared" si="7"/>
        <v>42338</v>
      </c>
    </row>
    <row r="74" spans="2:13" ht="15.75" thickBot="1">
      <c r="B74" s="248" t="s">
        <v>31</v>
      </c>
      <c r="C74" s="249">
        <f>IF(C73-C44=0,0,"Error")</f>
        <v>0</v>
      </c>
      <c r="D74" s="249">
        <f>IF(D73-D44=0,0,"Error")</f>
        <v>0</v>
      </c>
      <c r="E74" s="249">
        <f>IF(E73-E44=0,0,"Error")</f>
        <v>0</v>
      </c>
      <c r="F74" s="249">
        <f>IF(F73-F44=0,0,"Error")</f>
        <v>0</v>
      </c>
    </row>
    <row r="75" spans="2:13" ht="15.75" hidden="1" thickBot="1">
      <c r="B75" s="250" t="s">
        <v>172</v>
      </c>
      <c r="C75" s="1008"/>
      <c r="D75" s="1009"/>
      <c r="E75" s="1009"/>
      <c r="F75" s="1010"/>
    </row>
    <row r="76" spans="2:13" ht="26.25" hidden="1" customHeight="1" thickBot="1">
      <c r="B76" s="215" t="s">
        <v>14</v>
      </c>
      <c r="C76" s="995"/>
      <c r="D76" s="996"/>
      <c r="E76" s="996"/>
      <c r="F76" s="997"/>
    </row>
    <row r="77" spans="2:13" ht="15.75" hidden="1" thickBot="1">
      <c r="B77" s="215" t="s">
        <v>15</v>
      </c>
      <c r="C77" s="991"/>
      <c r="D77" s="984"/>
      <c r="E77" s="984"/>
      <c r="F77" s="985"/>
    </row>
    <row r="78" spans="2:13" ht="12.75" hidden="1" customHeight="1">
      <c r="B78" s="986"/>
      <c r="C78" s="230">
        <v>2018</v>
      </c>
      <c r="D78" s="230">
        <v>2019</v>
      </c>
      <c r="E78" s="230">
        <v>2020</v>
      </c>
      <c r="F78" s="230">
        <v>2021</v>
      </c>
    </row>
    <row r="79" spans="2:13" ht="9" hidden="1" customHeight="1" thickBot="1">
      <c r="B79" s="987"/>
      <c r="C79" s="231" t="s">
        <v>7</v>
      </c>
      <c r="D79" s="231" t="s">
        <v>8</v>
      </c>
      <c r="E79" s="231" t="s">
        <v>8</v>
      </c>
      <c r="F79" s="231" t="s">
        <v>8</v>
      </c>
    </row>
    <row r="80" spans="2:13" ht="15.75" hidden="1" thickBot="1">
      <c r="B80" s="215" t="s">
        <v>16</v>
      </c>
      <c r="C80" s="215"/>
      <c r="D80" s="215"/>
      <c r="E80" s="215"/>
      <c r="F80" s="215"/>
    </row>
    <row r="81" spans="2:6" ht="15.75" hidden="1" thickBot="1">
      <c r="B81" s="215" t="s">
        <v>17</v>
      </c>
      <c r="C81" s="232">
        <f>C110</f>
        <v>0</v>
      </c>
      <c r="D81" s="232">
        <f t="shared" ref="D81:F81" si="8">D110</f>
        <v>0</v>
      </c>
      <c r="E81" s="232">
        <f t="shared" si="8"/>
        <v>0</v>
      </c>
      <c r="F81" s="232">
        <f t="shared" si="8"/>
        <v>0</v>
      </c>
    </row>
    <row r="82" spans="2:6" ht="15.75" hidden="1" thickBot="1">
      <c r="B82" s="215" t="s">
        <v>18</v>
      </c>
      <c r="C82" s="232" t="e">
        <f>C81/C80</f>
        <v>#DIV/0!</v>
      </c>
      <c r="D82" s="232" t="e">
        <f>D81/D80</f>
        <v>#DIV/0!</v>
      </c>
      <c r="E82" s="232" t="e">
        <f>E81/E80</f>
        <v>#DIV/0!</v>
      </c>
      <c r="F82" s="232" t="e">
        <f>F81/F80</f>
        <v>#DIV/0!</v>
      </c>
    </row>
    <row r="83" spans="2:6" ht="15.75" hidden="1" thickBot="1">
      <c r="B83" s="215" t="s">
        <v>19</v>
      </c>
      <c r="C83" s="233"/>
      <c r="D83" s="234" t="e">
        <f>D80/C80-1</f>
        <v>#DIV/0!</v>
      </c>
      <c r="E83" s="234" t="e">
        <f>E80/D80-1</f>
        <v>#DIV/0!</v>
      </c>
      <c r="F83" s="234" t="e">
        <f>F80/E80-1</f>
        <v>#DIV/0!</v>
      </c>
    </row>
    <row r="84" spans="2:6" ht="15.75" hidden="1" thickBot="1">
      <c r="B84" s="215" t="s">
        <v>21</v>
      </c>
      <c r="C84" s="233"/>
      <c r="D84" s="234" t="e">
        <f>D81/C81-1</f>
        <v>#DIV/0!</v>
      </c>
      <c r="E84" s="234" t="e">
        <f t="shared" ref="E84:F85" si="9">E81/D81-1</f>
        <v>#DIV/0!</v>
      </c>
      <c r="F84" s="234" t="e">
        <f t="shared" si="9"/>
        <v>#DIV/0!</v>
      </c>
    </row>
    <row r="85" spans="2:6" ht="15.75" hidden="1" thickBot="1">
      <c r="B85" s="215" t="s">
        <v>22</v>
      </c>
      <c r="C85" s="233"/>
      <c r="D85" s="234" t="e">
        <f>D82/C82-1</f>
        <v>#DIV/0!</v>
      </c>
      <c r="E85" s="234" t="e">
        <f t="shared" si="9"/>
        <v>#DIV/0!</v>
      </c>
      <c r="F85" s="234" t="e">
        <f t="shared" si="9"/>
        <v>#DIV/0!</v>
      </c>
    </row>
    <row r="86" spans="2:6" ht="24.75" hidden="1" customHeight="1" thickBot="1">
      <c r="B86" s="988" t="s">
        <v>130</v>
      </c>
      <c r="C86" s="989"/>
      <c r="D86" s="989"/>
      <c r="E86" s="989"/>
      <c r="F86" s="990"/>
    </row>
    <row r="87" spans="2:6" ht="12.75" hidden="1" customHeight="1">
      <c r="B87" s="986"/>
      <c r="C87" s="230">
        <v>2018</v>
      </c>
      <c r="D87" s="230">
        <v>2019</v>
      </c>
      <c r="E87" s="230">
        <v>2020</v>
      </c>
      <c r="F87" s="230">
        <v>2021</v>
      </c>
    </row>
    <row r="88" spans="2:6" ht="9" hidden="1" customHeight="1" thickBot="1">
      <c r="B88" s="987"/>
      <c r="C88" s="231" t="s">
        <v>7</v>
      </c>
      <c r="D88" s="231" t="s">
        <v>8</v>
      </c>
      <c r="E88" s="231" t="s">
        <v>8</v>
      </c>
      <c r="F88" s="231" t="s">
        <v>8</v>
      </c>
    </row>
    <row r="89" spans="2:6" ht="24.75" hidden="1" customHeight="1" thickBot="1">
      <c r="B89" s="236" t="s">
        <v>23</v>
      </c>
      <c r="C89" s="237"/>
      <c r="D89" s="237"/>
      <c r="E89" s="237"/>
      <c r="F89" s="237"/>
    </row>
    <row r="90" spans="2:6" ht="38.25" hidden="1" customHeight="1" thickBot="1">
      <c r="B90" s="238" t="s">
        <v>154</v>
      </c>
      <c r="C90" s="240"/>
      <c r="D90" s="252"/>
      <c r="E90" s="252"/>
      <c r="F90" s="252"/>
    </row>
    <row r="91" spans="2:6" ht="24.75" hidden="1" customHeight="1" thickBot="1">
      <c r="B91" s="238" t="s">
        <v>155</v>
      </c>
      <c r="C91" s="240"/>
      <c r="D91" s="252"/>
      <c r="E91" s="252"/>
      <c r="F91" s="252"/>
    </row>
    <row r="92" spans="2:6" ht="24.75" hidden="1" customHeight="1" thickBot="1">
      <c r="B92" s="236" t="s">
        <v>24</v>
      </c>
      <c r="C92" s="237"/>
      <c r="D92" s="237"/>
      <c r="E92" s="237"/>
      <c r="F92" s="237"/>
    </row>
    <row r="93" spans="2:6" ht="15.75" hidden="1" thickBot="1">
      <c r="B93" s="238" t="s">
        <v>154</v>
      </c>
      <c r="C93" s="240"/>
      <c r="D93" s="237"/>
      <c r="E93" s="237"/>
      <c r="F93" s="237"/>
    </row>
    <row r="94" spans="2:6" ht="15.75" hidden="1" thickBot="1">
      <c r="B94" s="238" t="s">
        <v>155</v>
      </c>
      <c r="C94" s="240"/>
      <c r="D94" s="237"/>
      <c r="E94" s="237"/>
      <c r="F94" s="237"/>
    </row>
    <row r="95" spans="2:6" ht="24.75" hidden="1" customHeight="1" thickBot="1">
      <c r="B95" s="236" t="s">
        <v>25</v>
      </c>
      <c r="C95" s="240">
        <v>0</v>
      </c>
      <c r="D95" s="237">
        <v>0</v>
      </c>
      <c r="E95" s="237">
        <v>0</v>
      </c>
      <c r="F95" s="237">
        <v>0</v>
      </c>
    </row>
    <row r="96" spans="2:6" ht="15.75" hidden="1" thickBot="1">
      <c r="B96" s="238" t="s">
        <v>154</v>
      </c>
      <c r="C96" s="240"/>
      <c r="D96" s="237"/>
      <c r="E96" s="237"/>
      <c r="F96" s="237"/>
    </row>
    <row r="97" spans="2:6" ht="15.75" hidden="1" thickBot="1">
      <c r="B97" s="238" t="s">
        <v>155</v>
      </c>
      <c r="C97" s="240"/>
      <c r="D97" s="237"/>
      <c r="E97" s="237"/>
      <c r="F97" s="237"/>
    </row>
    <row r="98" spans="2:6" ht="15.75" hidden="1" thickBot="1">
      <c r="B98" s="236" t="s">
        <v>26</v>
      </c>
      <c r="C98" s="240"/>
      <c r="D98" s="237"/>
      <c r="E98" s="237"/>
      <c r="F98" s="237"/>
    </row>
    <row r="99" spans="2:6" ht="15.75" hidden="1" thickBot="1">
      <c r="B99" s="238" t="s">
        <v>154</v>
      </c>
      <c r="C99" s="240"/>
      <c r="D99" s="237"/>
      <c r="E99" s="237"/>
      <c r="F99" s="237"/>
    </row>
    <row r="100" spans="2:6" ht="15.75" hidden="1" thickBot="1">
      <c r="B100" s="238" t="s">
        <v>155</v>
      </c>
      <c r="C100" s="240"/>
      <c r="D100" s="237"/>
      <c r="E100" s="237"/>
      <c r="F100" s="237"/>
    </row>
    <row r="101" spans="2:6" ht="15.75" hidden="1" thickBot="1">
      <c r="B101" s="236" t="s">
        <v>27</v>
      </c>
      <c r="C101" s="240"/>
      <c r="D101" s="237"/>
      <c r="E101" s="237"/>
      <c r="F101" s="237"/>
    </row>
    <row r="102" spans="2:6" ht="15.75" hidden="1" thickBot="1">
      <c r="B102" s="238" t="s">
        <v>154</v>
      </c>
      <c r="C102" s="240"/>
      <c r="D102" s="237"/>
      <c r="E102" s="237"/>
      <c r="F102" s="237"/>
    </row>
    <row r="103" spans="2:6" ht="15.75" hidden="1" thickBot="1">
      <c r="B103" s="238" t="s">
        <v>155</v>
      </c>
      <c r="C103" s="240"/>
      <c r="D103" s="237"/>
      <c r="E103" s="237"/>
      <c r="F103" s="237"/>
    </row>
    <row r="104" spans="2:6" ht="15.75" hidden="1" thickBot="1">
      <c r="B104" s="236" t="s">
        <v>28</v>
      </c>
      <c r="C104" s="240"/>
      <c r="D104" s="237"/>
      <c r="E104" s="237"/>
      <c r="F104" s="237"/>
    </row>
    <row r="105" spans="2:6" ht="15.75" hidden="1" thickBot="1">
      <c r="B105" s="238" t="s">
        <v>154</v>
      </c>
      <c r="C105" s="240"/>
      <c r="D105" s="237"/>
      <c r="E105" s="237"/>
      <c r="F105" s="237"/>
    </row>
    <row r="106" spans="2:6" ht="15.75" hidden="1" thickBot="1">
      <c r="B106" s="238" t="s">
        <v>155</v>
      </c>
      <c r="C106" s="240"/>
      <c r="D106" s="237"/>
      <c r="E106" s="237"/>
      <c r="F106" s="237"/>
    </row>
    <row r="107" spans="2:6" ht="15.75" hidden="1" thickBot="1">
      <c r="B107" s="236" t="s">
        <v>29</v>
      </c>
      <c r="C107" s="240"/>
      <c r="D107" s="237"/>
      <c r="E107" s="237"/>
      <c r="F107" s="237"/>
    </row>
    <row r="108" spans="2:6" ht="15.75" hidden="1" thickBot="1">
      <c r="B108" s="238" t="s">
        <v>154</v>
      </c>
      <c r="C108" s="240"/>
      <c r="D108" s="237"/>
      <c r="E108" s="237"/>
      <c r="F108" s="237"/>
    </row>
    <row r="109" spans="2:6" ht="15.75" hidden="1" thickBot="1">
      <c r="B109" s="238" t="s">
        <v>155</v>
      </c>
      <c r="C109" s="240"/>
      <c r="D109" s="237"/>
      <c r="E109" s="237"/>
      <c r="F109" s="237"/>
    </row>
    <row r="110" spans="2:6" ht="15.75" hidden="1" thickBot="1">
      <c r="B110" s="253" t="s">
        <v>47</v>
      </c>
      <c r="C110" s="240">
        <f>C107+C104+C101+C98+C95+C92+C89</f>
        <v>0</v>
      </c>
      <c r="D110" s="240">
        <f t="shared" ref="D110:F110" si="10">D107+D104+D101+D98+D95+D92+D89</f>
        <v>0</v>
      </c>
      <c r="E110" s="240">
        <f t="shared" si="10"/>
        <v>0</v>
      </c>
      <c r="F110" s="240">
        <f t="shared" si="10"/>
        <v>0</v>
      </c>
    </row>
    <row r="111" spans="2:6" ht="17.25" hidden="1" customHeight="1" thickBot="1">
      <c r="B111" s="248" t="s">
        <v>31</v>
      </c>
      <c r="C111" s="249">
        <f>IF(C110-C81=0,0,"Error")</f>
        <v>0</v>
      </c>
      <c r="D111" s="249">
        <f>IF(D110-D81=0,0,"Error")</f>
        <v>0</v>
      </c>
      <c r="E111" s="249">
        <f>IF(E110-E81=0,0,"Error")</f>
        <v>0</v>
      </c>
      <c r="F111" s="249">
        <f>IF(F110-F81=0,0,"Error")</f>
        <v>0</v>
      </c>
    </row>
    <row r="112" spans="2:6" ht="15.75" hidden="1" thickBot="1">
      <c r="B112" s="250" t="s">
        <v>173</v>
      </c>
      <c r="C112" s="1008"/>
      <c r="D112" s="1009"/>
      <c r="E112" s="1009"/>
      <c r="F112" s="1010"/>
    </row>
    <row r="113" spans="2:6" ht="26.25" hidden="1" customHeight="1" thickBot="1">
      <c r="B113" s="215" t="s">
        <v>14</v>
      </c>
      <c r="C113" s="995"/>
      <c r="D113" s="996"/>
      <c r="E113" s="996"/>
      <c r="F113" s="997"/>
    </row>
    <row r="114" spans="2:6" ht="15.75" hidden="1" thickBot="1">
      <c r="B114" s="215" t="s">
        <v>15</v>
      </c>
      <c r="C114" s="991"/>
      <c r="D114" s="984"/>
      <c r="E114" s="984"/>
      <c r="F114" s="985"/>
    </row>
    <row r="115" spans="2:6" ht="12.75" hidden="1" customHeight="1">
      <c r="B115" s="986"/>
      <c r="C115" s="230">
        <v>2018</v>
      </c>
      <c r="D115" s="230">
        <v>2019</v>
      </c>
      <c r="E115" s="230">
        <v>2020</v>
      </c>
      <c r="F115" s="230">
        <v>2021</v>
      </c>
    </row>
    <row r="116" spans="2:6" ht="9" hidden="1" customHeight="1" thickBot="1">
      <c r="B116" s="987"/>
      <c r="C116" s="231" t="s">
        <v>7</v>
      </c>
      <c r="D116" s="231" t="s">
        <v>8</v>
      </c>
      <c r="E116" s="231" t="s">
        <v>8</v>
      </c>
      <c r="F116" s="231" t="s">
        <v>8</v>
      </c>
    </row>
    <row r="117" spans="2:6" ht="15.75" hidden="1" thickBot="1">
      <c r="B117" s="215" t="s">
        <v>16</v>
      </c>
      <c r="C117" s="254"/>
      <c r="D117" s="254"/>
      <c r="E117" s="254"/>
      <c r="F117" s="254"/>
    </row>
    <row r="118" spans="2:6" ht="15.75" hidden="1" thickBot="1">
      <c r="B118" s="215" t="s">
        <v>17</v>
      </c>
      <c r="C118" s="232">
        <f>C147</f>
        <v>0</v>
      </c>
      <c r="D118" s="232">
        <f t="shared" ref="D118:F118" si="11">D147</f>
        <v>0</v>
      </c>
      <c r="E118" s="232">
        <f t="shared" si="11"/>
        <v>0</v>
      </c>
      <c r="F118" s="232">
        <f t="shared" si="11"/>
        <v>0</v>
      </c>
    </row>
    <row r="119" spans="2:6" ht="15.75" hidden="1" thickBot="1">
      <c r="B119" s="215" t="s">
        <v>18</v>
      </c>
      <c r="C119" s="232" t="e">
        <f>C118/C117</f>
        <v>#DIV/0!</v>
      </c>
      <c r="D119" s="232" t="e">
        <f>D118/D117</f>
        <v>#DIV/0!</v>
      </c>
      <c r="E119" s="232" t="e">
        <f>E118/E117</f>
        <v>#DIV/0!</v>
      </c>
      <c r="F119" s="232" t="e">
        <f>F118/F117</f>
        <v>#DIV/0!</v>
      </c>
    </row>
    <row r="120" spans="2:6" ht="15.75" hidden="1" thickBot="1">
      <c r="B120" s="215" t="s">
        <v>19</v>
      </c>
      <c r="C120" s="233"/>
      <c r="D120" s="234" t="e">
        <f>D117/C117-1</f>
        <v>#DIV/0!</v>
      </c>
      <c r="E120" s="234" t="e">
        <f>E117/D117-1</f>
        <v>#DIV/0!</v>
      </c>
      <c r="F120" s="234" t="e">
        <f>F117/E117-1</f>
        <v>#DIV/0!</v>
      </c>
    </row>
    <row r="121" spans="2:6" ht="15.75" hidden="1" thickBot="1">
      <c r="B121" s="215" t="s">
        <v>21</v>
      </c>
      <c r="C121" s="233"/>
      <c r="D121" s="234" t="e">
        <f>D118/C118-1</f>
        <v>#DIV/0!</v>
      </c>
      <c r="E121" s="234" t="e">
        <f t="shared" ref="E121:F122" si="12">E118/D118-1</f>
        <v>#DIV/0!</v>
      </c>
      <c r="F121" s="234" t="e">
        <f t="shared" si="12"/>
        <v>#DIV/0!</v>
      </c>
    </row>
    <row r="122" spans="2:6" ht="15.75" hidden="1" thickBot="1">
      <c r="B122" s="215" t="s">
        <v>22</v>
      </c>
      <c r="C122" s="233"/>
      <c r="D122" s="234" t="e">
        <f>D119/C119-1</f>
        <v>#DIV/0!</v>
      </c>
      <c r="E122" s="234" t="e">
        <f t="shared" si="12"/>
        <v>#DIV/0!</v>
      </c>
      <c r="F122" s="234" t="e">
        <f t="shared" si="12"/>
        <v>#DIV/0!</v>
      </c>
    </row>
    <row r="123" spans="2:6" ht="24.75" hidden="1" customHeight="1" thickBot="1">
      <c r="B123" s="988" t="s">
        <v>130</v>
      </c>
      <c r="C123" s="989"/>
      <c r="D123" s="989"/>
      <c r="E123" s="989"/>
      <c r="F123" s="990"/>
    </row>
    <row r="124" spans="2:6" ht="12.75" hidden="1" customHeight="1">
      <c r="B124" s="986"/>
      <c r="C124" s="230">
        <v>2018</v>
      </c>
      <c r="D124" s="230">
        <v>2019</v>
      </c>
      <c r="E124" s="230">
        <v>2020</v>
      </c>
      <c r="F124" s="230">
        <v>2021</v>
      </c>
    </row>
    <row r="125" spans="2:6" ht="9" hidden="1" customHeight="1" thickBot="1">
      <c r="B125" s="987"/>
      <c r="C125" s="231" t="s">
        <v>7</v>
      </c>
      <c r="D125" s="231" t="s">
        <v>8</v>
      </c>
      <c r="E125" s="231" t="s">
        <v>8</v>
      </c>
      <c r="F125" s="231" t="s">
        <v>8</v>
      </c>
    </row>
    <row r="126" spans="2:6" ht="24.75" hidden="1" customHeight="1" thickBot="1">
      <c r="B126" s="236" t="s">
        <v>23</v>
      </c>
      <c r="C126" s="237"/>
      <c r="D126" s="237"/>
      <c r="E126" s="237"/>
      <c r="F126" s="237"/>
    </row>
    <row r="127" spans="2:6" ht="15.75" hidden="1" thickBot="1">
      <c r="B127" s="238" t="s">
        <v>154</v>
      </c>
      <c r="C127" s="240"/>
      <c r="D127" s="252"/>
      <c r="E127" s="252"/>
      <c r="F127" s="252"/>
    </row>
    <row r="128" spans="2:6" ht="15.75" hidden="1" thickBot="1">
      <c r="B128" s="238" t="s">
        <v>155</v>
      </c>
      <c r="C128" s="240"/>
      <c r="D128" s="252"/>
      <c r="E128" s="252"/>
      <c r="F128" s="252"/>
    </row>
    <row r="129" spans="2:6" ht="24.75" hidden="1" customHeight="1" thickBot="1">
      <c r="B129" s="236" t="s">
        <v>24</v>
      </c>
      <c r="C129" s="237"/>
      <c r="D129" s="237"/>
      <c r="E129" s="237"/>
      <c r="F129" s="237"/>
    </row>
    <row r="130" spans="2:6" ht="15.75" hidden="1" thickBot="1">
      <c r="B130" s="238" t="s">
        <v>154</v>
      </c>
      <c r="C130" s="240"/>
      <c r="D130" s="237"/>
      <c r="E130" s="237"/>
      <c r="F130" s="237"/>
    </row>
    <row r="131" spans="2:6" ht="15.75" hidden="1" thickBot="1">
      <c r="B131" s="238" t="s">
        <v>155</v>
      </c>
      <c r="C131" s="240"/>
      <c r="D131" s="237"/>
      <c r="E131" s="237"/>
      <c r="F131" s="237"/>
    </row>
    <row r="132" spans="2:6" ht="24.75" hidden="1" customHeight="1" thickBot="1">
      <c r="B132" s="236" t="s">
        <v>25</v>
      </c>
      <c r="C132" s="255">
        <v>0</v>
      </c>
      <c r="D132" s="256">
        <v>0</v>
      </c>
      <c r="E132" s="256">
        <v>0</v>
      </c>
      <c r="F132" s="256">
        <v>0</v>
      </c>
    </row>
    <row r="133" spans="2:6" ht="15.75" hidden="1" thickBot="1">
      <c r="B133" s="238" t="s">
        <v>154</v>
      </c>
      <c r="C133" s="240"/>
      <c r="D133" s="237"/>
      <c r="E133" s="237"/>
      <c r="F133" s="237"/>
    </row>
    <row r="134" spans="2:6" ht="15.75" hidden="1" thickBot="1">
      <c r="B134" s="238" t="s">
        <v>155</v>
      </c>
      <c r="C134" s="240"/>
      <c r="D134" s="237"/>
      <c r="E134" s="237"/>
      <c r="F134" s="237"/>
    </row>
    <row r="135" spans="2:6" ht="15.75" hidden="1" thickBot="1">
      <c r="B135" s="236" t="s">
        <v>26</v>
      </c>
      <c r="C135" s="240"/>
      <c r="D135" s="237"/>
      <c r="E135" s="237"/>
      <c r="F135" s="237"/>
    </row>
    <row r="136" spans="2:6" ht="15.75" hidden="1" thickBot="1">
      <c r="B136" s="238" t="s">
        <v>154</v>
      </c>
      <c r="C136" s="240"/>
      <c r="D136" s="237"/>
      <c r="E136" s="237"/>
      <c r="F136" s="237"/>
    </row>
    <row r="137" spans="2:6" ht="15.75" hidden="1" thickBot="1">
      <c r="B137" s="238" t="s">
        <v>155</v>
      </c>
      <c r="C137" s="240"/>
      <c r="D137" s="237"/>
      <c r="E137" s="237"/>
      <c r="F137" s="237"/>
    </row>
    <row r="138" spans="2:6" ht="15.75" hidden="1" thickBot="1">
      <c r="B138" s="236" t="s">
        <v>27</v>
      </c>
      <c r="C138" s="240"/>
      <c r="D138" s="237"/>
      <c r="E138" s="237"/>
      <c r="F138" s="237"/>
    </row>
    <row r="139" spans="2:6" ht="15.75" hidden="1" thickBot="1">
      <c r="B139" s="238" t="s">
        <v>154</v>
      </c>
      <c r="C139" s="240"/>
      <c r="D139" s="237"/>
      <c r="E139" s="237"/>
      <c r="F139" s="237"/>
    </row>
    <row r="140" spans="2:6" ht="15" hidden="1" customHeight="1" thickBot="1">
      <c r="B140" s="238" t="s">
        <v>155</v>
      </c>
      <c r="C140" s="240"/>
      <c r="D140" s="237"/>
      <c r="E140" s="237"/>
      <c r="F140" s="237"/>
    </row>
    <row r="141" spans="2:6" ht="15.75" hidden="1" thickBot="1">
      <c r="B141" s="236" t="s">
        <v>28</v>
      </c>
      <c r="C141" s="240">
        <v>0</v>
      </c>
      <c r="D141" s="237">
        <v>0</v>
      </c>
      <c r="E141" s="237">
        <v>0</v>
      </c>
      <c r="F141" s="237">
        <v>0</v>
      </c>
    </row>
    <row r="142" spans="2:6" ht="15.75" hidden="1" thickBot="1">
      <c r="B142" s="238" t="s">
        <v>154</v>
      </c>
      <c r="C142" s="240"/>
      <c r="D142" s="237"/>
      <c r="E142" s="237"/>
      <c r="F142" s="237"/>
    </row>
    <row r="143" spans="2:6" ht="15.75" hidden="1" thickBot="1">
      <c r="B143" s="238" t="s">
        <v>155</v>
      </c>
      <c r="C143" s="240"/>
      <c r="D143" s="237"/>
      <c r="E143" s="237"/>
      <c r="F143" s="237"/>
    </row>
    <row r="144" spans="2:6" ht="15.75" hidden="1" thickBot="1">
      <c r="B144" s="236" t="s">
        <v>29</v>
      </c>
      <c r="C144" s="240"/>
      <c r="D144" s="237"/>
      <c r="E144" s="237"/>
      <c r="F144" s="237"/>
    </row>
    <row r="145" spans="2:12" ht="15.75" hidden="1" thickBot="1">
      <c r="B145" s="238" t="s">
        <v>154</v>
      </c>
      <c r="C145" s="240"/>
      <c r="D145" s="237"/>
      <c r="E145" s="237"/>
      <c r="F145" s="237"/>
    </row>
    <row r="146" spans="2:12" ht="15.75" hidden="1" thickBot="1">
      <c r="B146" s="238" t="s">
        <v>155</v>
      </c>
      <c r="C146" s="240"/>
      <c r="D146" s="237"/>
      <c r="E146" s="237"/>
      <c r="F146" s="237"/>
    </row>
    <row r="147" spans="2:12" ht="15.75" hidden="1" thickBot="1">
      <c r="B147" s="253" t="s">
        <v>47</v>
      </c>
      <c r="C147" s="240">
        <f>C144+C141+C138+C135+C132+C129+C126</f>
        <v>0</v>
      </c>
      <c r="D147" s="240">
        <f t="shared" ref="D147:F147" si="13">D144+D141+D138+D135+D132+D129+D126</f>
        <v>0</v>
      </c>
      <c r="E147" s="240">
        <f t="shared" si="13"/>
        <v>0</v>
      </c>
      <c r="F147" s="240">
        <f t="shared" si="13"/>
        <v>0</v>
      </c>
    </row>
    <row r="148" spans="2:12" ht="17.25" hidden="1" customHeight="1" thickBot="1">
      <c r="B148" s="248" t="s">
        <v>31</v>
      </c>
      <c r="C148" s="249">
        <f>IF(C147-C118=0,0,"Error")</f>
        <v>0</v>
      </c>
      <c r="D148" s="249">
        <f>IF(D147-D118=0,0,"Error")</f>
        <v>0</v>
      </c>
      <c r="E148" s="249">
        <f>IF(E147-E118=0,0,"Error")</f>
        <v>0</v>
      </c>
      <c r="F148" s="249">
        <f>IF(F147-F118=0,0,"Error")</f>
        <v>0</v>
      </c>
    </row>
    <row r="149" spans="2:12" ht="15.75" thickBot="1">
      <c r="B149" s="998" t="s">
        <v>38</v>
      </c>
      <c r="C149" s="999"/>
      <c r="D149" s="999"/>
      <c r="E149" s="999"/>
      <c r="F149" s="1000"/>
    </row>
    <row r="150" spans="2:12" ht="15.75" thickBot="1">
      <c r="B150" s="998" t="s">
        <v>39</v>
      </c>
      <c r="C150" s="999"/>
      <c r="D150" s="999"/>
      <c r="E150" s="999"/>
      <c r="F150" s="1000"/>
    </row>
    <row r="151" spans="2:12" ht="15.75" thickBot="1">
      <c r="B151" s="227" t="s">
        <v>2855</v>
      </c>
      <c r="C151" s="1131"/>
      <c r="D151" s="1035"/>
      <c r="E151" s="1035"/>
      <c r="F151" s="1043"/>
    </row>
    <row r="152" spans="2:12" ht="30.75" customHeight="1" thickBot="1">
      <c r="B152" s="227" t="s">
        <v>68</v>
      </c>
      <c r="C152" s="227"/>
      <c r="D152" s="374" t="s">
        <v>156</v>
      </c>
      <c r="E152" s="1005" t="s">
        <v>2856</v>
      </c>
      <c r="F152" s="1006"/>
      <c r="H152" s="953" t="s">
        <v>157</v>
      </c>
      <c r="I152" s="954"/>
      <c r="J152" s="954"/>
      <c r="K152" s="954"/>
      <c r="L152" s="955"/>
    </row>
    <row r="153" spans="2:12" ht="15.75" thickBot="1">
      <c r="B153" s="259"/>
      <c r="C153" s="992"/>
      <c r="D153" s="993"/>
      <c r="E153" s="993"/>
      <c r="F153" s="994"/>
      <c r="H153" s="956"/>
      <c r="I153" s="957"/>
      <c r="J153" s="957"/>
      <c r="K153" s="957"/>
      <c r="L153" s="958"/>
    </row>
    <row r="154" spans="2:12" ht="20.25" customHeight="1" thickBot="1">
      <c r="B154" s="215" t="s">
        <v>14</v>
      </c>
      <c r="C154" s="995" t="s">
        <v>814</v>
      </c>
      <c r="D154" s="996"/>
      <c r="E154" s="996"/>
      <c r="F154" s="997"/>
      <c r="H154" s="959"/>
      <c r="I154" s="960"/>
      <c r="J154" s="960"/>
      <c r="K154" s="960"/>
      <c r="L154" s="961"/>
    </row>
    <row r="155" spans="2:12" ht="15.75" thickBot="1">
      <c r="B155" s="215" t="s">
        <v>15</v>
      </c>
      <c r="C155" s="991" t="s">
        <v>99</v>
      </c>
      <c r="D155" s="984"/>
      <c r="E155" s="984"/>
      <c r="F155" s="985"/>
    </row>
    <row r="156" spans="2:12" ht="12.75" customHeight="1">
      <c r="B156" s="986"/>
      <c r="C156" s="230">
        <v>2021</v>
      </c>
      <c r="D156" s="230">
        <v>2022</v>
      </c>
      <c r="E156" s="230">
        <v>2023</v>
      </c>
      <c r="F156" s="230">
        <v>2024</v>
      </c>
    </row>
    <row r="157" spans="2:12" ht="9" customHeight="1" thickBot="1">
      <c r="B157" s="987"/>
      <c r="C157" s="231" t="s">
        <v>7</v>
      </c>
      <c r="D157" s="231" t="s">
        <v>8</v>
      </c>
      <c r="E157" s="231" t="s">
        <v>8</v>
      </c>
      <c r="F157" s="231" t="s">
        <v>8</v>
      </c>
    </row>
    <row r="158" spans="2:12" ht="15.75" thickBot="1">
      <c r="B158" s="215" t="s">
        <v>16</v>
      </c>
      <c r="C158" s="232">
        <v>20</v>
      </c>
      <c r="D158" s="232">
        <v>15</v>
      </c>
      <c r="E158" s="232">
        <v>15</v>
      </c>
      <c r="F158" s="232">
        <v>15</v>
      </c>
    </row>
    <row r="159" spans="2:12" ht="15.75" thickBot="1">
      <c r="B159" s="215" t="s">
        <v>17</v>
      </c>
      <c r="C159" s="232">
        <f>C177</f>
        <v>10000</v>
      </c>
      <c r="D159" s="232">
        <f t="shared" ref="D159:F159" si="14">D177</f>
        <v>5000</v>
      </c>
      <c r="E159" s="232">
        <f t="shared" si="14"/>
        <v>5000</v>
      </c>
      <c r="F159" s="232">
        <f t="shared" si="14"/>
        <v>5000</v>
      </c>
    </row>
    <row r="160" spans="2:12" ht="15.75" thickBot="1">
      <c r="B160" s="215" t="s">
        <v>18</v>
      </c>
      <c r="C160" s="232">
        <f>C159/C158</f>
        <v>500</v>
      </c>
      <c r="D160" s="232">
        <f t="shared" ref="D160:F160" si="15">D159/D158</f>
        <v>333.33333333333331</v>
      </c>
      <c r="E160" s="232">
        <f t="shared" si="15"/>
        <v>333.33333333333331</v>
      </c>
      <c r="F160" s="232">
        <f t="shared" si="15"/>
        <v>333.33333333333331</v>
      </c>
    </row>
    <row r="161" spans="2:12" ht="15.75" thickBot="1">
      <c r="B161" s="215" t="s">
        <v>19</v>
      </c>
      <c r="C161" s="233" t="s">
        <v>20</v>
      </c>
      <c r="D161" s="234">
        <f>D158/C158-1</f>
        <v>-0.25</v>
      </c>
      <c r="E161" s="234">
        <f t="shared" ref="E161:F163" si="16">E158/D158-1</f>
        <v>0</v>
      </c>
      <c r="F161" s="234">
        <f t="shared" si="16"/>
        <v>0</v>
      </c>
      <c r="H161" s="235"/>
      <c r="I161" s="235"/>
      <c r="J161" s="235"/>
      <c r="K161" s="235"/>
      <c r="L161" s="235"/>
    </row>
    <row r="162" spans="2:12" ht="15.75" thickBot="1">
      <c r="B162" s="215" t="s">
        <v>21</v>
      </c>
      <c r="C162" s="233" t="s">
        <v>20</v>
      </c>
      <c r="D162" s="234">
        <f>D159/C159-1</f>
        <v>-0.5</v>
      </c>
      <c r="E162" s="234">
        <f t="shared" si="16"/>
        <v>0</v>
      </c>
      <c r="F162" s="234">
        <f t="shared" si="16"/>
        <v>0</v>
      </c>
    </row>
    <row r="163" spans="2:12" ht="15.75" thickBot="1">
      <c r="B163" s="215" t="s">
        <v>22</v>
      </c>
      <c r="C163" s="233" t="s">
        <v>20</v>
      </c>
      <c r="D163" s="234">
        <f>D160/C160-1</f>
        <v>-0.33333333333333337</v>
      </c>
      <c r="E163" s="234">
        <f t="shared" si="16"/>
        <v>0</v>
      </c>
      <c r="F163" s="234">
        <f t="shared" si="16"/>
        <v>0</v>
      </c>
    </row>
    <row r="164" spans="2:12" ht="15.75" customHeight="1" thickBot="1">
      <c r="B164" s="988" t="s">
        <v>112</v>
      </c>
      <c r="C164" s="989"/>
      <c r="D164" s="989"/>
      <c r="E164" s="989"/>
      <c r="F164" s="990"/>
    </row>
    <row r="165" spans="2:12" ht="12.75" customHeight="1">
      <c r="B165" s="986"/>
      <c r="C165" s="230">
        <v>2021</v>
      </c>
      <c r="D165" s="230">
        <v>2022</v>
      </c>
      <c r="E165" s="230">
        <v>2023</v>
      </c>
      <c r="F165" s="230">
        <v>2024</v>
      </c>
    </row>
    <row r="166" spans="2:12" ht="9" customHeight="1" thickBot="1">
      <c r="B166" s="987"/>
      <c r="C166" s="231" t="s">
        <v>7</v>
      </c>
      <c r="D166" s="231" t="s">
        <v>8</v>
      </c>
      <c r="E166" s="231" t="s">
        <v>8</v>
      </c>
      <c r="F166" s="231" t="s">
        <v>8</v>
      </c>
    </row>
    <row r="167" spans="2:12" ht="15.75" thickBot="1">
      <c r="B167" s="236" t="s">
        <v>41</v>
      </c>
      <c r="C167" s="237">
        <f>C168+C169+C170+C171</f>
        <v>10000</v>
      </c>
      <c r="D167" s="237">
        <f t="shared" ref="D167:F167" si="17">D168+D169+D170+D171</f>
        <v>5000</v>
      </c>
      <c r="E167" s="237">
        <f t="shared" si="17"/>
        <v>5000</v>
      </c>
      <c r="F167" s="237">
        <f t="shared" si="17"/>
        <v>5000</v>
      </c>
    </row>
    <row r="168" spans="2:12" ht="15.75" thickBot="1">
      <c r="B168" s="238" t="s">
        <v>154</v>
      </c>
      <c r="C168" s="237">
        <v>10000</v>
      </c>
      <c r="D168" s="237">
        <v>5000</v>
      </c>
      <c r="E168" s="237">
        <v>5000</v>
      </c>
      <c r="F168" s="237">
        <v>5000</v>
      </c>
    </row>
    <row r="169" spans="2:12" ht="15.75" thickBot="1">
      <c r="B169" s="238" t="s">
        <v>159</v>
      </c>
      <c r="C169" s="237"/>
      <c r="D169" s="237"/>
      <c r="E169" s="237"/>
      <c r="F169" s="237"/>
    </row>
    <row r="170" spans="2:12" ht="15.75" thickBot="1">
      <c r="B170" s="238" t="s">
        <v>160</v>
      </c>
      <c r="C170" s="237"/>
      <c r="D170" s="237"/>
      <c r="E170" s="237"/>
      <c r="F170" s="237"/>
    </row>
    <row r="171" spans="2:12" ht="15.75" thickBot="1">
      <c r="B171" s="238" t="s">
        <v>161</v>
      </c>
      <c r="C171" s="237"/>
      <c r="D171" s="237"/>
      <c r="E171" s="237"/>
      <c r="F171" s="237"/>
    </row>
    <row r="172" spans="2:12" ht="15.75" thickBot="1">
      <c r="B172" s="236" t="s">
        <v>42</v>
      </c>
      <c r="C172" s="240">
        <f>C173+C174+C175+C176</f>
        <v>0</v>
      </c>
      <c r="D172" s="240">
        <f t="shared" ref="D172:F172" si="18">D173+D174+D175+D176</f>
        <v>0</v>
      </c>
      <c r="E172" s="240">
        <f t="shared" si="18"/>
        <v>0</v>
      </c>
      <c r="F172" s="240">
        <f t="shared" si="18"/>
        <v>0</v>
      </c>
    </row>
    <row r="173" spans="2:12" ht="15.75" thickBot="1">
      <c r="B173" s="238" t="s">
        <v>154</v>
      </c>
      <c r="C173" s="240">
        <v>0</v>
      </c>
      <c r="D173" s="237">
        <v>0</v>
      </c>
      <c r="E173" s="237">
        <v>0</v>
      </c>
      <c r="F173" s="237"/>
    </row>
    <row r="174" spans="2:12" ht="15.75" thickBot="1">
      <c r="B174" s="238" t="s">
        <v>159</v>
      </c>
      <c r="C174" s="240"/>
      <c r="D174" s="237"/>
      <c r="E174" s="237"/>
      <c r="F174" s="237"/>
    </row>
    <row r="175" spans="2:12" ht="15.75" thickBot="1">
      <c r="B175" s="238" t="s">
        <v>160</v>
      </c>
      <c r="C175" s="240"/>
      <c r="D175" s="237"/>
      <c r="E175" s="237"/>
      <c r="F175" s="237"/>
    </row>
    <row r="176" spans="2:12" ht="15.75" thickBot="1">
      <c r="B176" s="238" t="s">
        <v>161</v>
      </c>
      <c r="C176" s="240"/>
      <c r="D176" s="237"/>
      <c r="E176" s="237"/>
      <c r="F176" s="237"/>
    </row>
    <row r="177" spans="2:12" ht="15.75" thickBot="1">
      <c r="B177" s="260" t="s">
        <v>30</v>
      </c>
      <c r="C177" s="240">
        <f>C167+C172</f>
        <v>10000</v>
      </c>
      <c r="D177" s="240">
        <f t="shared" ref="D177:F177" si="19">D167+D172</f>
        <v>5000</v>
      </c>
      <c r="E177" s="240">
        <f t="shared" si="19"/>
        <v>5000</v>
      </c>
      <c r="F177" s="240">
        <f t="shared" si="19"/>
        <v>5000</v>
      </c>
    </row>
    <row r="178" spans="2:12" ht="23.25" hidden="1" thickBot="1">
      <c r="B178" s="227" t="s">
        <v>65</v>
      </c>
      <c r="C178" s="375"/>
      <c r="D178" s="376" t="s">
        <v>156</v>
      </c>
      <c r="E178" s="377"/>
      <c r="F178" s="378"/>
    </row>
    <row r="179" spans="2:12" ht="17.25" hidden="1" customHeight="1" thickBot="1">
      <c r="B179" s="215" t="s">
        <v>14</v>
      </c>
      <c r="C179" s="995"/>
      <c r="D179" s="996"/>
      <c r="E179" s="996"/>
      <c r="F179" s="997"/>
    </row>
    <row r="180" spans="2:12" ht="15.75" hidden="1" customHeight="1" thickBot="1">
      <c r="B180" s="215" t="s">
        <v>15</v>
      </c>
      <c r="C180" s="991"/>
      <c r="D180" s="984"/>
      <c r="E180" s="984"/>
      <c r="F180" s="985"/>
    </row>
    <row r="181" spans="2:12" ht="12.75" hidden="1" customHeight="1">
      <c r="B181" s="986"/>
      <c r="C181" s="230">
        <v>2018</v>
      </c>
      <c r="D181" s="230">
        <v>2019</v>
      </c>
      <c r="E181" s="230">
        <v>2020</v>
      </c>
      <c r="F181" s="230">
        <v>2021</v>
      </c>
    </row>
    <row r="182" spans="2:12" ht="9" hidden="1" customHeight="1" thickBot="1">
      <c r="B182" s="987"/>
      <c r="C182" s="231" t="s">
        <v>7</v>
      </c>
      <c r="D182" s="231" t="s">
        <v>8</v>
      </c>
      <c r="E182" s="231" t="s">
        <v>8</v>
      </c>
      <c r="F182" s="231" t="s">
        <v>8</v>
      </c>
    </row>
    <row r="183" spans="2:12" ht="15.75" hidden="1" thickBot="1">
      <c r="B183" s="215" t="s">
        <v>16</v>
      </c>
      <c r="C183" s="215"/>
      <c r="D183" s="215"/>
      <c r="E183" s="215"/>
      <c r="F183" s="215"/>
    </row>
    <row r="184" spans="2:12" ht="15.75" hidden="1" thickBot="1">
      <c r="B184" s="215" t="s">
        <v>17</v>
      </c>
      <c r="C184" s="232">
        <f>C202</f>
        <v>0</v>
      </c>
      <c r="D184" s="232">
        <f t="shared" ref="D184:F184" si="20">D202</f>
        <v>0</v>
      </c>
      <c r="E184" s="232">
        <f t="shared" si="20"/>
        <v>0</v>
      </c>
      <c r="F184" s="232">
        <f t="shared" si="20"/>
        <v>0</v>
      </c>
    </row>
    <row r="185" spans="2:12" ht="15.75" hidden="1" thickBot="1">
      <c r="B185" s="215" t="s">
        <v>18</v>
      </c>
      <c r="C185" s="232" t="e">
        <f>C184/C183</f>
        <v>#DIV/0!</v>
      </c>
      <c r="D185" s="232" t="e">
        <f t="shared" ref="D185:F185" si="21">D184/D183</f>
        <v>#DIV/0!</v>
      </c>
      <c r="E185" s="232" t="e">
        <f t="shared" si="21"/>
        <v>#DIV/0!</v>
      </c>
      <c r="F185" s="232" t="e">
        <f t="shared" si="21"/>
        <v>#DIV/0!</v>
      </c>
    </row>
    <row r="186" spans="2:12" ht="15.75" hidden="1" thickBot="1">
      <c r="B186" s="215" t="s">
        <v>19</v>
      </c>
      <c r="C186" s="233" t="s">
        <v>20</v>
      </c>
      <c r="D186" s="234" t="e">
        <f>D183/C183-1</f>
        <v>#DIV/0!</v>
      </c>
      <c r="E186" s="234" t="e">
        <f t="shared" ref="E186:F188" si="22">E183/D183-1</f>
        <v>#DIV/0!</v>
      </c>
      <c r="F186" s="234" t="e">
        <f t="shared" si="22"/>
        <v>#DIV/0!</v>
      </c>
      <c r="H186" s="235"/>
      <c r="I186" s="235"/>
      <c r="J186" s="235"/>
      <c r="K186" s="235"/>
      <c r="L186" s="235"/>
    </row>
    <row r="187" spans="2:12" ht="15.75" hidden="1" thickBot="1">
      <c r="B187" s="215" t="s">
        <v>21</v>
      </c>
      <c r="C187" s="233" t="s">
        <v>20</v>
      </c>
      <c r="D187" s="234" t="e">
        <f>D184/C184-1</f>
        <v>#DIV/0!</v>
      </c>
      <c r="E187" s="234" t="e">
        <f t="shared" si="22"/>
        <v>#DIV/0!</v>
      </c>
      <c r="F187" s="234" t="e">
        <f t="shared" si="22"/>
        <v>#DIV/0!</v>
      </c>
    </row>
    <row r="188" spans="2:12" ht="15.75" hidden="1" thickBot="1">
      <c r="B188" s="215" t="s">
        <v>22</v>
      </c>
      <c r="C188" s="233" t="s">
        <v>20</v>
      </c>
      <c r="D188" s="234" t="e">
        <f>D185/C185-1</f>
        <v>#DIV/0!</v>
      </c>
      <c r="E188" s="234" t="e">
        <f t="shared" si="22"/>
        <v>#DIV/0!</v>
      </c>
      <c r="F188" s="234" t="e">
        <f t="shared" si="22"/>
        <v>#DIV/0!</v>
      </c>
    </row>
    <row r="189" spans="2:12" ht="15.75" hidden="1" customHeight="1" thickBot="1">
      <c r="B189" s="988" t="s">
        <v>170</v>
      </c>
      <c r="C189" s="989"/>
      <c r="D189" s="989"/>
      <c r="E189" s="989"/>
      <c r="F189" s="990"/>
    </row>
    <row r="190" spans="2:12" ht="12.75" hidden="1" customHeight="1">
      <c r="B190" s="986"/>
      <c r="C190" s="230">
        <v>2018</v>
      </c>
      <c r="D190" s="230">
        <v>2019</v>
      </c>
      <c r="E190" s="230">
        <v>2020</v>
      </c>
      <c r="F190" s="230">
        <v>2021</v>
      </c>
    </row>
    <row r="191" spans="2:12" ht="9" hidden="1" customHeight="1" thickBot="1">
      <c r="B191" s="987"/>
      <c r="C191" s="231" t="s">
        <v>7</v>
      </c>
      <c r="D191" s="231" t="s">
        <v>8</v>
      </c>
      <c r="E191" s="231" t="s">
        <v>8</v>
      </c>
      <c r="F191" s="231" t="s">
        <v>8</v>
      </c>
    </row>
    <row r="192" spans="2:12" ht="15.75" hidden="1" thickBot="1">
      <c r="B192" s="236" t="s">
        <v>41</v>
      </c>
      <c r="C192" s="237">
        <f>C193+C194+C195+C196</f>
        <v>0</v>
      </c>
      <c r="D192" s="237">
        <f t="shared" ref="D192:F192" si="23">D193+D194+D195+D196</f>
        <v>0</v>
      </c>
      <c r="E192" s="237">
        <f t="shared" si="23"/>
        <v>0</v>
      </c>
      <c r="F192" s="237">
        <f t="shared" si="23"/>
        <v>0</v>
      </c>
    </row>
    <row r="193" spans="2:12" ht="15.75" hidden="1" thickBot="1">
      <c r="B193" s="238" t="s">
        <v>154</v>
      </c>
      <c r="C193" s="237"/>
      <c r="D193" s="237"/>
      <c r="E193" s="237"/>
      <c r="F193" s="237"/>
    </row>
    <row r="194" spans="2:12" ht="15.75" hidden="1" thickBot="1">
      <c r="B194" s="238" t="s">
        <v>159</v>
      </c>
      <c r="C194" s="237"/>
      <c r="D194" s="237"/>
      <c r="E194" s="237"/>
      <c r="F194" s="237"/>
    </row>
    <row r="195" spans="2:12" ht="15.75" hidden="1" thickBot="1">
      <c r="B195" s="238" t="s">
        <v>160</v>
      </c>
      <c r="C195" s="237"/>
      <c r="D195" s="237"/>
      <c r="E195" s="237"/>
      <c r="F195" s="237"/>
    </row>
    <row r="196" spans="2:12" ht="15.75" hidden="1" thickBot="1">
      <c r="B196" s="238" t="s">
        <v>161</v>
      </c>
      <c r="C196" s="237"/>
      <c r="D196" s="237"/>
      <c r="E196" s="237"/>
      <c r="F196" s="237"/>
    </row>
    <row r="197" spans="2:12" ht="15.75" hidden="1" thickBot="1">
      <c r="B197" s="236" t="s">
        <v>42</v>
      </c>
      <c r="C197" s="240">
        <f>C198+C199+C200+C201</f>
        <v>0</v>
      </c>
      <c r="D197" s="240">
        <f t="shared" ref="D197:F197" si="24">D198+D199+D200+D201</f>
        <v>0</v>
      </c>
      <c r="E197" s="240">
        <f t="shared" si="24"/>
        <v>0</v>
      </c>
      <c r="F197" s="240">
        <f t="shared" si="24"/>
        <v>0</v>
      </c>
    </row>
    <row r="198" spans="2:12" ht="15.75" hidden="1" thickBot="1">
      <c r="B198" s="238" t="s">
        <v>154</v>
      </c>
      <c r="C198" s="240"/>
      <c r="D198" s="237"/>
      <c r="E198" s="237"/>
      <c r="F198" s="237"/>
    </row>
    <row r="199" spans="2:12" ht="15.75" hidden="1" thickBot="1">
      <c r="B199" s="238" t="s">
        <v>159</v>
      </c>
      <c r="C199" s="240"/>
      <c r="D199" s="237"/>
      <c r="E199" s="237"/>
      <c r="F199" s="237"/>
    </row>
    <row r="200" spans="2:12" ht="15.75" hidden="1" thickBot="1">
      <c r="B200" s="238" t="s">
        <v>160</v>
      </c>
      <c r="C200" s="240"/>
      <c r="D200" s="237"/>
      <c r="E200" s="237"/>
      <c r="F200" s="237"/>
    </row>
    <row r="201" spans="2:12" ht="15.75" hidden="1" thickBot="1">
      <c r="B201" s="238" t="s">
        <v>161</v>
      </c>
      <c r="C201" s="240"/>
      <c r="D201" s="237"/>
      <c r="E201" s="237"/>
      <c r="F201" s="237"/>
    </row>
    <row r="202" spans="2:12" ht="15.75" hidden="1" thickBot="1">
      <c r="B202" s="247" t="s">
        <v>171</v>
      </c>
      <c r="C202" s="240">
        <f>C192+C197</f>
        <v>0</v>
      </c>
      <c r="D202" s="240">
        <f t="shared" ref="D202:F202" si="25">D192+D197</f>
        <v>0</v>
      </c>
      <c r="E202" s="240">
        <f t="shared" si="25"/>
        <v>0</v>
      </c>
      <c r="F202" s="240">
        <f t="shared" si="25"/>
        <v>0</v>
      </c>
    </row>
    <row r="203" spans="2:12" ht="25.5" customHeight="1" thickBot="1">
      <c r="B203" s="379" t="s">
        <v>43</v>
      </c>
      <c r="C203" s="992"/>
      <c r="D203" s="993"/>
      <c r="E203" s="993"/>
      <c r="F203" s="994"/>
    </row>
    <row r="204" spans="2:12" ht="15.75" thickBot="1">
      <c r="B204" s="998" t="s">
        <v>44</v>
      </c>
      <c r="C204" s="999"/>
      <c r="D204" s="999"/>
      <c r="E204" s="999"/>
      <c r="F204" s="1000"/>
    </row>
    <row r="205" spans="2:12" ht="15.75" thickBot="1">
      <c r="B205" s="998" t="s">
        <v>45</v>
      </c>
      <c r="C205" s="999"/>
      <c r="D205" s="999"/>
      <c r="E205" s="999"/>
      <c r="F205" s="1000"/>
    </row>
    <row r="206" spans="2:12" ht="15.75" thickBot="1">
      <c r="B206" s="227" t="s">
        <v>48</v>
      </c>
      <c r="C206" s="1154"/>
      <c r="D206" s="1155"/>
      <c r="E206" s="1155"/>
      <c r="F206" s="1156"/>
    </row>
    <row r="207" spans="2:12" ht="30.75" customHeight="1" thickBot="1">
      <c r="B207" s="227" t="s">
        <v>32</v>
      </c>
      <c r="C207" s="227"/>
      <c r="D207" s="374" t="s">
        <v>156</v>
      </c>
      <c r="E207" s="992" t="s">
        <v>2857</v>
      </c>
      <c r="F207" s="994"/>
      <c r="H207" s="953" t="s">
        <v>157</v>
      </c>
      <c r="I207" s="954"/>
      <c r="J207" s="954"/>
      <c r="K207" s="954"/>
      <c r="L207" s="955"/>
    </row>
    <row r="208" spans="2:12" ht="15.75" thickBot="1">
      <c r="B208" s="259"/>
      <c r="C208" s="992"/>
      <c r="D208" s="993"/>
      <c r="E208" s="993"/>
      <c r="F208" s="994"/>
      <c r="H208" s="956"/>
      <c r="I208" s="957"/>
      <c r="J208" s="957"/>
      <c r="K208" s="957"/>
      <c r="L208" s="958"/>
    </row>
    <row r="209" spans="2:12" ht="17.25" customHeight="1" thickBot="1">
      <c r="B209" s="215" t="s">
        <v>14</v>
      </c>
      <c r="C209" s="995" t="s">
        <v>813</v>
      </c>
      <c r="D209" s="996"/>
      <c r="E209" s="996"/>
      <c r="F209" s="997"/>
      <c r="H209" s="959"/>
      <c r="I209" s="960"/>
      <c r="J209" s="960"/>
      <c r="K209" s="960"/>
      <c r="L209" s="961"/>
    </row>
    <row r="210" spans="2:12" ht="15.75" thickBot="1">
      <c r="B210" s="215" t="s">
        <v>15</v>
      </c>
      <c r="C210" s="991" t="s">
        <v>99</v>
      </c>
      <c r="D210" s="984"/>
      <c r="E210" s="984"/>
      <c r="F210" s="985"/>
    </row>
    <row r="211" spans="2:12" ht="12.75" customHeight="1">
      <c r="B211" s="986"/>
      <c r="C211" s="230">
        <v>2021</v>
      </c>
      <c r="D211" s="230">
        <v>2022</v>
      </c>
      <c r="E211" s="230">
        <v>2023</v>
      </c>
      <c r="F211" s="230">
        <v>2024</v>
      </c>
    </row>
    <row r="212" spans="2:12" ht="9" customHeight="1" thickBot="1">
      <c r="B212" s="987"/>
      <c r="C212" s="231" t="s">
        <v>7</v>
      </c>
      <c r="D212" s="231" t="s">
        <v>8</v>
      </c>
      <c r="E212" s="231" t="s">
        <v>8</v>
      </c>
      <c r="F212" s="231" t="s">
        <v>8</v>
      </c>
    </row>
    <row r="213" spans="2:12" ht="15.75" thickBot="1">
      <c r="B213" s="215" t="s">
        <v>16</v>
      </c>
      <c r="C213" s="232">
        <v>20</v>
      </c>
      <c r="D213" s="232">
        <v>20</v>
      </c>
      <c r="E213" s="232">
        <v>20</v>
      </c>
      <c r="F213" s="232">
        <v>20</v>
      </c>
    </row>
    <row r="214" spans="2:12" ht="15.75" thickBot="1">
      <c r="B214" s="215" t="s">
        <v>17</v>
      </c>
      <c r="C214" s="232">
        <v>6000</v>
      </c>
      <c r="D214" s="232">
        <v>3000</v>
      </c>
      <c r="E214" s="232">
        <v>3000</v>
      </c>
      <c r="F214" s="232">
        <v>3000</v>
      </c>
    </row>
    <row r="215" spans="2:12" ht="15.75" thickBot="1">
      <c r="B215" s="215" t="s">
        <v>18</v>
      </c>
      <c r="C215" s="232">
        <f>C214/C213</f>
        <v>300</v>
      </c>
      <c r="D215" s="232">
        <f t="shared" ref="D215:F215" si="26">D214/D213</f>
        <v>150</v>
      </c>
      <c r="E215" s="232">
        <f t="shared" si="26"/>
        <v>150</v>
      </c>
      <c r="F215" s="232">
        <f t="shared" si="26"/>
        <v>150</v>
      </c>
    </row>
    <row r="216" spans="2:12" ht="15.75" thickBot="1">
      <c r="B216" s="215" t="s">
        <v>19</v>
      </c>
      <c r="C216" s="233" t="s">
        <v>20</v>
      </c>
      <c r="D216" s="234">
        <f>D213/C213-1</f>
        <v>0</v>
      </c>
      <c r="E216" s="234">
        <f t="shared" ref="E216:F218" si="27">E213/D213-1</f>
        <v>0</v>
      </c>
      <c r="F216" s="234">
        <f t="shared" si="27"/>
        <v>0</v>
      </c>
      <c r="H216" s="235"/>
      <c r="I216" s="235"/>
      <c r="J216" s="235"/>
      <c r="K216" s="235"/>
      <c r="L216" s="235"/>
    </row>
    <row r="217" spans="2:12" ht="15.75" thickBot="1">
      <c r="B217" s="215" t="s">
        <v>21</v>
      </c>
      <c r="C217" s="233" t="s">
        <v>20</v>
      </c>
      <c r="D217" s="234">
        <f>D214/C214-1</f>
        <v>-0.5</v>
      </c>
      <c r="E217" s="234">
        <f t="shared" si="27"/>
        <v>0</v>
      </c>
      <c r="F217" s="234">
        <f t="shared" si="27"/>
        <v>0</v>
      </c>
    </row>
    <row r="218" spans="2:12" ht="15.75" thickBot="1">
      <c r="B218" s="215" t="s">
        <v>22</v>
      </c>
      <c r="C218" s="233" t="s">
        <v>20</v>
      </c>
      <c r="D218" s="234">
        <f>D215/C215-1</f>
        <v>-0.5</v>
      </c>
      <c r="E218" s="234">
        <f t="shared" si="27"/>
        <v>0</v>
      </c>
      <c r="F218" s="234">
        <f t="shared" si="27"/>
        <v>0</v>
      </c>
    </row>
    <row r="219" spans="2:12" ht="15.75" customHeight="1" thickBot="1">
      <c r="B219" s="988" t="s">
        <v>112</v>
      </c>
      <c r="C219" s="989"/>
      <c r="D219" s="989"/>
      <c r="E219" s="989"/>
      <c r="F219" s="990"/>
    </row>
    <row r="220" spans="2:12" ht="12.75" customHeight="1">
      <c r="B220" s="986"/>
      <c r="C220" s="230">
        <v>2021</v>
      </c>
      <c r="D220" s="230">
        <v>2022</v>
      </c>
      <c r="E220" s="230">
        <v>2023</v>
      </c>
      <c r="F220" s="230">
        <v>2024</v>
      </c>
    </row>
    <row r="221" spans="2:12" ht="9" customHeight="1" thickBot="1">
      <c r="B221" s="987"/>
      <c r="C221" s="231" t="s">
        <v>7</v>
      </c>
      <c r="D221" s="231" t="s">
        <v>8</v>
      </c>
      <c r="E221" s="231" t="s">
        <v>8</v>
      </c>
      <c r="F221" s="231" t="s">
        <v>8</v>
      </c>
    </row>
    <row r="222" spans="2:12" ht="15.75" thickBot="1">
      <c r="B222" s="236" t="s">
        <v>41</v>
      </c>
      <c r="C222" s="237">
        <f>C223+C224+C225+C226</f>
        <v>0</v>
      </c>
      <c r="D222" s="237">
        <f t="shared" ref="D222:F222" si="28">D223+D224+D225+D226</f>
        <v>0</v>
      </c>
      <c r="E222" s="237">
        <f t="shared" si="28"/>
        <v>0</v>
      </c>
      <c r="F222" s="237">
        <f t="shared" si="28"/>
        <v>0</v>
      </c>
    </row>
    <row r="223" spans="2:12" ht="15.75" thickBot="1">
      <c r="B223" s="238" t="s">
        <v>154</v>
      </c>
      <c r="C223" s="237"/>
      <c r="D223" s="237"/>
      <c r="E223" s="237"/>
      <c r="F223" s="237"/>
    </row>
    <row r="224" spans="2:12" ht="15.75" thickBot="1">
      <c r="B224" s="238" t="s">
        <v>159</v>
      </c>
      <c r="C224" s="237"/>
      <c r="D224" s="237"/>
      <c r="E224" s="237"/>
      <c r="F224" s="237"/>
    </row>
    <row r="225" spans="2:6" ht="15.75" thickBot="1">
      <c r="B225" s="238" t="s">
        <v>160</v>
      </c>
      <c r="C225" s="237"/>
      <c r="D225" s="237"/>
      <c r="E225" s="237"/>
      <c r="F225" s="237"/>
    </row>
    <row r="226" spans="2:6" ht="15.75" thickBot="1">
      <c r="B226" s="238" t="s">
        <v>161</v>
      </c>
      <c r="C226" s="237"/>
      <c r="D226" s="237"/>
      <c r="E226" s="237"/>
      <c r="F226" s="237"/>
    </row>
    <row r="227" spans="2:6" ht="15.75" thickBot="1">
      <c r="B227" s="236" t="s">
        <v>42</v>
      </c>
      <c r="C227" s="240">
        <f>C228+C229+C230+C231</f>
        <v>6000</v>
      </c>
      <c r="D227" s="240">
        <f t="shared" ref="D227:F227" si="29">D228+D229+D230+D231</f>
        <v>3000</v>
      </c>
      <c r="E227" s="240">
        <f t="shared" si="29"/>
        <v>3000</v>
      </c>
      <c r="F227" s="240">
        <f t="shared" si="29"/>
        <v>3000</v>
      </c>
    </row>
    <row r="228" spans="2:6" ht="15.75" thickBot="1">
      <c r="B228" s="238" t="s">
        <v>154</v>
      </c>
      <c r="C228" s="240">
        <v>6000</v>
      </c>
      <c r="D228" s="237">
        <v>3000</v>
      </c>
      <c r="E228" s="237">
        <v>3000</v>
      </c>
      <c r="F228" s="237">
        <v>3000</v>
      </c>
    </row>
    <row r="229" spans="2:6" ht="15.75" thickBot="1">
      <c r="B229" s="238" t="s">
        <v>159</v>
      </c>
      <c r="C229" s="240"/>
      <c r="D229" s="237"/>
      <c r="E229" s="237"/>
      <c r="F229" s="237"/>
    </row>
    <row r="230" spans="2:6" ht="15.75" thickBot="1">
      <c r="B230" s="238" t="s">
        <v>160</v>
      </c>
      <c r="C230" s="240"/>
      <c r="D230" s="237"/>
      <c r="E230" s="237"/>
      <c r="F230" s="237"/>
    </row>
    <row r="231" spans="2:6" ht="15.75" thickBot="1">
      <c r="B231" s="238" t="s">
        <v>161</v>
      </c>
      <c r="C231" s="240"/>
      <c r="D231" s="237"/>
      <c r="E231" s="237"/>
      <c r="F231" s="237"/>
    </row>
    <row r="232" spans="2:6" ht="15.75" thickBot="1">
      <c r="B232" s="260" t="s">
        <v>33</v>
      </c>
      <c r="C232" s="240">
        <f>C222+C227</f>
        <v>6000</v>
      </c>
      <c r="D232" s="240">
        <f t="shared" ref="D232:F232" si="30">D222+D227</f>
        <v>3000</v>
      </c>
      <c r="E232" s="240">
        <f t="shared" si="30"/>
        <v>3000</v>
      </c>
      <c r="F232" s="240">
        <f t="shared" si="30"/>
        <v>3000</v>
      </c>
    </row>
    <row r="233" spans="2:6" ht="15.75" thickBot="1">
      <c r="B233" s="261"/>
      <c r="C233" s="262"/>
      <c r="D233" s="262"/>
      <c r="E233" s="262"/>
      <c r="F233" s="262"/>
    </row>
    <row r="234" spans="2:6" ht="27" customHeight="1" thickBot="1">
      <c r="B234" s="217" t="s">
        <v>49</v>
      </c>
      <c r="C234" s="263">
        <f>+C159+C81+C44+CC104214+C184+C232</f>
        <v>52000</v>
      </c>
      <c r="D234" s="263">
        <f>+D159+D81+D44+CD104214+D184+D232</f>
        <v>50300</v>
      </c>
      <c r="E234" s="263">
        <f>+E159+E81+E44+CE104214+E184+E232</f>
        <v>48280</v>
      </c>
      <c r="F234" s="263">
        <f>+F159+F81+F44+CF104214+F184+F232</f>
        <v>50338</v>
      </c>
    </row>
    <row r="235" spans="2:6" ht="24.75" thickBot="1">
      <c r="B235" s="217" t="s">
        <v>50</v>
      </c>
      <c r="C235" s="263">
        <f>+C202+C147+C110+C73+C232+C177</f>
        <v>52000</v>
      </c>
      <c r="D235" s="263">
        <f>+D202+D147+D110+D73+D232+D177</f>
        <v>50300</v>
      </c>
      <c r="E235" s="263">
        <f>+E202+E147+E110+E73+E232+E177</f>
        <v>48280</v>
      </c>
      <c r="F235" s="263">
        <f>+F202+F147+F110+F73+F232+F177</f>
        <v>50338</v>
      </c>
    </row>
    <row r="236" spans="2:6" ht="15.75" thickBot="1">
      <c r="B236" s="236" t="s">
        <v>23</v>
      </c>
      <c r="C236" s="264">
        <f>C237+C238</f>
        <v>13500</v>
      </c>
      <c r="D236" s="264">
        <f t="shared" ref="D236:F236" si="31">D237+D238</f>
        <v>13500</v>
      </c>
      <c r="E236" s="264">
        <f t="shared" si="31"/>
        <v>13500</v>
      </c>
      <c r="F236" s="264">
        <f t="shared" si="31"/>
        <v>13500</v>
      </c>
    </row>
    <row r="237" spans="2:6" ht="15.75" thickBot="1">
      <c r="B237" s="238" t="s">
        <v>154</v>
      </c>
      <c r="C237" s="240">
        <f t="shared" ref="C237:F238" si="32">C53+C90+C127</f>
        <v>13500</v>
      </c>
      <c r="D237" s="240">
        <f t="shared" si="32"/>
        <v>13500</v>
      </c>
      <c r="E237" s="240">
        <f t="shared" si="32"/>
        <v>13500</v>
      </c>
      <c r="F237" s="240">
        <f t="shared" si="32"/>
        <v>13500</v>
      </c>
    </row>
    <row r="238" spans="2:6" ht="15.75" thickBot="1">
      <c r="B238" s="238" t="s">
        <v>166</v>
      </c>
      <c r="C238" s="240">
        <f t="shared" si="32"/>
        <v>0</v>
      </c>
      <c r="D238" s="240">
        <f t="shared" si="32"/>
        <v>0</v>
      </c>
      <c r="E238" s="240">
        <f t="shared" si="32"/>
        <v>0</v>
      </c>
      <c r="F238" s="240">
        <f t="shared" si="32"/>
        <v>0</v>
      </c>
    </row>
    <row r="239" spans="2:6" ht="15.75" thickBot="1">
      <c r="B239" s="236" t="s">
        <v>24</v>
      </c>
      <c r="C239" s="264">
        <f>C240+C241</f>
        <v>2100</v>
      </c>
      <c r="D239" s="264">
        <f t="shared" ref="D239:F239" si="33">D240+D241</f>
        <v>2100</v>
      </c>
      <c r="E239" s="264">
        <f t="shared" si="33"/>
        <v>2100</v>
      </c>
      <c r="F239" s="264">
        <f t="shared" si="33"/>
        <v>2100</v>
      </c>
    </row>
    <row r="240" spans="2:6" ht="15.75" thickBot="1">
      <c r="B240" s="238" t="s">
        <v>154</v>
      </c>
      <c r="C240" s="237">
        <f>C56+C93+C130</f>
        <v>2100</v>
      </c>
      <c r="D240" s="237">
        <f>D56+D93+D130</f>
        <v>2100</v>
      </c>
      <c r="E240" s="237">
        <f>E56+E93+E130</f>
        <v>2100</v>
      </c>
      <c r="F240" s="237">
        <f>F56+F93+F130</f>
        <v>2100</v>
      </c>
    </row>
    <row r="241" spans="2:6" ht="15.75" thickBot="1">
      <c r="B241" s="238" t="s">
        <v>166</v>
      </c>
      <c r="C241" s="240">
        <f>C57+C94+C128</f>
        <v>0</v>
      </c>
      <c r="D241" s="240">
        <f>D57+D94+D128</f>
        <v>0</v>
      </c>
      <c r="E241" s="240">
        <f>E57+E94+E128</f>
        <v>0</v>
      </c>
      <c r="F241" s="240">
        <f>F57+F94+F128</f>
        <v>0</v>
      </c>
    </row>
    <row r="242" spans="2:6" ht="15.75" thickBot="1">
      <c r="B242" s="236" t="s">
        <v>25</v>
      </c>
      <c r="C242" s="264">
        <f>C243+C244</f>
        <v>20400</v>
      </c>
      <c r="D242" s="264">
        <f t="shared" ref="D242:F242" si="34">D243+D244</f>
        <v>26700</v>
      </c>
      <c r="E242" s="264">
        <f t="shared" si="34"/>
        <v>24680</v>
      </c>
      <c r="F242" s="264">
        <f t="shared" si="34"/>
        <v>26738</v>
      </c>
    </row>
    <row r="243" spans="2:6" ht="15.75" thickBot="1">
      <c r="B243" s="238" t="s">
        <v>154</v>
      </c>
      <c r="C243" s="240">
        <f t="shared" ref="C243:F244" si="35">C59+C96+C133</f>
        <v>20400</v>
      </c>
      <c r="D243" s="240">
        <f t="shared" si="35"/>
        <v>26700</v>
      </c>
      <c r="E243" s="240">
        <f t="shared" si="35"/>
        <v>24680</v>
      </c>
      <c r="F243" s="240">
        <f t="shared" si="35"/>
        <v>26738</v>
      </c>
    </row>
    <row r="244" spans="2:6" ht="15.75" thickBot="1">
      <c r="B244" s="238" t="s">
        <v>166</v>
      </c>
      <c r="C244" s="240">
        <f t="shared" si="35"/>
        <v>0</v>
      </c>
      <c r="D244" s="240">
        <f t="shared" si="35"/>
        <v>0</v>
      </c>
      <c r="E244" s="240">
        <f t="shared" si="35"/>
        <v>0</v>
      </c>
      <c r="F244" s="240">
        <f t="shared" si="35"/>
        <v>0</v>
      </c>
    </row>
    <row r="245" spans="2:6" ht="15.75" thickBot="1">
      <c r="B245" s="236" t="s">
        <v>26</v>
      </c>
      <c r="C245" s="264">
        <f>C246+C247</f>
        <v>0</v>
      </c>
      <c r="D245" s="264">
        <f t="shared" ref="D245:F245" si="36">D246+D247</f>
        <v>0</v>
      </c>
      <c r="E245" s="264">
        <f t="shared" si="36"/>
        <v>0</v>
      </c>
      <c r="F245" s="264">
        <f t="shared" si="36"/>
        <v>0</v>
      </c>
    </row>
    <row r="246" spans="2:6" ht="15.75" thickBot="1">
      <c r="B246" s="238" t="s">
        <v>154</v>
      </c>
      <c r="C246" s="237">
        <f t="shared" ref="C246:F247" si="37">C62+C99+C136</f>
        <v>0</v>
      </c>
      <c r="D246" s="237">
        <f t="shared" si="37"/>
        <v>0</v>
      </c>
      <c r="E246" s="237">
        <f t="shared" si="37"/>
        <v>0</v>
      </c>
      <c r="F246" s="237">
        <f t="shared" si="37"/>
        <v>0</v>
      </c>
    </row>
    <row r="247" spans="2:6" ht="15.75" thickBot="1">
      <c r="B247" s="238" t="s">
        <v>166</v>
      </c>
      <c r="C247" s="240">
        <f t="shared" si="37"/>
        <v>0</v>
      </c>
      <c r="D247" s="240">
        <f t="shared" si="37"/>
        <v>0</v>
      </c>
      <c r="E247" s="240">
        <f t="shared" si="37"/>
        <v>0</v>
      </c>
      <c r="F247" s="240">
        <f t="shared" si="37"/>
        <v>0</v>
      </c>
    </row>
    <row r="248" spans="2:6" ht="15.75" thickBot="1">
      <c r="B248" s="236" t="s">
        <v>27</v>
      </c>
      <c r="C248" s="264">
        <f>C249+C250</f>
        <v>0</v>
      </c>
      <c r="D248" s="264">
        <f t="shared" ref="D248:F248" si="38">D249+D250</f>
        <v>0</v>
      </c>
      <c r="E248" s="264">
        <f t="shared" si="38"/>
        <v>0</v>
      </c>
      <c r="F248" s="264">
        <f t="shared" si="38"/>
        <v>0</v>
      </c>
    </row>
    <row r="249" spans="2:6" ht="15.75" thickBot="1">
      <c r="B249" s="238" t="s">
        <v>154</v>
      </c>
      <c r="C249" s="237">
        <f t="shared" ref="C249:F250" si="39">C65+C102+C139</f>
        <v>0</v>
      </c>
      <c r="D249" s="237">
        <f t="shared" si="39"/>
        <v>0</v>
      </c>
      <c r="E249" s="237">
        <f t="shared" si="39"/>
        <v>0</v>
      </c>
      <c r="F249" s="237">
        <f t="shared" si="39"/>
        <v>0</v>
      </c>
    </row>
    <row r="250" spans="2:6" ht="15.75" thickBot="1">
      <c r="B250" s="238" t="s">
        <v>166</v>
      </c>
      <c r="C250" s="240">
        <f t="shared" si="39"/>
        <v>0</v>
      </c>
      <c r="D250" s="240">
        <f t="shared" si="39"/>
        <v>0</v>
      </c>
      <c r="E250" s="240">
        <f t="shared" si="39"/>
        <v>0</v>
      </c>
      <c r="F250" s="240">
        <f t="shared" si="39"/>
        <v>0</v>
      </c>
    </row>
    <row r="251" spans="2:6" ht="15.75" thickBot="1">
      <c r="B251" s="236" t="s">
        <v>28</v>
      </c>
      <c r="C251" s="264">
        <f>C252+C253</f>
        <v>0</v>
      </c>
      <c r="D251" s="264">
        <f>D252+D253</f>
        <v>0</v>
      </c>
      <c r="E251" s="264">
        <f t="shared" ref="E251:F251" si="40">E252+E253</f>
        <v>0</v>
      </c>
      <c r="F251" s="264">
        <f t="shared" si="40"/>
        <v>0</v>
      </c>
    </row>
    <row r="252" spans="2:6" ht="15.75" thickBot="1">
      <c r="B252" s="238" t="s">
        <v>154</v>
      </c>
      <c r="C252" s="237">
        <f t="shared" ref="C252:F253" si="41">C68+C105+C142</f>
        <v>0</v>
      </c>
      <c r="D252" s="237">
        <f t="shared" si="41"/>
        <v>0</v>
      </c>
      <c r="E252" s="237">
        <f t="shared" si="41"/>
        <v>0</v>
      </c>
      <c r="F252" s="237">
        <f t="shared" si="41"/>
        <v>0</v>
      </c>
    </row>
    <row r="253" spans="2:6" ht="15.75" thickBot="1">
      <c r="B253" s="238" t="s">
        <v>166</v>
      </c>
      <c r="C253" s="240">
        <f t="shared" si="41"/>
        <v>0</v>
      </c>
      <c r="D253" s="240">
        <f t="shared" si="41"/>
        <v>0</v>
      </c>
      <c r="E253" s="240">
        <f t="shared" si="41"/>
        <v>0</v>
      </c>
      <c r="F253" s="240">
        <f t="shared" si="41"/>
        <v>0</v>
      </c>
    </row>
    <row r="254" spans="2:6" ht="15.75" thickBot="1">
      <c r="B254" s="236" t="s">
        <v>29</v>
      </c>
      <c r="C254" s="264">
        <f>C107+C70</f>
        <v>0</v>
      </c>
      <c r="D254" s="264">
        <f>D107+D70</f>
        <v>0</v>
      </c>
      <c r="E254" s="264">
        <f>E107+E70</f>
        <v>0</v>
      </c>
      <c r="F254" s="264">
        <f>F107+F70</f>
        <v>0</v>
      </c>
    </row>
    <row r="255" spans="2:6" ht="15.75" thickBot="1">
      <c r="B255" s="238" t="s">
        <v>154</v>
      </c>
      <c r="C255" s="237">
        <f t="shared" ref="C255:F256" si="42">C71+C108+C145</f>
        <v>0</v>
      </c>
      <c r="D255" s="237">
        <f t="shared" si="42"/>
        <v>0</v>
      </c>
      <c r="E255" s="237">
        <f t="shared" si="42"/>
        <v>0</v>
      </c>
      <c r="F255" s="237">
        <f t="shared" si="42"/>
        <v>0</v>
      </c>
    </row>
    <row r="256" spans="2:6" ht="15.75" thickBot="1">
      <c r="B256" s="238" t="s">
        <v>166</v>
      </c>
      <c r="C256" s="240">
        <f t="shared" si="42"/>
        <v>0</v>
      </c>
      <c r="D256" s="240">
        <f t="shared" si="42"/>
        <v>0</v>
      </c>
      <c r="E256" s="240">
        <f t="shared" si="42"/>
        <v>0</v>
      </c>
      <c r="F256" s="240">
        <f t="shared" si="42"/>
        <v>0</v>
      </c>
    </row>
    <row r="257" spans="2:6" ht="15.75" thickBot="1">
      <c r="B257" s="236" t="s">
        <v>51</v>
      </c>
      <c r="C257" s="264">
        <f>C258+C259+C260+C261</f>
        <v>10000</v>
      </c>
      <c r="D257" s="264">
        <f t="shared" ref="D257:F257" si="43">D258+D259+D260+D261</f>
        <v>5000</v>
      </c>
      <c r="E257" s="264">
        <f t="shared" si="43"/>
        <v>5000</v>
      </c>
      <c r="F257" s="264">
        <f t="shared" si="43"/>
        <v>5000</v>
      </c>
    </row>
    <row r="258" spans="2:6" ht="15.75" thickBot="1">
      <c r="B258" s="238" t="s">
        <v>154</v>
      </c>
      <c r="C258" s="237">
        <f t="shared" ref="C258:F261" si="44">C168+C193+C223</f>
        <v>10000</v>
      </c>
      <c r="D258" s="237">
        <f t="shared" si="44"/>
        <v>5000</v>
      </c>
      <c r="E258" s="237">
        <f t="shared" si="44"/>
        <v>5000</v>
      </c>
      <c r="F258" s="237">
        <f t="shared" si="44"/>
        <v>5000</v>
      </c>
    </row>
    <row r="259" spans="2:6" ht="15.75" thickBot="1">
      <c r="B259" s="238" t="s">
        <v>167</v>
      </c>
      <c r="C259" s="237">
        <f t="shared" si="44"/>
        <v>0</v>
      </c>
      <c r="D259" s="237">
        <f t="shared" si="44"/>
        <v>0</v>
      </c>
      <c r="E259" s="237">
        <f t="shared" si="44"/>
        <v>0</v>
      </c>
      <c r="F259" s="237">
        <f t="shared" si="44"/>
        <v>0</v>
      </c>
    </row>
    <row r="260" spans="2:6" ht="15.75" thickBot="1">
      <c r="B260" s="238" t="s">
        <v>160</v>
      </c>
      <c r="C260" s="237">
        <f t="shared" si="44"/>
        <v>0</v>
      </c>
      <c r="D260" s="237">
        <f t="shared" si="44"/>
        <v>0</v>
      </c>
      <c r="E260" s="237">
        <f t="shared" si="44"/>
        <v>0</v>
      </c>
      <c r="F260" s="237">
        <f t="shared" si="44"/>
        <v>0</v>
      </c>
    </row>
    <row r="261" spans="2:6" ht="15.75" thickBot="1">
      <c r="B261" s="238" t="s">
        <v>161</v>
      </c>
      <c r="C261" s="237">
        <f t="shared" si="44"/>
        <v>0</v>
      </c>
      <c r="D261" s="237">
        <f t="shared" si="44"/>
        <v>0</v>
      </c>
      <c r="E261" s="237">
        <f t="shared" si="44"/>
        <v>0</v>
      </c>
      <c r="F261" s="237">
        <f t="shared" si="44"/>
        <v>0</v>
      </c>
    </row>
    <row r="262" spans="2:6" ht="15.75" thickBot="1">
      <c r="B262" s="236" t="s">
        <v>52</v>
      </c>
      <c r="C262" s="264">
        <f>C263+C264+C265+C266</f>
        <v>0</v>
      </c>
      <c r="D262" s="264">
        <f t="shared" ref="D262:F262" si="45">D263+D264+D265+D266</f>
        <v>0</v>
      </c>
      <c r="E262" s="264">
        <f t="shared" si="45"/>
        <v>0</v>
      </c>
      <c r="F262" s="264">
        <f t="shared" si="45"/>
        <v>0</v>
      </c>
    </row>
    <row r="263" spans="2:6" ht="15.75" thickBot="1">
      <c r="B263" s="238" t="s">
        <v>154</v>
      </c>
      <c r="C263" s="237">
        <f t="shared" ref="C263:F266" si="46">C173</f>
        <v>0</v>
      </c>
      <c r="D263" s="237">
        <f t="shared" si="46"/>
        <v>0</v>
      </c>
      <c r="E263" s="237">
        <f t="shared" si="46"/>
        <v>0</v>
      </c>
      <c r="F263" s="237">
        <f t="shared" si="46"/>
        <v>0</v>
      </c>
    </row>
    <row r="264" spans="2:6" ht="15.75" thickBot="1">
      <c r="B264" s="238" t="s">
        <v>167</v>
      </c>
      <c r="C264" s="237">
        <f t="shared" si="46"/>
        <v>0</v>
      </c>
      <c r="D264" s="237">
        <f t="shared" si="46"/>
        <v>0</v>
      </c>
      <c r="E264" s="237">
        <f t="shared" si="46"/>
        <v>0</v>
      </c>
      <c r="F264" s="237">
        <f t="shared" si="46"/>
        <v>0</v>
      </c>
    </row>
    <row r="265" spans="2:6" ht="15.75" thickBot="1">
      <c r="B265" s="238" t="s">
        <v>160</v>
      </c>
      <c r="C265" s="237">
        <f t="shared" si="46"/>
        <v>0</v>
      </c>
      <c r="D265" s="237">
        <f t="shared" si="46"/>
        <v>0</v>
      </c>
      <c r="E265" s="237">
        <f t="shared" si="46"/>
        <v>0</v>
      </c>
      <c r="F265" s="237">
        <f t="shared" si="46"/>
        <v>0</v>
      </c>
    </row>
    <row r="266" spans="2:6" ht="15.75" thickBot="1">
      <c r="B266" s="238" t="s">
        <v>161</v>
      </c>
      <c r="C266" s="237">
        <f t="shared" si="46"/>
        <v>0</v>
      </c>
      <c r="D266" s="237">
        <f t="shared" si="46"/>
        <v>0</v>
      </c>
      <c r="E266" s="237">
        <f t="shared" si="46"/>
        <v>0</v>
      </c>
      <c r="F266" s="237">
        <f t="shared" si="46"/>
        <v>0</v>
      </c>
    </row>
    <row r="267" spans="2:6" ht="15.75" thickBot="1">
      <c r="B267" s="248" t="s">
        <v>31</v>
      </c>
      <c r="C267" s="249">
        <f>IF(C235-C234=0,0,"Error")</f>
        <v>0</v>
      </c>
      <c r="D267" s="249">
        <f>IF(D235-D234=0,0,"Error")</f>
        <v>0</v>
      </c>
      <c r="E267" s="249">
        <f>IF(E235-E234=0,0,"Error")</f>
        <v>0</v>
      </c>
      <c r="F267" s="249">
        <f>IF(F235-F234=0,0,"Error")</f>
        <v>0</v>
      </c>
    </row>
    <row r="269" spans="2:6" ht="15" customHeight="1"/>
    <row r="271" spans="2:6" ht="19.5" customHeight="1"/>
    <row r="273" ht="47.25" customHeight="1"/>
  </sheetData>
  <mergeCells count="61">
    <mergeCell ref="C29:F29"/>
    <mergeCell ref="A2:G2"/>
    <mergeCell ref="B3:F3"/>
    <mergeCell ref="C5:F5"/>
    <mergeCell ref="C6:F6"/>
    <mergeCell ref="C7:F7"/>
    <mergeCell ref="B8:F8"/>
    <mergeCell ref="B9:F11"/>
    <mergeCell ref="C12:F12"/>
    <mergeCell ref="B13:B14"/>
    <mergeCell ref="C21:F21"/>
    <mergeCell ref="B22:F22"/>
    <mergeCell ref="C77:F77"/>
    <mergeCell ref="B30:F30"/>
    <mergeCell ref="B36:F36"/>
    <mergeCell ref="B37:F37"/>
    <mergeCell ref="C38:F38"/>
    <mergeCell ref="C39:F39"/>
    <mergeCell ref="C40:F40"/>
    <mergeCell ref="B41:B42"/>
    <mergeCell ref="B49:F49"/>
    <mergeCell ref="B50:B51"/>
    <mergeCell ref="C75:F75"/>
    <mergeCell ref="C76:F76"/>
    <mergeCell ref="C151:F151"/>
    <mergeCell ref="B78:B79"/>
    <mergeCell ref="B86:F86"/>
    <mergeCell ref="B87:B88"/>
    <mergeCell ref="C112:F112"/>
    <mergeCell ref="C113:F113"/>
    <mergeCell ref="C114:F114"/>
    <mergeCell ref="B115:B116"/>
    <mergeCell ref="B123:F123"/>
    <mergeCell ref="B124:B125"/>
    <mergeCell ref="B149:F149"/>
    <mergeCell ref="B150:F150"/>
    <mergeCell ref="B189:F189"/>
    <mergeCell ref="E152:F152"/>
    <mergeCell ref="H152:L154"/>
    <mergeCell ref="C153:F153"/>
    <mergeCell ref="C154:F154"/>
    <mergeCell ref="C155:F155"/>
    <mergeCell ref="B156:B157"/>
    <mergeCell ref="B164:F164"/>
    <mergeCell ref="B165:B166"/>
    <mergeCell ref="C179:F179"/>
    <mergeCell ref="C180:F180"/>
    <mergeCell ref="B181:B182"/>
    <mergeCell ref="B190:B191"/>
    <mergeCell ref="C203:F203"/>
    <mergeCell ref="B204:F204"/>
    <mergeCell ref="B205:F205"/>
    <mergeCell ref="C206:F206"/>
    <mergeCell ref="B220:B221"/>
    <mergeCell ref="H207:L209"/>
    <mergeCell ref="C208:F208"/>
    <mergeCell ref="C209:F209"/>
    <mergeCell ref="C210:F210"/>
    <mergeCell ref="B211:B212"/>
    <mergeCell ref="B219:F219"/>
    <mergeCell ref="E207:F207"/>
  </mergeCells>
  <pageMargins left="0.7" right="0.7" top="0.75" bottom="0.75" header="0.3" footer="0.3"/>
  <pageSetup scale="77" fitToHeight="0" orientation="landscape" r:id="rId1"/>
  <rowBreaks count="2" manualBreakCount="2">
    <brk id="74" max="5" man="1"/>
    <brk id="203"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M385"/>
  <sheetViews>
    <sheetView view="pageBreakPreview" topLeftCell="A372" zoomScale="60" zoomScaleNormal="170" workbookViewId="0">
      <selection activeCell="R433" sqref="R433"/>
    </sheetView>
  </sheetViews>
  <sheetFormatPr defaultRowHeight="15"/>
  <cols>
    <col min="1" max="1" width="12" customWidth="1"/>
    <col min="2" max="2" width="28.5703125" customWidth="1"/>
    <col min="3" max="6" width="11.7109375" customWidth="1"/>
    <col min="9" max="9" width="11" customWidth="1"/>
    <col min="10" max="10" width="11" bestFit="1" customWidth="1"/>
  </cols>
  <sheetData>
    <row r="2" spans="1:7">
      <c r="A2" s="1024" t="s">
        <v>664</v>
      </c>
      <c r="B2" s="1024"/>
      <c r="C2" s="1024"/>
      <c r="D2" s="1024"/>
      <c r="E2" s="1024"/>
      <c r="F2" s="1024"/>
      <c r="G2" s="1024"/>
    </row>
    <row r="3" spans="1:7">
      <c r="A3" s="210"/>
      <c r="B3" s="846" t="s">
        <v>720</v>
      </c>
      <c r="C3" s="846"/>
      <c r="D3" s="846"/>
      <c r="E3" s="846"/>
      <c r="F3" s="846"/>
      <c r="G3" s="210"/>
    </row>
    <row r="4" spans="1:7" ht="15.75" thickBot="1"/>
    <row r="5" spans="1:7" ht="15.75" thickBot="1">
      <c r="B5" s="211" t="s">
        <v>0</v>
      </c>
      <c r="C5" s="1025" t="s">
        <v>2858</v>
      </c>
      <c r="D5" s="1025"/>
      <c r="E5" s="1025"/>
      <c r="F5" s="1025"/>
    </row>
    <row r="6" spans="1:7" ht="15.75" thickBot="1">
      <c r="B6" s="211" t="s">
        <v>1</v>
      </c>
      <c r="C6" s="1026" t="s">
        <v>152</v>
      </c>
      <c r="D6" s="1027"/>
      <c r="E6" s="1027"/>
      <c r="F6" s="1028"/>
    </row>
    <row r="7" spans="1:7" ht="15.75" thickBot="1">
      <c r="B7" s="211" t="s">
        <v>3</v>
      </c>
      <c r="C7" s="1029" t="s">
        <v>719</v>
      </c>
      <c r="D7" s="1030"/>
      <c r="E7" s="1030"/>
      <c r="F7" s="1031"/>
    </row>
    <row r="8" spans="1:7" ht="15.75" thickBot="1">
      <c r="B8" s="1032" t="s">
        <v>4</v>
      </c>
      <c r="C8" s="1033"/>
      <c r="D8" s="1033"/>
      <c r="E8" s="1033"/>
      <c r="F8" s="1034"/>
    </row>
    <row r="9" spans="1:7" ht="15.75" thickBot="1">
      <c r="B9" s="1014" t="s">
        <v>2859</v>
      </c>
      <c r="C9" s="1015"/>
      <c r="D9" s="1015"/>
      <c r="E9" s="1015"/>
      <c r="F9" s="1016"/>
    </row>
    <row r="10" spans="1:7" ht="15.75" thickBot="1">
      <c r="B10" s="1014"/>
      <c r="C10" s="1015"/>
      <c r="D10" s="1015"/>
      <c r="E10" s="1015"/>
      <c r="F10" s="1016"/>
    </row>
    <row r="11" spans="1:7" ht="15.75" thickBot="1">
      <c r="B11" s="1014"/>
      <c r="C11" s="1015"/>
      <c r="D11" s="1015"/>
      <c r="E11" s="1015"/>
      <c r="F11" s="1016"/>
    </row>
    <row r="12" spans="1:7" ht="22.5" customHeight="1" thickBot="1">
      <c r="B12" s="212" t="s">
        <v>5</v>
      </c>
      <c r="C12" s="1140" t="s">
        <v>2860</v>
      </c>
      <c r="D12" s="1220"/>
      <c r="E12" s="1220"/>
      <c r="F12" s="1221"/>
    </row>
    <row r="13" spans="1:7">
      <c r="B13" s="986" t="s">
        <v>6</v>
      </c>
      <c r="C13" s="213">
        <v>2021</v>
      </c>
      <c r="D13" s="213">
        <v>2022</v>
      </c>
      <c r="E13" s="213">
        <v>2023</v>
      </c>
      <c r="F13" s="213">
        <v>2024</v>
      </c>
    </row>
    <row r="14" spans="1:7" ht="15.75" thickBot="1">
      <c r="B14" s="987"/>
      <c r="C14" s="214" t="s">
        <v>7</v>
      </c>
      <c r="D14" s="214" t="s">
        <v>8</v>
      </c>
      <c r="E14" s="214" t="s">
        <v>8</v>
      </c>
      <c r="F14" s="214" t="s">
        <v>8</v>
      </c>
    </row>
    <row r="15" spans="1:7" ht="23.25" thickBot="1">
      <c r="B15" s="215" t="s">
        <v>2861</v>
      </c>
      <c r="C15" s="216">
        <v>0.2</v>
      </c>
      <c r="D15" s="216">
        <v>0.3</v>
      </c>
      <c r="E15" s="216">
        <v>0.5</v>
      </c>
      <c r="F15" s="216">
        <v>1</v>
      </c>
    </row>
    <row r="16" spans="1:7" ht="15.75" thickBot="1">
      <c r="B16" s="215" t="s">
        <v>2862</v>
      </c>
      <c r="C16" s="216" t="s">
        <v>60</v>
      </c>
      <c r="D16" s="216" t="s">
        <v>61</v>
      </c>
      <c r="E16" s="216" t="s">
        <v>61</v>
      </c>
      <c r="F16" s="216" t="s">
        <v>61</v>
      </c>
    </row>
    <row r="17" spans="2:12" ht="23.25" thickBot="1">
      <c r="B17" s="215" t="s">
        <v>59</v>
      </c>
      <c r="C17" s="216" t="s">
        <v>60</v>
      </c>
      <c r="D17" s="216" t="s">
        <v>61</v>
      </c>
      <c r="E17" s="216" t="s">
        <v>61</v>
      </c>
      <c r="F17" s="216" t="s">
        <v>61</v>
      </c>
    </row>
    <row r="18" spans="2:12" ht="40.5" customHeight="1" thickBot="1">
      <c r="B18" s="217" t="s">
        <v>9</v>
      </c>
      <c r="C18" s="1142" t="s">
        <v>2863</v>
      </c>
      <c r="D18" s="1143"/>
      <c r="E18" s="1143"/>
      <c r="F18" s="1144"/>
    </row>
    <row r="19" spans="2:12" ht="15.75" thickBot="1">
      <c r="B19" s="995" t="s">
        <v>10</v>
      </c>
      <c r="C19" s="996"/>
      <c r="D19" s="996"/>
      <c r="E19" s="996"/>
      <c r="F19" s="997"/>
      <c r="I19" s="218"/>
      <c r="K19" s="218"/>
    </row>
    <row r="20" spans="2:12" ht="15.75" thickBot="1">
      <c r="B20" s="215" t="s">
        <v>2864</v>
      </c>
      <c r="C20" s="153">
        <v>0.7</v>
      </c>
      <c r="D20" s="371">
        <v>1</v>
      </c>
      <c r="E20" s="371">
        <v>1</v>
      </c>
      <c r="F20" s="371">
        <v>1</v>
      </c>
      <c r="H20" s="221"/>
    </row>
    <row r="21" spans="2:12" ht="23.25" thickBot="1">
      <c r="B21" s="215" t="s">
        <v>59</v>
      </c>
      <c r="C21" s="370" t="s">
        <v>60</v>
      </c>
      <c r="D21" s="371" t="s">
        <v>61</v>
      </c>
      <c r="E21" s="371" t="s">
        <v>61</v>
      </c>
      <c r="F21" s="371" t="s">
        <v>61</v>
      </c>
    </row>
    <row r="22" spans="2:12" ht="15.75" thickBot="1">
      <c r="B22" s="1021" t="s">
        <v>11</v>
      </c>
      <c r="C22" s="1022"/>
      <c r="D22" s="1022"/>
      <c r="E22" s="1022"/>
      <c r="F22" s="1023"/>
    </row>
    <row r="23" spans="2:12" ht="15.75" thickBot="1">
      <c r="B23" s="998" t="s">
        <v>12</v>
      </c>
      <c r="C23" s="999"/>
      <c r="D23" s="999"/>
      <c r="E23" s="999"/>
      <c r="F23" s="1000"/>
    </row>
    <row r="24" spans="2:12" ht="15.75" thickBot="1">
      <c r="B24" s="227" t="s">
        <v>13</v>
      </c>
      <c r="C24" s="1127" t="s">
        <v>2865</v>
      </c>
      <c r="D24" s="1009"/>
      <c r="E24" s="1009"/>
      <c r="F24" s="1010"/>
    </row>
    <row r="25" spans="2:12" ht="30" customHeight="1" thickBot="1">
      <c r="B25" s="215" t="s">
        <v>14</v>
      </c>
      <c r="C25" s="1011" t="s">
        <v>2866</v>
      </c>
      <c r="D25" s="1012"/>
      <c r="E25" s="1012"/>
      <c r="F25" s="1013"/>
    </row>
    <row r="26" spans="2:12" ht="15.75" thickBot="1">
      <c r="B26" s="215" t="s">
        <v>15</v>
      </c>
      <c r="C26" s="991" t="s">
        <v>2867</v>
      </c>
      <c r="D26" s="984"/>
      <c r="E26" s="984"/>
      <c r="F26" s="985"/>
    </row>
    <row r="27" spans="2:12">
      <c r="B27" s="986"/>
      <c r="C27" s="230">
        <v>2021</v>
      </c>
      <c r="D27" s="230">
        <v>2022</v>
      </c>
      <c r="E27" s="230">
        <v>2023</v>
      </c>
      <c r="F27" s="230">
        <v>2024</v>
      </c>
    </row>
    <row r="28" spans="2:12" ht="15.75" thickBot="1">
      <c r="B28" s="987"/>
      <c r="C28" s="231" t="s">
        <v>7</v>
      </c>
      <c r="D28" s="231" t="s">
        <v>8</v>
      </c>
      <c r="E28" s="231" t="s">
        <v>8</v>
      </c>
      <c r="F28" s="231" t="s">
        <v>8</v>
      </c>
    </row>
    <row r="29" spans="2:12" ht="15.75" thickBot="1">
      <c r="B29" s="215" t="s">
        <v>16</v>
      </c>
      <c r="C29" s="232">
        <v>15</v>
      </c>
      <c r="D29" s="232">
        <v>16</v>
      </c>
      <c r="E29" s="232">
        <v>16</v>
      </c>
      <c r="F29" s="232">
        <v>17</v>
      </c>
    </row>
    <row r="30" spans="2:12" ht="15.75" thickBot="1">
      <c r="B30" s="215" t="s">
        <v>17</v>
      </c>
      <c r="C30" s="232">
        <f>C59</f>
        <v>49600</v>
      </c>
      <c r="D30" s="232">
        <f t="shared" ref="D30:F30" si="0">D59</f>
        <v>51573</v>
      </c>
      <c r="E30" s="232">
        <f t="shared" si="0"/>
        <v>52500</v>
      </c>
      <c r="F30" s="232">
        <f t="shared" si="0"/>
        <v>55500</v>
      </c>
    </row>
    <row r="31" spans="2:12" ht="15.75" thickBot="1">
      <c r="B31" s="215" t="s">
        <v>18</v>
      </c>
      <c r="C31" s="232">
        <f>C30/C29</f>
        <v>3306.6666666666665</v>
      </c>
      <c r="D31" s="232">
        <f>D30/D29</f>
        <v>3223.3125</v>
      </c>
      <c r="E31" s="232">
        <f t="shared" ref="E31:F31" si="1">E30/E29</f>
        <v>3281.25</v>
      </c>
      <c r="F31" s="232">
        <f t="shared" si="1"/>
        <v>3264.705882352941</v>
      </c>
    </row>
    <row r="32" spans="2:12" ht="15.75" thickBot="1">
      <c r="B32" s="215" t="s">
        <v>19</v>
      </c>
      <c r="C32" s="233" t="s">
        <v>20</v>
      </c>
      <c r="D32" s="234">
        <f>D29/C29-1</f>
        <v>6.6666666666666652E-2</v>
      </c>
      <c r="E32" s="234">
        <f t="shared" ref="E32:F34" si="2">E29/D29-1</f>
        <v>0</v>
      </c>
      <c r="F32" s="234">
        <f t="shared" si="2"/>
        <v>6.25E-2</v>
      </c>
      <c r="H32" s="235"/>
      <c r="I32" s="235"/>
      <c r="J32" s="235"/>
      <c r="K32" s="235"/>
      <c r="L32" s="235"/>
    </row>
    <row r="33" spans="2:9" ht="15.75" thickBot="1">
      <c r="B33" s="215" t="s">
        <v>21</v>
      </c>
      <c r="C33" s="233" t="s">
        <v>20</v>
      </c>
      <c r="D33" s="234">
        <f>D30/C30-1</f>
        <v>3.9778225806451628E-2</v>
      </c>
      <c r="E33" s="234">
        <f t="shared" si="2"/>
        <v>1.7974521551974876E-2</v>
      </c>
      <c r="F33" s="234">
        <f t="shared" si="2"/>
        <v>5.7142857142857162E-2</v>
      </c>
    </row>
    <row r="34" spans="2:9" ht="15.75" thickBot="1">
      <c r="B34" s="215" t="s">
        <v>22</v>
      </c>
      <c r="C34" s="233" t="s">
        <v>20</v>
      </c>
      <c r="D34" s="234">
        <f>D31/C31-1</f>
        <v>-2.5207913306451557E-2</v>
      </c>
      <c r="E34" s="234">
        <f t="shared" si="2"/>
        <v>1.7974521551974876E-2</v>
      </c>
      <c r="F34" s="234">
        <f t="shared" si="2"/>
        <v>-5.0420168067227822E-3</v>
      </c>
    </row>
    <row r="35" spans="2:9" ht="15.75" thickBot="1">
      <c r="B35" s="988" t="s">
        <v>110</v>
      </c>
      <c r="C35" s="989"/>
      <c r="D35" s="989"/>
      <c r="E35" s="989"/>
      <c r="F35" s="990"/>
    </row>
    <row r="36" spans="2:9">
      <c r="B36" s="986"/>
      <c r="C36" s="230">
        <v>2021</v>
      </c>
      <c r="D36" s="230">
        <v>2022</v>
      </c>
      <c r="E36" s="230">
        <v>2023</v>
      </c>
      <c r="F36" s="230">
        <v>2024</v>
      </c>
    </row>
    <row r="37" spans="2:9" ht="15.75" thickBot="1">
      <c r="B37" s="987"/>
      <c r="C37" s="231" t="s">
        <v>7</v>
      </c>
      <c r="D37" s="231" t="s">
        <v>8</v>
      </c>
      <c r="E37" s="231" t="s">
        <v>8</v>
      </c>
      <c r="F37" s="231" t="s">
        <v>8</v>
      </c>
    </row>
    <row r="38" spans="2:9" ht="15.75" thickBot="1">
      <c r="B38" s="236" t="s">
        <v>23</v>
      </c>
      <c r="C38" s="237">
        <f>C39+C40</f>
        <v>15500</v>
      </c>
      <c r="D38" s="237">
        <f>D39+D40</f>
        <v>15500</v>
      </c>
      <c r="E38" s="237">
        <f t="shared" ref="E38:F38" si="3">E39+E40</f>
        <v>15500</v>
      </c>
      <c r="F38" s="237">
        <f t="shared" si="3"/>
        <v>15500</v>
      </c>
    </row>
    <row r="39" spans="2:9" ht="15.75" thickBot="1">
      <c r="B39" s="238" t="s">
        <v>154</v>
      </c>
      <c r="C39" s="239">
        <v>15500</v>
      </c>
      <c r="D39" s="239">
        <v>15500</v>
      </c>
      <c r="E39" s="239">
        <v>15500</v>
      </c>
      <c r="F39" s="239">
        <v>15500</v>
      </c>
    </row>
    <row r="40" spans="2:9" ht="15.75" thickBot="1">
      <c r="B40" s="238" t="s">
        <v>155</v>
      </c>
      <c r="C40" s="240"/>
      <c r="D40" s="240"/>
      <c r="E40" s="240"/>
      <c r="F40" s="240"/>
    </row>
    <row r="41" spans="2:9" ht="24.75" thickBot="1">
      <c r="B41" s="236" t="s">
        <v>24</v>
      </c>
      <c r="C41" s="237">
        <f>C42+C43</f>
        <v>2100</v>
      </c>
      <c r="D41" s="237">
        <f>D42+D43</f>
        <v>2100</v>
      </c>
      <c r="E41" s="237">
        <f t="shared" ref="E41:F41" si="4">E42+E43</f>
        <v>2100</v>
      </c>
      <c r="F41" s="237">
        <f t="shared" si="4"/>
        <v>2100</v>
      </c>
    </row>
    <row r="42" spans="2:9" ht="15.75" thickBot="1">
      <c r="B42" s="238" t="s">
        <v>154</v>
      </c>
      <c r="C42" s="239">
        <v>2100</v>
      </c>
      <c r="D42" s="239">
        <v>2100</v>
      </c>
      <c r="E42" s="239">
        <v>2100</v>
      </c>
      <c r="F42" s="239">
        <v>2100</v>
      </c>
      <c r="I42" s="235"/>
    </row>
    <row r="43" spans="2:9" ht="15.75" thickBot="1">
      <c r="B43" s="238" t="s">
        <v>155</v>
      </c>
      <c r="C43" s="240"/>
      <c r="D43" s="237"/>
      <c r="E43" s="237"/>
      <c r="F43" s="237"/>
      <c r="I43" s="235"/>
    </row>
    <row r="44" spans="2:9" ht="15.75" thickBot="1">
      <c r="B44" s="236" t="s">
        <v>25</v>
      </c>
      <c r="C44" s="240">
        <f>C45+C46</f>
        <v>32000</v>
      </c>
      <c r="D44" s="237">
        <f>D45+D46</f>
        <v>33973</v>
      </c>
      <c r="E44" s="237">
        <f t="shared" ref="E44:F44" si="5">E45+E46</f>
        <v>34900</v>
      </c>
      <c r="F44" s="237">
        <f t="shared" si="5"/>
        <v>37900</v>
      </c>
    </row>
    <row r="45" spans="2:9" ht="15.75" thickBot="1">
      <c r="B45" s="238" t="s">
        <v>154</v>
      </c>
      <c r="C45" s="239">
        <v>32000</v>
      </c>
      <c r="D45" s="237">
        <v>33973</v>
      </c>
      <c r="E45" s="241">
        <v>34900</v>
      </c>
      <c r="F45" s="241">
        <v>37900</v>
      </c>
    </row>
    <row r="46" spans="2:9" ht="15.75" thickBot="1">
      <c r="B46" s="238" t="s">
        <v>155</v>
      </c>
      <c r="C46" s="240"/>
      <c r="D46" s="237"/>
      <c r="E46" s="237"/>
      <c r="F46" s="237"/>
    </row>
    <row r="47" spans="2:9" ht="15.75" thickBot="1">
      <c r="B47" s="236" t="s">
        <v>26</v>
      </c>
      <c r="C47" s="240"/>
      <c r="D47" s="237"/>
      <c r="E47" s="237"/>
      <c r="F47" s="237"/>
    </row>
    <row r="48" spans="2:9" ht="15.75" thickBot="1">
      <c r="B48" s="238" t="s">
        <v>154</v>
      </c>
      <c r="C48" s="240"/>
      <c r="D48" s="237"/>
      <c r="E48" s="237"/>
      <c r="F48" s="237"/>
    </row>
    <row r="49" spans="2:13" ht="15.75" thickBot="1">
      <c r="B49" s="238" t="s">
        <v>155</v>
      </c>
      <c r="C49" s="240"/>
      <c r="D49" s="237"/>
      <c r="E49" s="237"/>
      <c r="F49" s="237"/>
    </row>
    <row r="50" spans="2:13" ht="15.75" thickBot="1">
      <c r="B50" s="236" t="s">
        <v>27</v>
      </c>
      <c r="C50" s="240"/>
      <c r="D50" s="237"/>
      <c r="E50" s="237"/>
      <c r="F50" s="237"/>
    </row>
    <row r="51" spans="2:13" ht="15.75" thickBot="1">
      <c r="B51" s="238" t="s">
        <v>154</v>
      </c>
      <c r="C51" s="240"/>
      <c r="D51" s="237"/>
      <c r="E51" s="237"/>
      <c r="F51" s="237"/>
    </row>
    <row r="52" spans="2:13" ht="15.75" thickBot="1">
      <c r="B52" s="238" t="s">
        <v>155</v>
      </c>
      <c r="C52" s="240"/>
      <c r="D52" s="237"/>
      <c r="E52" s="237"/>
      <c r="F52" s="237"/>
    </row>
    <row r="53" spans="2:13" ht="15.75" thickBot="1">
      <c r="B53" s="236" t="s">
        <v>28</v>
      </c>
      <c r="C53" s="240">
        <f>C54+C55</f>
        <v>0</v>
      </c>
      <c r="D53" s="237">
        <f t="shared" ref="D53:F53" si="6">D54+D55</f>
        <v>0</v>
      </c>
      <c r="E53" s="237">
        <f t="shared" si="6"/>
        <v>0</v>
      </c>
      <c r="F53" s="237">
        <f t="shared" si="6"/>
        <v>0</v>
      </c>
    </row>
    <row r="54" spans="2:13" ht="15.75" thickBot="1">
      <c r="B54" s="238" t="s">
        <v>154</v>
      </c>
      <c r="C54" s="239"/>
      <c r="D54" s="237">
        <v>0</v>
      </c>
      <c r="E54" s="241">
        <v>0</v>
      </c>
      <c r="F54" s="241">
        <v>0</v>
      </c>
    </row>
    <row r="55" spans="2:13" ht="15.75" thickBot="1">
      <c r="B55" s="238" t="s">
        <v>155</v>
      </c>
      <c r="C55" s="240"/>
      <c r="D55" s="237"/>
      <c r="E55" s="237"/>
      <c r="F55" s="237"/>
    </row>
    <row r="56" spans="2:13" ht="24.75" thickBot="1">
      <c r="B56" s="236" t="s">
        <v>29</v>
      </c>
      <c r="C56" s="240">
        <v>0</v>
      </c>
      <c r="D56" s="237">
        <v>0</v>
      </c>
      <c r="E56" s="237">
        <f>D56*1.03*0.99</f>
        <v>0</v>
      </c>
      <c r="F56" s="237">
        <f>E56*1.03*0.99</f>
        <v>0</v>
      </c>
      <c r="I56" s="242"/>
    </row>
    <row r="57" spans="2:13" ht="15.75" thickBot="1">
      <c r="B57" s="238" t="s">
        <v>154</v>
      </c>
      <c r="C57" s="240"/>
      <c r="D57" s="246"/>
      <c r="E57" s="246"/>
      <c r="F57" s="246"/>
      <c r="K57" s="244"/>
      <c r="L57" s="244"/>
      <c r="M57" s="244"/>
    </row>
    <row r="58" spans="2:13" ht="15.75" thickBot="1">
      <c r="B58" s="238" t="s">
        <v>155</v>
      </c>
      <c r="C58" s="240"/>
      <c r="D58" s="245"/>
      <c r="E58" s="246"/>
      <c r="F58" s="246"/>
    </row>
    <row r="59" spans="2:13" ht="15.75" thickBot="1">
      <c r="B59" s="247" t="s">
        <v>30</v>
      </c>
      <c r="C59" s="240">
        <f>C56+C53+C50+C47+C44+C41+C38</f>
        <v>49600</v>
      </c>
      <c r="D59" s="240">
        <f>D56+D53+D50+D47+D44+D41+D38</f>
        <v>51573</v>
      </c>
      <c r="E59" s="240">
        <f t="shared" ref="E59:F59" si="7">E56+E53+E50+E47+E44+E41+E38</f>
        <v>52500</v>
      </c>
      <c r="F59" s="240">
        <f t="shared" si="7"/>
        <v>55500</v>
      </c>
    </row>
    <row r="60" spans="2:13" ht="15.75" thickBot="1">
      <c r="B60" s="248" t="s">
        <v>31</v>
      </c>
      <c r="C60" s="249">
        <f>IF(C59-C30=0,0,"Error")</f>
        <v>0</v>
      </c>
      <c r="D60" s="249">
        <f>IF(D59-D30=0,0,"Error")</f>
        <v>0</v>
      </c>
      <c r="E60" s="249">
        <f>IF(E59-E30=0,0,"Error")</f>
        <v>0</v>
      </c>
      <c r="F60" s="249">
        <f>IF(F59-F30=0,0,"Error")</f>
        <v>0</v>
      </c>
    </row>
    <row r="61" spans="2:13" ht="15.75" thickBot="1">
      <c r="B61" s="553" t="s">
        <v>32</v>
      </c>
      <c r="C61" s="1008" t="s">
        <v>2868</v>
      </c>
      <c r="D61" s="1009"/>
      <c r="E61" s="1009"/>
      <c r="F61" s="1010"/>
    </row>
    <row r="62" spans="2:13" ht="81" customHeight="1" thickBot="1">
      <c r="B62" s="215" t="s">
        <v>14</v>
      </c>
      <c r="C62" s="995" t="s">
        <v>2869</v>
      </c>
      <c r="D62" s="996"/>
      <c r="E62" s="996"/>
      <c r="F62" s="997"/>
    </row>
    <row r="63" spans="2:13" ht="15.75" thickBot="1">
      <c r="B63" s="215" t="s">
        <v>15</v>
      </c>
      <c r="C63" s="991" t="s">
        <v>2870</v>
      </c>
      <c r="D63" s="984"/>
      <c r="E63" s="984"/>
      <c r="F63" s="985"/>
    </row>
    <row r="64" spans="2:13">
      <c r="B64" s="986"/>
      <c r="C64" s="230">
        <v>2021</v>
      </c>
      <c r="D64" s="230">
        <v>2022</v>
      </c>
      <c r="E64" s="230">
        <v>2023</v>
      </c>
      <c r="F64" s="230">
        <v>2024</v>
      </c>
    </row>
    <row r="65" spans="2:6" ht="15.75" thickBot="1">
      <c r="B65" s="987"/>
      <c r="C65" s="231" t="s">
        <v>7</v>
      </c>
      <c r="D65" s="231" t="s">
        <v>8</v>
      </c>
      <c r="E65" s="231" t="s">
        <v>8</v>
      </c>
      <c r="F65" s="231" t="s">
        <v>8</v>
      </c>
    </row>
    <row r="66" spans="2:6" ht="15.75" thickBot="1">
      <c r="B66" s="215" t="s">
        <v>16</v>
      </c>
      <c r="C66" s="215">
        <v>60</v>
      </c>
      <c r="D66" s="215">
        <v>62</v>
      </c>
      <c r="E66" s="215">
        <v>62</v>
      </c>
      <c r="F66" s="215">
        <v>62</v>
      </c>
    </row>
    <row r="67" spans="2:6" ht="15.75" thickBot="1">
      <c r="B67" s="215" t="s">
        <v>17</v>
      </c>
      <c r="C67" s="232">
        <f>C96</f>
        <v>30000</v>
      </c>
      <c r="D67" s="232">
        <f t="shared" ref="D67:F67" si="8">D96</f>
        <v>30000</v>
      </c>
      <c r="E67" s="232">
        <f t="shared" si="8"/>
        <v>30000</v>
      </c>
      <c r="F67" s="232">
        <f t="shared" si="8"/>
        <v>30000</v>
      </c>
    </row>
    <row r="68" spans="2:6" ht="15.75" thickBot="1">
      <c r="B68" s="215" t="s">
        <v>18</v>
      </c>
      <c r="C68" s="232">
        <f>C67/C66</f>
        <v>500</v>
      </c>
      <c r="D68" s="232">
        <f>D67/D66</f>
        <v>483.87096774193549</v>
      </c>
      <c r="E68" s="232">
        <f>E67/E66</f>
        <v>483.87096774193549</v>
      </c>
      <c r="F68" s="232">
        <f>F67/F66</f>
        <v>483.87096774193549</v>
      </c>
    </row>
    <row r="69" spans="2:6" ht="15.75" thickBot="1">
      <c r="B69" s="215" t="s">
        <v>19</v>
      </c>
      <c r="C69" s="233"/>
      <c r="D69" s="234">
        <f>D66/C66-1</f>
        <v>3.3333333333333437E-2</v>
      </c>
      <c r="E69" s="234">
        <f>E66/D66-1</f>
        <v>0</v>
      </c>
      <c r="F69" s="234">
        <f>F66/E66-1</f>
        <v>0</v>
      </c>
    </row>
    <row r="70" spans="2:6" ht="15.75" thickBot="1">
      <c r="B70" s="215" t="s">
        <v>21</v>
      </c>
      <c r="C70" s="233"/>
      <c r="D70" s="234">
        <f>D67/C67-1</f>
        <v>0</v>
      </c>
      <c r="E70" s="234">
        <f t="shared" ref="E70:F71" si="9">E67/D67-1</f>
        <v>0</v>
      </c>
      <c r="F70" s="234">
        <f t="shared" si="9"/>
        <v>0</v>
      </c>
    </row>
    <row r="71" spans="2:6" ht="15.75" thickBot="1">
      <c r="B71" s="215" t="s">
        <v>22</v>
      </c>
      <c r="C71" s="233"/>
      <c r="D71" s="234">
        <f>D68/C68-1</f>
        <v>-3.2258064516129004E-2</v>
      </c>
      <c r="E71" s="234">
        <f t="shared" si="9"/>
        <v>0</v>
      </c>
      <c r="F71" s="234">
        <f t="shared" si="9"/>
        <v>0</v>
      </c>
    </row>
    <row r="72" spans="2:6" ht="15.75" thickBot="1">
      <c r="B72" s="988" t="s">
        <v>2871</v>
      </c>
      <c r="C72" s="989"/>
      <c r="D72" s="989"/>
      <c r="E72" s="989"/>
      <c r="F72" s="990"/>
    </row>
    <row r="73" spans="2:6">
      <c r="B73" s="986"/>
      <c r="C73" s="230">
        <v>2021</v>
      </c>
      <c r="D73" s="230">
        <v>2022</v>
      </c>
      <c r="E73" s="230">
        <v>2023</v>
      </c>
      <c r="F73" s="230">
        <v>2024</v>
      </c>
    </row>
    <row r="74" spans="2:6" ht="15.75" thickBot="1">
      <c r="B74" s="987"/>
      <c r="C74" s="231" t="s">
        <v>7</v>
      </c>
      <c r="D74" s="231" t="s">
        <v>8</v>
      </c>
      <c r="E74" s="231" t="s">
        <v>8</v>
      </c>
      <c r="F74" s="231" t="s">
        <v>8</v>
      </c>
    </row>
    <row r="75" spans="2:6" ht="15.75" thickBot="1">
      <c r="B75" s="236" t="s">
        <v>23</v>
      </c>
      <c r="C75" s="237"/>
      <c r="D75" s="237"/>
      <c r="E75" s="237"/>
      <c r="F75" s="237"/>
    </row>
    <row r="76" spans="2:6" ht="15.75" thickBot="1">
      <c r="B76" s="238" t="s">
        <v>154</v>
      </c>
      <c r="C76" s="240"/>
      <c r="D76" s="237"/>
      <c r="E76" s="237"/>
      <c r="F76" s="237"/>
    </row>
    <row r="77" spans="2:6" ht="15.75" thickBot="1">
      <c r="B77" s="238" t="s">
        <v>155</v>
      </c>
      <c r="C77" s="240"/>
      <c r="D77" s="252"/>
      <c r="E77" s="252"/>
      <c r="F77" s="252"/>
    </row>
    <row r="78" spans="2:6" ht="24.75" thickBot="1">
      <c r="B78" s="236" t="s">
        <v>24</v>
      </c>
      <c r="C78" s="237"/>
      <c r="D78" s="237"/>
      <c r="E78" s="237"/>
      <c r="F78" s="237"/>
    </row>
    <row r="79" spans="2:6" ht="15.75" thickBot="1">
      <c r="B79" s="238" t="s">
        <v>154</v>
      </c>
      <c r="C79" s="240"/>
      <c r="D79" s="237"/>
      <c r="E79" s="237"/>
      <c r="F79" s="237"/>
    </row>
    <row r="80" spans="2:6" ht="15.75" thickBot="1">
      <c r="B80" s="238" t="s">
        <v>155</v>
      </c>
      <c r="C80" s="240"/>
      <c r="D80" s="237"/>
      <c r="E80" s="237"/>
      <c r="F80" s="237"/>
    </row>
    <row r="81" spans="2:6" ht="15.75" thickBot="1">
      <c r="B81" s="236" t="s">
        <v>25</v>
      </c>
      <c r="C81" s="240">
        <f>C82</f>
        <v>30000</v>
      </c>
      <c r="D81" s="237">
        <f>D82</f>
        <v>30000</v>
      </c>
      <c r="E81" s="237">
        <f>E82</f>
        <v>30000</v>
      </c>
      <c r="F81" s="237">
        <f>F82</f>
        <v>30000</v>
      </c>
    </row>
    <row r="82" spans="2:6" ht="15.75" thickBot="1">
      <c r="B82" s="238" t="s">
        <v>154</v>
      </c>
      <c r="C82" s="240">
        <v>30000</v>
      </c>
      <c r="D82" s="237">
        <v>30000</v>
      </c>
      <c r="E82" s="237">
        <v>30000</v>
      </c>
      <c r="F82" s="237">
        <v>30000</v>
      </c>
    </row>
    <row r="83" spans="2:6" ht="15.75" thickBot="1">
      <c r="B83" s="238" t="s">
        <v>155</v>
      </c>
      <c r="C83" s="240"/>
      <c r="D83" s="237"/>
      <c r="E83" s="237"/>
      <c r="F83" s="237"/>
    </row>
    <row r="84" spans="2:6" ht="15.75" thickBot="1">
      <c r="B84" s="236" t="s">
        <v>26</v>
      </c>
      <c r="C84" s="240"/>
      <c r="D84" s="237"/>
      <c r="E84" s="237"/>
      <c r="F84" s="237"/>
    </row>
    <row r="85" spans="2:6" ht="15.75" thickBot="1">
      <c r="B85" s="238" t="s">
        <v>154</v>
      </c>
      <c r="C85" s="240"/>
      <c r="D85" s="237"/>
      <c r="E85" s="237"/>
      <c r="F85" s="237"/>
    </row>
    <row r="86" spans="2:6" ht="15.75" thickBot="1">
      <c r="B86" s="238" t="s">
        <v>155</v>
      </c>
      <c r="C86" s="240"/>
      <c r="D86" s="237"/>
      <c r="E86" s="237"/>
      <c r="F86" s="237"/>
    </row>
    <row r="87" spans="2:6" ht="15.75" thickBot="1">
      <c r="B87" s="236" t="s">
        <v>27</v>
      </c>
      <c r="C87" s="240"/>
      <c r="D87" s="237"/>
      <c r="E87" s="237"/>
      <c r="F87" s="237"/>
    </row>
    <row r="88" spans="2:6" ht="15.75" thickBot="1">
      <c r="B88" s="238" t="s">
        <v>154</v>
      </c>
      <c r="C88" s="240"/>
      <c r="D88" s="237"/>
      <c r="E88" s="237"/>
      <c r="F88" s="237"/>
    </row>
    <row r="89" spans="2:6" ht="15.75" thickBot="1">
      <c r="B89" s="238" t="s">
        <v>155</v>
      </c>
      <c r="C89" s="240"/>
      <c r="D89" s="237"/>
      <c r="E89" s="237"/>
      <c r="F89" s="237"/>
    </row>
    <row r="90" spans="2:6" ht="15.75" thickBot="1">
      <c r="B90" s="236" t="s">
        <v>28</v>
      </c>
      <c r="C90" s="240"/>
      <c r="D90" s="237"/>
      <c r="E90" s="237"/>
      <c r="F90" s="237"/>
    </row>
    <row r="91" spans="2:6" ht="15.75" thickBot="1">
      <c r="B91" s="238" t="s">
        <v>154</v>
      </c>
      <c r="C91" s="240"/>
      <c r="D91" s="237"/>
      <c r="E91" s="237"/>
      <c r="F91" s="237"/>
    </row>
    <row r="92" spans="2:6" ht="15.75" thickBot="1">
      <c r="B92" s="238" t="s">
        <v>155</v>
      </c>
      <c r="C92" s="240"/>
      <c r="D92" s="237"/>
      <c r="E92" s="237"/>
      <c r="F92" s="237"/>
    </row>
    <row r="93" spans="2:6" ht="24.75" thickBot="1">
      <c r="B93" s="236" t="s">
        <v>29</v>
      </c>
      <c r="C93" s="240"/>
      <c r="D93" s="237"/>
      <c r="E93" s="237"/>
      <c r="F93" s="237"/>
    </row>
    <row r="94" spans="2:6" ht="15.75" thickBot="1">
      <c r="B94" s="238" t="s">
        <v>154</v>
      </c>
      <c r="C94" s="240"/>
      <c r="D94" s="237"/>
      <c r="E94" s="237"/>
      <c r="F94" s="237"/>
    </row>
    <row r="95" spans="2:6" ht="15.75" thickBot="1">
      <c r="B95" s="238" t="s">
        <v>155</v>
      </c>
      <c r="C95" s="240"/>
      <c r="D95" s="237"/>
      <c r="E95" s="237"/>
      <c r="F95" s="237"/>
    </row>
    <row r="96" spans="2:6" ht="15.75" thickBot="1">
      <c r="B96" s="253" t="s">
        <v>47</v>
      </c>
      <c r="C96" s="240">
        <f>C93+C90+C87+C84+C81+C78+C75</f>
        <v>30000</v>
      </c>
      <c r="D96" s="240">
        <f t="shared" ref="D96:F96" si="10">D93+D90+D87+D84+D81+D78+D75</f>
        <v>30000</v>
      </c>
      <c r="E96" s="240">
        <f t="shared" si="10"/>
        <v>30000</v>
      </c>
      <c r="F96" s="240">
        <f t="shared" si="10"/>
        <v>30000</v>
      </c>
    </row>
    <row r="97" spans="2:6" ht="15.75" thickBot="1">
      <c r="B97" s="248" t="s">
        <v>31</v>
      </c>
      <c r="C97" s="249">
        <f>IF(C96-C67=0,0,"Error")</f>
        <v>0</v>
      </c>
      <c r="D97" s="249">
        <f>IF(D96-D67=0,0,"Error")</f>
        <v>0</v>
      </c>
      <c r="E97" s="249">
        <f>IF(E96-E67=0,0,"Error")</f>
        <v>0</v>
      </c>
      <c r="F97" s="249">
        <f>IF(F96-F67=0,0,"Error")</f>
        <v>0</v>
      </c>
    </row>
    <row r="98" spans="2:6" ht="15.75" hidden="1" thickBot="1">
      <c r="B98" s="250" t="s">
        <v>173</v>
      </c>
      <c r="C98" s="1008"/>
      <c r="D98" s="1009"/>
      <c r="E98" s="1009"/>
      <c r="F98" s="1010"/>
    </row>
    <row r="99" spans="2:6" ht="15.75" hidden="1" thickBot="1">
      <c r="B99" s="215" t="s">
        <v>14</v>
      </c>
      <c r="C99" s="995"/>
      <c r="D99" s="996"/>
      <c r="E99" s="996"/>
      <c r="F99" s="997"/>
    </row>
    <row r="100" spans="2:6" ht="15.75" hidden="1" thickBot="1">
      <c r="B100" s="215" t="s">
        <v>15</v>
      </c>
      <c r="C100" s="991"/>
      <c r="D100" s="984"/>
      <c r="E100" s="984"/>
      <c r="F100" s="985"/>
    </row>
    <row r="101" spans="2:6" ht="15.75" hidden="1" thickBot="1">
      <c r="B101" s="986"/>
      <c r="C101" s="230">
        <v>2018</v>
      </c>
      <c r="D101" s="230">
        <v>2019</v>
      </c>
      <c r="E101" s="230">
        <v>2020</v>
      </c>
      <c r="F101" s="230">
        <v>2021</v>
      </c>
    </row>
    <row r="102" spans="2:6" ht="15.75" hidden="1" thickBot="1">
      <c r="B102" s="987"/>
      <c r="C102" s="231" t="s">
        <v>7</v>
      </c>
      <c r="D102" s="231" t="s">
        <v>8</v>
      </c>
      <c r="E102" s="231" t="s">
        <v>8</v>
      </c>
      <c r="F102" s="231" t="s">
        <v>8</v>
      </c>
    </row>
    <row r="103" spans="2:6" ht="15.75" hidden="1" thickBot="1">
      <c r="B103" s="215" t="s">
        <v>16</v>
      </c>
      <c r="C103" s="254"/>
      <c r="D103" s="254"/>
      <c r="E103" s="254"/>
      <c r="F103" s="254"/>
    </row>
    <row r="104" spans="2:6" ht="15.75" hidden="1" thickBot="1">
      <c r="B104" s="215" t="s">
        <v>17</v>
      </c>
      <c r="C104" s="232">
        <f>C133</f>
        <v>0</v>
      </c>
      <c r="D104" s="232">
        <f t="shared" ref="D104:F104" si="11">D133</f>
        <v>0</v>
      </c>
      <c r="E104" s="232">
        <f t="shared" si="11"/>
        <v>0</v>
      </c>
      <c r="F104" s="232">
        <f t="shared" si="11"/>
        <v>0</v>
      </c>
    </row>
    <row r="105" spans="2:6" ht="15.75" hidden="1" thickBot="1">
      <c r="B105" s="215" t="s">
        <v>18</v>
      </c>
      <c r="C105" s="232" t="e">
        <f>C104/C103</f>
        <v>#DIV/0!</v>
      </c>
      <c r="D105" s="232" t="e">
        <f>D104/D103</f>
        <v>#DIV/0!</v>
      </c>
      <c r="E105" s="232" t="e">
        <f>E104/E103</f>
        <v>#DIV/0!</v>
      </c>
      <c r="F105" s="232" t="e">
        <f>F104/F103</f>
        <v>#DIV/0!</v>
      </c>
    </row>
    <row r="106" spans="2:6" ht="15.75" hidden="1" thickBot="1">
      <c r="B106" s="215" t="s">
        <v>19</v>
      </c>
      <c r="C106" s="233"/>
      <c r="D106" s="234" t="e">
        <f>D103/C103-1</f>
        <v>#DIV/0!</v>
      </c>
      <c r="E106" s="234" t="e">
        <f>E103/D103-1</f>
        <v>#DIV/0!</v>
      </c>
      <c r="F106" s="234" t="e">
        <f>F103/E103-1</f>
        <v>#DIV/0!</v>
      </c>
    </row>
    <row r="107" spans="2:6" ht="15.75" hidden="1" thickBot="1">
      <c r="B107" s="215" t="s">
        <v>21</v>
      </c>
      <c r="C107" s="233"/>
      <c r="D107" s="234" t="e">
        <f>D104/C104-1</f>
        <v>#DIV/0!</v>
      </c>
      <c r="E107" s="234" t="e">
        <f t="shared" ref="E107:F108" si="12">E104/D104-1</f>
        <v>#DIV/0!</v>
      </c>
      <c r="F107" s="234" t="e">
        <f t="shared" si="12"/>
        <v>#DIV/0!</v>
      </c>
    </row>
    <row r="108" spans="2:6" ht="15.75" hidden="1" thickBot="1">
      <c r="B108" s="215" t="s">
        <v>22</v>
      </c>
      <c r="C108" s="233"/>
      <c r="D108" s="234" t="e">
        <f>D105/C105-1</f>
        <v>#DIV/0!</v>
      </c>
      <c r="E108" s="234" t="e">
        <f t="shared" si="12"/>
        <v>#DIV/0!</v>
      </c>
      <c r="F108" s="234" t="e">
        <f t="shared" si="12"/>
        <v>#DIV/0!</v>
      </c>
    </row>
    <row r="109" spans="2:6" ht="15.75" hidden="1" thickBot="1">
      <c r="B109" s="988" t="s">
        <v>130</v>
      </c>
      <c r="C109" s="989"/>
      <c r="D109" s="989"/>
      <c r="E109" s="989"/>
      <c r="F109" s="990"/>
    </row>
    <row r="110" spans="2:6" ht="15.75" hidden="1" thickBot="1">
      <c r="B110" s="986"/>
      <c r="C110" s="230">
        <v>2018</v>
      </c>
      <c r="D110" s="230">
        <v>2019</v>
      </c>
      <c r="E110" s="230">
        <v>2020</v>
      </c>
      <c r="F110" s="230">
        <v>2021</v>
      </c>
    </row>
    <row r="111" spans="2:6" ht="15.75" hidden="1" thickBot="1">
      <c r="B111" s="987"/>
      <c r="C111" s="231" t="s">
        <v>7</v>
      </c>
      <c r="D111" s="231" t="s">
        <v>8</v>
      </c>
      <c r="E111" s="231" t="s">
        <v>8</v>
      </c>
      <c r="F111" s="231" t="s">
        <v>8</v>
      </c>
    </row>
    <row r="112" spans="2:6" ht="15.75" hidden="1" thickBot="1">
      <c r="B112" s="236" t="s">
        <v>23</v>
      </c>
      <c r="C112" s="237"/>
      <c r="D112" s="237"/>
      <c r="E112" s="237"/>
      <c r="F112" s="237"/>
    </row>
    <row r="113" spans="2:6" ht="15.75" hidden="1" thickBot="1">
      <c r="B113" s="238" t="s">
        <v>154</v>
      </c>
      <c r="C113" s="240"/>
      <c r="D113" s="252"/>
      <c r="E113" s="252"/>
      <c r="F113" s="252"/>
    </row>
    <row r="114" spans="2:6" ht="15.75" hidden="1" thickBot="1">
      <c r="B114" s="238" t="s">
        <v>155</v>
      </c>
      <c r="C114" s="240"/>
      <c r="D114" s="252"/>
      <c r="E114" s="252"/>
      <c r="F114" s="252"/>
    </row>
    <row r="115" spans="2:6" ht="24.75" hidden="1" thickBot="1">
      <c r="B115" s="236" t="s">
        <v>24</v>
      </c>
      <c r="C115" s="237"/>
      <c r="D115" s="237"/>
      <c r="E115" s="237"/>
      <c r="F115" s="237"/>
    </row>
    <row r="116" spans="2:6" ht="15.75" hidden="1" thickBot="1">
      <c r="B116" s="238" t="s">
        <v>154</v>
      </c>
      <c r="C116" s="240"/>
      <c r="D116" s="237"/>
      <c r="E116" s="237"/>
      <c r="F116" s="237"/>
    </row>
    <row r="117" spans="2:6" ht="15.75" hidden="1" thickBot="1">
      <c r="B117" s="238" t="s">
        <v>155</v>
      </c>
      <c r="C117" s="240"/>
      <c r="D117" s="237"/>
      <c r="E117" s="237"/>
      <c r="F117" s="237"/>
    </row>
    <row r="118" spans="2:6" ht="15.75" hidden="1" thickBot="1">
      <c r="B118" s="236" t="s">
        <v>25</v>
      </c>
      <c r="C118" s="255">
        <v>0</v>
      </c>
      <c r="D118" s="256">
        <v>0</v>
      </c>
      <c r="E118" s="256">
        <v>0</v>
      </c>
      <c r="F118" s="256">
        <v>0</v>
      </c>
    </row>
    <row r="119" spans="2:6" ht="15.75" hidden="1" thickBot="1">
      <c r="B119" s="238" t="s">
        <v>154</v>
      </c>
      <c r="C119" s="240"/>
      <c r="D119" s="237"/>
      <c r="E119" s="237"/>
      <c r="F119" s="237"/>
    </row>
    <row r="120" spans="2:6" ht="15.75" hidden="1" thickBot="1">
      <c r="B120" s="238" t="s">
        <v>155</v>
      </c>
      <c r="C120" s="240"/>
      <c r="D120" s="237"/>
      <c r="E120" s="237"/>
      <c r="F120" s="237"/>
    </row>
    <row r="121" spans="2:6" ht="15.75" hidden="1" thickBot="1">
      <c r="B121" s="236" t="s">
        <v>26</v>
      </c>
      <c r="C121" s="240"/>
      <c r="D121" s="237"/>
      <c r="E121" s="237"/>
      <c r="F121" s="237"/>
    </row>
    <row r="122" spans="2:6" ht="15.75" hidden="1" thickBot="1">
      <c r="B122" s="238" t="s">
        <v>154</v>
      </c>
      <c r="C122" s="240"/>
      <c r="D122" s="237"/>
      <c r="E122" s="237"/>
      <c r="F122" s="237"/>
    </row>
    <row r="123" spans="2:6" ht="15.75" hidden="1" thickBot="1">
      <c r="B123" s="238" t="s">
        <v>155</v>
      </c>
      <c r="C123" s="240"/>
      <c r="D123" s="237"/>
      <c r="E123" s="237"/>
      <c r="F123" s="237"/>
    </row>
    <row r="124" spans="2:6" ht="15.75" hidden="1" thickBot="1">
      <c r="B124" s="236" t="s">
        <v>27</v>
      </c>
      <c r="C124" s="240"/>
      <c r="D124" s="237"/>
      <c r="E124" s="237"/>
      <c r="F124" s="237"/>
    </row>
    <row r="125" spans="2:6" ht="15.75" hidden="1" thickBot="1">
      <c r="B125" s="238" t="s">
        <v>154</v>
      </c>
      <c r="C125" s="240"/>
      <c r="D125" s="237"/>
      <c r="E125" s="237"/>
      <c r="F125" s="237"/>
    </row>
    <row r="126" spans="2:6" ht="15.75" hidden="1" thickBot="1">
      <c r="B126" s="238" t="s">
        <v>155</v>
      </c>
      <c r="C126" s="240"/>
      <c r="D126" s="237"/>
      <c r="E126" s="237"/>
      <c r="F126" s="237"/>
    </row>
    <row r="127" spans="2:6" ht="15.75" hidden="1" thickBot="1">
      <c r="B127" s="236" t="s">
        <v>28</v>
      </c>
      <c r="C127" s="240">
        <v>0</v>
      </c>
      <c r="D127" s="237">
        <v>0</v>
      </c>
      <c r="E127" s="237">
        <v>0</v>
      </c>
      <c r="F127" s="237">
        <v>0</v>
      </c>
    </row>
    <row r="128" spans="2:6" ht="15.75" hidden="1" thickBot="1">
      <c r="B128" s="238" t="s">
        <v>154</v>
      </c>
      <c r="C128" s="240"/>
      <c r="D128" s="237"/>
      <c r="E128" s="237"/>
      <c r="F128" s="237"/>
    </row>
    <row r="129" spans="2:12" ht="15.75" hidden="1" thickBot="1">
      <c r="B129" s="238" t="s">
        <v>155</v>
      </c>
      <c r="C129" s="240"/>
      <c r="D129" s="237"/>
      <c r="E129" s="237"/>
      <c r="F129" s="237"/>
    </row>
    <row r="130" spans="2:12" ht="24.75" hidden="1" thickBot="1">
      <c r="B130" s="236" t="s">
        <v>29</v>
      </c>
      <c r="C130" s="240"/>
      <c r="D130" s="237"/>
      <c r="E130" s="237"/>
      <c r="F130" s="237"/>
    </row>
    <row r="131" spans="2:12" ht="15.75" hidden="1" thickBot="1">
      <c r="B131" s="238" t="s">
        <v>154</v>
      </c>
      <c r="C131" s="240"/>
      <c r="D131" s="237"/>
      <c r="E131" s="237"/>
      <c r="F131" s="237"/>
    </row>
    <row r="132" spans="2:12" ht="15.75" hidden="1" thickBot="1">
      <c r="B132" s="238" t="s">
        <v>155</v>
      </c>
      <c r="C132" s="240"/>
      <c r="D132" s="237"/>
      <c r="E132" s="237"/>
      <c r="F132" s="237"/>
    </row>
    <row r="133" spans="2:12" ht="15.75" hidden="1" thickBot="1">
      <c r="B133" s="253" t="s">
        <v>47</v>
      </c>
      <c r="C133" s="240">
        <f>C130+C127+C124+C121+C118+C115+C112</f>
        <v>0</v>
      </c>
      <c r="D133" s="240">
        <f t="shared" ref="D133:F133" si="13">D130+D127+D124+D121+D118+D115+D112</f>
        <v>0</v>
      </c>
      <c r="E133" s="240">
        <f t="shared" si="13"/>
        <v>0</v>
      </c>
      <c r="F133" s="240">
        <f t="shared" si="13"/>
        <v>0</v>
      </c>
    </row>
    <row r="134" spans="2:12" ht="15.75" hidden="1" thickBot="1">
      <c r="B134" s="248" t="s">
        <v>31</v>
      </c>
      <c r="C134" s="249">
        <f>IF(C133-C104=0,0,"Error")</f>
        <v>0</v>
      </c>
      <c r="D134" s="249">
        <f>IF(D133-D104=0,0,"Error")</f>
        <v>0</v>
      </c>
      <c r="E134" s="249">
        <f>IF(E133-E104=0,0,"Error")</f>
        <v>0</v>
      </c>
      <c r="F134" s="249">
        <f>IF(F133-F104=0,0,"Error")</f>
        <v>0</v>
      </c>
    </row>
    <row r="135" spans="2:12" ht="15.75" thickBot="1">
      <c r="B135" s="998" t="s">
        <v>38</v>
      </c>
      <c r="C135" s="999"/>
      <c r="D135" s="999"/>
      <c r="E135" s="999"/>
      <c r="F135" s="1000"/>
    </row>
    <row r="136" spans="2:12" ht="15.75" thickBot="1">
      <c r="B136" s="998" t="s">
        <v>39</v>
      </c>
      <c r="C136" s="999"/>
      <c r="D136" s="999"/>
      <c r="E136" s="999"/>
      <c r="F136" s="1000"/>
    </row>
    <row r="137" spans="2:12" ht="15.75" thickBot="1">
      <c r="B137" s="227" t="s">
        <v>48</v>
      </c>
      <c r="C137" s="1131" t="s">
        <v>2872</v>
      </c>
      <c r="D137" s="1159"/>
      <c r="E137" s="1035"/>
      <c r="F137" s="1043"/>
    </row>
    <row r="138" spans="2:12" ht="34.5" thickBot="1">
      <c r="B138" s="227" t="s">
        <v>68</v>
      </c>
      <c r="C138" s="227"/>
      <c r="D138" s="374" t="s">
        <v>156</v>
      </c>
      <c r="E138" s="1160"/>
      <c r="F138" s="1006"/>
      <c r="H138" s="953" t="s">
        <v>157</v>
      </c>
      <c r="I138" s="954"/>
      <c r="J138" s="954"/>
      <c r="K138" s="954"/>
      <c r="L138" s="955"/>
    </row>
    <row r="139" spans="2:12" ht="15.75" thickBot="1">
      <c r="B139" s="259"/>
      <c r="C139" s="992"/>
      <c r="D139" s="1007"/>
      <c r="E139" s="993"/>
      <c r="F139" s="994"/>
      <c r="H139" s="956"/>
      <c r="I139" s="957"/>
      <c r="J139" s="957"/>
      <c r="K139" s="957"/>
      <c r="L139" s="958"/>
    </row>
    <row r="140" spans="2:12" ht="15.75" thickBot="1">
      <c r="B140" s="215" t="s">
        <v>14</v>
      </c>
      <c r="C140" s="995" t="s">
        <v>2872</v>
      </c>
      <c r="D140" s="996"/>
      <c r="E140" s="996"/>
      <c r="F140" s="997"/>
      <c r="H140" s="959"/>
      <c r="I140" s="960"/>
      <c r="J140" s="960"/>
      <c r="K140" s="960"/>
      <c r="L140" s="961"/>
    </row>
    <row r="141" spans="2:12" ht="15.75" thickBot="1">
      <c r="B141" s="215" t="s">
        <v>15</v>
      </c>
      <c r="C141" s="991" t="s">
        <v>46</v>
      </c>
      <c r="D141" s="984"/>
      <c r="E141" s="984"/>
      <c r="F141" s="985"/>
    </row>
    <row r="142" spans="2:12">
      <c r="B142" s="986"/>
      <c r="C142" s="230">
        <v>2021</v>
      </c>
      <c r="D142" s="230">
        <v>2022</v>
      </c>
      <c r="E142" s="230">
        <v>2023</v>
      </c>
      <c r="F142" s="230">
        <v>2024</v>
      </c>
    </row>
    <row r="143" spans="2:12" ht="15.75" thickBot="1">
      <c r="B143" s="987"/>
      <c r="C143" s="231" t="s">
        <v>7</v>
      </c>
      <c r="D143" s="231" t="s">
        <v>8</v>
      </c>
      <c r="E143" s="231" t="s">
        <v>8</v>
      </c>
      <c r="F143" s="231" t="s">
        <v>8</v>
      </c>
    </row>
    <row r="144" spans="2:12" ht="15.75" thickBot="1">
      <c r="B144" s="215" t="s">
        <v>16</v>
      </c>
      <c r="C144" s="232">
        <v>18</v>
      </c>
      <c r="D144" s="232">
        <v>18</v>
      </c>
      <c r="E144" s="232">
        <v>22</v>
      </c>
      <c r="F144" s="232">
        <v>22</v>
      </c>
    </row>
    <row r="145" spans="2:12" ht="15.75" thickBot="1">
      <c r="B145" s="215" t="s">
        <v>17</v>
      </c>
      <c r="C145" s="232">
        <f>C163</f>
        <v>8000</v>
      </c>
      <c r="D145" s="232">
        <f t="shared" ref="D145:F145" si="14">D163</f>
        <v>3000</v>
      </c>
      <c r="E145" s="232">
        <f t="shared" si="14"/>
        <v>3000</v>
      </c>
      <c r="F145" s="232">
        <f t="shared" si="14"/>
        <v>3000</v>
      </c>
    </row>
    <row r="146" spans="2:12" ht="15.75" thickBot="1">
      <c r="B146" s="215" t="s">
        <v>18</v>
      </c>
      <c r="C146" s="232">
        <f>C145/C144</f>
        <v>444.44444444444446</v>
      </c>
      <c r="D146" s="232">
        <f t="shared" ref="D146:F146" si="15">D145/D144</f>
        <v>166.66666666666666</v>
      </c>
      <c r="E146" s="232">
        <f t="shared" si="15"/>
        <v>136.36363636363637</v>
      </c>
      <c r="F146" s="232">
        <f t="shared" si="15"/>
        <v>136.36363636363637</v>
      </c>
    </row>
    <row r="147" spans="2:12" ht="15.75" thickBot="1">
      <c r="B147" s="215" t="s">
        <v>19</v>
      </c>
      <c r="C147" s="233" t="s">
        <v>20</v>
      </c>
      <c r="D147" s="234">
        <f>D144/C144-1</f>
        <v>0</v>
      </c>
      <c r="E147" s="234">
        <f t="shared" ref="E147:F149" si="16">E144/D144-1</f>
        <v>0.22222222222222232</v>
      </c>
      <c r="F147" s="234">
        <f t="shared" si="16"/>
        <v>0</v>
      </c>
      <c r="H147" s="235"/>
      <c r="I147" s="235"/>
      <c r="J147" s="235"/>
      <c r="K147" s="235"/>
      <c r="L147" s="235"/>
    </row>
    <row r="148" spans="2:12" ht="15.75" thickBot="1">
      <c r="B148" s="215" t="s">
        <v>21</v>
      </c>
      <c r="C148" s="233" t="s">
        <v>20</v>
      </c>
      <c r="D148" s="234">
        <f>D145/C145-1</f>
        <v>-0.625</v>
      </c>
      <c r="E148" s="234">
        <f t="shared" si="16"/>
        <v>0</v>
      </c>
      <c r="F148" s="234">
        <f t="shared" si="16"/>
        <v>0</v>
      </c>
    </row>
    <row r="149" spans="2:12" ht="15.75" thickBot="1">
      <c r="B149" s="215" t="s">
        <v>22</v>
      </c>
      <c r="C149" s="233" t="s">
        <v>20</v>
      </c>
      <c r="D149" s="234">
        <f>D146/C146-1</f>
        <v>-0.625</v>
      </c>
      <c r="E149" s="234">
        <f t="shared" si="16"/>
        <v>-0.18181818181818166</v>
      </c>
      <c r="F149" s="234">
        <f t="shared" si="16"/>
        <v>0</v>
      </c>
    </row>
    <row r="150" spans="2:12" ht="15.75" thickBot="1">
      <c r="B150" s="988" t="s">
        <v>112</v>
      </c>
      <c r="C150" s="989"/>
      <c r="D150" s="989"/>
      <c r="E150" s="989"/>
      <c r="F150" s="990"/>
    </row>
    <row r="151" spans="2:12">
      <c r="B151" s="986"/>
      <c r="C151" s="230">
        <v>2021</v>
      </c>
      <c r="D151" s="230">
        <v>2022</v>
      </c>
      <c r="E151" s="230">
        <v>2023</v>
      </c>
      <c r="F151" s="230">
        <v>2024</v>
      </c>
    </row>
    <row r="152" spans="2:12" ht="15.75" thickBot="1">
      <c r="B152" s="987"/>
      <c r="C152" s="231" t="s">
        <v>7</v>
      </c>
      <c r="D152" s="231" t="s">
        <v>8</v>
      </c>
      <c r="E152" s="231" t="s">
        <v>8</v>
      </c>
      <c r="F152" s="231" t="s">
        <v>8</v>
      </c>
    </row>
    <row r="153" spans="2:12" ht="15.75" thickBot="1">
      <c r="B153" s="236" t="s">
        <v>41</v>
      </c>
      <c r="C153" s="237">
        <f>C154+C155+C156+C157</f>
        <v>0</v>
      </c>
      <c r="D153" s="237">
        <f t="shared" ref="D153:F153" si="17">D154+D155+D156+D157</f>
        <v>0</v>
      </c>
      <c r="E153" s="237">
        <f t="shared" si="17"/>
        <v>0</v>
      </c>
      <c r="F153" s="237">
        <f t="shared" si="17"/>
        <v>0</v>
      </c>
    </row>
    <row r="154" spans="2:12" ht="15.75" thickBot="1">
      <c r="B154" s="238" t="s">
        <v>154</v>
      </c>
      <c r="C154" s="237"/>
      <c r="D154" s="237"/>
      <c r="E154" s="237"/>
      <c r="F154" s="237"/>
    </row>
    <row r="155" spans="2:12" ht="15.75" thickBot="1">
      <c r="B155" s="238" t="s">
        <v>159</v>
      </c>
      <c r="C155" s="237"/>
      <c r="D155" s="237"/>
      <c r="E155" s="237"/>
      <c r="F155" s="237"/>
    </row>
    <row r="156" spans="2:12" ht="15.75" thickBot="1">
      <c r="B156" s="238" t="s">
        <v>160</v>
      </c>
      <c r="C156" s="237"/>
      <c r="D156" s="237"/>
      <c r="E156" s="237"/>
      <c r="F156" s="237"/>
    </row>
    <row r="157" spans="2:12" ht="15.75" thickBot="1">
      <c r="B157" s="238" t="s">
        <v>161</v>
      </c>
      <c r="C157" s="237"/>
      <c r="D157" s="237"/>
      <c r="E157" s="237"/>
      <c r="F157" s="237"/>
    </row>
    <row r="158" spans="2:12" ht="15.75" thickBot="1">
      <c r="B158" s="236" t="s">
        <v>42</v>
      </c>
      <c r="C158" s="240">
        <f>C159+C160+C161+C162</f>
        <v>8000</v>
      </c>
      <c r="D158" s="240">
        <f t="shared" ref="D158:F158" si="18">D159+D160+D161+D162</f>
        <v>3000</v>
      </c>
      <c r="E158" s="240">
        <f t="shared" si="18"/>
        <v>3000</v>
      </c>
      <c r="F158" s="240">
        <f t="shared" si="18"/>
        <v>3000</v>
      </c>
    </row>
    <row r="159" spans="2:12" ht="15.75" thickBot="1">
      <c r="B159" s="238" t="s">
        <v>154</v>
      </c>
      <c r="C159" s="240">
        <v>8000</v>
      </c>
      <c r="D159" s="237">
        <v>3000</v>
      </c>
      <c r="E159" s="237">
        <v>3000</v>
      </c>
      <c r="F159" s="237">
        <v>3000</v>
      </c>
    </row>
    <row r="160" spans="2:12" ht="15.75" thickBot="1">
      <c r="B160" s="238" t="s">
        <v>159</v>
      </c>
      <c r="C160" s="240"/>
      <c r="D160" s="237"/>
      <c r="E160" s="237"/>
      <c r="F160" s="237"/>
    </row>
    <row r="161" spans="2:12" ht="15.75" thickBot="1">
      <c r="B161" s="238" t="s">
        <v>160</v>
      </c>
      <c r="C161" s="240"/>
      <c r="D161" s="237"/>
      <c r="E161" s="237"/>
      <c r="F161" s="237"/>
    </row>
    <row r="162" spans="2:12" ht="15.75" thickBot="1">
      <c r="B162" s="238" t="s">
        <v>161</v>
      </c>
      <c r="C162" s="240"/>
      <c r="D162" s="237"/>
      <c r="E162" s="237"/>
      <c r="F162" s="237"/>
    </row>
    <row r="163" spans="2:12" ht="15.75" thickBot="1">
      <c r="B163" s="260" t="s">
        <v>30</v>
      </c>
      <c r="C163" s="240">
        <f>C153+C158</f>
        <v>8000</v>
      </c>
      <c r="D163" s="240">
        <f t="shared" ref="D163:F163" si="19">D153+D158</f>
        <v>3000</v>
      </c>
      <c r="E163" s="240">
        <f t="shared" si="19"/>
        <v>3000</v>
      </c>
      <c r="F163" s="240">
        <f t="shared" si="19"/>
        <v>3000</v>
      </c>
    </row>
    <row r="164" spans="2:12" ht="34.5" thickBot="1">
      <c r="B164" s="227" t="s">
        <v>32</v>
      </c>
      <c r="C164" s="227" t="s">
        <v>200</v>
      </c>
      <c r="D164" s="374" t="s">
        <v>156</v>
      </c>
      <c r="E164" s="993"/>
      <c r="F164" s="994"/>
    </row>
    <row r="165" spans="2:12" ht="15.75" thickBot="1">
      <c r="B165" s="215" t="s">
        <v>14</v>
      </c>
      <c r="C165" s="995" t="s">
        <v>54</v>
      </c>
      <c r="D165" s="996"/>
      <c r="E165" s="996"/>
      <c r="F165" s="997"/>
    </row>
    <row r="166" spans="2:12" ht="15.75" thickBot="1">
      <c r="B166" s="215" t="s">
        <v>15</v>
      </c>
      <c r="C166" s="991" t="s">
        <v>201</v>
      </c>
      <c r="D166" s="984"/>
      <c r="E166" s="984"/>
      <c r="F166" s="985"/>
    </row>
    <row r="167" spans="2:12">
      <c r="B167" s="986"/>
      <c r="C167" s="230">
        <v>2021</v>
      </c>
      <c r="D167" s="230">
        <v>2022</v>
      </c>
      <c r="E167" s="230">
        <v>2023</v>
      </c>
      <c r="F167" s="230">
        <v>2024</v>
      </c>
    </row>
    <row r="168" spans="2:12" ht="15.75" thickBot="1">
      <c r="B168" s="987"/>
      <c r="C168" s="231" t="s">
        <v>7</v>
      </c>
      <c r="D168" s="231" t="s">
        <v>8</v>
      </c>
      <c r="E168" s="231" t="s">
        <v>8</v>
      </c>
      <c r="F168" s="231" t="s">
        <v>8</v>
      </c>
    </row>
    <row r="169" spans="2:12" ht="15.75" thickBot="1">
      <c r="B169" s="215" t="s">
        <v>16</v>
      </c>
      <c r="C169" s="215"/>
      <c r="D169" s="233">
        <v>0</v>
      </c>
      <c r="E169" s="215"/>
      <c r="F169" s="215"/>
    </row>
    <row r="170" spans="2:12" ht="15.75" thickBot="1">
      <c r="B170" s="215" t="s">
        <v>17</v>
      </c>
      <c r="C170" s="232"/>
      <c r="D170" s="232">
        <f>D188</f>
        <v>0</v>
      </c>
      <c r="E170" s="232"/>
      <c r="F170" s="232"/>
    </row>
    <row r="171" spans="2:12" ht="15.75" thickBot="1">
      <c r="B171" s="215" t="s">
        <v>18</v>
      </c>
      <c r="C171" s="232" t="e">
        <f>C170/C169</f>
        <v>#DIV/0!</v>
      </c>
      <c r="D171" s="232" t="e">
        <f t="shared" ref="D171:F171" si="20">D170/D169</f>
        <v>#DIV/0!</v>
      </c>
      <c r="E171" s="232" t="e">
        <f t="shared" si="20"/>
        <v>#DIV/0!</v>
      </c>
      <c r="F171" s="232" t="e">
        <f t="shared" si="20"/>
        <v>#DIV/0!</v>
      </c>
    </row>
    <row r="172" spans="2:12" ht="15.75" thickBot="1">
      <c r="B172" s="215" t="s">
        <v>19</v>
      </c>
      <c r="C172" s="233" t="s">
        <v>20</v>
      </c>
      <c r="D172" s="234" t="e">
        <f>D169/C169-1</f>
        <v>#DIV/0!</v>
      </c>
      <c r="E172" s="234" t="e">
        <f t="shared" ref="E172:F174" si="21">E169/D169-1</f>
        <v>#DIV/0!</v>
      </c>
      <c r="F172" s="234" t="e">
        <f t="shared" si="21"/>
        <v>#DIV/0!</v>
      </c>
      <c r="H172" s="235"/>
      <c r="I172" s="235"/>
      <c r="J172" s="235"/>
      <c r="K172" s="235"/>
      <c r="L172" s="235"/>
    </row>
    <row r="173" spans="2:12" ht="15.75" thickBot="1">
      <c r="B173" s="215" t="s">
        <v>21</v>
      </c>
      <c r="C173" s="233" t="s">
        <v>20</v>
      </c>
      <c r="D173" s="234" t="e">
        <f>D170/C170-1</f>
        <v>#DIV/0!</v>
      </c>
      <c r="E173" s="234" t="e">
        <f t="shared" si="21"/>
        <v>#DIV/0!</v>
      </c>
      <c r="F173" s="234" t="e">
        <f t="shared" si="21"/>
        <v>#DIV/0!</v>
      </c>
    </row>
    <row r="174" spans="2:12" ht="15.75" thickBot="1">
      <c r="B174" s="215" t="s">
        <v>22</v>
      </c>
      <c r="C174" s="233" t="s">
        <v>20</v>
      </c>
      <c r="D174" s="234" t="e">
        <f>D171/C171-1</f>
        <v>#DIV/0!</v>
      </c>
      <c r="E174" s="234" t="e">
        <f t="shared" si="21"/>
        <v>#DIV/0!</v>
      </c>
      <c r="F174" s="234" t="e">
        <f t="shared" si="21"/>
        <v>#DIV/0!</v>
      </c>
    </row>
    <row r="175" spans="2:12" ht="15.75" thickBot="1">
      <c r="B175" s="988" t="s">
        <v>131</v>
      </c>
      <c r="C175" s="989"/>
      <c r="D175" s="989"/>
      <c r="E175" s="989"/>
      <c r="F175" s="990"/>
    </row>
    <row r="176" spans="2:12">
      <c r="B176" s="986"/>
      <c r="C176" s="230">
        <v>2020</v>
      </c>
      <c r="D176" s="230">
        <v>2021</v>
      </c>
      <c r="E176" s="230">
        <v>2022</v>
      </c>
      <c r="F176" s="230">
        <v>2023</v>
      </c>
    </row>
    <row r="177" spans="2:6" ht="15.75" thickBot="1">
      <c r="B177" s="987"/>
      <c r="C177" s="231" t="s">
        <v>7</v>
      </c>
      <c r="D177" s="231" t="s">
        <v>8</v>
      </c>
      <c r="E177" s="231" t="s">
        <v>8</v>
      </c>
      <c r="F177" s="231" t="s">
        <v>8</v>
      </c>
    </row>
    <row r="178" spans="2:6" ht="15.75" thickBot="1">
      <c r="B178" s="236" t="s">
        <v>41</v>
      </c>
      <c r="C178" s="237">
        <f>C179+C180+C181+C182</f>
        <v>0</v>
      </c>
      <c r="D178" s="237">
        <f t="shared" ref="D178:F178" si="22">D179+D180+D181+D182</f>
        <v>0</v>
      </c>
      <c r="E178" s="237">
        <f t="shared" si="22"/>
        <v>0</v>
      </c>
      <c r="F178" s="237">
        <f t="shared" si="22"/>
        <v>0</v>
      </c>
    </row>
    <row r="179" spans="2:6" ht="15.75" thickBot="1">
      <c r="B179" s="238" t="s">
        <v>154</v>
      </c>
      <c r="C179" s="237"/>
      <c r="D179" s="237"/>
      <c r="E179" s="237"/>
      <c r="F179" s="237"/>
    </row>
    <row r="180" spans="2:6" ht="15.75" thickBot="1">
      <c r="B180" s="238" t="s">
        <v>159</v>
      </c>
      <c r="C180" s="237"/>
      <c r="D180" s="237"/>
      <c r="E180" s="237"/>
      <c r="F180" s="237"/>
    </row>
    <row r="181" spans="2:6" ht="15.75" thickBot="1">
      <c r="B181" s="238" t="s">
        <v>160</v>
      </c>
      <c r="C181" s="237"/>
      <c r="D181" s="237"/>
      <c r="E181" s="237"/>
      <c r="F181" s="237"/>
    </row>
    <row r="182" spans="2:6" ht="15.75" thickBot="1">
      <c r="B182" s="238" t="s">
        <v>161</v>
      </c>
      <c r="C182" s="237"/>
      <c r="D182" s="237"/>
      <c r="E182" s="237"/>
      <c r="F182" s="237"/>
    </row>
    <row r="183" spans="2:6" ht="15.75" thickBot="1">
      <c r="B183" s="236" t="s">
        <v>42</v>
      </c>
      <c r="C183" s="240">
        <f>C184+C185+C186+C187</f>
        <v>0</v>
      </c>
      <c r="D183" s="240">
        <f t="shared" ref="D183:F183" si="23">D184+D185+D186+D187</f>
        <v>0</v>
      </c>
      <c r="E183" s="240">
        <f t="shared" si="23"/>
        <v>0</v>
      </c>
      <c r="F183" s="240">
        <f t="shared" si="23"/>
        <v>0</v>
      </c>
    </row>
    <row r="184" spans="2:6" ht="15.75" thickBot="1">
      <c r="B184" s="238" t="s">
        <v>154</v>
      </c>
      <c r="C184" s="240"/>
      <c r="D184" s="241">
        <v>0</v>
      </c>
      <c r="E184" s="237"/>
      <c r="F184" s="237"/>
    </row>
    <row r="185" spans="2:6" ht="15.75" thickBot="1">
      <c r="B185" s="238" t="s">
        <v>159</v>
      </c>
      <c r="C185" s="240"/>
      <c r="D185" s="237"/>
      <c r="E185" s="237"/>
      <c r="F185" s="237"/>
    </row>
    <row r="186" spans="2:6" ht="15.75" thickBot="1">
      <c r="B186" s="238" t="s">
        <v>160</v>
      </c>
      <c r="C186" s="240"/>
      <c r="D186" s="237"/>
      <c r="E186" s="237"/>
      <c r="F186" s="237"/>
    </row>
    <row r="187" spans="2:6" ht="15.75" thickBot="1">
      <c r="B187" s="238" t="s">
        <v>161</v>
      </c>
      <c r="C187" s="240"/>
      <c r="D187" s="237"/>
      <c r="E187" s="237"/>
      <c r="F187" s="237"/>
    </row>
    <row r="188" spans="2:6" ht="15.75" thickBot="1">
      <c r="B188" s="260" t="s">
        <v>162</v>
      </c>
      <c r="C188" s="240">
        <f>C178+C183</f>
        <v>0</v>
      </c>
      <c r="D188" s="240">
        <f t="shared" ref="D188:F188" si="24">D178+D183</f>
        <v>0</v>
      </c>
      <c r="E188" s="240">
        <f t="shared" si="24"/>
        <v>0</v>
      </c>
      <c r="F188" s="240">
        <f t="shared" si="24"/>
        <v>0</v>
      </c>
    </row>
    <row r="189" spans="2:6" ht="34.5" thickBot="1">
      <c r="B189" s="227" t="s">
        <v>65</v>
      </c>
      <c r="C189" s="375"/>
      <c r="D189" s="376" t="s">
        <v>156</v>
      </c>
      <c r="E189" s="377"/>
      <c r="F189" s="378"/>
    </row>
    <row r="190" spans="2:6" ht="15.75" thickBot="1">
      <c r="B190" s="215" t="s">
        <v>14</v>
      </c>
      <c r="C190" s="995"/>
      <c r="D190" s="996"/>
      <c r="E190" s="996"/>
      <c r="F190" s="997"/>
    </row>
    <row r="191" spans="2:6" ht="15.75" thickBot="1">
      <c r="B191" s="215" t="s">
        <v>15</v>
      </c>
      <c r="C191" s="991"/>
      <c r="D191" s="984"/>
      <c r="E191" s="984"/>
      <c r="F191" s="985"/>
    </row>
    <row r="192" spans="2:6">
      <c r="B192" s="986"/>
      <c r="C192" s="230">
        <v>2020</v>
      </c>
      <c r="D192" s="230">
        <v>2021</v>
      </c>
      <c r="E192" s="230">
        <v>2022</v>
      </c>
      <c r="F192" s="230">
        <v>2023</v>
      </c>
    </row>
    <row r="193" spans="2:12" ht="15.75" thickBot="1">
      <c r="B193" s="987"/>
      <c r="C193" s="231" t="s">
        <v>7</v>
      </c>
      <c r="D193" s="231" t="s">
        <v>8</v>
      </c>
      <c r="E193" s="231" t="s">
        <v>8</v>
      </c>
      <c r="F193" s="231" t="s">
        <v>8</v>
      </c>
    </row>
    <row r="194" spans="2:12" ht="15.75" thickBot="1">
      <c r="B194" s="215" t="s">
        <v>16</v>
      </c>
      <c r="C194" s="215"/>
      <c r="D194" s="215"/>
      <c r="E194" s="215"/>
      <c r="F194" s="215"/>
    </row>
    <row r="195" spans="2:12" ht="15.75" thickBot="1">
      <c r="B195" s="215" t="s">
        <v>17</v>
      </c>
      <c r="C195" s="232">
        <f>C213</f>
        <v>0</v>
      </c>
      <c r="D195" s="232">
        <f t="shared" ref="D195:F195" si="25">D213</f>
        <v>0</v>
      </c>
      <c r="E195" s="232">
        <f t="shared" si="25"/>
        <v>0</v>
      </c>
      <c r="F195" s="232">
        <f t="shared" si="25"/>
        <v>0</v>
      </c>
    </row>
    <row r="196" spans="2:12" ht="15.75" thickBot="1">
      <c r="B196" s="215" t="s">
        <v>18</v>
      </c>
      <c r="C196" s="232" t="e">
        <f>C195/C194</f>
        <v>#DIV/0!</v>
      </c>
      <c r="D196" s="232" t="e">
        <f t="shared" ref="D196:F196" si="26">D195/D194</f>
        <v>#DIV/0!</v>
      </c>
      <c r="E196" s="232" t="e">
        <f t="shared" si="26"/>
        <v>#DIV/0!</v>
      </c>
      <c r="F196" s="232" t="e">
        <f t="shared" si="26"/>
        <v>#DIV/0!</v>
      </c>
    </row>
    <row r="197" spans="2:12" ht="15.75" thickBot="1">
      <c r="B197" s="215" t="s">
        <v>19</v>
      </c>
      <c r="C197" s="233" t="s">
        <v>20</v>
      </c>
      <c r="D197" s="234" t="e">
        <f>D194/C194-1</f>
        <v>#DIV/0!</v>
      </c>
      <c r="E197" s="234" t="e">
        <f t="shared" ref="E197:F199" si="27">E194/D194-1</f>
        <v>#DIV/0!</v>
      </c>
      <c r="F197" s="234" t="e">
        <f t="shared" si="27"/>
        <v>#DIV/0!</v>
      </c>
      <c r="H197" s="235"/>
      <c r="I197" s="235"/>
      <c r="J197" s="235"/>
      <c r="K197" s="235"/>
      <c r="L197" s="235"/>
    </row>
    <row r="198" spans="2:12" ht="15.75" thickBot="1">
      <c r="B198" s="215" t="s">
        <v>21</v>
      </c>
      <c r="C198" s="233" t="s">
        <v>20</v>
      </c>
      <c r="D198" s="234" t="e">
        <f>D195/C195-1</f>
        <v>#DIV/0!</v>
      </c>
      <c r="E198" s="234" t="e">
        <f t="shared" si="27"/>
        <v>#DIV/0!</v>
      </c>
      <c r="F198" s="234" t="e">
        <f t="shared" si="27"/>
        <v>#DIV/0!</v>
      </c>
    </row>
    <row r="199" spans="2:12" ht="15.75" thickBot="1">
      <c r="B199" s="215" t="s">
        <v>22</v>
      </c>
      <c r="C199" s="233" t="s">
        <v>20</v>
      </c>
      <c r="D199" s="234" t="e">
        <f>D196/C196-1</f>
        <v>#DIV/0!</v>
      </c>
      <c r="E199" s="234" t="e">
        <f t="shared" si="27"/>
        <v>#DIV/0!</v>
      </c>
      <c r="F199" s="234" t="e">
        <f t="shared" si="27"/>
        <v>#DIV/0!</v>
      </c>
    </row>
    <row r="200" spans="2:12" ht="15.75" thickBot="1">
      <c r="B200" s="988" t="s">
        <v>170</v>
      </c>
      <c r="C200" s="989"/>
      <c r="D200" s="989"/>
      <c r="E200" s="989"/>
      <c r="F200" s="990"/>
    </row>
    <row r="201" spans="2:12">
      <c r="B201" s="986"/>
      <c r="C201" s="230">
        <v>2018</v>
      </c>
      <c r="D201" s="230">
        <v>2019</v>
      </c>
      <c r="E201" s="230">
        <v>2020</v>
      </c>
      <c r="F201" s="230">
        <v>2021</v>
      </c>
    </row>
    <row r="202" spans="2:12" ht="15.75" thickBot="1">
      <c r="B202" s="987"/>
      <c r="C202" s="231" t="s">
        <v>7</v>
      </c>
      <c r="D202" s="231" t="s">
        <v>8</v>
      </c>
      <c r="E202" s="231" t="s">
        <v>8</v>
      </c>
      <c r="F202" s="231" t="s">
        <v>8</v>
      </c>
    </row>
    <row r="203" spans="2:12" ht="15.75" thickBot="1">
      <c r="B203" s="236" t="s">
        <v>41</v>
      </c>
      <c r="C203" s="237">
        <f>C204+C205+C206+C207</f>
        <v>0</v>
      </c>
      <c r="D203" s="237">
        <f t="shared" ref="D203:F203" si="28">D204+D205+D206+D207</f>
        <v>0</v>
      </c>
      <c r="E203" s="237">
        <f t="shared" si="28"/>
        <v>0</v>
      </c>
      <c r="F203" s="237">
        <f t="shared" si="28"/>
        <v>0</v>
      </c>
    </row>
    <row r="204" spans="2:12" ht="15.75" thickBot="1">
      <c r="B204" s="238" t="s">
        <v>154</v>
      </c>
      <c r="C204" s="237"/>
      <c r="D204" s="237"/>
      <c r="E204" s="237"/>
      <c r="F204" s="237"/>
    </row>
    <row r="205" spans="2:12" ht="15.75" thickBot="1">
      <c r="B205" s="238" t="s">
        <v>159</v>
      </c>
      <c r="C205" s="237"/>
      <c r="D205" s="237"/>
      <c r="E205" s="237"/>
      <c r="F205" s="237"/>
    </row>
    <row r="206" spans="2:12" ht="15.75" thickBot="1">
      <c r="B206" s="238" t="s">
        <v>160</v>
      </c>
      <c r="C206" s="237"/>
      <c r="D206" s="237"/>
      <c r="E206" s="237"/>
      <c r="F206" s="237"/>
    </row>
    <row r="207" spans="2:12" ht="15.75" thickBot="1">
      <c r="B207" s="238" t="s">
        <v>161</v>
      </c>
      <c r="C207" s="237"/>
      <c r="D207" s="237"/>
      <c r="E207" s="237"/>
      <c r="F207" s="237"/>
    </row>
    <row r="208" spans="2:12" ht="15.75" thickBot="1">
      <c r="B208" s="236" t="s">
        <v>42</v>
      </c>
      <c r="C208" s="240">
        <f>C209+C210+C211+C212</f>
        <v>0</v>
      </c>
      <c r="D208" s="240">
        <f t="shared" ref="D208:F208" si="29">D209+D210+D211+D212</f>
        <v>0</v>
      </c>
      <c r="E208" s="240">
        <f t="shared" si="29"/>
        <v>0</v>
      </c>
      <c r="F208" s="240">
        <f t="shared" si="29"/>
        <v>0</v>
      </c>
    </row>
    <row r="209" spans="2:12" ht="15.75" thickBot="1">
      <c r="B209" s="238" t="s">
        <v>154</v>
      </c>
      <c r="C209" s="240"/>
      <c r="D209" s="237"/>
      <c r="E209" s="237"/>
      <c r="F209" s="237"/>
    </row>
    <row r="210" spans="2:12" ht="15.75" thickBot="1">
      <c r="B210" s="238" t="s">
        <v>159</v>
      </c>
      <c r="C210" s="240"/>
      <c r="D210" s="237"/>
      <c r="E210" s="237"/>
      <c r="F210" s="237"/>
    </row>
    <row r="211" spans="2:12" ht="15.75" thickBot="1">
      <c r="B211" s="238" t="s">
        <v>160</v>
      </c>
      <c r="C211" s="240"/>
      <c r="D211" s="237"/>
      <c r="E211" s="237"/>
      <c r="F211" s="237"/>
    </row>
    <row r="212" spans="2:12" ht="15.75" thickBot="1">
      <c r="B212" s="238" t="s">
        <v>161</v>
      </c>
      <c r="C212" s="240"/>
      <c r="D212" s="237"/>
      <c r="E212" s="237"/>
      <c r="F212" s="237"/>
    </row>
    <row r="213" spans="2:12" ht="15.75" thickBot="1">
      <c r="B213" s="247" t="s">
        <v>171</v>
      </c>
      <c r="C213" s="240">
        <f>C203+C208</f>
        <v>0</v>
      </c>
      <c r="D213" s="240">
        <f t="shared" ref="D213:F213" si="30">D203+D208</f>
        <v>0</v>
      </c>
      <c r="E213" s="240">
        <f t="shared" si="30"/>
        <v>0</v>
      </c>
      <c r="F213" s="240">
        <f t="shared" si="30"/>
        <v>0</v>
      </c>
    </row>
    <row r="214" spans="2:12" ht="15.75" thickBot="1">
      <c r="B214" s="379" t="s">
        <v>43</v>
      </c>
      <c r="C214" s="992"/>
      <c r="D214" s="993"/>
      <c r="E214" s="993"/>
      <c r="F214" s="994"/>
    </row>
    <row r="215" spans="2:12" ht="34.5" thickBot="1">
      <c r="B215" s="227" t="s">
        <v>117</v>
      </c>
      <c r="C215" s="375"/>
      <c r="D215" s="376" t="s">
        <v>156</v>
      </c>
      <c r="E215" s="377"/>
      <c r="F215" s="378"/>
    </row>
    <row r="216" spans="2:12" ht="15.75" thickBot="1">
      <c r="B216" s="215" t="s">
        <v>14</v>
      </c>
      <c r="C216" s="995"/>
      <c r="D216" s="996"/>
      <c r="E216" s="996"/>
      <c r="F216" s="997"/>
    </row>
    <row r="217" spans="2:12" ht="15.75" thickBot="1">
      <c r="B217" s="215" t="s">
        <v>15</v>
      </c>
      <c r="C217" s="983"/>
      <c r="D217" s="984"/>
      <c r="E217" s="984"/>
      <c r="F217" s="985"/>
    </row>
    <row r="218" spans="2:12">
      <c r="B218" s="986"/>
      <c r="C218" s="230">
        <v>2021</v>
      </c>
      <c r="D218" s="230">
        <v>2022</v>
      </c>
      <c r="E218" s="230">
        <v>2023</v>
      </c>
      <c r="F218" s="230">
        <v>2024</v>
      </c>
    </row>
    <row r="219" spans="2:12" ht="15.75" thickBot="1">
      <c r="B219" s="987"/>
      <c r="C219" s="231" t="s">
        <v>7</v>
      </c>
      <c r="D219" s="231" t="s">
        <v>8</v>
      </c>
      <c r="E219" s="231" t="s">
        <v>8</v>
      </c>
      <c r="F219" s="231" t="s">
        <v>8</v>
      </c>
    </row>
    <row r="220" spans="2:12" ht="15.75" thickBot="1">
      <c r="B220" s="215" t="s">
        <v>16</v>
      </c>
      <c r="C220" s="215">
        <v>0</v>
      </c>
      <c r="D220" s="233">
        <v>0</v>
      </c>
      <c r="E220" s="233">
        <v>0</v>
      </c>
      <c r="F220" s="215">
        <v>0</v>
      </c>
    </row>
    <row r="221" spans="2:12" ht="15.75" thickBot="1">
      <c r="B221" s="215" t="s">
        <v>17</v>
      </c>
      <c r="C221" s="232">
        <f>C239</f>
        <v>0</v>
      </c>
      <c r="D221" s="232">
        <f t="shared" ref="D221:F221" si="31">D239</f>
        <v>0</v>
      </c>
      <c r="E221" s="232">
        <f t="shared" si="31"/>
        <v>0</v>
      </c>
      <c r="F221" s="232">
        <f t="shared" si="31"/>
        <v>0</v>
      </c>
    </row>
    <row r="222" spans="2:12" ht="15.75" thickBot="1">
      <c r="B222" s="215" t="s">
        <v>18</v>
      </c>
      <c r="C222" s="232" t="e">
        <f>C221/C220</f>
        <v>#DIV/0!</v>
      </c>
      <c r="D222" s="232" t="e">
        <f t="shared" ref="D222:F222" si="32">D221/D220</f>
        <v>#DIV/0!</v>
      </c>
      <c r="E222" s="232" t="e">
        <f t="shared" si="32"/>
        <v>#DIV/0!</v>
      </c>
      <c r="F222" s="232" t="e">
        <f t="shared" si="32"/>
        <v>#DIV/0!</v>
      </c>
    </row>
    <row r="223" spans="2:12" ht="15.75" thickBot="1">
      <c r="B223" s="215" t="s">
        <v>19</v>
      </c>
      <c r="C223" s="233" t="s">
        <v>20</v>
      </c>
      <c r="D223" s="234" t="e">
        <f>D220/C220-1</f>
        <v>#DIV/0!</v>
      </c>
      <c r="E223" s="234" t="e">
        <f t="shared" ref="E223:F225" si="33">E220/D220-1</f>
        <v>#DIV/0!</v>
      </c>
      <c r="F223" s="234" t="e">
        <f t="shared" si="33"/>
        <v>#DIV/0!</v>
      </c>
      <c r="H223" s="235"/>
      <c r="I223" s="235"/>
      <c r="J223" s="235"/>
      <c r="K223" s="235"/>
      <c r="L223" s="235"/>
    </row>
    <row r="224" spans="2:12" ht="15.75" thickBot="1">
      <c r="B224" s="215" t="s">
        <v>21</v>
      </c>
      <c r="C224" s="233" t="s">
        <v>20</v>
      </c>
      <c r="D224" s="234" t="e">
        <f>D221/C221-1</f>
        <v>#DIV/0!</v>
      </c>
      <c r="E224" s="234" t="e">
        <f t="shared" si="33"/>
        <v>#DIV/0!</v>
      </c>
      <c r="F224" s="234" t="e">
        <f t="shared" si="33"/>
        <v>#DIV/0!</v>
      </c>
    </row>
    <row r="225" spans="2:6" ht="15.75" thickBot="1">
      <c r="B225" s="215" t="s">
        <v>22</v>
      </c>
      <c r="C225" s="233" t="s">
        <v>20</v>
      </c>
      <c r="D225" s="234" t="e">
        <f>D222/C222-1</f>
        <v>#DIV/0!</v>
      </c>
      <c r="E225" s="234" t="e">
        <f t="shared" si="33"/>
        <v>#DIV/0!</v>
      </c>
      <c r="F225" s="234" t="e">
        <f t="shared" si="33"/>
        <v>#DIV/0!</v>
      </c>
    </row>
    <row r="226" spans="2:6" ht="15.75" thickBot="1">
      <c r="B226" s="988" t="s">
        <v>111</v>
      </c>
      <c r="C226" s="989"/>
      <c r="D226" s="989"/>
      <c r="E226" s="989"/>
      <c r="F226" s="990"/>
    </row>
    <row r="227" spans="2:6">
      <c r="B227" s="986"/>
      <c r="C227" s="230">
        <v>2020</v>
      </c>
      <c r="D227" s="230">
        <v>2021</v>
      </c>
      <c r="E227" s="230">
        <v>2022</v>
      </c>
      <c r="F227" s="230">
        <v>2023</v>
      </c>
    </row>
    <row r="228" spans="2:6" ht="15.75" thickBot="1">
      <c r="B228" s="987"/>
      <c r="C228" s="231" t="s">
        <v>7</v>
      </c>
      <c r="D228" s="231" t="s">
        <v>8</v>
      </c>
      <c r="E228" s="231" t="s">
        <v>8</v>
      </c>
      <c r="F228" s="231" t="s">
        <v>8</v>
      </c>
    </row>
    <row r="229" spans="2:6" ht="15.75" thickBot="1">
      <c r="B229" s="236" t="s">
        <v>41</v>
      </c>
      <c r="C229" s="237">
        <f>C230+C231+C232+C233</f>
        <v>0</v>
      </c>
      <c r="D229" s="237">
        <f t="shared" ref="D229:F229" si="34">D230+D231+D232+D233</f>
        <v>0</v>
      </c>
      <c r="E229" s="237">
        <f t="shared" si="34"/>
        <v>0</v>
      </c>
      <c r="F229" s="237">
        <f t="shared" si="34"/>
        <v>0</v>
      </c>
    </row>
    <row r="230" spans="2:6" ht="15.75" thickBot="1">
      <c r="B230" s="238" t="s">
        <v>154</v>
      </c>
      <c r="C230" s="237"/>
      <c r="D230" s="237"/>
      <c r="E230" s="237"/>
      <c r="F230" s="237"/>
    </row>
    <row r="231" spans="2:6" ht="15.75" thickBot="1">
      <c r="B231" s="238" t="s">
        <v>159</v>
      </c>
      <c r="C231" s="237"/>
      <c r="D231" s="237"/>
      <c r="E231" s="237"/>
      <c r="F231" s="237"/>
    </row>
    <row r="232" spans="2:6" ht="15.75" thickBot="1">
      <c r="B232" s="238" t="s">
        <v>160</v>
      </c>
      <c r="C232" s="237"/>
      <c r="D232" s="237"/>
      <c r="E232" s="237"/>
      <c r="F232" s="237"/>
    </row>
    <row r="233" spans="2:6" ht="15.75" thickBot="1">
      <c r="B233" s="238" t="s">
        <v>161</v>
      </c>
      <c r="C233" s="237"/>
      <c r="D233" s="237"/>
      <c r="E233" s="237"/>
      <c r="F233" s="237"/>
    </row>
    <row r="234" spans="2:6" ht="15.75" thickBot="1">
      <c r="B234" s="236" t="s">
        <v>42</v>
      </c>
      <c r="C234" s="240">
        <f>C235+C236+C237+C238</f>
        <v>0</v>
      </c>
      <c r="D234" s="240">
        <f t="shared" ref="D234:F234" si="35">D235+D236+D237+D238</f>
        <v>0</v>
      </c>
      <c r="E234" s="240">
        <f t="shared" si="35"/>
        <v>0</v>
      </c>
      <c r="F234" s="240">
        <f t="shared" si="35"/>
        <v>0</v>
      </c>
    </row>
    <row r="235" spans="2:6" ht="15.75" thickBot="1">
      <c r="B235" s="238" t="s">
        <v>154</v>
      </c>
      <c r="C235" s="240"/>
      <c r="D235" s="240">
        <v>0</v>
      </c>
      <c r="E235" s="240">
        <v>0</v>
      </c>
      <c r="F235" s="240"/>
    </row>
    <row r="236" spans="2:6" ht="15.75" thickBot="1">
      <c r="B236" s="238" t="s">
        <v>159</v>
      </c>
      <c r="C236" s="240"/>
      <c r="D236" s="240"/>
      <c r="E236" s="240"/>
      <c r="F236" s="240"/>
    </row>
    <row r="237" spans="2:6" ht="15.75" thickBot="1">
      <c r="B237" s="238" t="s">
        <v>160</v>
      </c>
      <c r="C237" s="240"/>
      <c r="D237" s="240"/>
      <c r="E237" s="240"/>
      <c r="F237" s="240"/>
    </row>
    <row r="238" spans="2:6" ht="15.75" thickBot="1">
      <c r="B238" s="238" t="s">
        <v>161</v>
      </c>
      <c r="C238" s="240"/>
      <c r="D238" s="240"/>
      <c r="E238" s="240"/>
      <c r="F238" s="240"/>
    </row>
    <row r="239" spans="2:6" ht="15.75" thickBot="1">
      <c r="B239" s="247" t="s">
        <v>47</v>
      </c>
      <c r="C239" s="240">
        <f>C229+C234</f>
        <v>0</v>
      </c>
      <c r="D239" s="240">
        <f t="shared" ref="D239:F239" si="36">D229+D234</f>
        <v>0</v>
      </c>
      <c r="E239" s="240">
        <f t="shared" si="36"/>
        <v>0</v>
      </c>
      <c r="F239" s="240">
        <f t="shared" si="36"/>
        <v>0</v>
      </c>
    </row>
    <row r="240" spans="2:6" ht="15.75" thickBot="1">
      <c r="B240" s="998" t="s">
        <v>44</v>
      </c>
      <c r="C240" s="999"/>
      <c r="D240" s="999"/>
      <c r="E240" s="999"/>
      <c r="F240" s="1000"/>
    </row>
    <row r="241" spans="2:12" ht="15.75" thickBot="1">
      <c r="B241" s="998" t="s">
        <v>45</v>
      </c>
      <c r="C241" s="999"/>
      <c r="D241" s="999"/>
      <c r="E241" s="999"/>
      <c r="F241" s="1000"/>
    </row>
    <row r="242" spans="2:12" ht="15.75" thickBot="1">
      <c r="B242" s="227" t="s">
        <v>48</v>
      </c>
      <c r="C242" s="1154"/>
      <c r="D242" s="1155"/>
      <c r="E242" s="1155"/>
      <c r="F242" s="1156"/>
    </row>
    <row r="243" spans="2:12" ht="34.5" thickBot="1">
      <c r="B243" s="227" t="s">
        <v>68</v>
      </c>
      <c r="C243" s="227"/>
      <c r="D243" s="374" t="s">
        <v>156</v>
      </c>
      <c r="E243" s="993"/>
      <c r="F243" s="994"/>
      <c r="H243" s="953" t="s">
        <v>157</v>
      </c>
      <c r="I243" s="954"/>
      <c r="J243" s="954"/>
      <c r="K243" s="954"/>
      <c r="L243" s="955"/>
    </row>
    <row r="244" spans="2:12" ht="15.75" thickBot="1">
      <c r="B244" s="259"/>
      <c r="C244" s="992"/>
      <c r="D244" s="1007"/>
      <c r="E244" s="993"/>
      <c r="F244" s="994"/>
      <c r="H244" s="956"/>
      <c r="I244" s="957"/>
      <c r="J244" s="957"/>
      <c r="K244" s="957"/>
      <c r="L244" s="958"/>
    </row>
    <row r="245" spans="2:12" ht="15.75" thickBot="1">
      <c r="B245" s="215" t="s">
        <v>14</v>
      </c>
      <c r="C245" s="995"/>
      <c r="D245" s="996"/>
      <c r="E245" s="996"/>
      <c r="F245" s="997"/>
      <c r="H245" s="959"/>
      <c r="I245" s="960"/>
      <c r="J245" s="960"/>
      <c r="K245" s="960"/>
      <c r="L245" s="961"/>
    </row>
    <row r="246" spans="2:12" ht="15.75" thickBot="1">
      <c r="B246" s="215" t="s">
        <v>15</v>
      </c>
      <c r="C246" s="991"/>
      <c r="D246" s="984"/>
      <c r="E246" s="984"/>
      <c r="F246" s="985"/>
    </row>
    <row r="247" spans="2:12">
      <c r="B247" s="986"/>
      <c r="C247" s="230">
        <v>2021</v>
      </c>
      <c r="D247" s="230">
        <v>2022</v>
      </c>
      <c r="E247" s="230">
        <v>2023</v>
      </c>
      <c r="F247" s="230">
        <v>2024</v>
      </c>
    </row>
    <row r="248" spans="2:12" ht="15.75" thickBot="1">
      <c r="B248" s="987"/>
      <c r="C248" s="231" t="s">
        <v>7</v>
      </c>
      <c r="D248" s="231" t="s">
        <v>8</v>
      </c>
      <c r="E248" s="231" t="s">
        <v>8</v>
      </c>
      <c r="F248" s="231" t="s">
        <v>8</v>
      </c>
    </row>
    <row r="249" spans="2:12" ht="15.75" thickBot="1">
      <c r="B249" s="215" t="s">
        <v>16</v>
      </c>
      <c r="C249" s="232"/>
      <c r="D249" s="232"/>
      <c r="E249" s="232"/>
      <c r="F249" s="232"/>
    </row>
    <row r="250" spans="2:12" ht="15.75" thickBot="1">
      <c r="B250" s="215" t="s">
        <v>17</v>
      </c>
      <c r="C250" s="232">
        <f>C313-C275</f>
        <v>0</v>
      </c>
      <c r="D250" s="232">
        <f t="shared" ref="D250:E250" si="37">D313-D275</f>
        <v>0</v>
      </c>
      <c r="E250" s="232">
        <f t="shared" si="37"/>
        <v>0</v>
      </c>
      <c r="F250" s="232">
        <f>F268</f>
        <v>0</v>
      </c>
    </row>
    <row r="251" spans="2:12" ht="15.75" thickBot="1">
      <c r="B251" s="215" t="s">
        <v>18</v>
      </c>
      <c r="C251" s="232" t="e">
        <f>C250/C249</f>
        <v>#DIV/0!</v>
      </c>
      <c r="D251" s="232" t="e">
        <f t="shared" ref="D251:F251" si="38">D250/D249</f>
        <v>#DIV/0!</v>
      </c>
      <c r="E251" s="232" t="e">
        <f t="shared" si="38"/>
        <v>#DIV/0!</v>
      </c>
      <c r="F251" s="232" t="e">
        <f t="shared" si="38"/>
        <v>#DIV/0!</v>
      </c>
    </row>
    <row r="252" spans="2:12" ht="15.75" thickBot="1">
      <c r="B252" s="215" t="s">
        <v>19</v>
      </c>
      <c r="C252" s="233" t="s">
        <v>20</v>
      </c>
      <c r="D252" s="234" t="e">
        <f>D249/C249-1</f>
        <v>#DIV/0!</v>
      </c>
      <c r="E252" s="234" t="e">
        <f t="shared" ref="E252:F254" si="39">E249/D249-1</f>
        <v>#DIV/0!</v>
      </c>
      <c r="F252" s="234" t="e">
        <f t="shared" si="39"/>
        <v>#DIV/0!</v>
      </c>
      <c r="H252" s="235"/>
      <c r="I252" s="235"/>
      <c r="J252" s="235"/>
      <c r="K252" s="235"/>
      <c r="L252" s="235"/>
    </row>
    <row r="253" spans="2:12" ht="15.75" thickBot="1">
      <c r="B253" s="215" t="s">
        <v>21</v>
      </c>
      <c r="C253" s="233" t="s">
        <v>20</v>
      </c>
      <c r="D253" s="234" t="e">
        <f>D250/C250-1</f>
        <v>#DIV/0!</v>
      </c>
      <c r="E253" s="234" t="e">
        <f t="shared" si="39"/>
        <v>#DIV/0!</v>
      </c>
      <c r="F253" s="234" t="e">
        <f t="shared" si="39"/>
        <v>#DIV/0!</v>
      </c>
    </row>
    <row r="254" spans="2:12" ht="15.75" thickBot="1">
      <c r="B254" s="215" t="s">
        <v>22</v>
      </c>
      <c r="C254" s="233" t="s">
        <v>20</v>
      </c>
      <c r="D254" s="234" t="e">
        <f>D251/C251-1</f>
        <v>#DIV/0!</v>
      </c>
      <c r="E254" s="234" t="e">
        <f t="shared" si="39"/>
        <v>#DIV/0!</v>
      </c>
      <c r="F254" s="234" t="e">
        <f t="shared" si="39"/>
        <v>#DIV/0!</v>
      </c>
    </row>
    <row r="255" spans="2:12" ht="15.75" thickBot="1">
      <c r="B255" s="988" t="s">
        <v>112</v>
      </c>
      <c r="C255" s="989"/>
      <c r="D255" s="989"/>
      <c r="E255" s="989"/>
      <c r="F255" s="990"/>
    </row>
    <row r="256" spans="2:12">
      <c r="B256" s="986"/>
      <c r="C256" s="230">
        <v>2020</v>
      </c>
      <c r="D256" s="230">
        <v>2021</v>
      </c>
      <c r="E256" s="230">
        <v>2022</v>
      </c>
      <c r="F256" s="230">
        <v>2023</v>
      </c>
    </row>
    <row r="257" spans="2:6" ht="15.75" thickBot="1">
      <c r="B257" s="987"/>
      <c r="C257" s="231" t="s">
        <v>7</v>
      </c>
      <c r="D257" s="231" t="s">
        <v>8</v>
      </c>
      <c r="E257" s="231" t="s">
        <v>8</v>
      </c>
      <c r="F257" s="231" t="s">
        <v>8</v>
      </c>
    </row>
    <row r="258" spans="2:6" ht="15.75" thickBot="1">
      <c r="B258" s="236" t="s">
        <v>41</v>
      </c>
      <c r="C258" s="237">
        <f>C259+C260+C261+C262</f>
        <v>0</v>
      </c>
      <c r="D258" s="237">
        <f t="shared" ref="D258:F258" si="40">D259+D260+D261+D262</f>
        <v>0</v>
      </c>
      <c r="E258" s="237">
        <f t="shared" si="40"/>
        <v>0</v>
      </c>
      <c r="F258" s="237">
        <f t="shared" si="40"/>
        <v>0</v>
      </c>
    </row>
    <row r="259" spans="2:6" ht="15.75" thickBot="1">
      <c r="B259" s="238" t="s">
        <v>154</v>
      </c>
      <c r="C259" s="237"/>
      <c r="D259" s="237"/>
      <c r="E259" s="237"/>
      <c r="F259" s="237"/>
    </row>
    <row r="260" spans="2:6" ht="15.75" thickBot="1">
      <c r="B260" s="238" t="s">
        <v>159</v>
      </c>
      <c r="C260" s="237"/>
      <c r="D260" s="237"/>
      <c r="E260" s="237"/>
      <c r="F260" s="237"/>
    </row>
    <row r="261" spans="2:6" ht="15.75" thickBot="1">
      <c r="B261" s="238" t="s">
        <v>160</v>
      </c>
      <c r="C261" s="237"/>
      <c r="D261" s="237"/>
      <c r="E261" s="237"/>
      <c r="F261" s="237"/>
    </row>
    <row r="262" spans="2:6" ht="15.75" thickBot="1">
      <c r="B262" s="238" t="s">
        <v>161</v>
      </c>
      <c r="C262" s="237"/>
      <c r="D262" s="237"/>
      <c r="E262" s="237"/>
      <c r="F262" s="237"/>
    </row>
    <row r="263" spans="2:6" ht="15.75" thickBot="1">
      <c r="B263" s="236" t="s">
        <v>42</v>
      </c>
      <c r="C263" s="240">
        <f>C264+C265+C266+C267</f>
        <v>0</v>
      </c>
      <c r="D263" s="240">
        <f t="shared" ref="D263:F263" si="41">D264+D265+D266+D267</f>
        <v>0</v>
      </c>
      <c r="E263" s="240">
        <f t="shared" si="41"/>
        <v>0</v>
      </c>
      <c r="F263" s="240">
        <f t="shared" si="41"/>
        <v>0</v>
      </c>
    </row>
    <row r="264" spans="2:6" ht="15.75" thickBot="1">
      <c r="B264" s="238" t="s">
        <v>154</v>
      </c>
      <c r="C264" s="240"/>
      <c r="D264" s="237"/>
      <c r="E264" s="237"/>
      <c r="F264" s="237">
        <v>0</v>
      </c>
    </row>
    <row r="265" spans="2:6" ht="15.75" thickBot="1">
      <c r="B265" s="238" t="s">
        <v>159</v>
      </c>
      <c r="C265" s="240"/>
      <c r="D265" s="237"/>
      <c r="E265" s="237"/>
      <c r="F265" s="237"/>
    </row>
    <row r="266" spans="2:6" ht="15.75" thickBot="1">
      <c r="B266" s="238" t="s">
        <v>160</v>
      </c>
      <c r="C266" s="240"/>
      <c r="D266" s="237"/>
      <c r="E266" s="237"/>
      <c r="F266" s="237"/>
    </row>
    <row r="267" spans="2:6" ht="15.75" thickBot="1">
      <c r="B267" s="238" t="s">
        <v>161</v>
      </c>
      <c r="C267" s="240"/>
      <c r="D267" s="237"/>
      <c r="E267" s="237"/>
      <c r="F267" s="237"/>
    </row>
    <row r="268" spans="2:6" ht="15.75" thickBot="1">
      <c r="B268" s="260" t="s">
        <v>30</v>
      </c>
      <c r="C268" s="240">
        <f>C258+C263</f>
        <v>0</v>
      </c>
      <c r="D268" s="240">
        <f t="shared" ref="D268:F268" si="42">D258+D263</f>
        <v>0</v>
      </c>
      <c r="E268" s="240">
        <f t="shared" si="42"/>
        <v>0</v>
      </c>
      <c r="F268" s="240">
        <f t="shared" si="42"/>
        <v>0</v>
      </c>
    </row>
    <row r="269" spans="2:6" ht="34.5" thickBot="1">
      <c r="B269" s="227" t="s">
        <v>32</v>
      </c>
      <c r="C269" s="227"/>
      <c r="D269" s="374" t="s">
        <v>156</v>
      </c>
      <c r="E269" s="993"/>
      <c r="F269" s="994"/>
    </row>
    <row r="270" spans="2:6" ht="15.75" thickBot="1">
      <c r="B270" s="215" t="s">
        <v>14</v>
      </c>
      <c r="C270" s="995"/>
      <c r="D270" s="996"/>
      <c r="E270" s="996"/>
      <c r="F270" s="997"/>
    </row>
    <row r="271" spans="2:6" ht="15.75" thickBot="1">
      <c r="B271" s="215" t="s">
        <v>15</v>
      </c>
      <c r="C271" s="991"/>
      <c r="D271" s="984"/>
      <c r="E271" s="984"/>
      <c r="F271" s="985"/>
    </row>
    <row r="272" spans="2:6">
      <c r="B272" s="986"/>
      <c r="C272" s="230">
        <v>2021</v>
      </c>
      <c r="D272" s="230">
        <v>2022</v>
      </c>
      <c r="E272" s="230">
        <v>2023</v>
      </c>
      <c r="F272" s="230">
        <v>2024</v>
      </c>
    </row>
    <row r="273" spans="2:12" ht="15.75" thickBot="1">
      <c r="B273" s="987"/>
      <c r="C273" s="231" t="s">
        <v>7</v>
      </c>
      <c r="D273" s="231" t="s">
        <v>8</v>
      </c>
      <c r="E273" s="231" t="s">
        <v>8</v>
      </c>
      <c r="F273" s="231" t="s">
        <v>8</v>
      </c>
    </row>
    <row r="274" spans="2:12" ht="15.75" thickBot="1">
      <c r="B274" s="215" t="s">
        <v>16</v>
      </c>
      <c r="C274" s="215"/>
      <c r="D274" s="215"/>
      <c r="E274" s="215"/>
      <c r="F274" s="215"/>
    </row>
    <row r="275" spans="2:12" ht="15.75" thickBot="1">
      <c r="B275" s="215" t="s">
        <v>17</v>
      </c>
      <c r="C275" s="232"/>
      <c r="D275" s="232"/>
      <c r="E275" s="232"/>
      <c r="F275" s="232"/>
    </row>
    <row r="276" spans="2:12" ht="15.75" thickBot="1">
      <c r="B276" s="215" t="s">
        <v>18</v>
      </c>
      <c r="C276" s="232" t="e">
        <f>C275/C274</f>
        <v>#DIV/0!</v>
      </c>
      <c r="D276" s="232" t="e">
        <f t="shared" ref="D276:F276" si="43">D275/D274</f>
        <v>#DIV/0!</v>
      </c>
      <c r="E276" s="232" t="e">
        <f t="shared" si="43"/>
        <v>#DIV/0!</v>
      </c>
      <c r="F276" s="232" t="e">
        <f t="shared" si="43"/>
        <v>#DIV/0!</v>
      </c>
    </row>
    <row r="277" spans="2:12" ht="15.75" thickBot="1">
      <c r="B277" s="215" t="s">
        <v>19</v>
      </c>
      <c r="C277" s="233" t="s">
        <v>20</v>
      </c>
      <c r="D277" s="234" t="e">
        <f>D274/C274-1</f>
        <v>#DIV/0!</v>
      </c>
      <c r="E277" s="234" t="e">
        <f t="shared" ref="E277:F279" si="44">E274/D274-1</f>
        <v>#DIV/0!</v>
      </c>
      <c r="F277" s="234" t="e">
        <f t="shared" si="44"/>
        <v>#DIV/0!</v>
      </c>
      <c r="H277" s="235"/>
      <c r="I277" s="235"/>
      <c r="J277" s="235"/>
      <c r="K277" s="235"/>
      <c r="L277" s="235"/>
    </row>
    <row r="278" spans="2:12" ht="15.75" thickBot="1">
      <c r="B278" s="215" t="s">
        <v>21</v>
      </c>
      <c r="C278" s="233" t="s">
        <v>20</v>
      </c>
      <c r="D278" s="234" t="e">
        <f>D275/C275-1</f>
        <v>#DIV/0!</v>
      </c>
      <c r="E278" s="234" t="e">
        <f t="shared" si="44"/>
        <v>#DIV/0!</v>
      </c>
      <c r="F278" s="234" t="e">
        <f t="shared" si="44"/>
        <v>#DIV/0!</v>
      </c>
    </row>
    <row r="279" spans="2:12" ht="15.75" thickBot="1">
      <c r="B279" s="215" t="s">
        <v>22</v>
      </c>
      <c r="C279" s="233" t="s">
        <v>20</v>
      </c>
      <c r="D279" s="234" t="e">
        <f>D276/C276-1</f>
        <v>#DIV/0!</v>
      </c>
      <c r="E279" s="234" t="e">
        <f t="shared" si="44"/>
        <v>#DIV/0!</v>
      </c>
      <c r="F279" s="234" t="e">
        <f t="shared" si="44"/>
        <v>#DIV/0!</v>
      </c>
    </row>
    <row r="280" spans="2:12" ht="15.75" thickBot="1">
      <c r="B280" s="988" t="s">
        <v>131</v>
      </c>
      <c r="C280" s="989"/>
      <c r="D280" s="989"/>
      <c r="E280" s="989"/>
      <c r="F280" s="990"/>
    </row>
    <row r="281" spans="2:12">
      <c r="B281" s="986"/>
      <c r="C281" s="230">
        <v>2020</v>
      </c>
      <c r="D281" s="230">
        <v>2021</v>
      </c>
      <c r="E281" s="230">
        <v>2022</v>
      </c>
      <c r="F281" s="230">
        <v>2023</v>
      </c>
    </row>
    <row r="282" spans="2:12" ht="15.75" thickBot="1">
      <c r="B282" s="987"/>
      <c r="C282" s="231" t="s">
        <v>7</v>
      </c>
      <c r="D282" s="231" t="s">
        <v>8</v>
      </c>
      <c r="E282" s="231" t="s">
        <v>8</v>
      </c>
      <c r="F282" s="231" t="s">
        <v>8</v>
      </c>
    </row>
    <row r="283" spans="2:12" ht="15.75" thickBot="1">
      <c r="B283" s="236" t="s">
        <v>41</v>
      </c>
      <c r="C283" s="237">
        <f>C284+C285+C286+C287</f>
        <v>0</v>
      </c>
      <c r="D283" s="237">
        <f t="shared" ref="D283:F283" si="45">D284+D285+D286+D287</f>
        <v>0</v>
      </c>
      <c r="E283" s="237">
        <f t="shared" si="45"/>
        <v>0</v>
      </c>
      <c r="F283" s="237">
        <f t="shared" si="45"/>
        <v>0</v>
      </c>
    </row>
    <row r="284" spans="2:12" ht="15.75" thickBot="1">
      <c r="B284" s="238" t="s">
        <v>154</v>
      </c>
      <c r="C284" s="237"/>
      <c r="D284" s="237"/>
      <c r="E284" s="237"/>
      <c r="F284" s="237"/>
    </row>
    <row r="285" spans="2:12" ht="15.75" thickBot="1">
      <c r="B285" s="238" t="s">
        <v>159</v>
      </c>
      <c r="C285" s="237"/>
      <c r="D285" s="237"/>
      <c r="E285" s="237"/>
      <c r="F285" s="237"/>
    </row>
    <row r="286" spans="2:12" ht="15.75" thickBot="1">
      <c r="B286" s="238" t="s">
        <v>160</v>
      </c>
      <c r="C286" s="237"/>
      <c r="D286" s="237"/>
      <c r="E286" s="237"/>
      <c r="F286" s="237"/>
    </row>
    <row r="287" spans="2:12" ht="15.75" thickBot="1">
      <c r="B287" s="238" t="s">
        <v>161</v>
      </c>
      <c r="C287" s="237"/>
      <c r="D287" s="237"/>
      <c r="E287" s="237"/>
      <c r="F287" s="237"/>
    </row>
    <row r="288" spans="2:12" ht="15.75" thickBot="1">
      <c r="B288" s="236" t="s">
        <v>42</v>
      </c>
      <c r="C288" s="240">
        <f>C289+C290+C291+C292</f>
        <v>0</v>
      </c>
      <c r="D288" s="240">
        <f t="shared" ref="D288:F288" si="46">D289+D290+D291+D292</f>
        <v>0</v>
      </c>
      <c r="E288" s="240">
        <f t="shared" si="46"/>
        <v>0</v>
      </c>
      <c r="F288" s="240">
        <f t="shared" si="46"/>
        <v>0</v>
      </c>
    </row>
    <row r="289" spans="2:12" ht="15.75" thickBot="1">
      <c r="B289" s="238" t="s">
        <v>154</v>
      </c>
      <c r="C289" s="240"/>
      <c r="D289" s="237"/>
      <c r="E289" s="237"/>
      <c r="F289" s="237"/>
    </row>
    <row r="290" spans="2:12" ht="15.75" thickBot="1">
      <c r="B290" s="238" t="s">
        <v>159</v>
      </c>
      <c r="C290" s="240"/>
      <c r="D290" s="237"/>
      <c r="E290" s="237"/>
      <c r="F290" s="237"/>
    </row>
    <row r="291" spans="2:12" ht="15.75" thickBot="1">
      <c r="B291" s="238" t="s">
        <v>160</v>
      </c>
      <c r="C291" s="240"/>
      <c r="D291" s="237"/>
      <c r="E291" s="237"/>
      <c r="F291" s="237"/>
    </row>
    <row r="292" spans="2:12" ht="15.75" thickBot="1">
      <c r="B292" s="238" t="s">
        <v>161</v>
      </c>
      <c r="C292" s="240"/>
      <c r="D292" s="237"/>
      <c r="E292" s="237"/>
      <c r="F292" s="237"/>
    </row>
    <row r="293" spans="2:12" ht="15.75" thickBot="1">
      <c r="B293" s="260" t="s">
        <v>162</v>
      </c>
      <c r="C293" s="240">
        <f>C283+C288</f>
        <v>0</v>
      </c>
      <c r="D293" s="240">
        <f t="shared" ref="D293:F293" si="47">D283+D288</f>
        <v>0</v>
      </c>
      <c r="E293" s="240">
        <f t="shared" si="47"/>
        <v>0</v>
      </c>
      <c r="F293" s="240">
        <f t="shared" si="47"/>
        <v>0</v>
      </c>
    </row>
    <row r="294" spans="2:12" ht="34.5" thickBot="1">
      <c r="B294" s="227" t="s">
        <v>65</v>
      </c>
      <c r="C294" s="375"/>
      <c r="D294" s="376" t="s">
        <v>156</v>
      </c>
      <c r="E294" s="377"/>
      <c r="F294" s="378"/>
    </row>
    <row r="295" spans="2:12" ht="15.75" thickBot="1">
      <c r="B295" s="215" t="s">
        <v>14</v>
      </c>
      <c r="C295" s="995"/>
      <c r="D295" s="996"/>
      <c r="E295" s="996"/>
      <c r="F295" s="997"/>
    </row>
    <row r="296" spans="2:12" ht="15.75" thickBot="1">
      <c r="B296" s="215" t="s">
        <v>15</v>
      </c>
      <c r="C296" s="991"/>
      <c r="D296" s="984"/>
      <c r="E296" s="984"/>
      <c r="F296" s="985"/>
    </row>
    <row r="297" spans="2:12">
      <c r="B297" s="986"/>
      <c r="C297" s="230">
        <v>2021</v>
      </c>
      <c r="D297" s="230">
        <v>2022</v>
      </c>
      <c r="E297" s="230">
        <v>2023</v>
      </c>
      <c r="F297" s="230">
        <v>2024</v>
      </c>
    </row>
    <row r="298" spans="2:12" ht="15.75" thickBot="1">
      <c r="B298" s="987"/>
      <c r="C298" s="231" t="s">
        <v>7</v>
      </c>
      <c r="D298" s="231" t="s">
        <v>8</v>
      </c>
      <c r="E298" s="231" t="s">
        <v>8</v>
      </c>
      <c r="F298" s="231" t="s">
        <v>8</v>
      </c>
    </row>
    <row r="299" spans="2:12" ht="15.75" thickBot="1">
      <c r="B299" s="215" t="s">
        <v>16</v>
      </c>
      <c r="C299" s="215"/>
      <c r="D299" s="215"/>
      <c r="E299" s="215"/>
      <c r="F299" s="215"/>
    </row>
    <row r="300" spans="2:12" ht="15.75" thickBot="1">
      <c r="B300" s="215" t="s">
        <v>17</v>
      </c>
      <c r="C300" s="232">
        <f>C318</f>
        <v>0</v>
      </c>
      <c r="D300" s="232">
        <f t="shared" ref="D300:F300" si="48">D318</f>
        <v>0</v>
      </c>
      <c r="E300" s="232">
        <f t="shared" si="48"/>
        <v>0</v>
      </c>
      <c r="F300" s="232">
        <f t="shared" si="48"/>
        <v>0</v>
      </c>
    </row>
    <row r="301" spans="2:12" ht="15.75" thickBot="1">
      <c r="B301" s="215" t="s">
        <v>18</v>
      </c>
      <c r="C301" s="232" t="e">
        <f>C300/C299</f>
        <v>#DIV/0!</v>
      </c>
      <c r="D301" s="232" t="e">
        <f t="shared" ref="D301:F301" si="49">D300/D299</f>
        <v>#DIV/0!</v>
      </c>
      <c r="E301" s="232" t="e">
        <f t="shared" si="49"/>
        <v>#DIV/0!</v>
      </c>
      <c r="F301" s="232" t="e">
        <f t="shared" si="49"/>
        <v>#DIV/0!</v>
      </c>
    </row>
    <row r="302" spans="2:12" ht="15.75" thickBot="1">
      <c r="B302" s="215" t="s">
        <v>19</v>
      </c>
      <c r="C302" s="233" t="s">
        <v>20</v>
      </c>
      <c r="D302" s="234" t="e">
        <f>D299/C299-1</f>
        <v>#DIV/0!</v>
      </c>
      <c r="E302" s="234" t="e">
        <f t="shared" ref="E302:F304" si="50">E299/D299-1</f>
        <v>#DIV/0!</v>
      </c>
      <c r="F302" s="234" t="e">
        <f t="shared" si="50"/>
        <v>#DIV/0!</v>
      </c>
      <c r="H302" s="235"/>
      <c r="I302" s="235"/>
      <c r="J302" s="235"/>
      <c r="K302" s="235"/>
      <c r="L302" s="235"/>
    </row>
    <row r="303" spans="2:12" ht="15.75" thickBot="1">
      <c r="B303" s="215" t="s">
        <v>21</v>
      </c>
      <c r="C303" s="233" t="s">
        <v>20</v>
      </c>
      <c r="D303" s="234" t="e">
        <f>D300/C300-1</f>
        <v>#DIV/0!</v>
      </c>
      <c r="E303" s="234" t="e">
        <f t="shared" si="50"/>
        <v>#DIV/0!</v>
      </c>
      <c r="F303" s="234" t="e">
        <f t="shared" si="50"/>
        <v>#DIV/0!</v>
      </c>
    </row>
    <row r="304" spans="2:12" ht="15.75" thickBot="1">
      <c r="B304" s="215" t="s">
        <v>22</v>
      </c>
      <c r="C304" s="233" t="s">
        <v>20</v>
      </c>
      <c r="D304" s="234" t="e">
        <f>D301/C301-1</f>
        <v>#DIV/0!</v>
      </c>
      <c r="E304" s="234" t="e">
        <f t="shared" si="50"/>
        <v>#DIV/0!</v>
      </c>
      <c r="F304" s="234" t="e">
        <f t="shared" si="50"/>
        <v>#DIV/0!</v>
      </c>
    </row>
    <row r="305" spans="2:6" ht="15.75" thickBot="1">
      <c r="B305" s="988" t="s">
        <v>203</v>
      </c>
      <c r="C305" s="989"/>
      <c r="D305" s="989"/>
      <c r="E305" s="989"/>
      <c r="F305" s="990"/>
    </row>
    <row r="306" spans="2:6">
      <c r="B306" s="986"/>
      <c r="C306" s="230">
        <v>2021</v>
      </c>
      <c r="D306" s="230">
        <v>2022</v>
      </c>
      <c r="E306" s="230">
        <v>2023</v>
      </c>
      <c r="F306" s="230">
        <v>2024</v>
      </c>
    </row>
    <row r="307" spans="2:6" ht="15.75" thickBot="1">
      <c r="B307" s="987"/>
      <c r="C307" s="231" t="s">
        <v>7</v>
      </c>
      <c r="D307" s="231" t="s">
        <v>8</v>
      </c>
      <c r="E307" s="231" t="s">
        <v>8</v>
      </c>
      <c r="F307" s="231" t="s">
        <v>8</v>
      </c>
    </row>
    <row r="308" spans="2:6" ht="15.75" thickBot="1">
      <c r="B308" s="236" t="s">
        <v>41</v>
      </c>
      <c r="C308" s="237">
        <f>C309+C310+C311+C312</f>
        <v>0</v>
      </c>
      <c r="D308" s="237">
        <f t="shared" ref="D308:F308" si="51">D309+D310+D311+D312</f>
        <v>0</v>
      </c>
      <c r="E308" s="237">
        <f t="shared" si="51"/>
        <v>0</v>
      </c>
      <c r="F308" s="237">
        <f t="shared" si="51"/>
        <v>0</v>
      </c>
    </row>
    <row r="309" spans="2:6" ht="15.75" thickBot="1">
      <c r="B309" s="238" t="s">
        <v>154</v>
      </c>
      <c r="C309" s="237"/>
      <c r="D309" s="237"/>
      <c r="E309" s="237"/>
      <c r="F309" s="237"/>
    </row>
    <row r="310" spans="2:6" ht="15.75" thickBot="1">
      <c r="B310" s="238" t="s">
        <v>159</v>
      </c>
      <c r="C310" s="237"/>
      <c r="D310" s="237"/>
      <c r="E310" s="237"/>
      <c r="F310" s="237"/>
    </row>
    <row r="311" spans="2:6" ht="15.75" thickBot="1">
      <c r="B311" s="238" t="s">
        <v>160</v>
      </c>
      <c r="C311" s="237"/>
      <c r="D311" s="237"/>
      <c r="E311" s="237"/>
      <c r="F311" s="237"/>
    </row>
    <row r="312" spans="2:6" ht="15.75" thickBot="1">
      <c r="B312" s="238" t="s">
        <v>161</v>
      </c>
      <c r="C312" s="237"/>
      <c r="D312" s="237"/>
      <c r="E312" s="237"/>
      <c r="F312" s="237"/>
    </row>
    <row r="313" spans="2:6" ht="15.75" thickBot="1">
      <c r="B313" s="236" t="s">
        <v>42</v>
      </c>
      <c r="C313" s="240">
        <f>C314+C315+C316+C317</f>
        <v>0</v>
      </c>
      <c r="D313" s="240">
        <f t="shared" ref="D313:F313" si="52">D314+D315+D316+D317</f>
        <v>0</v>
      </c>
      <c r="E313" s="240">
        <f t="shared" si="52"/>
        <v>0</v>
      </c>
      <c r="F313" s="240">
        <f t="shared" si="52"/>
        <v>0</v>
      </c>
    </row>
    <row r="314" spans="2:6" ht="15.75" thickBot="1">
      <c r="B314" s="238" t="s">
        <v>154</v>
      </c>
      <c r="C314" s="240"/>
      <c r="D314" s="237"/>
      <c r="E314" s="237"/>
      <c r="F314" s="237"/>
    </row>
    <row r="315" spans="2:6" ht="15.75" thickBot="1">
      <c r="B315" s="238" t="s">
        <v>159</v>
      </c>
      <c r="C315" s="240"/>
      <c r="D315" s="237"/>
      <c r="E315" s="237"/>
      <c r="F315" s="237"/>
    </row>
    <row r="316" spans="2:6" ht="15.75" thickBot="1">
      <c r="B316" s="238" t="s">
        <v>160</v>
      </c>
      <c r="C316" s="240"/>
      <c r="D316" s="237"/>
      <c r="E316" s="237"/>
      <c r="F316" s="237"/>
    </row>
    <row r="317" spans="2:6" ht="15.75" thickBot="1">
      <c r="B317" s="238" t="s">
        <v>161</v>
      </c>
      <c r="C317" s="240"/>
      <c r="D317" s="237"/>
      <c r="E317" s="237"/>
      <c r="F317" s="237"/>
    </row>
    <row r="318" spans="2:6" ht="15.75" thickBot="1">
      <c r="B318" s="247" t="s">
        <v>165</v>
      </c>
      <c r="C318" s="240">
        <f>C308+C313</f>
        <v>0</v>
      </c>
      <c r="D318" s="240">
        <f t="shared" ref="D318:F318" si="53">D308+D313</f>
        <v>0</v>
      </c>
      <c r="E318" s="240">
        <f t="shared" si="53"/>
        <v>0</v>
      </c>
      <c r="F318" s="240">
        <f t="shared" si="53"/>
        <v>0</v>
      </c>
    </row>
    <row r="319" spans="2:6" ht="15.75" thickBot="1">
      <c r="B319" s="379" t="s">
        <v>43</v>
      </c>
      <c r="C319" s="992"/>
      <c r="D319" s="993"/>
      <c r="E319" s="993"/>
      <c r="F319" s="994"/>
    </row>
    <row r="320" spans="2:6" ht="34.5" thickBot="1">
      <c r="B320" s="227" t="s">
        <v>65</v>
      </c>
      <c r="C320" s="375"/>
      <c r="D320" s="376" t="s">
        <v>156</v>
      </c>
      <c r="E320" s="377"/>
      <c r="F320" s="378"/>
    </row>
    <row r="321" spans="2:12" ht="15.75" thickBot="1">
      <c r="B321" s="215" t="s">
        <v>14</v>
      </c>
      <c r="C321" s="995"/>
      <c r="D321" s="996"/>
      <c r="E321" s="996"/>
      <c r="F321" s="997"/>
    </row>
    <row r="322" spans="2:12" ht="15.75" thickBot="1">
      <c r="B322" s="215" t="s">
        <v>15</v>
      </c>
      <c r="C322" s="991"/>
      <c r="D322" s="984"/>
      <c r="E322" s="984"/>
      <c r="F322" s="985"/>
    </row>
    <row r="323" spans="2:12">
      <c r="B323" s="986"/>
      <c r="C323" s="230">
        <v>2021</v>
      </c>
      <c r="D323" s="230">
        <v>2022</v>
      </c>
      <c r="E323" s="230">
        <v>2023</v>
      </c>
      <c r="F323" s="230">
        <v>2024</v>
      </c>
    </row>
    <row r="324" spans="2:12" ht="15.75" thickBot="1">
      <c r="B324" s="987"/>
      <c r="C324" s="231" t="s">
        <v>7</v>
      </c>
      <c r="D324" s="231" t="s">
        <v>8</v>
      </c>
      <c r="E324" s="231" t="s">
        <v>8</v>
      </c>
      <c r="F324" s="231" t="s">
        <v>8</v>
      </c>
    </row>
    <row r="325" spans="2:12" ht="15.75" thickBot="1">
      <c r="B325" s="215" t="s">
        <v>16</v>
      </c>
      <c r="C325" s="215"/>
      <c r="D325" s="215"/>
      <c r="E325" s="215"/>
      <c r="F325" s="215"/>
    </row>
    <row r="326" spans="2:12" ht="15.75" thickBot="1">
      <c r="B326" s="215" t="s">
        <v>17</v>
      </c>
      <c r="C326" s="232">
        <f>C344</f>
        <v>0</v>
      </c>
      <c r="D326" s="232">
        <f t="shared" ref="D326:F326" si="54">D344</f>
        <v>0</v>
      </c>
      <c r="E326" s="232">
        <f t="shared" si="54"/>
        <v>0</v>
      </c>
      <c r="F326" s="232">
        <f t="shared" si="54"/>
        <v>0</v>
      </c>
    </row>
    <row r="327" spans="2:12" ht="15.75" thickBot="1">
      <c r="B327" s="215" t="s">
        <v>18</v>
      </c>
      <c r="C327" s="232" t="e">
        <f>C326/C325</f>
        <v>#DIV/0!</v>
      </c>
      <c r="D327" s="232" t="e">
        <f t="shared" ref="D327:F327" si="55">D326/D325</f>
        <v>#DIV/0!</v>
      </c>
      <c r="E327" s="232" t="e">
        <f t="shared" si="55"/>
        <v>#DIV/0!</v>
      </c>
      <c r="F327" s="232" t="e">
        <f t="shared" si="55"/>
        <v>#DIV/0!</v>
      </c>
    </row>
    <row r="328" spans="2:12" ht="15.75" thickBot="1">
      <c r="B328" s="215" t="s">
        <v>19</v>
      </c>
      <c r="C328" s="233" t="s">
        <v>20</v>
      </c>
      <c r="D328" s="234" t="e">
        <f>D325/C325-1</f>
        <v>#DIV/0!</v>
      </c>
      <c r="E328" s="234" t="e">
        <f t="shared" ref="E328:F330" si="56">E325/D325-1</f>
        <v>#DIV/0!</v>
      </c>
      <c r="F328" s="234" t="e">
        <f t="shared" si="56"/>
        <v>#DIV/0!</v>
      </c>
      <c r="H328" s="235"/>
      <c r="I328" s="235"/>
      <c r="J328" s="235"/>
      <c r="K328" s="235"/>
      <c r="L328" s="235"/>
    </row>
    <row r="329" spans="2:12" ht="15.75" thickBot="1">
      <c r="B329" s="215" t="s">
        <v>21</v>
      </c>
      <c r="C329" s="233" t="s">
        <v>20</v>
      </c>
      <c r="D329" s="234" t="e">
        <f>D326/C326-1</f>
        <v>#DIV/0!</v>
      </c>
      <c r="E329" s="234" t="e">
        <f t="shared" si="56"/>
        <v>#DIV/0!</v>
      </c>
      <c r="F329" s="234" t="e">
        <f t="shared" si="56"/>
        <v>#DIV/0!</v>
      </c>
    </row>
    <row r="330" spans="2:12" ht="15.75" thickBot="1">
      <c r="B330" s="215" t="s">
        <v>22</v>
      </c>
      <c r="C330" s="233" t="s">
        <v>20</v>
      </c>
      <c r="D330" s="234" t="e">
        <f>D327/C327-1</f>
        <v>#DIV/0!</v>
      </c>
      <c r="E330" s="234" t="e">
        <f t="shared" si="56"/>
        <v>#DIV/0!</v>
      </c>
      <c r="F330" s="234" t="e">
        <f t="shared" si="56"/>
        <v>#DIV/0!</v>
      </c>
    </row>
    <row r="331" spans="2:12" ht="15.75" thickBot="1">
      <c r="B331" s="988" t="s">
        <v>111</v>
      </c>
      <c r="C331" s="989"/>
      <c r="D331" s="989"/>
      <c r="E331" s="989"/>
      <c r="F331" s="990"/>
    </row>
    <row r="332" spans="2:12">
      <c r="B332" s="986"/>
      <c r="C332" s="230">
        <v>2021</v>
      </c>
      <c r="D332" s="230">
        <v>2022</v>
      </c>
      <c r="E332" s="230">
        <v>2023</v>
      </c>
      <c r="F332" s="230">
        <v>2024</v>
      </c>
    </row>
    <row r="333" spans="2:12" ht="15.75" thickBot="1">
      <c r="B333" s="987"/>
      <c r="C333" s="231" t="s">
        <v>7</v>
      </c>
      <c r="D333" s="231" t="s">
        <v>8</v>
      </c>
      <c r="E333" s="231" t="s">
        <v>8</v>
      </c>
      <c r="F333" s="231" t="s">
        <v>8</v>
      </c>
    </row>
    <row r="334" spans="2:12" ht="15.75" thickBot="1">
      <c r="B334" s="236" t="s">
        <v>41</v>
      </c>
      <c r="C334" s="237">
        <f>C335+C336+C337+C338</f>
        <v>0</v>
      </c>
      <c r="D334" s="237">
        <f t="shared" ref="D334:F334" si="57">D335+D336+D337+D338</f>
        <v>0</v>
      </c>
      <c r="E334" s="237">
        <f t="shared" si="57"/>
        <v>0</v>
      </c>
      <c r="F334" s="237">
        <f t="shared" si="57"/>
        <v>0</v>
      </c>
    </row>
    <row r="335" spans="2:12" ht="15.75" thickBot="1">
      <c r="B335" s="238" t="s">
        <v>154</v>
      </c>
      <c r="C335" s="237"/>
      <c r="D335" s="237"/>
      <c r="E335" s="237"/>
      <c r="F335" s="237"/>
    </row>
    <row r="336" spans="2:12" ht="15.75" thickBot="1">
      <c r="B336" s="238" t="s">
        <v>159</v>
      </c>
      <c r="C336" s="237"/>
      <c r="D336" s="237"/>
      <c r="E336" s="237"/>
      <c r="F336" s="237"/>
    </row>
    <row r="337" spans="2:6" ht="15.75" thickBot="1">
      <c r="B337" s="238" t="s">
        <v>160</v>
      </c>
      <c r="C337" s="237"/>
      <c r="D337" s="237"/>
      <c r="E337" s="237"/>
      <c r="F337" s="237"/>
    </row>
    <row r="338" spans="2:6" ht="15.75" thickBot="1">
      <c r="B338" s="238" t="s">
        <v>161</v>
      </c>
      <c r="C338" s="237"/>
      <c r="D338" s="237"/>
      <c r="E338" s="237"/>
      <c r="F338" s="237"/>
    </row>
    <row r="339" spans="2:6" ht="15.75" thickBot="1">
      <c r="B339" s="236" t="s">
        <v>42</v>
      </c>
      <c r="C339" s="240">
        <f>C340+C341+C342+C343</f>
        <v>0</v>
      </c>
      <c r="D339" s="240">
        <f t="shared" ref="D339:F339" si="58">D340+D341+D342+D343</f>
        <v>0</v>
      </c>
      <c r="E339" s="240">
        <f t="shared" si="58"/>
        <v>0</v>
      </c>
      <c r="F339" s="240">
        <f t="shared" si="58"/>
        <v>0</v>
      </c>
    </row>
    <row r="340" spans="2:6" ht="15.75" thickBot="1">
      <c r="B340" s="238" t="s">
        <v>154</v>
      </c>
      <c r="C340" s="240"/>
      <c r="D340" s="240"/>
      <c r="E340" s="240"/>
      <c r="F340" s="240"/>
    </row>
    <row r="341" spans="2:6" ht="15.75" thickBot="1">
      <c r="B341" s="238" t="s">
        <v>159</v>
      </c>
      <c r="C341" s="240"/>
      <c r="D341" s="240"/>
      <c r="E341" s="240"/>
      <c r="F341" s="240"/>
    </row>
    <row r="342" spans="2:6" ht="15.75" thickBot="1">
      <c r="B342" s="238" t="s">
        <v>160</v>
      </c>
      <c r="C342" s="240"/>
      <c r="D342" s="240"/>
      <c r="E342" s="240"/>
      <c r="F342" s="240"/>
    </row>
    <row r="343" spans="2:6" ht="15.75" thickBot="1">
      <c r="B343" s="238" t="s">
        <v>161</v>
      </c>
      <c r="C343" s="240"/>
      <c r="D343" s="240"/>
      <c r="E343" s="240"/>
      <c r="F343" s="240"/>
    </row>
    <row r="344" spans="2:6" ht="15.75" thickBot="1">
      <c r="B344" s="247" t="s">
        <v>47</v>
      </c>
      <c r="C344" s="240">
        <f>C334+C339</f>
        <v>0</v>
      </c>
      <c r="D344" s="240">
        <f t="shared" ref="D344:F344" si="59">D334+D339</f>
        <v>0</v>
      </c>
      <c r="E344" s="240">
        <f t="shared" si="59"/>
        <v>0</v>
      </c>
      <c r="F344" s="240">
        <f t="shared" si="59"/>
        <v>0</v>
      </c>
    </row>
    <row r="345" spans="2:6" ht="15.75" thickBot="1">
      <c r="B345" s="261"/>
      <c r="C345" s="262"/>
      <c r="D345" s="262"/>
      <c r="E345" s="262"/>
      <c r="F345" s="262"/>
    </row>
    <row r="346" spans="2:6" ht="24.75" thickBot="1">
      <c r="B346" s="217" t="s">
        <v>49</v>
      </c>
      <c r="C346" s="263">
        <f>+C221+C145+C67+C30+C170+C104+C326+C300+C275+C250+C195</f>
        <v>87600</v>
      </c>
      <c r="D346" s="263">
        <f>+D221+D145+D67+D30+D170+D104+D326+D300+D275+D250+D195</f>
        <v>84573</v>
      </c>
      <c r="E346" s="263">
        <f>+E221+E145+E67+E30+E170+E104+E326+E300+E275+E250+E195</f>
        <v>85500</v>
      </c>
      <c r="F346" s="263">
        <f>+F221+F145+F67+F30+F170+F104+F326+F300+F275+F250+F195</f>
        <v>88500</v>
      </c>
    </row>
    <row r="347" spans="2:6" ht="24.75" thickBot="1">
      <c r="B347" s="217" t="s">
        <v>50</v>
      </c>
      <c r="C347" s="263">
        <f>+C239+C213+C133+C96+C59+C344+C318+C293+C268+C188+C163</f>
        <v>87600</v>
      </c>
      <c r="D347" s="263">
        <f>+D239+D213+D133+D96+D59+D344+D318+D293+D268+D188+D163</f>
        <v>84573</v>
      </c>
      <c r="E347" s="263">
        <f>+E239+E213+E133+E96+E59+E344+E318+E293+E268+E188+E163</f>
        <v>85500</v>
      </c>
      <c r="F347" s="263">
        <f>+F239+F213+F133+F96+F59+F344+F318+F293+F268+F188+F163</f>
        <v>88500</v>
      </c>
    </row>
    <row r="348" spans="2:6" ht="15.75" thickBot="1">
      <c r="B348" s="236" t="s">
        <v>23</v>
      </c>
      <c r="C348" s="264">
        <f>C349+C350</f>
        <v>15500</v>
      </c>
      <c r="D348" s="264">
        <f t="shared" ref="D348:F348" si="60">D349+D350</f>
        <v>15500</v>
      </c>
      <c r="E348" s="264">
        <f t="shared" si="60"/>
        <v>15500</v>
      </c>
      <c r="F348" s="264">
        <f t="shared" si="60"/>
        <v>15500</v>
      </c>
    </row>
    <row r="349" spans="2:6" ht="15.75" thickBot="1">
      <c r="B349" s="238" t="s">
        <v>154</v>
      </c>
      <c r="C349" s="240">
        <f t="shared" ref="C349:F350" si="61">C39+C76+C113</f>
        <v>15500</v>
      </c>
      <c r="D349" s="240">
        <f t="shared" si="61"/>
        <v>15500</v>
      </c>
      <c r="E349" s="240">
        <f t="shared" si="61"/>
        <v>15500</v>
      </c>
      <c r="F349" s="240">
        <f t="shared" si="61"/>
        <v>15500</v>
      </c>
    </row>
    <row r="350" spans="2:6" ht="15.75" thickBot="1">
      <c r="B350" s="238" t="s">
        <v>166</v>
      </c>
      <c r="C350" s="240">
        <f t="shared" si="61"/>
        <v>0</v>
      </c>
      <c r="D350" s="240">
        <f t="shared" si="61"/>
        <v>0</v>
      </c>
      <c r="E350" s="240">
        <f t="shared" si="61"/>
        <v>0</v>
      </c>
      <c r="F350" s="240">
        <f t="shared" si="61"/>
        <v>0</v>
      </c>
    </row>
    <row r="351" spans="2:6" ht="24.75" thickBot="1">
      <c r="B351" s="236" t="s">
        <v>24</v>
      </c>
      <c r="C351" s="264">
        <f>C352+C353</f>
        <v>2100</v>
      </c>
      <c r="D351" s="264">
        <f t="shared" ref="D351:F351" si="62">D352+D353</f>
        <v>2100</v>
      </c>
      <c r="E351" s="264">
        <f t="shared" si="62"/>
        <v>2100</v>
      </c>
      <c r="F351" s="264">
        <f t="shared" si="62"/>
        <v>2100</v>
      </c>
    </row>
    <row r="352" spans="2:6" ht="15.75" thickBot="1">
      <c r="B352" s="238" t="s">
        <v>154</v>
      </c>
      <c r="C352" s="237">
        <f>C42+C79+C116</f>
        <v>2100</v>
      </c>
      <c r="D352" s="237">
        <f>D42+D79+D116</f>
        <v>2100</v>
      </c>
      <c r="E352" s="237">
        <f>E42+E79+E116</f>
        <v>2100</v>
      </c>
      <c r="F352" s="237">
        <f>F42+F79+F116</f>
        <v>2100</v>
      </c>
    </row>
    <row r="353" spans="2:6" ht="15.75" thickBot="1">
      <c r="B353" s="238" t="s">
        <v>166</v>
      </c>
      <c r="C353" s="240">
        <f>C43+C80+C114</f>
        <v>0</v>
      </c>
      <c r="D353" s="240">
        <f>D43+D80+D114</f>
        <v>0</v>
      </c>
      <c r="E353" s="240">
        <f>E43+E80+E114</f>
        <v>0</v>
      </c>
      <c r="F353" s="240">
        <f>F43+F80+F114</f>
        <v>0</v>
      </c>
    </row>
    <row r="354" spans="2:6" ht="15.75" thickBot="1">
      <c r="B354" s="236" t="s">
        <v>25</v>
      </c>
      <c r="C354" s="264">
        <f>C355+C356</f>
        <v>62000</v>
      </c>
      <c r="D354" s="264">
        <f t="shared" ref="D354:F354" si="63">D355+D356</f>
        <v>63973</v>
      </c>
      <c r="E354" s="264">
        <f t="shared" si="63"/>
        <v>64900</v>
      </c>
      <c r="F354" s="264">
        <f t="shared" si="63"/>
        <v>67900</v>
      </c>
    </row>
    <row r="355" spans="2:6" ht="15.75" thickBot="1">
      <c r="B355" s="238" t="s">
        <v>154</v>
      </c>
      <c r="C355" s="240">
        <f t="shared" ref="C355:F356" si="64">C45+C82+C119</f>
        <v>62000</v>
      </c>
      <c r="D355" s="240">
        <f t="shared" si="64"/>
        <v>63973</v>
      </c>
      <c r="E355" s="240">
        <f t="shared" si="64"/>
        <v>64900</v>
      </c>
      <c r="F355" s="240">
        <f t="shared" si="64"/>
        <v>67900</v>
      </c>
    </row>
    <row r="356" spans="2:6" ht="15.75" thickBot="1">
      <c r="B356" s="238" t="s">
        <v>166</v>
      </c>
      <c r="C356" s="240">
        <f t="shared" si="64"/>
        <v>0</v>
      </c>
      <c r="D356" s="240">
        <f t="shared" si="64"/>
        <v>0</v>
      </c>
      <c r="E356" s="240">
        <f t="shared" si="64"/>
        <v>0</v>
      </c>
      <c r="F356" s="240">
        <f t="shared" si="64"/>
        <v>0</v>
      </c>
    </row>
    <row r="357" spans="2:6" ht="15.75" thickBot="1">
      <c r="B357" s="236" t="s">
        <v>26</v>
      </c>
      <c r="C357" s="264">
        <f>C358+C359</f>
        <v>0</v>
      </c>
      <c r="D357" s="264">
        <f t="shared" ref="D357:F357" si="65">D358+D359</f>
        <v>0</v>
      </c>
      <c r="E357" s="264">
        <f t="shared" si="65"/>
        <v>0</v>
      </c>
      <c r="F357" s="264">
        <f t="shared" si="65"/>
        <v>0</v>
      </c>
    </row>
    <row r="358" spans="2:6" ht="15.75" thickBot="1">
      <c r="B358" s="238" t="s">
        <v>154</v>
      </c>
      <c r="C358" s="237">
        <f t="shared" ref="C358:F359" si="66">C48+C85+C122</f>
        <v>0</v>
      </c>
      <c r="D358" s="237">
        <f t="shared" si="66"/>
        <v>0</v>
      </c>
      <c r="E358" s="237">
        <f t="shared" si="66"/>
        <v>0</v>
      </c>
      <c r="F358" s="237">
        <f t="shared" si="66"/>
        <v>0</v>
      </c>
    </row>
    <row r="359" spans="2:6" ht="15.75" thickBot="1">
      <c r="B359" s="238" t="s">
        <v>166</v>
      </c>
      <c r="C359" s="240">
        <f t="shared" si="66"/>
        <v>0</v>
      </c>
      <c r="D359" s="240">
        <f t="shared" si="66"/>
        <v>0</v>
      </c>
      <c r="E359" s="240">
        <f t="shared" si="66"/>
        <v>0</v>
      </c>
      <c r="F359" s="240">
        <f t="shared" si="66"/>
        <v>0</v>
      </c>
    </row>
    <row r="360" spans="2:6" ht="15.75" thickBot="1">
      <c r="B360" s="236" t="s">
        <v>27</v>
      </c>
      <c r="C360" s="264">
        <f>C361+C362</f>
        <v>0</v>
      </c>
      <c r="D360" s="264">
        <f t="shared" ref="D360:F360" si="67">D361+D362</f>
        <v>0</v>
      </c>
      <c r="E360" s="264">
        <f t="shared" si="67"/>
        <v>0</v>
      </c>
      <c r="F360" s="264">
        <f t="shared" si="67"/>
        <v>0</v>
      </c>
    </row>
    <row r="361" spans="2:6" ht="15.75" thickBot="1">
      <c r="B361" s="238" t="s">
        <v>154</v>
      </c>
      <c r="C361" s="237">
        <f t="shared" ref="C361:F362" si="68">C51+C88+C125</f>
        <v>0</v>
      </c>
      <c r="D361" s="237">
        <f t="shared" si="68"/>
        <v>0</v>
      </c>
      <c r="E361" s="237">
        <f t="shared" si="68"/>
        <v>0</v>
      </c>
      <c r="F361" s="237">
        <f t="shared" si="68"/>
        <v>0</v>
      </c>
    </row>
    <row r="362" spans="2:6" ht="15.75" thickBot="1">
      <c r="B362" s="238" t="s">
        <v>166</v>
      </c>
      <c r="C362" s="240">
        <f t="shared" si="68"/>
        <v>0</v>
      </c>
      <c r="D362" s="240">
        <f t="shared" si="68"/>
        <v>0</v>
      </c>
      <c r="E362" s="240">
        <f t="shared" si="68"/>
        <v>0</v>
      </c>
      <c r="F362" s="240">
        <f t="shared" si="68"/>
        <v>0</v>
      </c>
    </row>
    <row r="363" spans="2:6" ht="15.75" thickBot="1">
      <c r="B363" s="236" t="s">
        <v>28</v>
      </c>
      <c r="C363" s="264">
        <f>C364+C365</f>
        <v>0</v>
      </c>
      <c r="D363" s="264">
        <f>D364+D365</f>
        <v>0</v>
      </c>
      <c r="E363" s="264">
        <f t="shared" ref="E363:F363" si="69">E364+E365</f>
        <v>0</v>
      </c>
      <c r="F363" s="264">
        <f t="shared" si="69"/>
        <v>0</v>
      </c>
    </row>
    <row r="364" spans="2:6" ht="15.75" thickBot="1">
      <c r="B364" s="238" t="s">
        <v>154</v>
      </c>
      <c r="C364" s="237">
        <f t="shared" ref="C364:F365" si="70">C54+C91+C128</f>
        <v>0</v>
      </c>
      <c r="D364" s="237">
        <f t="shared" si="70"/>
        <v>0</v>
      </c>
      <c r="E364" s="237">
        <f t="shared" si="70"/>
        <v>0</v>
      </c>
      <c r="F364" s="237">
        <f t="shared" si="70"/>
        <v>0</v>
      </c>
    </row>
    <row r="365" spans="2:6" ht="15.75" thickBot="1">
      <c r="B365" s="238" t="s">
        <v>166</v>
      </c>
      <c r="C365" s="240">
        <f t="shared" si="70"/>
        <v>0</v>
      </c>
      <c r="D365" s="240">
        <f t="shared" si="70"/>
        <v>0</v>
      </c>
      <c r="E365" s="240">
        <f t="shared" si="70"/>
        <v>0</v>
      </c>
      <c r="F365" s="240">
        <f t="shared" si="70"/>
        <v>0</v>
      </c>
    </row>
    <row r="366" spans="2:6" ht="24.75" thickBot="1">
      <c r="B366" s="236" t="s">
        <v>29</v>
      </c>
      <c r="C366" s="264">
        <f>C93+C56</f>
        <v>0</v>
      </c>
      <c r="D366" s="264">
        <f>D93+D56</f>
        <v>0</v>
      </c>
      <c r="E366" s="264">
        <f>E93+E56</f>
        <v>0</v>
      </c>
      <c r="F366" s="264">
        <f>F93+F56</f>
        <v>0</v>
      </c>
    </row>
    <row r="367" spans="2:6" ht="15.75" thickBot="1">
      <c r="B367" s="238" t="s">
        <v>154</v>
      </c>
      <c r="C367" s="237">
        <f t="shared" ref="C367:F368" si="71">C57+C94+C131</f>
        <v>0</v>
      </c>
      <c r="D367" s="237">
        <f t="shared" si="71"/>
        <v>0</v>
      </c>
      <c r="E367" s="237">
        <f t="shared" si="71"/>
        <v>0</v>
      </c>
      <c r="F367" s="237">
        <f t="shared" si="71"/>
        <v>0</v>
      </c>
    </row>
    <row r="368" spans="2:6" ht="15.75" thickBot="1">
      <c r="B368" s="238" t="s">
        <v>166</v>
      </c>
      <c r="C368" s="240">
        <f t="shared" si="71"/>
        <v>0</v>
      </c>
      <c r="D368" s="240">
        <f t="shared" si="71"/>
        <v>0</v>
      </c>
      <c r="E368" s="240">
        <f t="shared" si="71"/>
        <v>0</v>
      </c>
      <c r="F368" s="240">
        <f t="shared" si="71"/>
        <v>0</v>
      </c>
    </row>
    <row r="369" spans="2:6" ht="15.75" thickBot="1">
      <c r="B369" s="236" t="s">
        <v>51</v>
      </c>
      <c r="C369" s="264">
        <f>C370+C371+C372+C373</f>
        <v>0</v>
      </c>
      <c r="D369" s="264">
        <f t="shared" ref="D369:F369" si="72">D370+D371+D372+D373</f>
        <v>0</v>
      </c>
      <c r="E369" s="264">
        <f t="shared" si="72"/>
        <v>0</v>
      </c>
      <c r="F369" s="264">
        <f t="shared" si="72"/>
        <v>0</v>
      </c>
    </row>
    <row r="370" spans="2:6" ht="15.75" thickBot="1">
      <c r="B370" s="238" t="s">
        <v>154</v>
      </c>
      <c r="C370" s="237">
        <f t="shared" ref="C370:F373" si="73">C154+C179+C204+C230+C259+C284+C309+C335</f>
        <v>0</v>
      </c>
      <c r="D370" s="237">
        <f t="shared" si="73"/>
        <v>0</v>
      </c>
      <c r="E370" s="237">
        <f t="shared" si="73"/>
        <v>0</v>
      </c>
      <c r="F370" s="237">
        <f t="shared" si="73"/>
        <v>0</v>
      </c>
    </row>
    <row r="371" spans="2:6" ht="15.75" thickBot="1">
      <c r="B371" s="238" t="s">
        <v>167</v>
      </c>
      <c r="C371" s="237">
        <f t="shared" si="73"/>
        <v>0</v>
      </c>
      <c r="D371" s="237">
        <f t="shared" si="73"/>
        <v>0</v>
      </c>
      <c r="E371" s="237">
        <f t="shared" si="73"/>
        <v>0</v>
      </c>
      <c r="F371" s="237">
        <f t="shared" si="73"/>
        <v>0</v>
      </c>
    </row>
    <row r="372" spans="2:6" ht="15.75" thickBot="1">
      <c r="B372" s="238" t="s">
        <v>160</v>
      </c>
      <c r="C372" s="237">
        <f t="shared" si="73"/>
        <v>0</v>
      </c>
      <c r="D372" s="237">
        <f t="shared" si="73"/>
        <v>0</v>
      </c>
      <c r="E372" s="237">
        <f t="shared" si="73"/>
        <v>0</v>
      </c>
      <c r="F372" s="237">
        <f t="shared" si="73"/>
        <v>0</v>
      </c>
    </row>
    <row r="373" spans="2:6" ht="15.75" thickBot="1">
      <c r="B373" s="238" t="s">
        <v>161</v>
      </c>
      <c r="C373" s="237">
        <f t="shared" si="73"/>
        <v>0</v>
      </c>
      <c r="D373" s="237">
        <f t="shared" si="73"/>
        <v>0</v>
      </c>
      <c r="E373" s="237">
        <f t="shared" si="73"/>
        <v>0</v>
      </c>
      <c r="F373" s="237">
        <f t="shared" si="73"/>
        <v>0</v>
      </c>
    </row>
    <row r="374" spans="2:6" ht="15.75" thickBot="1">
      <c r="B374" s="236" t="s">
        <v>52</v>
      </c>
      <c r="C374" s="264">
        <f>C375+C376+C377+C378</f>
        <v>8000</v>
      </c>
      <c r="D374" s="264">
        <f t="shared" ref="D374:F374" si="74">D375+D376+D377+D378</f>
        <v>3000</v>
      </c>
      <c r="E374" s="264">
        <f t="shared" si="74"/>
        <v>3000</v>
      </c>
      <c r="F374" s="264">
        <f t="shared" si="74"/>
        <v>3000</v>
      </c>
    </row>
    <row r="375" spans="2:6" ht="15.75" thickBot="1">
      <c r="B375" s="238" t="s">
        <v>154</v>
      </c>
      <c r="C375" s="237">
        <f>C159+C184+C209+C235+C264+C289+C314+C340</f>
        <v>8000</v>
      </c>
      <c r="D375" s="237">
        <f t="shared" ref="D375:F375" si="75">D159+D184+D209+D235+D264+D289+D314+D340</f>
        <v>3000</v>
      </c>
      <c r="E375" s="237">
        <f t="shared" si="75"/>
        <v>3000</v>
      </c>
      <c r="F375" s="237">
        <f t="shared" si="75"/>
        <v>3000</v>
      </c>
    </row>
    <row r="376" spans="2:6" ht="15.75" thickBot="1">
      <c r="B376" s="238" t="s">
        <v>167</v>
      </c>
      <c r="C376" s="237">
        <f t="shared" ref="C376:F378" si="76">C160+C185+C210+C236+C265+C290+C315+C341</f>
        <v>0</v>
      </c>
      <c r="D376" s="237">
        <f t="shared" si="76"/>
        <v>0</v>
      </c>
      <c r="E376" s="237">
        <f t="shared" si="76"/>
        <v>0</v>
      </c>
      <c r="F376" s="237">
        <f t="shared" si="76"/>
        <v>0</v>
      </c>
    </row>
    <row r="377" spans="2:6" ht="15.75" thickBot="1">
      <c r="B377" s="238" t="s">
        <v>160</v>
      </c>
      <c r="C377" s="237">
        <f t="shared" si="76"/>
        <v>0</v>
      </c>
      <c r="D377" s="237">
        <f t="shared" si="76"/>
        <v>0</v>
      </c>
      <c r="E377" s="237">
        <f t="shared" si="76"/>
        <v>0</v>
      </c>
      <c r="F377" s="237">
        <f t="shared" si="76"/>
        <v>0</v>
      </c>
    </row>
    <row r="378" spans="2:6" ht="15.75" thickBot="1">
      <c r="B378" s="238" t="s">
        <v>161</v>
      </c>
      <c r="C378" s="237">
        <f t="shared" si="76"/>
        <v>0</v>
      </c>
      <c r="D378" s="237">
        <f t="shared" si="76"/>
        <v>0</v>
      </c>
      <c r="E378" s="237">
        <f t="shared" si="76"/>
        <v>0</v>
      </c>
      <c r="F378" s="237">
        <f t="shared" si="76"/>
        <v>0</v>
      </c>
    </row>
    <row r="379" spans="2:6" ht="15.75" thickBot="1">
      <c r="B379" s="248" t="s">
        <v>31</v>
      </c>
      <c r="C379" s="249">
        <f>IF(C347-C346=0,0,"Error")</f>
        <v>0</v>
      </c>
      <c r="D379" s="249">
        <f>IF(D347-D346=0,0,"Error")</f>
        <v>0</v>
      </c>
      <c r="E379" s="249">
        <f>IF(E347-E346=0,0,"Error")</f>
        <v>0</v>
      </c>
      <c r="F379" s="249">
        <f>IF(F347-F346=0,0,"Error")</f>
        <v>0</v>
      </c>
    </row>
    <row r="380" spans="2:6">
      <c r="B380" s="265"/>
      <c r="C380" s="266"/>
      <c r="D380" s="266"/>
      <c r="E380" s="266"/>
      <c r="F380" s="266"/>
    </row>
    <row r="381" spans="2:6" ht="15" customHeight="1"/>
    <row r="385" ht="15.75" customHeight="1"/>
  </sheetData>
  <mergeCells count="87">
    <mergeCell ref="B22:F22"/>
    <mergeCell ref="A2:G2"/>
    <mergeCell ref="B3:F3"/>
    <mergeCell ref="C5:F5"/>
    <mergeCell ref="C6:F6"/>
    <mergeCell ref="C7:F7"/>
    <mergeCell ref="B8:F8"/>
    <mergeCell ref="B9:F11"/>
    <mergeCell ref="C12:F12"/>
    <mergeCell ref="B13:B14"/>
    <mergeCell ref="C18:F18"/>
    <mergeCell ref="B19:F19"/>
    <mergeCell ref="B72:F72"/>
    <mergeCell ref="B23:F23"/>
    <mergeCell ref="C24:F24"/>
    <mergeCell ref="C25:F25"/>
    <mergeCell ref="C26:F26"/>
    <mergeCell ref="B27:B28"/>
    <mergeCell ref="B35:F35"/>
    <mergeCell ref="B36:B37"/>
    <mergeCell ref="C61:F61"/>
    <mergeCell ref="C62:F62"/>
    <mergeCell ref="C63:F63"/>
    <mergeCell ref="B64:B65"/>
    <mergeCell ref="H138:L140"/>
    <mergeCell ref="C139:F139"/>
    <mergeCell ref="C140:F140"/>
    <mergeCell ref="B73:B74"/>
    <mergeCell ref="C98:F98"/>
    <mergeCell ref="C99:F99"/>
    <mergeCell ref="C100:F100"/>
    <mergeCell ref="B101:B102"/>
    <mergeCell ref="B109:F109"/>
    <mergeCell ref="C165:F165"/>
    <mergeCell ref="B110:B111"/>
    <mergeCell ref="B135:F135"/>
    <mergeCell ref="B136:F136"/>
    <mergeCell ref="C137:F137"/>
    <mergeCell ref="E138:F138"/>
    <mergeCell ref="C141:F141"/>
    <mergeCell ref="B142:B143"/>
    <mergeCell ref="B150:F150"/>
    <mergeCell ref="B151:B152"/>
    <mergeCell ref="E164:F164"/>
    <mergeCell ref="C217:F217"/>
    <mergeCell ref="C166:F166"/>
    <mergeCell ref="B167:B168"/>
    <mergeCell ref="B175:F175"/>
    <mergeCell ref="B176:B177"/>
    <mergeCell ref="C190:F190"/>
    <mergeCell ref="C191:F191"/>
    <mergeCell ref="B192:B193"/>
    <mergeCell ref="B200:F200"/>
    <mergeCell ref="B201:B202"/>
    <mergeCell ref="C214:F214"/>
    <mergeCell ref="C216:F216"/>
    <mergeCell ref="B247:B248"/>
    <mergeCell ref="B218:B219"/>
    <mergeCell ref="B226:F226"/>
    <mergeCell ref="B227:B228"/>
    <mergeCell ref="B240:F240"/>
    <mergeCell ref="B241:F241"/>
    <mergeCell ref="C242:F242"/>
    <mergeCell ref="E243:F243"/>
    <mergeCell ref="H243:L245"/>
    <mergeCell ref="C244:F244"/>
    <mergeCell ref="C245:F245"/>
    <mergeCell ref="C246:F246"/>
    <mergeCell ref="B305:F305"/>
    <mergeCell ref="B255:F255"/>
    <mergeCell ref="B256:B257"/>
    <mergeCell ref="E269:F269"/>
    <mergeCell ref="C270:F270"/>
    <mergeCell ref="C271:F271"/>
    <mergeCell ref="B272:B273"/>
    <mergeCell ref="B280:F280"/>
    <mergeCell ref="B281:B282"/>
    <mergeCell ref="C295:F295"/>
    <mergeCell ref="C296:F296"/>
    <mergeCell ref="B297:B298"/>
    <mergeCell ref="B332:B333"/>
    <mergeCell ref="B306:B307"/>
    <mergeCell ref="C319:F319"/>
    <mergeCell ref="C321:F321"/>
    <mergeCell ref="C322:F322"/>
    <mergeCell ref="B323:B324"/>
    <mergeCell ref="B331:F331"/>
  </mergeCells>
  <pageMargins left="0.7" right="0.7" top="0.75" bottom="0.75" header="0.3" footer="0.3"/>
  <pageSetup scale="55" orientation="portrait" r:id="rId1"/>
  <rowBreaks count="3" manualBreakCount="3">
    <brk id="60" max="5" man="1"/>
    <brk id="239" max="5" man="1"/>
    <brk id="318" max="5"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N511"/>
  <sheetViews>
    <sheetView view="pageBreakPreview" topLeftCell="A319" zoomScale="60" zoomScaleNormal="148" workbookViewId="0">
      <selection activeCell="L373" sqref="L373:L374"/>
    </sheetView>
  </sheetViews>
  <sheetFormatPr defaultRowHeight="15"/>
  <cols>
    <col min="1" max="1" width="26.7109375" style="558" customWidth="1"/>
    <col min="2" max="2" width="16.5703125" style="558" customWidth="1"/>
    <col min="3" max="3" width="20.42578125" style="558" customWidth="1"/>
    <col min="4" max="4" width="13.42578125" style="558" customWidth="1"/>
    <col min="5" max="5" width="29" style="558" customWidth="1"/>
    <col min="6" max="6" width="7.140625" style="558" hidden="1" customWidth="1"/>
    <col min="7" max="7" width="19.28515625" style="558" customWidth="1"/>
    <col min="8" max="8" width="24.140625" customWidth="1"/>
    <col min="9" max="9" width="14.5703125" customWidth="1"/>
    <col min="10" max="10" width="16" bestFit="1" customWidth="1"/>
    <col min="11" max="11" width="18.85546875" customWidth="1"/>
    <col min="12" max="12" width="18.5703125" customWidth="1"/>
    <col min="14" max="14" width="11" bestFit="1" customWidth="1"/>
  </cols>
  <sheetData>
    <row r="1" spans="1:7" ht="15" customHeight="1" thickBot="1">
      <c r="A1" s="1277" t="s">
        <v>664</v>
      </c>
      <c r="B1" s="1278"/>
      <c r="C1" s="1278"/>
      <c r="D1" s="1278"/>
      <c r="E1" s="1278"/>
      <c r="F1" s="1279"/>
      <c r="G1" s="554"/>
    </row>
    <row r="2" spans="1:7" ht="15" customHeight="1" thickBot="1">
      <c r="A2" s="1280" t="s">
        <v>768</v>
      </c>
      <c r="B2" s="1281"/>
      <c r="C2" s="1281"/>
      <c r="D2" s="1281"/>
      <c r="E2" s="1282"/>
      <c r="F2" s="555"/>
      <c r="G2" s="555"/>
    </row>
    <row r="3" spans="1:7" ht="15" customHeight="1" thickBot="1">
      <c r="A3" s="1283"/>
      <c r="B3" s="1283"/>
      <c r="C3" s="1283"/>
      <c r="D3" s="1283"/>
      <c r="E3" s="1283"/>
      <c r="F3" s="1283"/>
      <c r="G3" s="556"/>
    </row>
    <row r="4" spans="1:7" ht="27.75" customHeight="1" thickBot="1">
      <c r="A4" s="557" t="s">
        <v>0</v>
      </c>
      <c r="B4" s="1284" t="s">
        <v>2873</v>
      </c>
      <c r="C4" s="1284"/>
      <c r="D4" s="1284"/>
      <c r="E4" s="1284"/>
    </row>
    <row r="5" spans="1:7" ht="15" customHeight="1" thickBot="1">
      <c r="A5" s="557" t="s">
        <v>1</v>
      </c>
      <c r="B5" s="1285" t="s">
        <v>120</v>
      </c>
      <c r="C5" s="1286"/>
      <c r="D5" s="1286"/>
      <c r="E5" s="1287"/>
    </row>
    <row r="6" spans="1:7" ht="28.5" customHeight="1" thickBot="1">
      <c r="A6" s="557" t="s">
        <v>3</v>
      </c>
      <c r="B6" s="1288" t="s">
        <v>719</v>
      </c>
      <c r="C6" s="1268"/>
      <c r="D6" s="1268"/>
      <c r="E6" s="1289"/>
    </row>
    <row r="7" spans="1:7" ht="15" customHeight="1" thickBot="1">
      <c r="A7" s="1262" t="s">
        <v>4</v>
      </c>
      <c r="B7" s="1263"/>
      <c r="C7" s="1263"/>
      <c r="D7" s="1263"/>
      <c r="E7" s="1264"/>
    </row>
    <row r="8" spans="1:7" ht="15" customHeight="1" thickBot="1">
      <c r="A8" s="1265" t="s">
        <v>767</v>
      </c>
      <c r="B8" s="1266"/>
      <c r="C8" s="1266"/>
      <c r="D8" s="1266"/>
      <c r="E8" s="1267"/>
    </row>
    <row r="9" spans="1:7" ht="15" customHeight="1" thickBot="1">
      <c r="A9" s="1265"/>
      <c r="B9" s="1266"/>
      <c r="C9" s="1266"/>
      <c r="D9" s="1266"/>
      <c r="E9" s="1267"/>
    </row>
    <row r="10" spans="1:7" ht="65.25" customHeight="1" thickBot="1">
      <c r="A10" s="1265"/>
      <c r="B10" s="1266"/>
      <c r="C10" s="1266"/>
      <c r="D10" s="1266"/>
      <c r="E10" s="1267"/>
    </row>
    <row r="11" spans="1:7" s="561" customFormat="1" ht="46.5" customHeight="1" thickBot="1">
      <c r="A11" s="559" t="s">
        <v>5</v>
      </c>
      <c r="B11" s="1268" t="s">
        <v>2874</v>
      </c>
      <c r="C11" s="1269"/>
      <c r="D11" s="1269"/>
      <c r="E11" s="1270"/>
      <c r="F11" s="560"/>
      <c r="G11" s="560"/>
    </row>
    <row r="12" spans="1:7" ht="15" customHeight="1">
      <c r="A12" s="1223" t="s">
        <v>6</v>
      </c>
      <c r="B12" s="562">
        <v>2021</v>
      </c>
      <c r="C12" s="562">
        <v>2022</v>
      </c>
      <c r="D12" s="562">
        <v>2023</v>
      </c>
      <c r="E12" s="562">
        <v>2024</v>
      </c>
    </row>
    <row r="13" spans="1:7" ht="9.75" customHeight="1" thickBot="1">
      <c r="A13" s="1224"/>
      <c r="B13" s="563" t="s">
        <v>7</v>
      </c>
      <c r="C13" s="563" t="s">
        <v>8</v>
      </c>
      <c r="D13" s="563" t="s">
        <v>8</v>
      </c>
      <c r="E13" s="563" t="s">
        <v>8</v>
      </c>
    </row>
    <row r="14" spans="1:7" ht="37.5" customHeight="1" thickBot="1">
      <c r="A14" s="564" t="s">
        <v>2875</v>
      </c>
      <c r="B14" s="565">
        <v>234</v>
      </c>
      <c r="C14" s="565">
        <v>820</v>
      </c>
      <c r="D14" s="565">
        <v>830</v>
      </c>
      <c r="E14" s="565">
        <v>850</v>
      </c>
    </row>
    <row r="15" spans="1:7" ht="30" customHeight="1" thickBot="1">
      <c r="A15" s="564" t="s">
        <v>763</v>
      </c>
      <c r="B15" s="565">
        <v>156</v>
      </c>
      <c r="C15" s="565">
        <v>395</v>
      </c>
      <c r="D15" s="565">
        <v>397</v>
      </c>
      <c r="E15" s="565">
        <v>400</v>
      </c>
    </row>
    <row r="16" spans="1:7" ht="36" customHeight="1" thickBot="1">
      <c r="A16" s="564" t="s">
        <v>2876</v>
      </c>
      <c r="B16" s="565">
        <v>5</v>
      </c>
      <c r="C16" s="565">
        <v>5</v>
      </c>
      <c r="D16" s="565">
        <v>5</v>
      </c>
      <c r="E16" s="565">
        <v>5</v>
      </c>
    </row>
    <row r="17" spans="1:5" ht="21" customHeight="1" thickBot="1">
      <c r="A17" s="566" t="s">
        <v>757</v>
      </c>
      <c r="B17" s="565">
        <v>1</v>
      </c>
      <c r="C17" s="565">
        <v>1</v>
      </c>
      <c r="D17" s="565">
        <v>1</v>
      </c>
      <c r="E17" s="565">
        <v>1</v>
      </c>
    </row>
    <row r="18" spans="1:5" ht="19.5" customHeight="1" thickBot="1">
      <c r="A18" s="566" t="s">
        <v>752</v>
      </c>
      <c r="B18" s="565">
        <v>12</v>
      </c>
      <c r="C18" s="565">
        <v>12</v>
      </c>
      <c r="D18" s="565">
        <v>13</v>
      </c>
      <c r="E18" s="565">
        <v>13</v>
      </c>
    </row>
    <row r="19" spans="1:5" ht="19.5" customHeight="1" thickBot="1">
      <c r="A19" s="566" t="s">
        <v>748</v>
      </c>
      <c r="B19" s="565">
        <v>40</v>
      </c>
      <c r="C19" s="565">
        <v>122</v>
      </c>
      <c r="D19" s="565">
        <v>125</v>
      </c>
      <c r="E19" s="565">
        <v>125</v>
      </c>
    </row>
    <row r="20" spans="1:5" ht="27" customHeight="1" thickBot="1">
      <c r="A20" s="564" t="s">
        <v>745</v>
      </c>
      <c r="B20" s="565">
        <v>5</v>
      </c>
      <c r="C20" s="565">
        <v>5</v>
      </c>
      <c r="D20" s="565">
        <v>5</v>
      </c>
      <c r="E20" s="565">
        <v>5</v>
      </c>
    </row>
    <row r="21" spans="1:5" ht="20.25" customHeight="1" thickBot="1">
      <c r="A21" s="564" t="s">
        <v>741</v>
      </c>
      <c r="B21" s="565">
        <v>10</v>
      </c>
      <c r="C21" s="565">
        <v>22</v>
      </c>
      <c r="D21" s="565">
        <v>24</v>
      </c>
      <c r="E21" s="565">
        <v>26</v>
      </c>
    </row>
    <row r="22" spans="1:5" ht="20.25" customHeight="1" thickBot="1">
      <c r="A22" s="564" t="s">
        <v>737</v>
      </c>
      <c r="B22" s="565">
        <v>13</v>
      </c>
      <c r="C22" s="565">
        <v>24</v>
      </c>
      <c r="D22" s="565">
        <v>24</v>
      </c>
      <c r="E22" s="565">
        <v>24</v>
      </c>
    </row>
    <row r="23" spans="1:5" ht="15" customHeight="1" thickBot="1">
      <c r="A23" s="566"/>
      <c r="B23" s="565"/>
      <c r="C23" s="525"/>
      <c r="D23" s="525"/>
      <c r="E23" s="525"/>
    </row>
    <row r="24" spans="1:5" ht="78.75" customHeight="1" thickBot="1">
      <c r="A24" s="567" t="s">
        <v>9</v>
      </c>
      <c r="B24" s="1271" t="s">
        <v>2877</v>
      </c>
      <c r="C24" s="1272"/>
      <c r="D24" s="1272"/>
      <c r="E24" s="1273"/>
    </row>
    <row r="25" spans="1:5" ht="15" customHeight="1" thickBot="1">
      <c r="A25" s="1274" t="s">
        <v>10</v>
      </c>
      <c r="B25" s="1275"/>
      <c r="C25" s="1275"/>
      <c r="D25" s="1275"/>
      <c r="E25" s="1276"/>
    </row>
    <row r="26" spans="1:5" ht="19.5" customHeight="1" thickBot="1">
      <c r="A26" s="568" t="s">
        <v>74</v>
      </c>
      <c r="B26" s="569" t="s">
        <v>60</v>
      </c>
      <c r="C26" s="570" t="s">
        <v>61</v>
      </c>
      <c r="D26" s="570" t="s">
        <v>61</v>
      </c>
      <c r="E26" s="570" t="s">
        <v>61</v>
      </c>
    </row>
    <row r="27" spans="1:5" ht="37.5" customHeight="1" thickBot="1">
      <c r="A27" s="568" t="s">
        <v>2878</v>
      </c>
      <c r="B27" s="570">
        <v>0.75</v>
      </c>
      <c r="C27" s="570">
        <v>0.85</v>
      </c>
      <c r="D27" s="570">
        <v>0.85</v>
      </c>
      <c r="E27" s="570">
        <v>0.85</v>
      </c>
    </row>
    <row r="28" spans="1:5" ht="39.75" customHeight="1" thickBot="1">
      <c r="A28" s="1256" t="s">
        <v>11</v>
      </c>
      <c r="B28" s="1257"/>
      <c r="C28" s="1257"/>
      <c r="D28" s="1257"/>
      <c r="E28" s="1258"/>
    </row>
    <row r="29" spans="1:5" ht="15" customHeight="1" thickBot="1">
      <c r="A29" s="1259" t="s">
        <v>12</v>
      </c>
      <c r="B29" s="1260"/>
      <c r="C29" s="1260"/>
      <c r="D29" s="1260"/>
      <c r="E29" s="1261"/>
    </row>
    <row r="30" spans="1:5" ht="18.75" customHeight="1" thickBot="1">
      <c r="A30" s="571" t="s">
        <v>13</v>
      </c>
      <c r="B30" s="1239" t="s">
        <v>766</v>
      </c>
      <c r="C30" s="1253"/>
      <c r="D30" s="1253"/>
      <c r="E30" s="1254"/>
    </row>
    <row r="31" spans="1:5" ht="34.5" customHeight="1" thickBot="1">
      <c r="A31" s="552" t="s">
        <v>14</v>
      </c>
      <c r="B31" s="1011" t="s">
        <v>765</v>
      </c>
      <c r="C31" s="1012"/>
      <c r="D31" s="1012"/>
      <c r="E31" s="1013"/>
    </row>
    <row r="32" spans="1:5" ht="15" customHeight="1" thickBot="1">
      <c r="A32" s="552" t="s">
        <v>15</v>
      </c>
      <c r="B32" s="1231" t="s">
        <v>764</v>
      </c>
      <c r="C32" s="1232"/>
      <c r="D32" s="1232"/>
      <c r="E32" s="1233"/>
    </row>
    <row r="33" spans="1:7" ht="15" customHeight="1">
      <c r="A33" s="1223"/>
      <c r="B33" s="562">
        <v>2021</v>
      </c>
      <c r="C33" s="562">
        <v>2022</v>
      </c>
      <c r="D33" s="562">
        <v>2023</v>
      </c>
      <c r="E33" s="562">
        <v>2024</v>
      </c>
    </row>
    <row r="34" spans="1:7" ht="15" customHeight="1" thickBot="1">
      <c r="A34" s="1224"/>
      <c r="B34" s="563" t="s">
        <v>7</v>
      </c>
      <c r="C34" s="563" t="s">
        <v>8</v>
      </c>
      <c r="D34" s="563" t="s">
        <v>8</v>
      </c>
      <c r="E34" s="563" t="s">
        <v>8</v>
      </c>
    </row>
    <row r="35" spans="1:7" ht="15" customHeight="1" thickBot="1">
      <c r="A35" s="552" t="s">
        <v>16</v>
      </c>
      <c r="B35" s="391">
        <v>234</v>
      </c>
      <c r="C35" s="391">
        <v>820</v>
      </c>
      <c r="D35" s="391">
        <v>830</v>
      </c>
      <c r="E35" s="391">
        <v>850</v>
      </c>
    </row>
    <row r="36" spans="1:7" ht="15" customHeight="1" thickBot="1">
      <c r="A36" s="552" t="s">
        <v>17</v>
      </c>
      <c r="B36" s="391">
        <f>B65</f>
        <v>78258</v>
      </c>
      <c r="C36" s="391">
        <f t="shared" ref="C36:E36" si="0">C65</f>
        <v>81158</v>
      </c>
      <c r="D36" s="391">
        <f t="shared" si="0"/>
        <v>81158</v>
      </c>
      <c r="E36" s="391">
        <f t="shared" si="0"/>
        <v>86158</v>
      </c>
    </row>
    <row r="37" spans="1:7" ht="15" customHeight="1" thickBot="1">
      <c r="A37" s="552" t="s">
        <v>18</v>
      </c>
      <c r="B37" s="391">
        <v>115</v>
      </c>
      <c r="C37" s="391">
        <f t="shared" ref="C37:E37" si="1">C36/C35</f>
        <v>98.973170731707313</v>
      </c>
      <c r="D37" s="391">
        <f t="shared" si="1"/>
        <v>97.780722891566271</v>
      </c>
      <c r="E37" s="391">
        <f t="shared" si="1"/>
        <v>101.36235294117647</v>
      </c>
    </row>
    <row r="38" spans="1:7" ht="15" customHeight="1" thickBot="1">
      <c r="A38" s="552" t="s">
        <v>19</v>
      </c>
      <c r="B38" s="572" t="s">
        <v>20</v>
      </c>
      <c r="C38" s="573">
        <f>C35/B35-1</f>
        <v>2.5042735042735043</v>
      </c>
      <c r="D38" s="573">
        <f t="shared" ref="D38:E40" si="2">D35/C35-1</f>
        <v>1.2195121951219523E-2</v>
      </c>
      <c r="E38" s="573">
        <f t="shared" si="2"/>
        <v>2.4096385542168752E-2</v>
      </c>
    </row>
    <row r="39" spans="1:7" ht="15" customHeight="1" thickBot="1">
      <c r="A39" s="552" t="s">
        <v>21</v>
      </c>
      <c r="B39" s="572" t="s">
        <v>20</v>
      </c>
      <c r="C39" s="573">
        <f>C36/B36-1</f>
        <v>3.7056914309080202E-2</v>
      </c>
      <c r="D39" s="573">
        <f t="shared" si="2"/>
        <v>0</v>
      </c>
      <c r="E39" s="573">
        <f t="shared" si="2"/>
        <v>6.1608221001010266E-2</v>
      </c>
    </row>
    <row r="40" spans="1:7" ht="15" customHeight="1" thickBot="1">
      <c r="A40" s="552" t="s">
        <v>22</v>
      </c>
      <c r="B40" s="572" t="s">
        <v>20</v>
      </c>
      <c r="C40" s="573">
        <f>C37/B37-1</f>
        <v>-0.13936373276776248</v>
      </c>
      <c r="D40" s="573">
        <f t="shared" si="2"/>
        <v>-1.2048192771084265E-2</v>
      </c>
      <c r="E40" s="573">
        <f t="shared" si="2"/>
        <v>3.662920403628056E-2</v>
      </c>
    </row>
    <row r="41" spans="1:7" ht="15" customHeight="1" thickBot="1">
      <c r="A41" s="1225" t="s">
        <v>62</v>
      </c>
      <c r="B41" s="1226"/>
      <c r="C41" s="1226"/>
      <c r="D41" s="1226"/>
      <c r="E41" s="1227"/>
    </row>
    <row r="42" spans="1:7" ht="15" customHeight="1">
      <c r="A42" s="1223"/>
      <c r="B42" s="562">
        <v>2021</v>
      </c>
      <c r="C42" s="562">
        <v>2022</v>
      </c>
      <c r="D42" s="562">
        <v>2023</v>
      </c>
      <c r="E42" s="562">
        <v>2024</v>
      </c>
    </row>
    <row r="43" spans="1:7" ht="15" customHeight="1" thickBot="1">
      <c r="A43" s="1224"/>
      <c r="B43" s="563" t="s">
        <v>7</v>
      </c>
      <c r="C43" s="563" t="s">
        <v>8</v>
      </c>
      <c r="D43" s="563" t="s">
        <v>8</v>
      </c>
      <c r="E43" s="563" t="s">
        <v>8</v>
      </c>
    </row>
    <row r="44" spans="1:7" ht="15" customHeight="1" thickBot="1">
      <c r="A44" s="574" t="s">
        <v>23</v>
      </c>
      <c r="B44" s="575">
        <f>SUM(B45)</f>
        <v>62959</v>
      </c>
      <c r="C44" s="575">
        <f t="shared" ref="C44:E44" si="3">SUM(C45)</f>
        <v>68959</v>
      </c>
      <c r="D44" s="575">
        <f t="shared" si="3"/>
        <v>68959</v>
      </c>
      <c r="E44" s="575">
        <f t="shared" si="3"/>
        <v>68959</v>
      </c>
    </row>
    <row r="45" spans="1:7" ht="15" customHeight="1" thickBot="1">
      <c r="A45" s="576" t="s">
        <v>154</v>
      </c>
      <c r="B45" s="577">
        <v>62959</v>
      </c>
      <c r="C45" s="575">
        <v>68959</v>
      </c>
      <c r="D45" s="575">
        <v>68959</v>
      </c>
      <c r="E45" s="575">
        <v>68959</v>
      </c>
    </row>
    <row r="46" spans="1:7" ht="15" customHeight="1" thickBot="1">
      <c r="A46" s="576" t="s">
        <v>155</v>
      </c>
      <c r="B46" s="577"/>
      <c r="C46" s="578"/>
      <c r="D46" s="578"/>
      <c r="E46" s="578"/>
    </row>
    <row r="47" spans="1:7" ht="22.5" customHeight="1" thickBot="1">
      <c r="A47" s="574" t="s">
        <v>24</v>
      </c>
      <c r="B47" s="575">
        <f>SUM(B48)</f>
        <v>9901</v>
      </c>
      <c r="C47" s="575">
        <f t="shared" ref="C47:E47" si="4">SUM(C48)</f>
        <v>6901</v>
      </c>
      <c r="D47" s="575">
        <f t="shared" si="4"/>
        <v>6901</v>
      </c>
      <c r="E47" s="575">
        <f t="shared" si="4"/>
        <v>6901</v>
      </c>
      <c r="G47" s="579"/>
    </row>
    <row r="48" spans="1:7" ht="15" customHeight="1" thickBot="1">
      <c r="A48" s="576" t="s">
        <v>154</v>
      </c>
      <c r="B48" s="575">
        <v>9901</v>
      </c>
      <c r="C48" s="575">
        <v>6901</v>
      </c>
      <c r="D48" s="575">
        <v>6901</v>
      </c>
      <c r="E48" s="575">
        <v>6901</v>
      </c>
    </row>
    <row r="49" spans="1:8" ht="15" customHeight="1" thickBot="1">
      <c r="A49" s="576" t="s">
        <v>155</v>
      </c>
      <c r="B49" s="577"/>
      <c r="C49" s="575"/>
      <c r="D49" s="575"/>
      <c r="E49" s="575"/>
    </row>
    <row r="50" spans="1:8" ht="15" customHeight="1" thickBot="1">
      <c r="A50" s="574" t="s">
        <v>25</v>
      </c>
      <c r="B50" s="577">
        <f>SUM(B51)</f>
        <v>5190</v>
      </c>
      <c r="C50" s="577">
        <f>SUM(C51)</f>
        <v>5298</v>
      </c>
      <c r="D50" s="577">
        <f t="shared" ref="D50:E50" si="5">SUM(D51)</f>
        <v>5298</v>
      </c>
      <c r="E50" s="577">
        <f t="shared" si="5"/>
        <v>10298</v>
      </c>
    </row>
    <row r="51" spans="1:8" ht="15" customHeight="1" thickBot="1">
      <c r="A51" s="576" t="s">
        <v>154</v>
      </c>
      <c r="B51" s="577">
        <v>5190</v>
      </c>
      <c r="C51" s="575">
        <v>5298</v>
      </c>
      <c r="D51" s="575">
        <v>5298</v>
      </c>
      <c r="E51" s="575">
        <v>10298</v>
      </c>
      <c r="H51" s="580"/>
    </row>
    <row r="52" spans="1:8" ht="15" customHeight="1" thickBot="1">
      <c r="A52" s="576" t="s">
        <v>155</v>
      </c>
      <c r="B52" s="577"/>
      <c r="C52" s="575"/>
      <c r="D52" s="575"/>
      <c r="E52" s="575"/>
    </row>
    <row r="53" spans="1:8" ht="15" customHeight="1" thickBot="1">
      <c r="A53" s="574" t="s">
        <v>26</v>
      </c>
      <c r="B53" s="577"/>
      <c r="C53" s="575"/>
      <c r="D53" s="575"/>
      <c r="E53" s="575"/>
      <c r="H53" s="235"/>
    </row>
    <row r="54" spans="1:8" ht="15" customHeight="1" thickBot="1">
      <c r="A54" s="576" t="s">
        <v>154</v>
      </c>
      <c r="B54" s="577"/>
      <c r="C54" s="575"/>
      <c r="D54" s="575"/>
      <c r="E54" s="575"/>
    </row>
    <row r="55" spans="1:8" ht="15" customHeight="1" thickBot="1">
      <c r="A55" s="576" t="s">
        <v>155</v>
      </c>
      <c r="B55" s="577"/>
      <c r="C55" s="575"/>
      <c r="D55" s="575"/>
      <c r="E55" s="575"/>
    </row>
    <row r="56" spans="1:8" ht="15" customHeight="1" thickBot="1">
      <c r="A56" s="574" t="s">
        <v>27</v>
      </c>
      <c r="B56" s="577"/>
      <c r="C56" s="575"/>
      <c r="D56" s="575"/>
      <c r="E56" s="575"/>
    </row>
    <row r="57" spans="1:8" ht="15" customHeight="1" thickBot="1">
      <c r="A57" s="576" t="s">
        <v>154</v>
      </c>
      <c r="B57" s="577"/>
      <c r="C57" s="575"/>
      <c r="D57" s="575"/>
      <c r="E57" s="575"/>
    </row>
    <row r="58" spans="1:8" ht="15" customHeight="1" thickBot="1">
      <c r="A58" s="576" t="s">
        <v>155</v>
      </c>
      <c r="B58" s="577"/>
      <c r="C58" s="575"/>
      <c r="D58" s="575"/>
      <c r="E58" s="575"/>
    </row>
    <row r="59" spans="1:8" ht="15" customHeight="1" thickBot="1">
      <c r="A59" s="574" t="s">
        <v>28</v>
      </c>
      <c r="B59" s="577">
        <v>0</v>
      </c>
      <c r="C59" s="575">
        <v>0</v>
      </c>
      <c r="D59" s="575">
        <v>0</v>
      </c>
      <c r="E59" s="575">
        <v>0</v>
      </c>
    </row>
    <row r="60" spans="1:8" ht="15" customHeight="1" thickBot="1">
      <c r="A60" s="576" t="s">
        <v>154</v>
      </c>
      <c r="B60" s="577"/>
      <c r="C60" s="575"/>
      <c r="D60" s="575"/>
      <c r="E60" s="575"/>
    </row>
    <row r="61" spans="1:8" ht="15" customHeight="1" thickBot="1">
      <c r="A61" s="576" t="s">
        <v>155</v>
      </c>
      <c r="B61" s="577"/>
      <c r="C61" s="575"/>
      <c r="D61" s="575"/>
      <c r="E61" s="575"/>
    </row>
    <row r="62" spans="1:8" ht="24.75" customHeight="1" thickBot="1">
      <c r="A62" s="574" t="s">
        <v>29</v>
      </c>
      <c r="B62" s="577">
        <v>208</v>
      </c>
      <c r="C62" s="575">
        <v>0</v>
      </c>
      <c r="D62" s="575">
        <v>0</v>
      </c>
      <c r="E62" s="575">
        <v>0</v>
      </c>
    </row>
    <row r="63" spans="1:8" ht="15" customHeight="1" thickBot="1">
      <c r="A63" s="576" t="s">
        <v>154</v>
      </c>
      <c r="B63" s="577"/>
      <c r="C63" s="581"/>
      <c r="D63" s="581"/>
      <c r="E63" s="581"/>
    </row>
    <row r="64" spans="1:8" ht="15" customHeight="1" thickBot="1">
      <c r="A64" s="576" t="s">
        <v>155</v>
      </c>
      <c r="B64" s="577"/>
      <c r="C64" s="582"/>
      <c r="D64" s="581"/>
      <c r="E64" s="581"/>
    </row>
    <row r="65" spans="1:5" ht="15" customHeight="1" thickBot="1">
      <c r="A65" s="583" t="s">
        <v>30</v>
      </c>
      <c r="B65" s="577">
        <f>B62+B59+B56+B53+B50+B47+B44</f>
        <v>78258</v>
      </c>
      <c r="C65" s="577">
        <f t="shared" ref="C65" si="6">C62+C59+C56+C53+C50+C47+C44</f>
        <v>81158</v>
      </c>
      <c r="D65" s="577">
        <f>D62+D59+D56+D53+D50+D47+D44</f>
        <v>81158</v>
      </c>
      <c r="E65" s="577">
        <f t="shared" ref="E65" si="7">E62+E59+E56+E53+E50+E47+E44</f>
        <v>86158</v>
      </c>
    </row>
    <row r="66" spans="1:5" ht="15" customHeight="1" thickBot="1">
      <c r="A66" s="584" t="s">
        <v>31</v>
      </c>
      <c r="B66" s="585">
        <f>IF(B65-B36=0,0,"Error")</f>
        <v>0</v>
      </c>
      <c r="C66" s="585">
        <f>IF(C65-C36=0,0,"Error")</f>
        <v>0</v>
      </c>
      <c r="D66" s="585">
        <f>IF(D65-D36=0,0,"Error")</f>
        <v>0</v>
      </c>
      <c r="E66" s="585">
        <f>IF(E65-E36=0,0,"Error")</f>
        <v>0</v>
      </c>
    </row>
    <row r="67" spans="1:5" ht="23.25" customHeight="1" thickBot="1">
      <c r="A67" s="586" t="s">
        <v>64</v>
      </c>
      <c r="B67" s="1255" t="s">
        <v>763</v>
      </c>
      <c r="C67" s="1253"/>
      <c r="D67" s="1253"/>
      <c r="E67" s="1254"/>
    </row>
    <row r="68" spans="1:5" ht="30.75" customHeight="1" thickBot="1">
      <c r="A68" s="552" t="s">
        <v>14</v>
      </c>
      <c r="B68" s="1011" t="s">
        <v>762</v>
      </c>
      <c r="C68" s="1012"/>
      <c r="D68" s="1012"/>
      <c r="E68" s="1013"/>
    </row>
    <row r="69" spans="1:5" ht="15" customHeight="1" thickBot="1">
      <c r="A69" s="552" t="s">
        <v>15</v>
      </c>
      <c r="B69" s="1231" t="s">
        <v>761</v>
      </c>
      <c r="C69" s="1232"/>
      <c r="D69" s="1232"/>
      <c r="E69" s="1233"/>
    </row>
    <row r="70" spans="1:5" ht="15" customHeight="1">
      <c r="A70" s="1223"/>
      <c r="B70" s="562">
        <v>2021</v>
      </c>
      <c r="C70" s="562">
        <v>2022</v>
      </c>
      <c r="D70" s="562">
        <v>2023</v>
      </c>
      <c r="E70" s="562">
        <v>2024</v>
      </c>
    </row>
    <row r="71" spans="1:5" ht="15" customHeight="1" thickBot="1">
      <c r="A71" s="1224"/>
      <c r="B71" s="563" t="s">
        <v>7</v>
      </c>
      <c r="C71" s="563" t="s">
        <v>8</v>
      </c>
      <c r="D71" s="563" t="s">
        <v>8</v>
      </c>
      <c r="E71" s="563" t="s">
        <v>8</v>
      </c>
    </row>
    <row r="72" spans="1:5" ht="15" customHeight="1" thickBot="1">
      <c r="A72" s="552" t="s">
        <v>16</v>
      </c>
      <c r="B72" s="391">
        <v>156</v>
      </c>
      <c r="C72" s="391">
        <v>395</v>
      </c>
      <c r="D72" s="391">
        <v>397</v>
      </c>
      <c r="E72" s="391">
        <v>400</v>
      </c>
    </row>
    <row r="73" spans="1:5" ht="15" customHeight="1" thickBot="1">
      <c r="A73" s="552" t="s">
        <v>17</v>
      </c>
      <c r="B73" s="391">
        <f>B102</f>
        <v>5432</v>
      </c>
      <c r="C73" s="391">
        <f t="shared" ref="C73:E73" si="8">C102</f>
        <v>5432</v>
      </c>
      <c r="D73" s="391">
        <f t="shared" si="8"/>
        <v>5432</v>
      </c>
      <c r="E73" s="391">
        <f t="shared" si="8"/>
        <v>5432</v>
      </c>
    </row>
    <row r="74" spans="1:5" ht="15" customHeight="1" thickBot="1">
      <c r="A74" s="552" t="s">
        <v>18</v>
      </c>
      <c r="B74" s="391">
        <f>B73/B72</f>
        <v>34.820512820512818</v>
      </c>
      <c r="C74" s="391">
        <v>10</v>
      </c>
      <c r="D74" s="391">
        <f>D73/D72</f>
        <v>13.682619647355164</v>
      </c>
      <c r="E74" s="391">
        <f>E73/E72</f>
        <v>13.58</v>
      </c>
    </row>
    <row r="75" spans="1:5" ht="15" customHeight="1" thickBot="1">
      <c r="A75" s="552" t="s">
        <v>19</v>
      </c>
      <c r="B75" s="572"/>
      <c r="C75" s="573">
        <f>C72/B72-1</f>
        <v>1.5320512820512819</v>
      </c>
      <c r="D75" s="573">
        <f>D72/C72-1</f>
        <v>5.0632911392405333E-3</v>
      </c>
      <c r="E75" s="573">
        <f>E72/D72-1</f>
        <v>7.5566750629723067E-3</v>
      </c>
    </row>
    <row r="76" spans="1:5" ht="15" customHeight="1" thickBot="1">
      <c r="A76" s="552" t="s">
        <v>21</v>
      </c>
      <c r="B76" s="572"/>
      <c r="C76" s="573">
        <f>C73/B73-1</f>
        <v>0</v>
      </c>
      <c r="D76" s="573">
        <f t="shared" ref="D76:E77" si="9">D73/C73-1</f>
        <v>0</v>
      </c>
      <c r="E76" s="573">
        <f t="shared" si="9"/>
        <v>0</v>
      </c>
    </row>
    <row r="77" spans="1:5" ht="15" customHeight="1" thickBot="1">
      <c r="A77" s="552" t="s">
        <v>22</v>
      </c>
      <c r="B77" s="572"/>
      <c r="C77" s="573">
        <f>C74/B74-1</f>
        <v>-0.71281296023564056</v>
      </c>
      <c r="D77" s="573">
        <f t="shared" si="9"/>
        <v>0.36826196473551631</v>
      </c>
      <c r="E77" s="573">
        <f t="shared" si="9"/>
        <v>-7.5000000000000622E-3</v>
      </c>
    </row>
    <row r="78" spans="1:5" ht="15" customHeight="1" thickBot="1">
      <c r="A78" s="1225" t="s">
        <v>103</v>
      </c>
      <c r="B78" s="1226"/>
      <c r="C78" s="1226"/>
      <c r="D78" s="1226"/>
      <c r="E78" s="1227"/>
    </row>
    <row r="79" spans="1:5" ht="15" customHeight="1">
      <c r="A79" s="1223"/>
      <c r="B79" s="562">
        <v>2021</v>
      </c>
      <c r="C79" s="562">
        <v>2022</v>
      </c>
      <c r="D79" s="562">
        <v>2023</v>
      </c>
      <c r="E79" s="562">
        <v>2024</v>
      </c>
    </row>
    <row r="80" spans="1:5" ht="15" customHeight="1" thickBot="1">
      <c r="A80" s="1224"/>
      <c r="B80" s="563" t="s">
        <v>7</v>
      </c>
      <c r="C80" s="563" t="s">
        <v>8</v>
      </c>
      <c r="D80" s="563" t="s">
        <v>8</v>
      </c>
      <c r="E80" s="563" t="s">
        <v>8</v>
      </c>
    </row>
    <row r="81" spans="1:5" ht="15" customHeight="1" thickBot="1">
      <c r="A81" s="574" t="s">
        <v>23</v>
      </c>
      <c r="B81" s="575">
        <v>0</v>
      </c>
      <c r="C81" s="575">
        <v>0</v>
      </c>
      <c r="D81" s="575">
        <v>0</v>
      </c>
      <c r="E81" s="575">
        <v>0</v>
      </c>
    </row>
    <row r="82" spans="1:5" ht="15" customHeight="1" thickBot="1">
      <c r="A82" s="576" t="s">
        <v>154</v>
      </c>
      <c r="B82" s="577"/>
      <c r="C82" s="578"/>
      <c r="D82" s="578"/>
      <c r="E82" s="578"/>
    </row>
    <row r="83" spans="1:5" ht="15" customHeight="1" thickBot="1">
      <c r="A83" s="576" t="s">
        <v>155</v>
      </c>
      <c r="B83" s="577"/>
      <c r="C83" s="578"/>
      <c r="D83" s="578"/>
      <c r="E83" s="578"/>
    </row>
    <row r="84" spans="1:5" ht="23.25" customHeight="1" thickBot="1">
      <c r="A84" s="574" t="s">
        <v>24</v>
      </c>
      <c r="B84" s="575">
        <v>0</v>
      </c>
      <c r="C84" s="575">
        <v>0</v>
      </c>
      <c r="D84" s="575">
        <v>0</v>
      </c>
      <c r="E84" s="575">
        <v>0</v>
      </c>
    </row>
    <row r="85" spans="1:5" ht="15" customHeight="1" thickBot="1">
      <c r="A85" s="576" t="s">
        <v>154</v>
      </c>
      <c r="B85" s="577"/>
      <c r="C85" s="575"/>
      <c r="D85" s="575"/>
      <c r="E85" s="575"/>
    </row>
    <row r="86" spans="1:5" ht="15" customHeight="1" thickBot="1">
      <c r="A86" s="576" t="s">
        <v>155</v>
      </c>
      <c r="B86" s="577"/>
      <c r="C86" s="575"/>
      <c r="D86" s="575"/>
      <c r="E86" s="575"/>
    </row>
    <row r="87" spans="1:5" ht="15" customHeight="1" thickBot="1">
      <c r="A87" s="574" t="s">
        <v>25</v>
      </c>
      <c r="B87" s="577">
        <f>B88</f>
        <v>5432</v>
      </c>
      <c r="C87" s="577">
        <f t="shared" ref="C87:E87" si="10">C88</f>
        <v>5432</v>
      </c>
      <c r="D87" s="577">
        <f t="shared" si="10"/>
        <v>5432</v>
      </c>
      <c r="E87" s="577">
        <f t="shared" si="10"/>
        <v>5432</v>
      </c>
    </row>
    <row r="88" spans="1:5" ht="15" customHeight="1" thickBot="1">
      <c r="A88" s="576" t="s">
        <v>154</v>
      </c>
      <c r="B88" s="577">
        <v>5432</v>
      </c>
      <c r="C88" s="577">
        <v>5432</v>
      </c>
      <c r="D88" s="577">
        <v>5432</v>
      </c>
      <c r="E88" s="577">
        <v>5432</v>
      </c>
    </row>
    <row r="89" spans="1:5" ht="15" customHeight="1" thickBot="1">
      <c r="A89" s="576" t="s">
        <v>155</v>
      </c>
      <c r="B89" s="577"/>
      <c r="C89" s="575"/>
      <c r="D89" s="575"/>
      <c r="E89" s="575"/>
    </row>
    <row r="90" spans="1:5" ht="15" customHeight="1" thickBot="1">
      <c r="A90" s="574" t="s">
        <v>26</v>
      </c>
      <c r="B90" s="577"/>
      <c r="C90" s="575"/>
      <c r="D90" s="575"/>
      <c r="E90" s="575"/>
    </row>
    <row r="91" spans="1:5" ht="15" customHeight="1" thickBot="1">
      <c r="A91" s="576" t="s">
        <v>154</v>
      </c>
      <c r="B91" s="577"/>
      <c r="C91" s="575"/>
      <c r="D91" s="575"/>
      <c r="E91" s="575"/>
    </row>
    <row r="92" spans="1:5" ht="15" customHeight="1" thickBot="1">
      <c r="A92" s="576" t="s">
        <v>155</v>
      </c>
      <c r="B92" s="577"/>
      <c r="C92" s="575"/>
      <c r="D92" s="575"/>
      <c r="E92" s="575"/>
    </row>
    <row r="93" spans="1:5" ht="15" customHeight="1" thickBot="1">
      <c r="A93" s="574" t="s">
        <v>27</v>
      </c>
      <c r="B93" s="577"/>
      <c r="C93" s="575"/>
      <c r="D93" s="575"/>
      <c r="E93" s="575"/>
    </row>
    <row r="94" spans="1:5" ht="15" customHeight="1" thickBot="1">
      <c r="A94" s="576" t="s">
        <v>154</v>
      </c>
      <c r="B94" s="577"/>
      <c r="C94" s="575"/>
      <c r="D94" s="575"/>
      <c r="E94" s="575"/>
    </row>
    <row r="95" spans="1:5" ht="15" customHeight="1" thickBot="1">
      <c r="A95" s="576" t="s">
        <v>155</v>
      </c>
      <c r="B95" s="577"/>
      <c r="C95" s="575"/>
      <c r="D95" s="575"/>
      <c r="E95" s="575"/>
    </row>
    <row r="96" spans="1:5" ht="15" customHeight="1" thickBot="1">
      <c r="A96" s="574" t="s">
        <v>28</v>
      </c>
      <c r="B96" s="577">
        <v>0</v>
      </c>
      <c r="C96" s="575">
        <v>0</v>
      </c>
      <c r="D96" s="575">
        <v>0</v>
      </c>
      <c r="E96" s="575">
        <v>0</v>
      </c>
    </row>
    <row r="97" spans="1:5" ht="15" customHeight="1" thickBot="1">
      <c r="A97" s="576" t="s">
        <v>154</v>
      </c>
      <c r="B97" s="577"/>
      <c r="C97" s="575"/>
      <c r="D97" s="575"/>
      <c r="E97" s="575"/>
    </row>
    <row r="98" spans="1:5" ht="15" customHeight="1" thickBot="1">
      <c r="A98" s="576" t="s">
        <v>155</v>
      </c>
      <c r="B98" s="577"/>
      <c r="C98" s="575"/>
      <c r="D98" s="575"/>
      <c r="E98" s="575"/>
    </row>
    <row r="99" spans="1:5" ht="15" customHeight="1" thickBot="1">
      <c r="A99" s="574" t="s">
        <v>29</v>
      </c>
      <c r="B99" s="577"/>
      <c r="C99" s="575"/>
      <c r="D99" s="575"/>
      <c r="E99" s="575"/>
    </row>
    <row r="100" spans="1:5" ht="15" customHeight="1" thickBot="1">
      <c r="A100" s="576" t="s">
        <v>154</v>
      </c>
      <c r="B100" s="577"/>
      <c r="C100" s="575"/>
      <c r="D100" s="575"/>
      <c r="E100" s="575"/>
    </row>
    <row r="101" spans="1:5" ht="15" customHeight="1" thickBot="1">
      <c r="A101" s="576" t="s">
        <v>155</v>
      </c>
      <c r="B101" s="577"/>
      <c r="C101" s="575"/>
      <c r="D101" s="575"/>
      <c r="E101" s="575"/>
    </row>
    <row r="102" spans="1:5" ht="15" customHeight="1" thickBot="1">
      <c r="A102" s="587" t="s">
        <v>33</v>
      </c>
      <c r="B102" s="577">
        <f>B99+B96+B93+B90+B87+B84+B81</f>
        <v>5432</v>
      </c>
      <c r="C102" s="577">
        <f>C99+C96+C93+C90+C87+C84+C81</f>
        <v>5432</v>
      </c>
      <c r="D102" s="577">
        <f t="shared" ref="D102:E102" si="11">D99+D96+D93+D90+D87+D84+D81</f>
        <v>5432</v>
      </c>
      <c r="E102" s="577">
        <f t="shared" si="11"/>
        <v>5432</v>
      </c>
    </row>
    <row r="103" spans="1:5" ht="15" customHeight="1" thickBot="1">
      <c r="A103" s="588" t="s">
        <v>31</v>
      </c>
      <c r="B103" s="585">
        <f>IF(B102-B73=0,0,"Error")</f>
        <v>0</v>
      </c>
      <c r="C103" s="585">
        <f>IF(C102-C73=0,0,"Error")</f>
        <v>0</v>
      </c>
      <c r="D103" s="585">
        <f>IF(D102-D73=0,0,"Error")</f>
        <v>0</v>
      </c>
      <c r="E103" s="585">
        <f>IF(E102-E73=0,0,"Error")</f>
        <v>0</v>
      </c>
    </row>
    <row r="104" spans="1:5" ht="15" customHeight="1" thickBot="1">
      <c r="A104" s="589" t="s">
        <v>34</v>
      </c>
      <c r="B104" s="1239" t="s">
        <v>760</v>
      </c>
      <c r="C104" s="1253"/>
      <c r="D104" s="1253"/>
      <c r="E104" s="1254"/>
    </row>
    <row r="105" spans="1:5" ht="27" customHeight="1" thickBot="1">
      <c r="A105" s="552" t="s">
        <v>14</v>
      </c>
      <c r="B105" s="1011" t="s">
        <v>759</v>
      </c>
      <c r="C105" s="1012"/>
      <c r="D105" s="1012"/>
      <c r="E105" s="1013"/>
    </row>
    <row r="106" spans="1:5" ht="15" customHeight="1" thickBot="1">
      <c r="A106" s="552" t="s">
        <v>15</v>
      </c>
      <c r="B106" s="1231" t="s">
        <v>758</v>
      </c>
      <c r="C106" s="1232"/>
      <c r="D106" s="1232"/>
      <c r="E106" s="1233"/>
    </row>
    <row r="107" spans="1:5" ht="15" customHeight="1">
      <c r="A107" s="1223"/>
      <c r="B107" s="562">
        <v>2021</v>
      </c>
      <c r="C107" s="562">
        <v>2022</v>
      </c>
      <c r="D107" s="562">
        <v>2023</v>
      </c>
      <c r="E107" s="562">
        <v>2024</v>
      </c>
    </row>
    <row r="108" spans="1:5" ht="15" customHeight="1" thickBot="1">
      <c r="A108" s="1224"/>
      <c r="B108" s="563" t="s">
        <v>7</v>
      </c>
      <c r="C108" s="563" t="s">
        <v>8</v>
      </c>
      <c r="D108" s="563" t="s">
        <v>8</v>
      </c>
      <c r="E108" s="563" t="s">
        <v>8</v>
      </c>
    </row>
    <row r="109" spans="1:5" ht="15" customHeight="1" thickBot="1">
      <c r="A109" s="552" t="s">
        <v>16</v>
      </c>
      <c r="B109" s="391">
        <v>5</v>
      </c>
      <c r="C109" s="391">
        <v>5</v>
      </c>
      <c r="D109" s="391">
        <v>5</v>
      </c>
      <c r="E109" s="391">
        <v>5</v>
      </c>
    </row>
    <row r="110" spans="1:5" ht="15" customHeight="1" thickBot="1">
      <c r="A110" s="552" t="s">
        <v>17</v>
      </c>
      <c r="B110" s="391">
        <f>B139</f>
        <v>5298</v>
      </c>
      <c r="C110" s="391">
        <f t="shared" ref="C110:E110" si="12">C139</f>
        <v>5298</v>
      </c>
      <c r="D110" s="391">
        <f t="shared" si="12"/>
        <v>5298</v>
      </c>
      <c r="E110" s="391">
        <f t="shared" si="12"/>
        <v>5298</v>
      </c>
    </row>
    <row r="111" spans="1:5" ht="15" customHeight="1" thickBot="1">
      <c r="A111" s="552" t="s">
        <v>18</v>
      </c>
      <c r="B111" s="391">
        <f>B110/B109</f>
        <v>1059.5999999999999</v>
      </c>
      <c r="C111" s="391">
        <f t="shared" ref="C111:E111" si="13">C110/C109</f>
        <v>1059.5999999999999</v>
      </c>
      <c r="D111" s="391">
        <f t="shared" si="13"/>
        <v>1059.5999999999999</v>
      </c>
      <c r="E111" s="391">
        <f t="shared" si="13"/>
        <v>1059.5999999999999</v>
      </c>
    </row>
    <row r="112" spans="1:5" ht="15" customHeight="1" thickBot="1">
      <c r="A112" s="552" t="s">
        <v>19</v>
      </c>
      <c r="B112" s="572" t="s">
        <v>20</v>
      </c>
      <c r="C112" s="573">
        <f>C109/B109-1</f>
        <v>0</v>
      </c>
      <c r="D112" s="573">
        <f t="shared" ref="D112:E114" si="14">D109/C109-1</f>
        <v>0</v>
      </c>
      <c r="E112" s="573">
        <f t="shared" si="14"/>
        <v>0</v>
      </c>
    </row>
    <row r="113" spans="1:5" ht="15" customHeight="1" thickBot="1">
      <c r="A113" s="552" t="s">
        <v>21</v>
      </c>
      <c r="B113" s="572" t="s">
        <v>20</v>
      </c>
      <c r="C113" s="573">
        <f>C110/B110-1</f>
        <v>0</v>
      </c>
      <c r="D113" s="573">
        <f t="shared" si="14"/>
        <v>0</v>
      </c>
      <c r="E113" s="573">
        <f t="shared" si="14"/>
        <v>0</v>
      </c>
    </row>
    <row r="114" spans="1:5" ht="15" customHeight="1" thickBot="1">
      <c r="A114" s="552" t="s">
        <v>22</v>
      </c>
      <c r="B114" s="572" t="s">
        <v>20</v>
      </c>
      <c r="C114" s="573">
        <f>C111/B111-1</f>
        <v>0</v>
      </c>
      <c r="D114" s="573">
        <f t="shared" si="14"/>
        <v>0</v>
      </c>
      <c r="E114" s="573">
        <f t="shared" si="14"/>
        <v>0</v>
      </c>
    </row>
    <row r="115" spans="1:5" ht="15" customHeight="1" thickBot="1">
      <c r="A115" s="1225" t="s">
        <v>104</v>
      </c>
      <c r="B115" s="1226"/>
      <c r="C115" s="1226"/>
      <c r="D115" s="1226"/>
      <c r="E115" s="1227"/>
    </row>
    <row r="116" spans="1:5" ht="15" customHeight="1">
      <c r="A116" s="1223"/>
      <c r="B116" s="562">
        <v>2021</v>
      </c>
      <c r="C116" s="562">
        <v>2022</v>
      </c>
      <c r="D116" s="562">
        <v>2023</v>
      </c>
      <c r="E116" s="562">
        <v>2024</v>
      </c>
    </row>
    <row r="117" spans="1:5" ht="15" customHeight="1" thickBot="1">
      <c r="A117" s="1224"/>
      <c r="B117" s="563" t="s">
        <v>7</v>
      </c>
      <c r="C117" s="563" t="s">
        <v>8</v>
      </c>
      <c r="D117" s="563" t="s">
        <v>8</v>
      </c>
      <c r="E117" s="563" t="s">
        <v>8</v>
      </c>
    </row>
    <row r="118" spans="1:5" ht="15" customHeight="1" thickBot="1">
      <c r="A118" s="574" t="s">
        <v>23</v>
      </c>
      <c r="B118" s="575">
        <v>0</v>
      </c>
      <c r="C118" s="575">
        <v>0</v>
      </c>
      <c r="D118" s="575">
        <v>0</v>
      </c>
      <c r="E118" s="575">
        <v>0</v>
      </c>
    </row>
    <row r="119" spans="1:5" ht="15" customHeight="1" thickBot="1">
      <c r="A119" s="576" t="s">
        <v>154</v>
      </c>
      <c r="B119" s="577"/>
      <c r="C119" s="590"/>
      <c r="D119" s="590"/>
      <c r="E119" s="590"/>
    </row>
    <row r="120" spans="1:5" ht="15" customHeight="1" thickBot="1">
      <c r="A120" s="576" t="s">
        <v>155</v>
      </c>
      <c r="B120" s="577"/>
      <c r="C120" s="578"/>
      <c r="D120" s="578"/>
      <c r="E120" s="578"/>
    </row>
    <row r="121" spans="1:5" ht="15" customHeight="1" thickBot="1">
      <c r="A121" s="574" t="s">
        <v>24</v>
      </c>
      <c r="B121" s="575">
        <v>0</v>
      </c>
      <c r="C121" s="575">
        <v>0</v>
      </c>
      <c r="D121" s="575">
        <v>0</v>
      </c>
      <c r="E121" s="575">
        <v>0</v>
      </c>
    </row>
    <row r="122" spans="1:5" ht="15" customHeight="1" thickBot="1">
      <c r="A122" s="576" t="s">
        <v>154</v>
      </c>
      <c r="B122" s="577"/>
      <c r="C122" s="575"/>
      <c r="D122" s="575"/>
      <c r="E122" s="575"/>
    </row>
    <row r="123" spans="1:5" ht="15" customHeight="1" thickBot="1">
      <c r="A123" s="576" t="s">
        <v>155</v>
      </c>
      <c r="B123" s="577"/>
      <c r="C123" s="575"/>
      <c r="D123" s="575"/>
      <c r="E123" s="575"/>
    </row>
    <row r="124" spans="1:5" ht="15" customHeight="1" thickBot="1">
      <c r="A124" s="574" t="s">
        <v>25</v>
      </c>
      <c r="B124" s="577">
        <f>B125</f>
        <v>5298</v>
      </c>
      <c r="C124" s="577">
        <f t="shared" ref="C124:E124" si="15">C125</f>
        <v>5298</v>
      </c>
      <c r="D124" s="577">
        <f t="shared" si="15"/>
        <v>5298</v>
      </c>
      <c r="E124" s="577">
        <f t="shared" si="15"/>
        <v>5298</v>
      </c>
    </row>
    <row r="125" spans="1:5" ht="15" customHeight="1" thickBot="1">
      <c r="A125" s="576" t="s">
        <v>154</v>
      </c>
      <c r="B125" s="577">
        <v>5298</v>
      </c>
      <c r="C125" s="577">
        <v>5298</v>
      </c>
      <c r="D125" s="577">
        <v>5298</v>
      </c>
      <c r="E125" s="577">
        <v>5298</v>
      </c>
    </row>
    <row r="126" spans="1:5" ht="15" customHeight="1" thickBot="1">
      <c r="A126" s="576" t="s">
        <v>155</v>
      </c>
      <c r="B126" s="577"/>
      <c r="C126" s="575"/>
      <c r="D126" s="575"/>
      <c r="E126" s="575"/>
    </row>
    <row r="127" spans="1:5" ht="15" customHeight="1" thickBot="1">
      <c r="A127" s="574" t="s">
        <v>26</v>
      </c>
      <c r="B127" s="577"/>
      <c r="C127" s="575"/>
      <c r="D127" s="575"/>
      <c r="E127" s="575"/>
    </row>
    <row r="128" spans="1:5" ht="15" customHeight="1" thickBot="1">
      <c r="A128" s="576" t="s">
        <v>154</v>
      </c>
      <c r="B128" s="577"/>
      <c r="C128" s="575"/>
      <c r="D128" s="575"/>
      <c r="E128" s="575"/>
    </row>
    <row r="129" spans="1:5" ht="15" customHeight="1" thickBot="1">
      <c r="A129" s="576" t="s">
        <v>155</v>
      </c>
      <c r="B129" s="577"/>
      <c r="C129" s="575"/>
      <c r="D129" s="575"/>
      <c r="E129" s="575"/>
    </row>
    <row r="130" spans="1:5" ht="15" customHeight="1" thickBot="1">
      <c r="A130" s="574" t="s">
        <v>27</v>
      </c>
      <c r="B130" s="577"/>
      <c r="C130" s="575"/>
      <c r="D130" s="575"/>
      <c r="E130" s="575"/>
    </row>
    <row r="131" spans="1:5" ht="15" customHeight="1" thickBot="1">
      <c r="A131" s="576" t="s">
        <v>154</v>
      </c>
      <c r="B131" s="577"/>
      <c r="C131" s="575"/>
      <c r="D131" s="575"/>
      <c r="E131" s="575"/>
    </row>
    <row r="132" spans="1:5" ht="15" customHeight="1" thickBot="1">
      <c r="A132" s="576" t="s">
        <v>155</v>
      </c>
      <c r="B132" s="577"/>
      <c r="C132" s="575"/>
      <c r="D132" s="575"/>
      <c r="E132" s="575"/>
    </row>
    <row r="133" spans="1:5" ht="15" customHeight="1" thickBot="1">
      <c r="A133" s="574" t="s">
        <v>28</v>
      </c>
      <c r="B133" s="577">
        <v>0</v>
      </c>
      <c r="C133" s="575">
        <v>0</v>
      </c>
      <c r="D133" s="575">
        <v>0</v>
      </c>
      <c r="E133" s="575">
        <v>0</v>
      </c>
    </row>
    <row r="134" spans="1:5" ht="15" customHeight="1" thickBot="1">
      <c r="A134" s="576" t="s">
        <v>154</v>
      </c>
      <c r="B134" s="577"/>
      <c r="C134" s="575"/>
      <c r="D134" s="575"/>
      <c r="E134" s="575"/>
    </row>
    <row r="135" spans="1:5" ht="15" customHeight="1" thickBot="1">
      <c r="A135" s="576" t="s">
        <v>155</v>
      </c>
      <c r="B135" s="577"/>
      <c r="C135" s="575"/>
      <c r="D135" s="575"/>
      <c r="E135" s="575"/>
    </row>
    <row r="136" spans="1:5" ht="15" customHeight="1" thickBot="1">
      <c r="A136" s="574" t="s">
        <v>29</v>
      </c>
      <c r="B136" s="577">
        <v>0</v>
      </c>
      <c r="C136" s="575">
        <v>0</v>
      </c>
      <c r="D136" s="575">
        <v>0</v>
      </c>
      <c r="E136" s="575">
        <v>0</v>
      </c>
    </row>
    <row r="137" spans="1:5" ht="15" customHeight="1" thickBot="1">
      <c r="A137" s="576" t="s">
        <v>154</v>
      </c>
      <c r="B137" s="577"/>
      <c r="C137" s="581"/>
      <c r="D137" s="581"/>
      <c r="E137" s="581"/>
    </row>
    <row r="138" spans="1:5" ht="15" customHeight="1" thickBot="1">
      <c r="A138" s="576" t="s">
        <v>155</v>
      </c>
      <c r="B138" s="577"/>
      <c r="C138" s="582"/>
      <c r="D138" s="581"/>
      <c r="E138" s="581"/>
    </row>
    <row r="139" spans="1:5" ht="15" customHeight="1" thickBot="1">
      <c r="A139" s="583" t="s">
        <v>35</v>
      </c>
      <c r="B139" s="577">
        <f>B136+B133+B130+B127+B124+B121+B118</f>
        <v>5298</v>
      </c>
      <c r="C139" s="577">
        <f t="shared" ref="C139:E139" si="16">C136+C133+C130+C127+C124+C121+C118</f>
        <v>5298</v>
      </c>
      <c r="D139" s="577">
        <f t="shared" si="16"/>
        <v>5298</v>
      </c>
      <c r="E139" s="577">
        <f t="shared" si="16"/>
        <v>5298</v>
      </c>
    </row>
    <row r="140" spans="1:5" ht="15" customHeight="1" thickBot="1">
      <c r="A140" s="588" t="s">
        <v>31</v>
      </c>
      <c r="B140" s="585">
        <f>IF(B139-B110=0,0,"Error")</f>
        <v>0</v>
      </c>
      <c r="C140" s="585">
        <f>IF(C139-C110=0,0,"Error")</f>
        <v>0</v>
      </c>
      <c r="D140" s="585">
        <f>IF(D139-D110=0,0,"Error")</f>
        <v>0</v>
      </c>
      <c r="E140" s="585">
        <f>IF(E139-E110=0,0,"Error")</f>
        <v>0</v>
      </c>
    </row>
    <row r="141" spans="1:5" ht="15" customHeight="1" thickBot="1">
      <c r="A141" s="589" t="s">
        <v>36</v>
      </c>
      <c r="B141" s="1239" t="s">
        <v>757</v>
      </c>
      <c r="C141" s="1253"/>
      <c r="D141" s="1253"/>
      <c r="E141" s="1254"/>
    </row>
    <row r="142" spans="1:5" ht="26.25" customHeight="1" thickBot="1">
      <c r="A142" s="552" t="s">
        <v>14</v>
      </c>
      <c r="B142" s="1011" t="s">
        <v>756</v>
      </c>
      <c r="C142" s="1012"/>
      <c r="D142" s="1012"/>
      <c r="E142" s="1013"/>
    </row>
    <row r="143" spans="1:5" ht="15" customHeight="1" thickBot="1">
      <c r="A143" s="552" t="s">
        <v>15</v>
      </c>
      <c r="B143" s="1231" t="s">
        <v>755</v>
      </c>
      <c r="C143" s="1232"/>
      <c r="D143" s="1232"/>
      <c r="E143" s="1233"/>
    </row>
    <row r="144" spans="1:5" ht="15" customHeight="1">
      <c r="A144" s="1223"/>
      <c r="B144" s="562">
        <v>2021</v>
      </c>
      <c r="C144" s="562">
        <v>2022</v>
      </c>
      <c r="D144" s="562">
        <v>2023</v>
      </c>
      <c r="E144" s="562">
        <v>2024</v>
      </c>
    </row>
    <row r="145" spans="1:5" ht="15" customHeight="1" thickBot="1">
      <c r="A145" s="1224"/>
      <c r="B145" s="563" t="s">
        <v>7</v>
      </c>
      <c r="C145" s="563" t="s">
        <v>8</v>
      </c>
      <c r="D145" s="563" t="s">
        <v>8</v>
      </c>
      <c r="E145" s="563" t="s">
        <v>8</v>
      </c>
    </row>
    <row r="146" spans="1:5" ht="15" customHeight="1" thickBot="1">
      <c r="A146" s="552" t="s">
        <v>16</v>
      </c>
      <c r="B146" s="591">
        <v>1</v>
      </c>
      <c r="C146" s="591">
        <v>1</v>
      </c>
      <c r="D146" s="591">
        <v>1</v>
      </c>
      <c r="E146" s="591">
        <v>1</v>
      </c>
    </row>
    <row r="147" spans="1:5" ht="15" customHeight="1" thickBot="1">
      <c r="A147" s="552" t="s">
        <v>17</v>
      </c>
      <c r="B147" s="391">
        <f>B176</f>
        <v>27994</v>
      </c>
      <c r="C147" s="391">
        <f t="shared" ref="C147:E147" si="17">C176</f>
        <v>27994</v>
      </c>
      <c r="D147" s="391">
        <f t="shared" si="17"/>
        <v>27994</v>
      </c>
      <c r="E147" s="391">
        <f t="shared" si="17"/>
        <v>27994</v>
      </c>
    </row>
    <row r="148" spans="1:5" ht="15" customHeight="1" thickBot="1">
      <c r="A148" s="552" t="s">
        <v>18</v>
      </c>
      <c r="B148" s="391">
        <f>B147/B146</f>
        <v>27994</v>
      </c>
      <c r="C148" s="391">
        <f t="shared" ref="C148:E148" si="18">C147/C146</f>
        <v>27994</v>
      </c>
      <c r="D148" s="391">
        <f t="shared" si="18"/>
        <v>27994</v>
      </c>
      <c r="E148" s="391">
        <f t="shared" si="18"/>
        <v>27994</v>
      </c>
    </row>
    <row r="149" spans="1:5" ht="15" customHeight="1" thickBot="1">
      <c r="A149" s="552" t="s">
        <v>19</v>
      </c>
      <c r="B149" s="572" t="s">
        <v>20</v>
      </c>
      <c r="C149" s="573">
        <f>C146/B146-1</f>
        <v>0</v>
      </c>
      <c r="D149" s="573">
        <f t="shared" ref="D149:E151" si="19">D146/C146-1</f>
        <v>0</v>
      </c>
      <c r="E149" s="573">
        <f t="shared" si="19"/>
        <v>0</v>
      </c>
    </row>
    <row r="150" spans="1:5" ht="15" customHeight="1" thickBot="1">
      <c r="A150" s="552" t="s">
        <v>21</v>
      </c>
      <c r="B150" s="572" t="s">
        <v>20</v>
      </c>
      <c r="C150" s="573">
        <f>C147/B147-1</f>
        <v>0</v>
      </c>
      <c r="D150" s="573">
        <f t="shared" si="19"/>
        <v>0</v>
      </c>
      <c r="E150" s="573">
        <f t="shared" si="19"/>
        <v>0</v>
      </c>
    </row>
    <row r="151" spans="1:5" ht="15" customHeight="1" thickBot="1">
      <c r="A151" s="552" t="s">
        <v>22</v>
      </c>
      <c r="B151" s="572" t="s">
        <v>20</v>
      </c>
      <c r="C151" s="573">
        <f>C148/B148-1</f>
        <v>0</v>
      </c>
      <c r="D151" s="573">
        <f t="shared" si="19"/>
        <v>0</v>
      </c>
      <c r="E151" s="573">
        <f t="shared" si="19"/>
        <v>0</v>
      </c>
    </row>
    <row r="152" spans="1:5" ht="15" customHeight="1" thickBot="1">
      <c r="A152" s="1225" t="s">
        <v>754</v>
      </c>
      <c r="B152" s="1226"/>
      <c r="C152" s="1226"/>
      <c r="D152" s="1226"/>
      <c r="E152" s="1227"/>
    </row>
    <row r="153" spans="1:5" ht="15" customHeight="1">
      <c r="A153" s="1223"/>
      <c r="B153" s="562">
        <v>2021</v>
      </c>
      <c r="C153" s="562">
        <v>2022</v>
      </c>
      <c r="D153" s="562">
        <v>2023</v>
      </c>
      <c r="E153" s="562">
        <v>2024</v>
      </c>
    </row>
    <row r="154" spans="1:5" ht="15" customHeight="1" thickBot="1">
      <c r="A154" s="1224"/>
      <c r="B154" s="563" t="s">
        <v>7</v>
      </c>
      <c r="C154" s="563" t="s">
        <v>8</v>
      </c>
      <c r="D154" s="563" t="s">
        <v>8</v>
      </c>
      <c r="E154" s="563" t="s">
        <v>8</v>
      </c>
    </row>
    <row r="155" spans="1:5" ht="15" customHeight="1" thickBot="1">
      <c r="A155" s="574" t="s">
        <v>23</v>
      </c>
      <c r="B155" s="575">
        <v>0</v>
      </c>
      <c r="C155" s="575">
        <v>0</v>
      </c>
      <c r="D155" s="575">
        <v>0</v>
      </c>
      <c r="E155" s="575">
        <v>0</v>
      </c>
    </row>
    <row r="156" spans="1:5" ht="15" customHeight="1" thickBot="1">
      <c r="A156" s="576" t="s">
        <v>154</v>
      </c>
      <c r="B156" s="577"/>
      <c r="C156" s="590"/>
      <c r="D156" s="590"/>
      <c r="E156" s="590"/>
    </row>
    <row r="157" spans="1:5" ht="15" customHeight="1" thickBot="1">
      <c r="A157" s="576" t="s">
        <v>155</v>
      </c>
      <c r="B157" s="577"/>
      <c r="C157" s="578"/>
      <c r="D157" s="578"/>
      <c r="E157" s="578"/>
    </row>
    <row r="158" spans="1:5" ht="22.5" customHeight="1" thickBot="1">
      <c r="A158" s="574" t="s">
        <v>24</v>
      </c>
      <c r="B158" s="575">
        <v>0</v>
      </c>
      <c r="C158" s="575">
        <v>0</v>
      </c>
      <c r="D158" s="575">
        <v>0</v>
      </c>
      <c r="E158" s="575">
        <v>0</v>
      </c>
    </row>
    <row r="159" spans="1:5" ht="15" customHeight="1" thickBot="1">
      <c r="A159" s="576" t="s">
        <v>154</v>
      </c>
      <c r="B159" s="577"/>
      <c r="C159" s="575"/>
      <c r="D159" s="575"/>
      <c r="E159" s="575"/>
    </row>
    <row r="160" spans="1:5" ht="15" customHeight="1" thickBot="1">
      <c r="A160" s="576" t="s">
        <v>155</v>
      </c>
      <c r="B160" s="577"/>
      <c r="C160" s="575"/>
      <c r="D160" s="575"/>
      <c r="E160" s="575"/>
    </row>
    <row r="161" spans="1:9" ht="15" customHeight="1" thickBot="1">
      <c r="A161" s="574" t="s">
        <v>25</v>
      </c>
      <c r="B161" s="577">
        <f>SUM(B162)</f>
        <v>6094</v>
      </c>
      <c r="C161" s="577">
        <f t="shared" ref="C161:E161" si="20">SUM(C162)</f>
        <v>6094</v>
      </c>
      <c r="D161" s="577">
        <f t="shared" si="20"/>
        <v>6094</v>
      </c>
      <c r="E161" s="577">
        <f t="shared" si="20"/>
        <v>6094</v>
      </c>
    </row>
    <row r="162" spans="1:9" ht="15" customHeight="1" thickBot="1">
      <c r="A162" s="576" t="s">
        <v>154</v>
      </c>
      <c r="B162" s="577">
        <v>6094</v>
      </c>
      <c r="C162" s="577">
        <v>6094</v>
      </c>
      <c r="D162" s="577">
        <v>6094</v>
      </c>
      <c r="E162" s="577">
        <v>6094</v>
      </c>
      <c r="I162" s="235"/>
    </row>
    <row r="163" spans="1:9" ht="15" customHeight="1" thickBot="1">
      <c r="A163" s="576" t="s">
        <v>155</v>
      </c>
      <c r="B163" s="577"/>
      <c r="C163" s="575"/>
      <c r="D163" s="575"/>
      <c r="E163" s="575"/>
    </row>
    <row r="164" spans="1:9" ht="15" customHeight="1" thickBot="1">
      <c r="A164" s="574" t="s">
        <v>26</v>
      </c>
      <c r="B164" s="577"/>
      <c r="C164" s="575"/>
      <c r="D164" s="575"/>
      <c r="E164" s="575"/>
    </row>
    <row r="165" spans="1:9" ht="15" customHeight="1" thickBot="1">
      <c r="A165" s="576" t="s">
        <v>154</v>
      </c>
      <c r="B165" s="577"/>
      <c r="C165" s="575"/>
      <c r="D165" s="575"/>
      <c r="E165" s="575"/>
    </row>
    <row r="166" spans="1:9" ht="15" customHeight="1" thickBot="1">
      <c r="A166" s="576" t="s">
        <v>155</v>
      </c>
      <c r="B166" s="577"/>
      <c r="C166" s="575"/>
      <c r="D166" s="575"/>
      <c r="E166" s="575"/>
    </row>
    <row r="167" spans="1:9" ht="15" customHeight="1" thickBot="1">
      <c r="A167" s="574" t="s">
        <v>27</v>
      </c>
      <c r="B167" s="577"/>
      <c r="C167" s="575"/>
      <c r="D167" s="575"/>
      <c r="E167" s="575"/>
    </row>
    <row r="168" spans="1:9" ht="15" customHeight="1" thickBot="1">
      <c r="A168" s="576" t="s">
        <v>154</v>
      </c>
      <c r="B168" s="577"/>
      <c r="C168" s="575"/>
      <c r="D168" s="575"/>
      <c r="E168" s="575"/>
    </row>
    <row r="169" spans="1:9" ht="15" customHeight="1" thickBot="1">
      <c r="A169" s="576" t="s">
        <v>155</v>
      </c>
      <c r="B169" s="577"/>
      <c r="C169" s="575"/>
      <c r="D169" s="575"/>
      <c r="E169" s="575"/>
    </row>
    <row r="170" spans="1:9" ht="15" customHeight="1" thickBot="1">
      <c r="A170" s="574" t="s">
        <v>28</v>
      </c>
      <c r="B170" s="577">
        <f>SUM(B171)</f>
        <v>21900</v>
      </c>
      <c r="C170" s="577">
        <f t="shared" ref="C170:E170" si="21">SUM(C171)</f>
        <v>21900</v>
      </c>
      <c r="D170" s="577">
        <f t="shared" si="21"/>
        <v>21900</v>
      </c>
      <c r="E170" s="577">
        <f t="shared" si="21"/>
        <v>21900</v>
      </c>
    </row>
    <row r="171" spans="1:9" ht="15" customHeight="1" thickBot="1">
      <c r="A171" s="576" t="s">
        <v>154</v>
      </c>
      <c r="B171" s="577">
        <v>21900</v>
      </c>
      <c r="C171" s="577">
        <v>21900</v>
      </c>
      <c r="D171" s="577">
        <v>21900</v>
      </c>
      <c r="E171" s="577">
        <v>21900</v>
      </c>
    </row>
    <row r="172" spans="1:9" ht="15" customHeight="1" thickBot="1">
      <c r="A172" s="576" t="s">
        <v>155</v>
      </c>
      <c r="B172" s="577"/>
      <c r="C172" s="575"/>
      <c r="D172" s="575"/>
      <c r="E172" s="575"/>
    </row>
    <row r="173" spans="1:9" ht="22.5" customHeight="1" thickBot="1">
      <c r="A173" s="574" t="s">
        <v>29</v>
      </c>
      <c r="B173" s="577">
        <v>0</v>
      </c>
      <c r="C173" s="575">
        <v>0</v>
      </c>
      <c r="D173" s="575">
        <v>0</v>
      </c>
      <c r="E173" s="575">
        <v>0</v>
      </c>
    </row>
    <row r="174" spans="1:9" ht="15" customHeight="1" thickBot="1">
      <c r="A174" s="576" t="s">
        <v>154</v>
      </c>
      <c r="B174" s="577"/>
      <c r="C174" s="581"/>
      <c r="D174" s="581"/>
      <c r="E174" s="581"/>
    </row>
    <row r="175" spans="1:9" ht="15" customHeight="1" thickBot="1">
      <c r="A175" s="576" t="s">
        <v>155</v>
      </c>
      <c r="B175" s="577"/>
      <c r="C175" s="582"/>
      <c r="D175" s="581"/>
      <c r="E175" s="581"/>
    </row>
    <row r="176" spans="1:9" ht="15" customHeight="1" thickBot="1">
      <c r="A176" s="583" t="s">
        <v>37</v>
      </c>
      <c r="B176" s="577">
        <f>B173+B170+B167+B164+B161+B158+B155</f>
        <v>27994</v>
      </c>
      <c r="C176" s="577">
        <f t="shared" ref="C176:E176" si="22">C173+C170+C167+C164+C161+C158+C155</f>
        <v>27994</v>
      </c>
      <c r="D176" s="577">
        <f t="shared" si="22"/>
        <v>27994</v>
      </c>
      <c r="E176" s="577">
        <f t="shared" si="22"/>
        <v>27994</v>
      </c>
    </row>
    <row r="177" spans="1:7" ht="15" customHeight="1" thickBot="1">
      <c r="A177" s="588" t="s">
        <v>31</v>
      </c>
      <c r="B177" s="585">
        <f>IF(B176-B147=0,0,"Error")</f>
        <v>0</v>
      </c>
      <c r="C177" s="585">
        <f>IF(C176-C147=0,0,"Error")</f>
        <v>0</v>
      </c>
      <c r="D177" s="585">
        <f t="shared" ref="D177:E177" si="23">IF(D176-D147=0,0,"Error")</f>
        <v>0</v>
      </c>
      <c r="E177" s="585">
        <f t="shared" si="23"/>
        <v>0</v>
      </c>
    </row>
    <row r="178" spans="1:7" ht="15" customHeight="1" thickBot="1">
      <c r="A178" s="592" t="s">
        <v>753</v>
      </c>
      <c r="B178" s="1239" t="s">
        <v>752</v>
      </c>
      <c r="C178" s="1240"/>
      <c r="D178" s="1240"/>
      <c r="E178" s="1241"/>
    </row>
    <row r="179" spans="1:7" ht="23.25" customHeight="1" thickBot="1">
      <c r="A179" s="552" t="s">
        <v>14</v>
      </c>
      <c r="B179" s="1011" t="s">
        <v>751</v>
      </c>
      <c r="C179" s="1012"/>
      <c r="D179" s="1012"/>
      <c r="E179" s="1013"/>
    </row>
    <row r="180" spans="1:7" ht="15" customHeight="1" thickBot="1">
      <c r="A180" s="552" t="s">
        <v>15</v>
      </c>
      <c r="B180" s="1231" t="s">
        <v>750</v>
      </c>
      <c r="C180" s="1232"/>
      <c r="D180" s="1232"/>
      <c r="E180" s="1233"/>
    </row>
    <row r="181" spans="1:7" ht="15" customHeight="1">
      <c r="A181" s="1223"/>
      <c r="B181" s="562">
        <v>2021</v>
      </c>
      <c r="C181" s="562">
        <v>2022</v>
      </c>
      <c r="D181" s="562">
        <v>2023</v>
      </c>
      <c r="E181" s="562">
        <v>2024</v>
      </c>
    </row>
    <row r="182" spans="1:7" ht="15" customHeight="1" thickBot="1">
      <c r="A182" s="1224"/>
      <c r="B182" s="593" t="s">
        <v>7</v>
      </c>
      <c r="C182" s="593" t="s">
        <v>8</v>
      </c>
      <c r="D182" s="593" t="s">
        <v>8</v>
      </c>
      <c r="E182" s="593" t="s">
        <v>8</v>
      </c>
    </row>
    <row r="183" spans="1:7" ht="15" customHeight="1" thickBot="1">
      <c r="A183" s="552" t="s">
        <v>16</v>
      </c>
      <c r="B183" s="391">
        <v>12</v>
      </c>
      <c r="C183" s="591">
        <v>12</v>
      </c>
      <c r="D183" s="591">
        <v>13</v>
      </c>
      <c r="E183" s="591">
        <v>13</v>
      </c>
    </row>
    <row r="184" spans="1:7" ht="15" customHeight="1" thickBot="1">
      <c r="A184" s="552" t="s">
        <v>17</v>
      </c>
      <c r="B184" s="391">
        <f>B213</f>
        <v>4035</v>
      </c>
      <c r="C184" s="391">
        <f t="shared" ref="C184:F184" si="24">C213</f>
        <v>4035</v>
      </c>
      <c r="D184" s="391">
        <f t="shared" si="24"/>
        <v>6285</v>
      </c>
      <c r="E184" s="391">
        <f t="shared" si="24"/>
        <v>6285</v>
      </c>
      <c r="F184" s="391">
        <f t="shared" si="24"/>
        <v>0</v>
      </c>
      <c r="G184" s="594"/>
    </row>
    <row r="185" spans="1:7" ht="15" customHeight="1" thickBot="1">
      <c r="A185" s="552" t="s">
        <v>18</v>
      </c>
      <c r="B185" s="391">
        <f>B184/B183</f>
        <v>336.25</v>
      </c>
      <c r="C185" s="391">
        <f>C184/C183</f>
        <v>336.25</v>
      </c>
      <c r="D185" s="391">
        <f>D184/D183</f>
        <v>483.46153846153845</v>
      </c>
      <c r="E185" s="391">
        <f>E184/E183</f>
        <v>483.46153846153845</v>
      </c>
    </row>
    <row r="186" spans="1:7" ht="15" customHeight="1" thickBot="1">
      <c r="A186" s="552" t="s">
        <v>19</v>
      </c>
      <c r="B186" s="572"/>
      <c r="C186" s="573">
        <f>C183/B183-1</f>
        <v>0</v>
      </c>
      <c r="D186" s="573">
        <f>D183/C183-1</f>
        <v>8.3333333333333259E-2</v>
      </c>
      <c r="E186" s="573">
        <f>E183/D183-1</f>
        <v>0</v>
      </c>
    </row>
    <row r="187" spans="1:7" ht="15" customHeight="1" thickBot="1">
      <c r="A187" s="552" t="s">
        <v>21</v>
      </c>
      <c r="B187" s="572"/>
      <c r="C187" s="573">
        <f>C184/B184-1</f>
        <v>0</v>
      </c>
      <c r="D187" s="573">
        <f t="shared" ref="D187:E188" si="25">D184/C184-1</f>
        <v>0.55762081784386619</v>
      </c>
      <c r="E187" s="573">
        <f t="shared" si="25"/>
        <v>0</v>
      </c>
    </row>
    <row r="188" spans="1:7" ht="15" customHeight="1" thickBot="1">
      <c r="A188" s="552" t="s">
        <v>22</v>
      </c>
      <c r="B188" s="572"/>
      <c r="C188" s="573">
        <f>C185/B185-1</f>
        <v>0</v>
      </c>
      <c r="D188" s="573">
        <f t="shared" si="25"/>
        <v>0.43780383185587635</v>
      </c>
      <c r="E188" s="573">
        <f t="shared" si="25"/>
        <v>0</v>
      </c>
    </row>
    <row r="189" spans="1:7" ht="15" customHeight="1" thickBot="1">
      <c r="A189" s="1225" t="s">
        <v>749</v>
      </c>
      <c r="B189" s="1226"/>
      <c r="C189" s="1226"/>
      <c r="D189" s="1226"/>
      <c r="E189" s="1227"/>
    </row>
    <row r="190" spans="1:7" ht="15" customHeight="1">
      <c r="A190" s="1223"/>
      <c r="B190" s="562">
        <v>2021</v>
      </c>
      <c r="C190" s="562">
        <v>2022</v>
      </c>
      <c r="D190" s="562">
        <v>2023</v>
      </c>
      <c r="E190" s="562">
        <v>2024</v>
      </c>
    </row>
    <row r="191" spans="1:7" ht="15" customHeight="1" thickBot="1">
      <c r="A191" s="1224"/>
      <c r="B191" s="563" t="s">
        <v>7</v>
      </c>
      <c r="C191" s="563" t="s">
        <v>8</v>
      </c>
      <c r="D191" s="563" t="s">
        <v>8</v>
      </c>
      <c r="E191" s="563" t="s">
        <v>8</v>
      </c>
    </row>
    <row r="192" spans="1:7" ht="15" customHeight="1" thickBot="1">
      <c r="A192" s="574" t="s">
        <v>23</v>
      </c>
      <c r="B192" s="575">
        <v>0</v>
      </c>
      <c r="C192" s="575">
        <v>0</v>
      </c>
      <c r="D192" s="575">
        <v>0</v>
      </c>
      <c r="E192" s="575">
        <v>0</v>
      </c>
    </row>
    <row r="193" spans="1:5" ht="15" customHeight="1" thickBot="1">
      <c r="A193" s="576" t="s">
        <v>154</v>
      </c>
      <c r="B193" s="577">
        <v>0</v>
      </c>
      <c r="C193" s="575">
        <v>0</v>
      </c>
      <c r="D193" s="575">
        <v>0</v>
      </c>
      <c r="E193" s="575">
        <v>0</v>
      </c>
    </row>
    <row r="194" spans="1:5" ht="15" customHeight="1" thickBot="1">
      <c r="A194" s="576" t="s">
        <v>155</v>
      </c>
      <c r="B194" s="577"/>
      <c r="C194" s="578"/>
      <c r="D194" s="578"/>
      <c r="E194" s="578"/>
    </row>
    <row r="195" spans="1:5" ht="15" customHeight="1" thickBot="1">
      <c r="A195" s="574" t="s">
        <v>24</v>
      </c>
      <c r="B195" s="575">
        <v>0</v>
      </c>
      <c r="C195" s="575">
        <v>0</v>
      </c>
      <c r="D195" s="575">
        <v>0</v>
      </c>
      <c r="E195" s="575">
        <v>0</v>
      </c>
    </row>
    <row r="196" spans="1:5" ht="15" customHeight="1" thickBot="1">
      <c r="A196" s="576" t="s">
        <v>154</v>
      </c>
      <c r="B196" s="577"/>
      <c r="C196" s="575"/>
      <c r="D196" s="575"/>
      <c r="E196" s="575"/>
    </row>
    <row r="197" spans="1:5" ht="15" customHeight="1" thickBot="1">
      <c r="A197" s="576" t="s">
        <v>155</v>
      </c>
      <c r="B197" s="577"/>
      <c r="C197" s="575"/>
      <c r="D197" s="575"/>
      <c r="E197" s="575"/>
    </row>
    <row r="198" spans="1:5" ht="15" customHeight="1" thickBot="1">
      <c r="A198" s="574" t="s">
        <v>25</v>
      </c>
      <c r="B198" s="391">
        <f>B199</f>
        <v>4035</v>
      </c>
      <c r="C198" s="391">
        <f t="shared" ref="C198:E198" si="26">C199</f>
        <v>4035</v>
      </c>
      <c r="D198" s="391">
        <f t="shared" si="26"/>
        <v>6285</v>
      </c>
      <c r="E198" s="391">
        <f t="shared" si="26"/>
        <v>6285</v>
      </c>
    </row>
    <row r="199" spans="1:5" ht="15" customHeight="1" thickBot="1">
      <c r="A199" s="576" t="s">
        <v>154</v>
      </c>
      <c r="B199" s="391">
        <v>4035</v>
      </c>
      <c r="C199" s="391">
        <v>4035</v>
      </c>
      <c r="D199" s="391">
        <v>6285</v>
      </c>
      <c r="E199" s="391">
        <v>6285</v>
      </c>
    </row>
    <row r="200" spans="1:5" ht="15" customHeight="1" thickBot="1">
      <c r="A200" s="576" t="s">
        <v>155</v>
      </c>
      <c r="B200" s="577"/>
      <c r="C200" s="575"/>
      <c r="D200" s="575"/>
      <c r="E200" s="575"/>
    </row>
    <row r="201" spans="1:5" ht="15" customHeight="1" thickBot="1">
      <c r="A201" s="574" t="s">
        <v>26</v>
      </c>
      <c r="B201" s="577"/>
      <c r="C201" s="575"/>
      <c r="D201" s="575"/>
      <c r="E201" s="575"/>
    </row>
    <row r="202" spans="1:5" ht="15" customHeight="1" thickBot="1">
      <c r="A202" s="576" t="s">
        <v>154</v>
      </c>
      <c r="B202" s="577"/>
      <c r="C202" s="575"/>
      <c r="D202" s="575"/>
      <c r="E202" s="575"/>
    </row>
    <row r="203" spans="1:5" ht="15" customHeight="1" thickBot="1">
      <c r="A203" s="576" t="s">
        <v>155</v>
      </c>
      <c r="B203" s="577"/>
      <c r="C203" s="575"/>
      <c r="D203" s="575"/>
      <c r="E203" s="575"/>
    </row>
    <row r="204" spans="1:5" ht="15" customHeight="1" thickBot="1">
      <c r="A204" s="574" t="s">
        <v>27</v>
      </c>
      <c r="B204" s="577"/>
      <c r="C204" s="575"/>
      <c r="D204" s="575"/>
      <c r="E204" s="575"/>
    </row>
    <row r="205" spans="1:5" ht="15" customHeight="1" thickBot="1">
      <c r="A205" s="576" t="s">
        <v>154</v>
      </c>
      <c r="B205" s="577"/>
      <c r="C205" s="575"/>
      <c r="D205" s="575"/>
      <c r="E205" s="575"/>
    </row>
    <row r="206" spans="1:5" ht="15" customHeight="1" thickBot="1">
      <c r="A206" s="576" t="s">
        <v>155</v>
      </c>
      <c r="B206" s="577"/>
      <c r="C206" s="575"/>
      <c r="D206" s="575"/>
      <c r="E206" s="575"/>
    </row>
    <row r="207" spans="1:5" ht="15" customHeight="1" thickBot="1">
      <c r="A207" s="574" t="s">
        <v>28</v>
      </c>
      <c r="B207" s="577">
        <v>0</v>
      </c>
      <c r="C207" s="575">
        <v>0</v>
      </c>
      <c r="D207" s="575">
        <v>0</v>
      </c>
      <c r="E207" s="575">
        <v>0</v>
      </c>
    </row>
    <row r="208" spans="1:5" ht="15" customHeight="1" thickBot="1">
      <c r="A208" s="576" t="s">
        <v>154</v>
      </c>
      <c r="B208" s="577"/>
      <c r="C208" s="575"/>
      <c r="D208" s="575"/>
      <c r="E208" s="575"/>
    </row>
    <row r="209" spans="1:5" ht="15" customHeight="1" thickBot="1">
      <c r="A209" s="576" t="s">
        <v>155</v>
      </c>
      <c r="B209" s="577"/>
      <c r="C209" s="575"/>
      <c r="D209" s="575"/>
      <c r="E209" s="575"/>
    </row>
    <row r="210" spans="1:5" ht="15" customHeight="1" thickBot="1">
      <c r="A210" s="574" t="s">
        <v>29</v>
      </c>
      <c r="B210" s="577"/>
      <c r="C210" s="575"/>
      <c r="D210" s="575"/>
      <c r="E210" s="575"/>
    </row>
    <row r="211" spans="1:5" ht="15" customHeight="1" thickBot="1">
      <c r="A211" s="576" t="s">
        <v>154</v>
      </c>
      <c r="B211" s="577"/>
      <c r="C211" s="575"/>
      <c r="D211" s="575"/>
      <c r="E211" s="575"/>
    </row>
    <row r="212" spans="1:5" ht="15" customHeight="1" thickBot="1">
      <c r="A212" s="576" t="s">
        <v>155</v>
      </c>
      <c r="B212" s="577"/>
      <c r="C212" s="575"/>
      <c r="D212" s="575"/>
      <c r="E212" s="575"/>
    </row>
    <row r="213" spans="1:5" ht="15" customHeight="1" thickBot="1">
      <c r="A213" s="587" t="s">
        <v>63</v>
      </c>
      <c r="B213" s="577">
        <f>B210+B207+B204+B201+B198+B195+B192</f>
        <v>4035</v>
      </c>
      <c r="C213" s="577">
        <f>C210+C207+C204+C201+C198+C195+C192</f>
        <v>4035</v>
      </c>
      <c r="D213" s="577">
        <f t="shared" ref="D213:E213" si="27">D210+D207+D204+D201+D198+D195+D192</f>
        <v>6285</v>
      </c>
      <c r="E213" s="577">
        <f t="shared" si="27"/>
        <v>6285</v>
      </c>
    </row>
    <row r="214" spans="1:5" ht="15" customHeight="1" thickBot="1">
      <c r="A214" s="588" t="s">
        <v>31</v>
      </c>
      <c r="B214" s="585">
        <f>IF(B213-B184=0,0,"Error")</f>
        <v>0</v>
      </c>
      <c r="C214" s="585">
        <f>IF(C213-C184=0,0,"Error")</f>
        <v>0</v>
      </c>
      <c r="D214" s="585">
        <f>IF(D213-D184=0,0,"Error")</f>
        <v>0</v>
      </c>
      <c r="E214" s="585">
        <f>IF(E213-E184=0,0,"Error")</f>
        <v>0</v>
      </c>
    </row>
    <row r="215" spans="1:5" ht="15" customHeight="1" thickBot="1">
      <c r="A215" s="571" t="s">
        <v>105</v>
      </c>
      <c r="B215" s="1239" t="s">
        <v>748</v>
      </c>
      <c r="C215" s="1253"/>
      <c r="D215" s="1253"/>
      <c r="E215" s="1254"/>
    </row>
    <row r="216" spans="1:5" ht="21.75" customHeight="1" thickBot="1">
      <c r="A216" s="552" t="s">
        <v>14</v>
      </c>
      <c r="B216" s="1011" t="s">
        <v>747</v>
      </c>
      <c r="C216" s="1012"/>
      <c r="D216" s="1012"/>
      <c r="E216" s="1013"/>
    </row>
    <row r="217" spans="1:5" ht="15" customHeight="1" thickBot="1">
      <c r="A217" s="552" t="s">
        <v>15</v>
      </c>
      <c r="B217" s="1231" t="s">
        <v>204</v>
      </c>
      <c r="C217" s="1232"/>
      <c r="D217" s="1232"/>
      <c r="E217" s="1233"/>
    </row>
    <row r="218" spans="1:5" ht="15" customHeight="1">
      <c r="A218" s="1223"/>
      <c r="B218" s="562">
        <v>2021</v>
      </c>
      <c r="C218" s="562">
        <v>2022</v>
      </c>
      <c r="D218" s="562">
        <v>2023</v>
      </c>
      <c r="E218" s="562">
        <v>2024</v>
      </c>
    </row>
    <row r="219" spans="1:5" ht="15" customHeight="1" thickBot="1">
      <c r="A219" s="1224"/>
      <c r="B219" s="563" t="s">
        <v>7</v>
      </c>
      <c r="C219" s="563" t="s">
        <v>8</v>
      </c>
      <c r="D219" s="563" t="s">
        <v>8</v>
      </c>
      <c r="E219" s="563" t="s">
        <v>8</v>
      </c>
    </row>
    <row r="220" spans="1:5" ht="15" customHeight="1" thickBot="1">
      <c r="A220" s="552" t="s">
        <v>16</v>
      </c>
      <c r="B220" s="391">
        <v>40</v>
      </c>
      <c r="C220" s="391">
        <v>122</v>
      </c>
      <c r="D220" s="391">
        <v>125</v>
      </c>
      <c r="E220" s="391">
        <v>125</v>
      </c>
    </row>
    <row r="221" spans="1:5" ht="15" customHeight="1" thickBot="1">
      <c r="A221" s="552" t="s">
        <v>17</v>
      </c>
      <c r="B221" s="391">
        <f>B250</f>
        <v>3399</v>
      </c>
      <c r="C221" s="391">
        <f t="shared" ref="C221:E221" si="28">C250</f>
        <v>3899</v>
      </c>
      <c r="D221" s="391">
        <f t="shared" si="28"/>
        <v>6149</v>
      </c>
      <c r="E221" s="391">
        <f t="shared" si="28"/>
        <v>6149</v>
      </c>
    </row>
    <row r="222" spans="1:5" ht="15" customHeight="1" thickBot="1">
      <c r="A222" s="552" t="s">
        <v>18</v>
      </c>
      <c r="B222" s="391">
        <f>B221/B220</f>
        <v>84.974999999999994</v>
      </c>
      <c r="C222" s="391">
        <f t="shared" ref="C222:E222" si="29">C221/C220</f>
        <v>31.959016393442624</v>
      </c>
      <c r="D222" s="391">
        <f t="shared" si="29"/>
        <v>49.192</v>
      </c>
      <c r="E222" s="391">
        <f t="shared" si="29"/>
        <v>49.192</v>
      </c>
    </row>
    <row r="223" spans="1:5" ht="15" customHeight="1" thickBot="1">
      <c r="A223" s="552" t="s">
        <v>19</v>
      </c>
      <c r="B223" s="572" t="s">
        <v>20</v>
      </c>
      <c r="C223" s="573">
        <f>C220/B220-1</f>
        <v>2.0499999999999998</v>
      </c>
      <c r="D223" s="573">
        <f t="shared" ref="D223:E225" si="30">D220/C220-1</f>
        <v>2.4590163934426146E-2</v>
      </c>
      <c r="E223" s="573">
        <f t="shared" si="30"/>
        <v>0</v>
      </c>
    </row>
    <row r="224" spans="1:5" ht="15" customHeight="1" thickBot="1">
      <c r="A224" s="552" t="s">
        <v>21</v>
      </c>
      <c r="B224" s="572" t="s">
        <v>20</v>
      </c>
      <c r="C224" s="573">
        <f>C221/B221-1</f>
        <v>0.14710208884966169</v>
      </c>
      <c r="D224" s="573">
        <f t="shared" si="30"/>
        <v>0.57707104385739938</v>
      </c>
      <c r="E224" s="573">
        <f t="shared" si="30"/>
        <v>0</v>
      </c>
    </row>
    <row r="225" spans="1:5" ht="15" customHeight="1" thickBot="1">
      <c r="A225" s="552" t="s">
        <v>22</v>
      </c>
      <c r="B225" s="572" t="s">
        <v>20</v>
      </c>
      <c r="C225" s="573">
        <f>C222/B222-1</f>
        <v>-0.62390095447552074</v>
      </c>
      <c r="D225" s="573">
        <f t="shared" si="30"/>
        <v>0.5392213388048217</v>
      </c>
      <c r="E225" s="573">
        <f t="shared" si="30"/>
        <v>0</v>
      </c>
    </row>
    <row r="226" spans="1:5" ht="15" customHeight="1" thickBot="1">
      <c r="A226" s="1225" t="s">
        <v>746</v>
      </c>
      <c r="B226" s="1226"/>
      <c r="C226" s="1226"/>
      <c r="D226" s="1226"/>
      <c r="E226" s="1227"/>
    </row>
    <row r="227" spans="1:5" ht="15" customHeight="1">
      <c r="A227" s="1223"/>
      <c r="B227" s="562">
        <v>2021</v>
      </c>
      <c r="C227" s="562">
        <v>2022</v>
      </c>
      <c r="D227" s="562">
        <v>2023</v>
      </c>
      <c r="E227" s="562">
        <v>2024</v>
      </c>
    </row>
    <row r="228" spans="1:5" ht="15" customHeight="1" thickBot="1">
      <c r="A228" s="1224"/>
      <c r="B228" s="563" t="s">
        <v>7</v>
      </c>
      <c r="C228" s="563" t="s">
        <v>8</v>
      </c>
      <c r="D228" s="563" t="s">
        <v>8</v>
      </c>
      <c r="E228" s="563" t="s">
        <v>8</v>
      </c>
    </row>
    <row r="229" spans="1:5" ht="15" customHeight="1" thickBot="1">
      <c r="A229" s="574" t="s">
        <v>23</v>
      </c>
      <c r="B229" s="575">
        <v>0</v>
      </c>
      <c r="C229" s="575">
        <v>0</v>
      </c>
      <c r="D229" s="575">
        <v>0</v>
      </c>
      <c r="E229" s="575">
        <v>0</v>
      </c>
    </row>
    <row r="230" spans="1:5" ht="15" customHeight="1" thickBot="1">
      <c r="A230" s="576" t="s">
        <v>154</v>
      </c>
      <c r="B230" s="577"/>
      <c r="C230" s="590"/>
      <c r="D230" s="590"/>
      <c r="E230" s="590"/>
    </row>
    <row r="231" spans="1:5" ht="15" customHeight="1" thickBot="1">
      <c r="A231" s="576" t="s">
        <v>155</v>
      </c>
      <c r="B231" s="577"/>
      <c r="C231" s="578"/>
      <c r="D231" s="578"/>
      <c r="E231" s="578"/>
    </row>
    <row r="232" spans="1:5" ht="23.25" customHeight="1" thickBot="1">
      <c r="A232" s="574" t="s">
        <v>24</v>
      </c>
      <c r="B232" s="575">
        <v>0</v>
      </c>
      <c r="C232" s="575">
        <v>0</v>
      </c>
      <c r="D232" s="575">
        <v>0</v>
      </c>
      <c r="E232" s="575">
        <v>0</v>
      </c>
    </row>
    <row r="233" spans="1:5" ht="15" customHeight="1" thickBot="1">
      <c r="A233" s="576" t="s">
        <v>154</v>
      </c>
      <c r="B233" s="577"/>
      <c r="C233" s="575"/>
      <c r="D233" s="575"/>
      <c r="E233" s="575"/>
    </row>
    <row r="234" spans="1:5" ht="15" customHeight="1" thickBot="1">
      <c r="A234" s="576" t="s">
        <v>155</v>
      </c>
      <c r="B234" s="577"/>
      <c r="C234" s="575"/>
      <c r="D234" s="575"/>
      <c r="E234" s="575"/>
    </row>
    <row r="235" spans="1:5" ht="15" customHeight="1" thickBot="1">
      <c r="A235" s="574" t="s">
        <v>25</v>
      </c>
      <c r="B235" s="577">
        <f>B236</f>
        <v>3399</v>
      </c>
      <c r="C235" s="577">
        <f t="shared" ref="C235:E235" si="31">C236</f>
        <v>3899</v>
      </c>
      <c r="D235" s="577">
        <f t="shared" si="31"/>
        <v>6149</v>
      </c>
      <c r="E235" s="577">
        <f t="shared" si="31"/>
        <v>6149</v>
      </c>
    </row>
    <row r="236" spans="1:5" ht="15" customHeight="1" thickBot="1">
      <c r="A236" s="576" t="s">
        <v>154</v>
      </c>
      <c r="B236" s="577">
        <v>3399</v>
      </c>
      <c r="C236" s="577">
        <v>3899</v>
      </c>
      <c r="D236" s="577">
        <v>6149</v>
      </c>
      <c r="E236" s="577">
        <v>6149</v>
      </c>
    </row>
    <row r="237" spans="1:5" ht="15" customHeight="1" thickBot="1">
      <c r="A237" s="576" t="s">
        <v>155</v>
      </c>
      <c r="B237" s="577"/>
      <c r="C237" s="575"/>
      <c r="D237" s="575"/>
      <c r="E237" s="575"/>
    </row>
    <row r="238" spans="1:5" ht="15" customHeight="1" thickBot="1">
      <c r="A238" s="574" t="s">
        <v>26</v>
      </c>
      <c r="B238" s="577"/>
      <c r="C238" s="575"/>
      <c r="D238" s="575"/>
      <c r="E238" s="575"/>
    </row>
    <row r="239" spans="1:5" ht="15" customHeight="1" thickBot="1">
      <c r="A239" s="576" t="s">
        <v>154</v>
      </c>
      <c r="B239" s="577"/>
      <c r="C239" s="575"/>
      <c r="D239" s="575"/>
      <c r="E239" s="575"/>
    </row>
    <row r="240" spans="1:5" ht="15" customHeight="1" thickBot="1">
      <c r="A240" s="576" t="s">
        <v>155</v>
      </c>
      <c r="B240" s="577"/>
      <c r="C240" s="575"/>
      <c r="D240" s="575"/>
      <c r="E240" s="575"/>
    </row>
    <row r="241" spans="1:5" ht="15" customHeight="1" thickBot="1">
      <c r="A241" s="574" t="s">
        <v>27</v>
      </c>
      <c r="B241" s="577"/>
      <c r="C241" s="575"/>
      <c r="D241" s="575"/>
      <c r="E241" s="575"/>
    </row>
    <row r="242" spans="1:5" ht="15" customHeight="1" thickBot="1">
      <c r="A242" s="576" t="s">
        <v>154</v>
      </c>
      <c r="B242" s="577"/>
      <c r="C242" s="575"/>
      <c r="D242" s="575"/>
      <c r="E242" s="575"/>
    </row>
    <row r="243" spans="1:5" ht="15" customHeight="1" thickBot="1">
      <c r="A243" s="576" t="s">
        <v>155</v>
      </c>
      <c r="B243" s="577"/>
      <c r="C243" s="575"/>
      <c r="D243" s="575"/>
      <c r="E243" s="575"/>
    </row>
    <row r="244" spans="1:5" ht="15" customHeight="1" thickBot="1">
      <c r="A244" s="574" t="s">
        <v>28</v>
      </c>
      <c r="B244" s="577">
        <v>0</v>
      </c>
      <c r="C244" s="575">
        <v>0</v>
      </c>
      <c r="D244" s="575">
        <v>0</v>
      </c>
      <c r="E244" s="575">
        <v>0</v>
      </c>
    </row>
    <row r="245" spans="1:5" ht="15" customHeight="1" thickBot="1">
      <c r="A245" s="576" t="s">
        <v>154</v>
      </c>
      <c r="B245" s="577">
        <v>0</v>
      </c>
      <c r="C245" s="575">
        <v>0</v>
      </c>
      <c r="D245" s="575">
        <v>0</v>
      </c>
      <c r="E245" s="575">
        <v>0</v>
      </c>
    </row>
    <row r="246" spans="1:5" ht="15" customHeight="1" thickBot="1">
      <c r="A246" s="576" t="s">
        <v>155</v>
      </c>
      <c r="B246" s="577"/>
      <c r="C246" s="575"/>
      <c r="D246" s="575"/>
      <c r="E246" s="575"/>
    </row>
    <row r="247" spans="1:5" ht="15" customHeight="1" thickBot="1">
      <c r="A247" s="574" t="s">
        <v>29</v>
      </c>
      <c r="B247" s="577">
        <v>0</v>
      </c>
      <c r="C247" s="575">
        <v>0</v>
      </c>
      <c r="D247" s="575">
        <v>0</v>
      </c>
      <c r="E247" s="575">
        <v>0</v>
      </c>
    </row>
    <row r="248" spans="1:5" ht="15" customHeight="1" thickBot="1">
      <c r="A248" s="576" t="s">
        <v>154</v>
      </c>
      <c r="B248" s="577"/>
      <c r="C248" s="581"/>
      <c r="D248" s="581"/>
      <c r="E248" s="581"/>
    </row>
    <row r="249" spans="1:5" ht="15" customHeight="1" thickBot="1">
      <c r="A249" s="576" t="s">
        <v>155</v>
      </c>
      <c r="B249" s="577"/>
      <c r="C249" s="582"/>
      <c r="D249" s="581"/>
      <c r="E249" s="581"/>
    </row>
    <row r="250" spans="1:5" ht="15" customHeight="1" thickBot="1">
      <c r="A250" s="583" t="s">
        <v>106</v>
      </c>
      <c r="B250" s="577">
        <f>B247+B244+B241+B238+B235+B232+B229</f>
        <v>3399</v>
      </c>
      <c r="C250" s="577">
        <f>C247+C244+C241+C238+C235+C232+C229</f>
        <v>3899</v>
      </c>
      <c r="D250" s="577">
        <f t="shared" ref="D250:E250" si="32">D247+D244+D241+D238+D235+D232+D229</f>
        <v>6149</v>
      </c>
      <c r="E250" s="577">
        <f t="shared" si="32"/>
        <v>6149</v>
      </c>
    </row>
    <row r="251" spans="1:5" ht="15" customHeight="1" thickBot="1">
      <c r="A251" s="588" t="s">
        <v>31</v>
      </c>
      <c r="B251" s="585">
        <v>0</v>
      </c>
      <c r="C251" s="585">
        <f>IF(C250-C221=0,0,"Error")</f>
        <v>0</v>
      </c>
      <c r="D251" s="585">
        <f>IF(D250-D221=0,0,"Error")</f>
        <v>0</v>
      </c>
      <c r="E251" s="585">
        <f>IF(E250-E221=0,0,"Error")</f>
        <v>0</v>
      </c>
    </row>
    <row r="252" spans="1:5" ht="15" customHeight="1" thickBot="1">
      <c r="A252" s="571" t="s">
        <v>107</v>
      </c>
      <c r="B252" s="1239" t="s">
        <v>745</v>
      </c>
      <c r="C252" s="1253"/>
      <c r="D252" s="1253"/>
      <c r="E252" s="1254"/>
    </row>
    <row r="253" spans="1:5" ht="27" customHeight="1" thickBot="1">
      <c r="A253" s="552" t="s">
        <v>14</v>
      </c>
      <c r="B253" s="1011" t="s">
        <v>744</v>
      </c>
      <c r="C253" s="1012"/>
      <c r="D253" s="1012"/>
      <c r="E253" s="1013"/>
    </row>
    <row r="254" spans="1:5" ht="15" customHeight="1" thickBot="1">
      <c r="A254" s="552" t="s">
        <v>15</v>
      </c>
      <c r="B254" s="1231" t="s">
        <v>743</v>
      </c>
      <c r="C254" s="1232"/>
      <c r="D254" s="1232"/>
      <c r="E254" s="1233"/>
    </row>
    <row r="255" spans="1:5" ht="15" customHeight="1">
      <c r="A255" s="1223"/>
      <c r="B255" s="562">
        <v>2021</v>
      </c>
      <c r="C255" s="562">
        <v>2022</v>
      </c>
      <c r="D255" s="562">
        <v>2023</v>
      </c>
      <c r="E255" s="562">
        <v>2024</v>
      </c>
    </row>
    <row r="256" spans="1:5" ht="15" customHeight="1" thickBot="1">
      <c r="A256" s="1224"/>
      <c r="B256" s="563" t="s">
        <v>7</v>
      </c>
      <c r="C256" s="563" t="s">
        <v>8</v>
      </c>
      <c r="D256" s="563" t="s">
        <v>8</v>
      </c>
      <c r="E256" s="563" t="s">
        <v>8</v>
      </c>
    </row>
    <row r="257" spans="1:7" ht="15" customHeight="1" thickBot="1">
      <c r="A257" s="552" t="s">
        <v>16</v>
      </c>
      <c r="B257" s="391">
        <v>5</v>
      </c>
      <c r="C257" s="391">
        <v>5</v>
      </c>
      <c r="D257" s="391">
        <v>5</v>
      </c>
      <c r="E257" s="391">
        <v>5</v>
      </c>
    </row>
    <row r="258" spans="1:7" ht="15" customHeight="1" thickBot="1">
      <c r="A258" s="552" t="s">
        <v>17</v>
      </c>
      <c r="B258" s="391">
        <f>B287</f>
        <v>3319</v>
      </c>
      <c r="C258" s="391">
        <f t="shared" ref="C258:F258" si="33">C287</f>
        <v>3319</v>
      </c>
      <c r="D258" s="391">
        <f t="shared" si="33"/>
        <v>3319</v>
      </c>
      <c r="E258" s="391">
        <f t="shared" si="33"/>
        <v>3319</v>
      </c>
      <c r="F258" s="391">
        <f t="shared" si="33"/>
        <v>0</v>
      </c>
      <c r="G258" s="594"/>
    </row>
    <row r="259" spans="1:7" ht="15" customHeight="1" thickBot="1">
      <c r="A259" s="552" t="s">
        <v>18</v>
      </c>
      <c r="B259" s="391">
        <f>B258/B257</f>
        <v>663.8</v>
      </c>
      <c r="C259" s="391">
        <f t="shared" ref="C259:E259" si="34">C258/C257</f>
        <v>663.8</v>
      </c>
      <c r="D259" s="391">
        <f t="shared" si="34"/>
        <v>663.8</v>
      </c>
      <c r="E259" s="391">
        <f t="shared" si="34"/>
        <v>663.8</v>
      </c>
    </row>
    <row r="260" spans="1:7" ht="15" customHeight="1" thickBot="1">
      <c r="A260" s="552" t="s">
        <v>19</v>
      </c>
      <c r="B260" s="572" t="s">
        <v>20</v>
      </c>
      <c r="C260" s="573">
        <f>C257/B257-1</f>
        <v>0</v>
      </c>
      <c r="D260" s="573">
        <f t="shared" ref="D260:E262" si="35">D257/C257-1</f>
        <v>0</v>
      </c>
      <c r="E260" s="573">
        <f t="shared" si="35"/>
        <v>0</v>
      </c>
    </row>
    <row r="261" spans="1:7" ht="15" customHeight="1" thickBot="1">
      <c r="A261" s="552" t="s">
        <v>21</v>
      </c>
      <c r="B261" s="572" t="s">
        <v>20</v>
      </c>
      <c r="C261" s="573">
        <f>C258/B258-1</f>
        <v>0</v>
      </c>
      <c r="D261" s="573">
        <f t="shared" si="35"/>
        <v>0</v>
      </c>
      <c r="E261" s="573">
        <f t="shared" si="35"/>
        <v>0</v>
      </c>
    </row>
    <row r="262" spans="1:7" ht="15" customHeight="1" thickBot="1">
      <c r="A262" s="552" t="s">
        <v>22</v>
      </c>
      <c r="B262" s="572" t="s">
        <v>20</v>
      </c>
      <c r="C262" s="573">
        <f>C259/B259-1</f>
        <v>0</v>
      </c>
      <c r="D262" s="573">
        <f t="shared" si="35"/>
        <v>0</v>
      </c>
      <c r="E262" s="573">
        <f t="shared" si="35"/>
        <v>0</v>
      </c>
    </row>
    <row r="263" spans="1:7" ht="15" customHeight="1" thickBot="1">
      <c r="A263" s="1225" t="s">
        <v>742</v>
      </c>
      <c r="B263" s="1226"/>
      <c r="C263" s="1226"/>
      <c r="D263" s="1226"/>
      <c r="E263" s="1227"/>
    </row>
    <row r="264" spans="1:7" ht="15" customHeight="1">
      <c r="A264" s="1223"/>
      <c r="B264" s="562">
        <v>2021</v>
      </c>
      <c r="C264" s="562">
        <v>2022</v>
      </c>
      <c r="D264" s="562">
        <v>2023</v>
      </c>
      <c r="E264" s="562">
        <v>2024</v>
      </c>
    </row>
    <row r="265" spans="1:7" ht="15" customHeight="1" thickBot="1">
      <c r="A265" s="1224"/>
      <c r="B265" s="563" t="s">
        <v>7</v>
      </c>
      <c r="C265" s="563" t="s">
        <v>8</v>
      </c>
      <c r="D265" s="563" t="s">
        <v>8</v>
      </c>
      <c r="E265" s="563" t="s">
        <v>8</v>
      </c>
    </row>
    <row r="266" spans="1:7" ht="15" customHeight="1" thickBot="1">
      <c r="A266" s="574" t="s">
        <v>23</v>
      </c>
      <c r="B266" s="575">
        <v>0</v>
      </c>
      <c r="C266" s="575">
        <v>0</v>
      </c>
      <c r="D266" s="575">
        <v>0</v>
      </c>
      <c r="E266" s="575">
        <v>0</v>
      </c>
    </row>
    <row r="267" spans="1:7" ht="15" customHeight="1" thickBot="1">
      <c r="A267" s="576" t="s">
        <v>154</v>
      </c>
      <c r="B267" s="577"/>
      <c r="C267" s="590"/>
      <c r="D267" s="590"/>
      <c r="E267" s="590"/>
    </row>
    <row r="268" spans="1:7" ht="15" customHeight="1" thickBot="1">
      <c r="A268" s="576" t="s">
        <v>155</v>
      </c>
      <c r="B268" s="577"/>
      <c r="C268" s="578"/>
      <c r="D268" s="578"/>
      <c r="E268" s="578"/>
    </row>
    <row r="269" spans="1:7" ht="22.5" customHeight="1" thickBot="1">
      <c r="A269" s="574" t="s">
        <v>24</v>
      </c>
      <c r="B269" s="575">
        <v>0</v>
      </c>
      <c r="C269" s="575">
        <v>0</v>
      </c>
      <c r="D269" s="575">
        <v>0</v>
      </c>
      <c r="E269" s="575">
        <v>0</v>
      </c>
    </row>
    <row r="270" spans="1:7" ht="15" customHeight="1" thickBot="1">
      <c r="A270" s="576" t="s">
        <v>154</v>
      </c>
      <c r="B270" s="577"/>
      <c r="C270" s="575"/>
      <c r="D270" s="575"/>
      <c r="E270" s="575"/>
    </row>
    <row r="271" spans="1:7" ht="15" customHeight="1" thickBot="1">
      <c r="A271" s="576" t="s">
        <v>155</v>
      </c>
      <c r="B271" s="577"/>
      <c r="C271" s="575"/>
      <c r="D271" s="575"/>
      <c r="E271" s="575"/>
    </row>
    <row r="272" spans="1:7" ht="15" customHeight="1" thickBot="1">
      <c r="A272" s="574" t="s">
        <v>25</v>
      </c>
      <c r="B272" s="577">
        <f>B273</f>
        <v>3319</v>
      </c>
      <c r="C272" s="577">
        <f t="shared" ref="C272:E272" si="36">C273</f>
        <v>3319</v>
      </c>
      <c r="D272" s="577">
        <f t="shared" si="36"/>
        <v>3319</v>
      </c>
      <c r="E272" s="577">
        <f t="shared" si="36"/>
        <v>3319</v>
      </c>
    </row>
    <row r="273" spans="1:5" ht="15" customHeight="1" thickBot="1">
      <c r="A273" s="576" t="s">
        <v>154</v>
      </c>
      <c r="B273" s="577">
        <v>3319</v>
      </c>
      <c r="C273" s="577">
        <v>3319</v>
      </c>
      <c r="D273" s="577">
        <v>3319</v>
      </c>
      <c r="E273" s="577">
        <v>3319</v>
      </c>
    </row>
    <row r="274" spans="1:5" ht="15" customHeight="1" thickBot="1">
      <c r="A274" s="576" t="s">
        <v>155</v>
      </c>
      <c r="B274" s="577"/>
      <c r="C274" s="575"/>
      <c r="D274" s="575"/>
      <c r="E274" s="575"/>
    </row>
    <row r="275" spans="1:5" ht="15" customHeight="1" thickBot="1">
      <c r="A275" s="574" t="s">
        <v>26</v>
      </c>
      <c r="B275" s="577"/>
      <c r="C275" s="575"/>
      <c r="D275" s="575"/>
      <c r="E275" s="575"/>
    </row>
    <row r="276" spans="1:5" ht="15" customHeight="1" thickBot="1">
      <c r="A276" s="576" t="s">
        <v>154</v>
      </c>
      <c r="B276" s="577"/>
      <c r="C276" s="575"/>
      <c r="D276" s="575"/>
      <c r="E276" s="575"/>
    </row>
    <row r="277" spans="1:5" ht="15" customHeight="1" thickBot="1">
      <c r="A277" s="576" t="s">
        <v>155</v>
      </c>
      <c r="B277" s="577"/>
      <c r="C277" s="575"/>
      <c r="D277" s="575"/>
      <c r="E277" s="575"/>
    </row>
    <row r="278" spans="1:5" ht="15" customHeight="1" thickBot="1">
      <c r="A278" s="574" t="s">
        <v>27</v>
      </c>
      <c r="B278" s="577"/>
      <c r="C278" s="575"/>
      <c r="D278" s="575"/>
      <c r="E278" s="575"/>
    </row>
    <row r="279" spans="1:5" ht="15" customHeight="1" thickBot="1">
      <c r="A279" s="576" t="s">
        <v>154</v>
      </c>
      <c r="B279" s="577"/>
      <c r="C279" s="575"/>
      <c r="D279" s="575"/>
      <c r="E279" s="575"/>
    </row>
    <row r="280" spans="1:5" ht="15" customHeight="1" thickBot="1">
      <c r="A280" s="576" t="s">
        <v>155</v>
      </c>
      <c r="B280" s="577"/>
      <c r="C280" s="575"/>
      <c r="D280" s="575"/>
      <c r="E280" s="575"/>
    </row>
    <row r="281" spans="1:5" ht="15" customHeight="1" thickBot="1">
      <c r="A281" s="574" t="s">
        <v>28</v>
      </c>
      <c r="B281" s="577">
        <v>0</v>
      </c>
      <c r="C281" s="575">
        <v>0</v>
      </c>
      <c r="D281" s="575">
        <v>0</v>
      </c>
      <c r="E281" s="575">
        <v>0</v>
      </c>
    </row>
    <row r="282" spans="1:5" ht="15" customHeight="1" thickBot="1">
      <c r="A282" s="576" t="s">
        <v>154</v>
      </c>
      <c r="B282" s="577"/>
      <c r="C282" s="575"/>
      <c r="D282" s="575"/>
      <c r="E282" s="575"/>
    </row>
    <row r="283" spans="1:5" ht="15" customHeight="1" thickBot="1">
      <c r="A283" s="576" t="s">
        <v>155</v>
      </c>
      <c r="B283" s="577"/>
      <c r="C283" s="575"/>
      <c r="D283" s="575"/>
      <c r="E283" s="575"/>
    </row>
    <row r="284" spans="1:5" ht="21.75" customHeight="1" thickBot="1">
      <c r="A284" s="574" t="s">
        <v>29</v>
      </c>
      <c r="B284" s="577">
        <v>0</v>
      </c>
      <c r="C284" s="575">
        <v>0</v>
      </c>
      <c r="D284" s="575">
        <v>0</v>
      </c>
      <c r="E284" s="575">
        <v>0</v>
      </c>
    </row>
    <row r="285" spans="1:5" ht="15" customHeight="1" thickBot="1">
      <c r="A285" s="576" t="s">
        <v>154</v>
      </c>
      <c r="B285" s="577"/>
      <c r="C285" s="581"/>
      <c r="D285" s="581"/>
      <c r="E285" s="581"/>
    </row>
    <row r="286" spans="1:5" ht="15" customHeight="1" thickBot="1">
      <c r="A286" s="576" t="s">
        <v>155</v>
      </c>
      <c r="B286" s="577"/>
      <c r="C286" s="582"/>
      <c r="D286" s="581"/>
      <c r="E286" s="581"/>
    </row>
    <row r="287" spans="1:5" ht="15" customHeight="1" thickBot="1">
      <c r="A287" s="583" t="s">
        <v>109</v>
      </c>
      <c r="B287" s="577">
        <f>B284+B281+B278+B275+B272+B269+B266</f>
        <v>3319</v>
      </c>
      <c r="C287" s="577">
        <f t="shared" ref="C287:E287" si="37">C284+C281+C278+C275+C272+C269+C266</f>
        <v>3319</v>
      </c>
      <c r="D287" s="577">
        <f t="shared" si="37"/>
        <v>3319</v>
      </c>
      <c r="E287" s="577">
        <f t="shared" si="37"/>
        <v>3319</v>
      </c>
    </row>
    <row r="288" spans="1:5" ht="15" customHeight="1" thickBot="1">
      <c r="A288" s="588" t="s">
        <v>31</v>
      </c>
      <c r="B288" s="585">
        <f>IF(B287-B258=0,0,"Error")</f>
        <v>0</v>
      </c>
      <c r="C288" s="585">
        <f>IF(C287-C258=0,0,"Error")</f>
        <v>0</v>
      </c>
      <c r="D288" s="585">
        <f>IF(D287-D258=0,0,"Error")</f>
        <v>0</v>
      </c>
      <c r="E288" s="585">
        <f>IF(E287-E258=0,0,"Error")</f>
        <v>0</v>
      </c>
    </row>
    <row r="289" spans="1:5" ht="15" customHeight="1" thickBot="1">
      <c r="A289" s="571" t="s">
        <v>314</v>
      </c>
      <c r="B289" s="1239" t="s">
        <v>741</v>
      </c>
      <c r="C289" s="1253"/>
      <c r="D289" s="1253"/>
      <c r="E289" s="1254"/>
    </row>
    <row r="290" spans="1:5" ht="26.25" customHeight="1" thickBot="1">
      <c r="A290" s="552" t="s">
        <v>14</v>
      </c>
      <c r="B290" s="1011" t="s">
        <v>740</v>
      </c>
      <c r="C290" s="1012"/>
      <c r="D290" s="1012"/>
      <c r="E290" s="1013"/>
    </row>
    <row r="291" spans="1:5" ht="15" customHeight="1" thickBot="1">
      <c r="A291" s="552" t="s">
        <v>15</v>
      </c>
      <c r="B291" s="1231" t="s">
        <v>2879</v>
      </c>
      <c r="C291" s="1232"/>
      <c r="D291" s="1232"/>
      <c r="E291" s="1233"/>
    </row>
    <row r="292" spans="1:5" ht="15" customHeight="1">
      <c r="A292" s="1223"/>
      <c r="B292" s="562">
        <v>2021</v>
      </c>
      <c r="C292" s="562">
        <v>2022</v>
      </c>
      <c r="D292" s="562">
        <v>2023</v>
      </c>
      <c r="E292" s="562">
        <v>2024</v>
      </c>
    </row>
    <row r="293" spans="1:5" ht="15" customHeight="1" thickBot="1">
      <c r="A293" s="1224"/>
      <c r="B293" s="563" t="s">
        <v>7</v>
      </c>
      <c r="C293" s="563" t="s">
        <v>8</v>
      </c>
      <c r="D293" s="563" t="s">
        <v>8</v>
      </c>
      <c r="E293" s="563" t="s">
        <v>8</v>
      </c>
    </row>
    <row r="294" spans="1:5" ht="15" customHeight="1" thickBot="1">
      <c r="A294" s="552" t="s">
        <v>16</v>
      </c>
      <c r="B294" s="391">
        <v>10</v>
      </c>
      <c r="C294" s="391">
        <v>22</v>
      </c>
      <c r="D294" s="391">
        <v>24</v>
      </c>
      <c r="E294" s="391">
        <v>26</v>
      </c>
    </row>
    <row r="295" spans="1:5" ht="15" customHeight="1" thickBot="1">
      <c r="A295" s="552" t="s">
        <v>17</v>
      </c>
      <c r="B295" s="391">
        <f>B324</f>
        <v>2500</v>
      </c>
      <c r="C295" s="391">
        <f t="shared" ref="C295:E295" si="38">C324</f>
        <v>2500</v>
      </c>
      <c r="D295" s="391">
        <f t="shared" si="38"/>
        <v>2500</v>
      </c>
      <c r="E295" s="391">
        <f t="shared" si="38"/>
        <v>2500</v>
      </c>
    </row>
    <row r="296" spans="1:5" ht="15" customHeight="1" thickBot="1">
      <c r="A296" s="552" t="s">
        <v>18</v>
      </c>
      <c r="B296" s="391">
        <f>B295/B294</f>
        <v>250</v>
      </c>
      <c r="C296" s="391">
        <f t="shared" ref="C296:E296" si="39">C295/C294</f>
        <v>113.63636363636364</v>
      </c>
      <c r="D296" s="391">
        <f t="shared" si="39"/>
        <v>104.16666666666667</v>
      </c>
      <c r="E296" s="391">
        <f t="shared" si="39"/>
        <v>96.15384615384616</v>
      </c>
    </row>
    <row r="297" spans="1:5" ht="15" customHeight="1" thickBot="1">
      <c r="A297" s="552" t="s">
        <v>19</v>
      </c>
      <c r="B297" s="595"/>
      <c r="C297" s="573">
        <f>C294/B294-1</f>
        <v>1.2000000000000002</v>
      </c>
      <c r="D297" s="573">
        <f t="shared" ref="D297:E299" si="40">D294/C294-1</f>
        <v>9.0909090909090828E-2</v>
      </c>
      <c r="E297" s="573">
        <f t="shared" si="40"/>
        <v>8.3333333333333259E-2</v>
      </c>
    </row>
    <row r="298" spans="1:5" ht="15" customHeight="1" thickBot="1">
      <c r="A298" s="552" t="s">
        <v>21</v>
      </c>
      <c r="B298" s="572" t="s">
        <v>20</v>
      </c>
      <c r="C298" s="573">
        <f>C295/B295-1</f>
        <v>0</v>
      </c>
      <c r="D298" s="573">
        <f t="shared" si="40"/>
        <v>0</v>
      </c>
      <c r="E298" s="573">
        <f t="shared" si="40"/>
        <v>0</v>
      </c>
    </row>
    <row r="299" spans="1:5" ht="15" customHeight="1" thickBot="1">
      <c r="A299" s="552" t="s">
        <v>22</v>
      </c>
      <c r="B299" s="572" t="s">
        <v>20</v>
      </c>
      <c r="C299" s="573">
        <f>C296/B296-1</f>
        <v>-0.54545454545454541</v>
      </c>
      <c r="D299" s="573">
        <f t="shared" si="40"/>
        <v>-8.333333333333337E-2</v>
      </c>
      <c r="E299" s="573">
        <f t="shared" si="40"/>
        <v>-7.6923076923076872E-2</v>
      </c>
    </row>
    <row r="300" spans="1:5" ht="15" customHeight="1" thickBot="1">
      <c r="A300" s="1225" t="s">
        <v>739</v>
      </c>
      <c r="B300" s="1226"/>
      <c r="C300" s="1226"/>
      <c r="D300" s="1226"/>
      <c r="E300" s="1227"/>
    </row>
    <row r="301" spans="1:5" ht="15" customHeight="1">
      <c r="A301" s="1223"/>
      <c r="B301" s="562">
        <v>2021</v>
      </c>
      <c r="C301" s="562">
        <v>2022</v>
      </c>
      <c r="D301" s="562">
        <v>2023</v>
      </c>
      <c r="E301" s="562">
        <v>2024</v>
      </c>
    </row>
    <row r="302" spans="1:5" ht="15" customHeight="1" thickBot="1">
      <c r="A302" s="1224"/>
      <c r="B302" s="563" t="s">
        <v>7</v>
      </c>
      <c r="C302" s="563" t="s">
        <v>8</v>
      </c>
      <c r="D302" s="563" t="s">
        <v>8</v>
      </c>
      <c r="E302" s="563" t="s">
        <v>8</v>
      </c>
    </row>
    <row r="303" spans="1:5" ht="15" customHeight="1" thickBot="1">
      <c r="A303" s="574" t="s">
        <v>23</v>
      </c>
      <c r="B303" s="575">
        <v>0</v>
      </c>
      <c r="C303" s="575">
        <v>0</v>
      </c>
      <c r="D303" s="575">
        <v>0</v>
      </c>
      <c r="E303" s="575">
        <v>0</v>
      </c>
    </row>
    <row r="304" spans="1:5" ht="15" customHeight="1" thickBot="1">
      <c r="A304" s="576" t="s">
        <v>154</v>
      </c>
      <c r="B304" s="577"/>
      <c r="C304" s="590"/>
      <c r="D304" s="590"/>
      <c r="E304" s="590"/>
    </row>
    <row r="305" spans="1:8" ht="15" customHeight="1" thickBot="1">
      <c r="A305" s="576" t="s">
        <v>155</v>
      </c>
      <c r="B305" s="577"/>
      <c r="C305" s="578"/>
      <c r="D305" s="578"/>
      <c r="E305" s="578"/>
    </row>
    <row r="306" spans="1:8" ht="25.5" customHeight="1" thickBot="1">
      <c r="A306" s="574" t="s">
        <v>24</v>
      </c>
      <c r="B306" s="575">
        <v>0</v>
      </c>
      <c r="C306" s="575">
        <v>0</v>
      </c>
      <c r="D306" s="575">
        <v>0</v>
      </c>
      <c r="E306" s="575">
        <v>0</v>
      </c>
    </row>
    <row r="307" spans="1:8" ht="15" customHeight="1" thickBot="1">
      <c r="A307" s="576" t="s">
        <v>154</v>
      </c>
      <c r="B307" s="577"/>
      <c r="C307" s="575"/>
      <c r="D307" s="575"/>
      <c r="E307" s="575"/>
    </row>
    <row r="308" spans="1:8" ht="15" customHeight="1" thickBot="1">
      <c r="A308" s="576" t="s">
        <v>155</v>
      </c>
      <c r="B308" s="577"/>
      <c r="C308" s="575"/>
      <c r="D308" s="575"/>
      <c r="E308" s="575"/>
    </row>
    <row r="309" spans="1:8" ht="15" customHeight="1" thickBot="1">
      <c r="A309" s="574" t="s">
        <v>25</v>
      </c>
      <c r="B309" s="391">
        <f>B310</f>
        <v>2500</v>
      </c>
      <c r="C309" s="391">
        <f t="shared" ref="C309:E309" si="41">C310</f>
        <v>2500</v>
      </c>
      <c r="D309" s="391">
        <f t="shared" si="41"/>
        <v>2500</v>
      </c>
      <c r="E309" s="391">
        <f t="shared" si="41"/>
        <v>2500</v>
      </c>
      <c r="H309" s="596"/>
    </row>
    <row r="310" spans="1:8" ht="15" customHeight="1" thickBot="1">
      <c r="A310" s="576" t="s">
        <v>154</v>
      </c>
      <c r="B310" s="391">
        <v>2500</v>
      </c>
      <c r="C310" s="391">
        <v>2500</v>
      </c>
      <c r="D310" s="391">
        <v>2500</v>
      </c>
      <c r="E310" s="391">
        <v>2500</v>
      </c>
    </row>
    <row r="311" spans="1:8" ht="15" customHeight="1" thickBot="1">
      <c r="A311" s="576" t="s">
        <v>155</v>
      </c>
      <c r="B311" s="577"/>
      <c r="C311" s="575"/>
      <c r="D311" s="575"/>
      <c r="E311" s="575"/>
      <c r="H311" s="235"/>
    </row>
    <row r="312" spans="1:8" ht="15" customHeight="1" thickBot="1">
      <c r="A312" s="574" t="s">
        <v>26</v>
      </c>
      <c r="B312" s="577"/>
      <c r="C312" s="575"/>
      <c r="D312" s="575"/>
      <c r="E312" s="575"/>
    </row>
    <row r="313" spans="1:8" ht="15" customHeight="1" thickBot="1">
      <c r="A313" s="576" t="s">
        <v>154</v>
      </c>
      <c r="B313" s="577"/>
      <c r="C313" s="575"/>
      <c r="D313" s="575"/>
      <c r="E313" s="575"/>
    </row>
    <row r="314" spans="1:8" ht="15" customHeight="1" thickBot="1">
      <c r="A314" s="576" t="s">
        <v>155</v>
      </c>
      <c r="B314" s="577"/>
      <c r="C314" s="575"/>
      <c r="D314" s="575"/>
      <c r="E314" s="575"/>
    </row>
    <row r="315" spans="1:8" ht="15" customHeight="1" thickBot="1">
      <c r="A315" s="574" t="s">
        <v>27</v>
      </c>
      <c r="B315" s="577"/>
      <c r="C315" s="575"/>
      <c r="D315" s="575"/>
      <c r="E315" s="575"/>
    </row>
    <row r="316" spans="1:8" ht="15" customHeight="1" thickBot="1">
      <c r="A316" s="576" t="s">
        <v>154</v>
      </c>
      <c r="B316" s="577"/>
      <c r="C316" s="575"/>
      <c r="D316" s="575"/>
      <c r="E316" s="575"/>
    </row>
    <row r="317" spans="1:8" ht="15" customHeight="1" thickBot="1">
      <c r="A317" s="576" t="s">
        <v>155</v>
      </c>
      <c r="B317" s="577"/>
      <c r="C317" s="575"/>
      <c r="D317" s="575"/>
      <c r="E317" s="575"/>
    </row>
    <row r="318" spans="1:8" ht="15" customHeight="1" thickBot="1">
      <c r="A318" s="574" t="s">
        <v>28</v>
      </c>
      <c r="B318" s="577">
        <v>0</v>
      </c>
      <c r="C318" s="575">
        <v>0</v>
      </c>
      <c r="D318" s="575">
        <v>0</v>
      </c>
      <c r="E318" s="575">
        <v>0</v>
      </c>
    </row>
    <row r="319" spans="1:8" ht="15" customHeight="1" thickBot="1">
      <c r="A319" s="576" t="s">
        <v>154</v>
      </c>
      <c r="B319" s="577"/>
      <c r="C319" s="575"/>
      <c r="D319" s="575"/>
      <c r="E319" s="575"/>
    </row>
    <row r="320" spans="1:8" ht="15" customHeight="1" thickBot="1">
      <c r="A320" s="576" t="s">
        <v>155</v>
      </c>
      <c r="B320" s="577"/>
      <c r="C320" s="575"/>
      <c r="D320" s="575"/>
      <c r="E320" s="575"/>
    </row>
    <row r="321" spans="1:7" ht="27" customHeight="1" thickBot="1">
      <c r="A321" s="574" t="s">
        <v>29</v>
      </c>
      <c r="B321" s="577">
        <v>0</v>
      </c>
      <c r="C321" s="575">
        <v>0</v>
      </c>
      <c r="D321" s="575">
        <v>0</v>
      </c>
      <c r="E321" s="575">
        <v>0</v>
      </c>
    </row>
    <row r="322" spans="1:7" ht="15" customHeight="1" thickBot="1">
      <c r="A322" s="576" t="s">
        <v>154</v>
      </c>
      <c r="B322" s="577"/>
      <c r="C322" s="581"/>
      <c r="D322" s="581"/>
      <c r="E322" s="581"/>
    </row>
    <row r="323" spans="1:7" ht="15" customHeight="1" thickBot="1">
      <c r="A323" s="576" t="s">
        <v>155</v>
      </c>
      <c r="B323" s="577"/>
      <c r="C323" s="582"/>
      <c r="D323" s="581"/>
      <c r="E323" s="581"/>
    </row>
    <row r="324" spans="1:7" ht="15" customHeight="1" thickBot="1">
      <c r="A324" s="583" t="s">
        <v>738</v>
      </c>
      <c r="B324" s="577">
        <f>B321+B318+B315+B312+B309+B306+B303</f>
        <v>2500</v>
      </c>
      <c r="C324" s="577">
        <f t="shared" ref="C324:E324" si="42">C321+C318+C315+C312+C309+C306+C303</f>
        <v>2500</v>
      </c>
      <c r="D324" s="577">
        <f t="shared" si="42"/>
        <v>2500</v>
      </c>
      <c r="E324" s="577">
        <f t="shared" si="42"/>
        <v>2500</v>
      </c>
    </row>
    <row r="325" spans="1:7" ht="15" customHeight="1" thickBot="1">
      <c r="A325" s="588" t="s">
        <v>31</v>
      </c>
      <c r="B325" s="585">
        <f>IF(B324-B295=0,0,"Error")</f>
        <v>0</v>
      </c>
      <c r="C325" s="585">
        <f>IF(C324-C295=0,0,"Error")</f>
        <v>0</v>
      </c>
      <c r="D325" s="585">
        <f>IF(D324-D295=0,0,"Error")</f>
        <v>0</v>
      </c>
      <c r="E325" s="585">
        <f>IF(E324-E295=0,0,"Error")</f>
        <v>0</v>
      </c>
    </row>
    <row r="326" spans="1:7" ht="15" customHeight="1" thickBot="1">
      <c r="A326" s="571" t="s">
        <v>315</v>
      </c>
      <c r="B326" s="1239" t="s">
        <v>737</v>
      </c>
      <c r="C326" s="1253"/>
      <c r="D326" s="1253"/>
      <c r="E326" s="1254"/>
    </row>
    <row r="327" spans="1:7" ht="15" customHeight="1" thickBot="1">
      <c r="A327" s="552" t="s">
        <v>14</v>
      </c>
      <c r="B327" s="1011" t="s">
        <v>736</v>
      </c>
      <c r="C327" s="1012"/>
      <c r="D327" s="1012"/>
      <c r="E327" s="1013"/>
    </row>
    <row r="328" spans="1:7" ht="15" customHeight="1" thickBot="1">
      <c r="A328" s="552" t="s">
        <v>15</v>
      </c>
      <c r="B328" s="1231" t="s">
        <v>2880</v>
      </c>
      <c r="C328" s="1232"/>
      <c r="D328" s="1232"/>
      <c r="E328" s="1233"/>
    </row>
    <row r="329" spans="1:7" ht="15" customHeight="1">
      <c r="A329" s="1223"/>
      <c r="B329" s="562">
        <v>2021</v>
      </c>
      <c r="C329" s="562">
        <v>2022</v>
      </c>
      <c r="D329" s="562">
        <v>2023</v>
      </c>
      <c r="E329" s="562">
        <v>2024</v>
      </c>
    </row>
    <row r="330" spans="1:7" ht="15" customHeight="1" thickBot="1">
      <c r="A330" s="1224"/>
      <c r="B330" s="563" t="s">
        <v>7</v>
      </c>
      <c r="C330" s="563" t="s">
        <v>8</v>
      </c>
      <c r="D330" s="563" t="s">
        <v>8</v>
      </c>
      <c r="E330" s="563" t="s">
        <v>8</v>
      </c>
    </row>
    <row r="331" spans="1:7" ht="15" customHeight="1" thickBot="1">
      <c r="A331" s="552" t="s">
        <v>16</v>
      </c>
      <c r="B331" s="391">
        <v>13</v>
      </c>
      <c r="C331" s="391">
        <v>24</v>
      </c>
      <c r="D331" s="391">
        <v>24</v>
      </c>
      <c r="E331" s="391">
        <v>24</v>
      </c>
    </row>
    <row r="332" spans="1:7" ht="15" customHeight="1" thickBot="1">
      <c r="A332" s="552" t="s">
        <v>17</v>
      </c>
      <c r="B332" s="391">
        <f>B361</f>
        <v>3073</v>
      </c>
      <c r="C332" s="391">
        <f t="shared" ref="C332:F332" si="43">C361</f>
        <v>6573</v>
      </c>
      <c r="D332" s="391">
        <f t="shared" si="43"/>
        <v>6573</v>
      </c>
      <c r="E332" s="391">
        <f t="shared" si="43"/>
        <v>6573</v>
      </c>
      <c r="F332" s="391">
        <f t="shared" si="43"/>
        <v>0</v>
      </c>
      <c r="G332" s="594"/>
    </row>
    <row r="333" spans="1:7" ht="15" customHeight="1" thickBot="1">
      <c r="A333" s="552" t="s">
        <v>18</v>
      </c>
      <c r="B333" s="391">
        <f>B332/B331</f>
        <v>236.38461538461539</v>
      </c>
      <c r="C333" s="391">
        <f t="shared" ref="C333:E333" si="44">C332/C331</f>
        <v>273.875</v>
      </c>
      <c r="D333" s="391">
        <f t="shared" si="44"/>
        <v>273.875</v>
      </c>
      <c r="E333" s="391">
        <f t="shared" si="44"/>
        <v>273.875</v>
      </c>
    </row>
    <row r="334" spans="1:7" ht="15" customHeight="1" thickBot="1">
      <c r="A334" s="552" t="s">
        <v>19</v>
      </c>
      <c r="B334" s="572" t="s">
        <v>20</v>
      </c>
      <c r="C334" s="573">
        <f>C331/B331-1</f>
        <v>0.84615384615384626</v>
      </c>
      <c r="D334" s="573">
        <f t="shared" ref="D334:E336" si="45">D331/C331-1</f>
        <v>0</v>
      </c>
      <c r="E334" s="573">
        <f t="shared" si="45"/>
        <v>0</v>
      </c>
    </row>
    <row r="335" spans="1:7" ht="15" customHeight="1" thickBot="1">
      <c r="A335" s="552" t="s">
        <v>21</v>
      </c>
      <c r="B335" s="572" t="s">
        <v>20</v>
      </c>
      <c r="C335" s="573">
        <f>C332/B332-1</f>
        <v>1.1389521640091118</v>
      </c>
      <c r="D335" s="573">
        <f t="shared" si="45"/>
        <v>0</v>
      </c>
      <c r="E335" s="573">
        <f t="shared" si="45"/>
        <v>0</v>
      </c>
    </row>
    <row r="336" spans="1:7" ht="15" customHeight="1" thickBot="1">
      <c r="A336" s="552" t="s">
        <v>22</v>
      </c>
      <c r="B336" s="572" t="s">
        <v>20</v>
      </c>
      <c r="C336" s="573">
        <f>C333/B333-1</f>
        <v>0.15859908883826868</v>
      </c>
      <c r="D336" s="573">
        <f t="shared" si="45"/>
        <v>0</v>
      </c>
      <c r="E336" s="573">
        <f t="shared" si="45"/>
        <v>0</v>
      </c>
    </row>
    <row r="337" spans="1:8" ht="15" customHeight="1" thickBot="1">
      <c r="A337" s="1225" t="s">
        <v>735</v>
      </c>
      <c r="B337" s="1226"/>
      <c r="C337" s="1226"/>
      <c r="D337" s="1226"/>
      <c r="E337" s="1227"/>
    </row>
    <row r="338" spans="1:8" ht="15" customHeight="1">
      <c r="A338" s="1223"/>
      <c r="B338" s="562">
        <v>2021</v>
      </c>
      <c r="C338" s="562">
        <v>2022</v>
      </c>
      <c r="D338" s="562">
        <v>2023</v>
      </c>
      <c r="E338" s="562">
        <v>2024</v>
      </c>
    </row>
    <row r="339" spans="1:8" ht="15" customHeight="1" thickBot="1">
      <c r="A339" s="1224"/>
      <c r="B339" s="563" t="s">
        <v>7</v>
      </c>
      <c r="C339" s="563" t="s">
        <v>8</v>
      </c>
      <c r="D339" s="563" t="s">
        <v>8</v>
      </c>
      <c r="E339" s="563" t="s">
        <v>8</v>
      </c>
    </row>
    <row r="340" spans="1:8" ht="15" customHeight="1" thickBot="1">
      <c r="A340" s="574" t="s">
        <v>23</v>
      </c>
      <c r="B340" s="575">
        <v>0</v>
      </c>
      <c r="C340" s="575">
        <v>0</v>
      </c>
      <c r="D340" s="575">
        <v>0</v>
      </c>
      <c r="E340" s="575">
        <v>0</v>
      </c>
    </row>
    <row r="341" spans="1:8" ht="15" customHeight="1" thickBot="1">
      <c r="A341" s="576" t="s">
        <v>154</v>
      </c>
      <c r="B341" s="577"/>
      <c r="C341" s="590"/>
      <c r="D341" s="590"/>
      <c r="E341" s="590"/>
    </row>
    <row r="342" spans="1:8" ht="15" customHeight="1" thickBot="1">
      <c r="A342" s="576" t="s">
        <v>155</v>
      </c>
      <c r="B342" s="577"/>
      <c r="C342" s="578"/>
      <c r="D342" s="578"/>
      <c r="E342" s="578"/>
    </row>
    <row r="343" spans="1:8" ht="24" customHeight="1" thickBot="1">
      <c r="A343" s="574" t="s">
        <v>24</v>
      </c>
      <c r="B343" s="575">
        <v>0</v>
      </c>
      <c r="C343" s="575">
        <v>0</v>
      </c>
      <c r="D343" s="575">
        <v>0</v>
      </c>
      <c r="E343" s="575">
        <v>0</v>
      </c>
    </row>
    <row r="344" spans="1:8" ht="15" customHeight="1" thickBot="1">
      <c r="A344" s="576" t="s">
        <v>154</v>
      </c>
      <c r="B344" s="577"/>
      <c r="C344" s="575"/>
      <c r="D344" s="575"/>
      <c r="E344" s="575"/>
    </row>
    <row r="345" spans="1:8" ht="15" customHeight="1" thickBot="1">
      <c r="A345" s="576" t="s">
        <v>155</v>
      </c>
      <c r="B345" s="577"/>
      <c r="C345" s="575"/>
      <c r="D345" s="575"/>
      <c r="E345" s="575"/>
    </row>
    <row r="346" spans="1:8" ht="15" customHeight="1" thickBot="1">
      <c r="A346" s="574" t="s">
        <v>25</v>
      </c>
      <c r="B346" s="577">
        <f>SUM(B347)</f>
        <v>3073</v>
      </c>
      <c r="C346" s="577">
        <f t="shared" ref="C346:E346" si="46">SUM(C347)</f>
        <v>6573</v>
      </c>
      <c r="D346" s="577">
        <f t="shared" si="46"/>
        <v>6573</v>
      </c>
      <c r="E346" s="577">
        <f t="shared" si="46"/>
        <v>6573</v>
      </c>
      <c r="H346" s="235"/>
    </row>
    <row r="347" spans="1:8" ht="15" customHeight="1" thickBot="1">
      <c r="A347" s="576" t="s">
        <v>154</v>
      </c>
      <c r="B347" s="597">
        <v>3073</v>
      </c>
      <c r="C347" s="597">
        <v>6573</v>
      </c>
      <c r="D347" s="597">
        <v>6573</v>
      </c>
      <c r="E347" s="597">
        <v>6573</v>
      </c>
      <c r="H347" s="597"/>
    </row>
    <row r="348" spans="1:8" ht="15" customHeight="1" thickBot="1">
      <c r="A348" s="576" t="s">
        <v>155</v>
      </c>
      <c r="B348" s="577"/>
      <c r="C348" s="575"/>
      <c r="D348" s="575"/>
      <c r="E348" s="575"/>
    </row>
    <row r="349" spans="1:8" ht="15" customHeight="1" thickBot="1">
      <c r="A349" s="574" t="s">
        <v>26</v>
      </c>
      <c r="B349" s="577"/>
      <c r="C349" s="575"/>
      <c r="D349" s="575"/>
      <c r="E349" s="575"/>
    </row>
    <row r="350" spans="1:8" ht="15" customHeight="1" thickBot="1">
      <c r="A350" s="576" t="s">
        <v>154</v>
      </c>
      <c r="B350" s="577"/>
      <c r="C350" s="575"/>
      <c r="D350" s="575"/>
      <c r="E350" s="575"/>
    </row>
    <row r="351" spans="1:8" ht="15" customHeight="1" thickBot="1">
      <c r="A351" s="576" t="s">
        <v>155</v>
      </c>
      <c r="B351" s="577"/>
      <c r="C351" s="575"/>
      <c r="D351" s="575"/>
      <c r="E351" s="575"/>
    </row>
    <row r="352" spans="1:8" ht="15" customHeight="1" thickBot="1">
      <c r="A352" s="574" t="s">
        <v>27</v>
      </c>
      <c r="B352" s="577"/>
      <c r="C352" s="575"/>
      <c r="D352" s="575"/>
      <c r="E352" s="575"/>
    </row>
    <row r="353" spans="1:5" ht="15" customHeight="1" thickBot="1">
      <c r="A353" s="576" t="s">
        <v>154</v>
      </c>
      <c r="B353" s="577"/>
      <c r="C353" s="575"/>
      <c r="D353" s="575"/>
      <c r="E353" s="575"/>
    </row>
    <row r="354" spans="1:5" ht="15" customHeight="1" thickBot="1">
      <c r="A354" s="576" t="s">
        <v>155</v>
      </c>
      <c r="B354" s="577"/>
      <c r="C354" s="575"/>
      <c r="D354" s="575"/>
      <c r="E354" s="575"/>
    </row>
    <row r="355" spans="1:5" ht="15" customHeight="1" thickBot="1">
      <c r="A355" s="574" t="s">
        <v>28</v>
      </c>
      <c r="B355" s="577">
        <v>0</v>
      </c>
      <c r="C355" s="575">
        <v>0</v>
      </c>
      <c r="D355" s="575">
        <v>0</v>
      </c>
      <c r="E355" s="575">
        <v>0</v>
      </c>
    </row>
    <row r="356" spans="1:5" ht="15" customHeight="1" thickBot="1">
      <c r="A356" s="576" t="s">
        <v>154</v>
      </c>
      <c r="B356" s="577">
        <v>0</v>
      </c>
      <c r="C356" s="575">
        <v>0</v>
      </c>
      <c r="D356" s="575">
        <v>0</v>
      </c>
      <c r="E356" s="575">
        <v>0</v>
      </c>
    </row>
    <row r="357" spans="1:5" ht="15" customHeight="1" thickBot="1">
      <c r="A357" s="576" t="s">
        <v>155</v>
      </c>
      <c r="B357" s="577"/>
      <c r="C357" s="575"/>
      <c r="D357" s="575"/>
      <c r="E357" s="575"/>
    </row>
    <row r="358" spans="1:5" ht="22.5" customHeight="1" thickBot="1">
      <c r="A358" s="574" t="s">
        <v>29</v>
      </c>
      <c r="B358" s="577">
        <v>0</v>
      </c>
      <c r="C358" s="575">
        <v>0</v>
      </c>
      <c r="D358" s="575">
        <v>0</v>
      </c>
      <c r="E358" s="575">
        <v>0</v>
      </c>
    </row>
    <row r="359" spans="1:5" ht="15" customHeight="1" thickBot="1">
      <c r="A359" s="576" t="s">
        <v>154</v>
      </c>
      <c r="B359" s="577"/>
      <c r="C359" s="581"/>
      <c r="D359" s="581"/>
      <c r="E359" s="581"/>
    </row>
    <row r="360" spans="1:5" ht="20.25" customHeight="1" thickBot="1">
      <c r="A360" s="576" t="s">
        <v>155</v>
      </c>
      <c r="B360" s="577"/>
      <c r="C360" s="582"/>
      <c r="D360" s="581"/>
      <c r="E360" s="581"/>
    </row>
    <row r="361" spans="1:5" ht="21" customHeight="1" thickBot="1">
      <c r="A361" s="583" t="s">
        <v>136</v>
      </c>
      <c r="B361" s="577">
        <f>B358+B355+B352+B349+B346+B343+B340</f>
        <v>3073</v>
      </c>
      <c r="C361" s="577">
        <f t="shared" ref="C361:E361" si="47">C358+C355+C352+C349+C346+C343+C340</f>
        <v>6573</v>
      </c>
      <c r="D361" s="577">
        <f t="shared" si="47"/>
        <v>6573</v>
      </c>
      <c r="E361" s="577">
        <f t="shared" si="47"/>
        <v>6573</v>
      </c>
    </row>
    <row r="362" spans="1:5" ht="15" customHeight="1" thickBot="1">
      <c r="A362" s="588" t="s">
        <v>31</v>
      </c>
      <c r="B362" s="585">
        <f>IF(B361-B332=0,0,"Error")</f>
        <v>0</v>
      </c>
      <c r="C362" s="585">
        <f>IF(C361-C332=0,0,"Error")</f>
        <v>0</v>
      </c>
      <c r="D362" s="585">
        <f>IF(D361-D332=0,0,"Error")</f>
        <v>0</v>
      </c>
      <c r="E362" s="585">
        <f>IF(E361-E332=0,0,"Error")</f>
        <v>0</v>
      </c>
    </row>
    <row r="363" spans="1:5" ht="15" customHeight="1" thickBot="1">
      <c r="A363" s="1242" t="s">
        <v>38</v>
      </c>
      <c r="B363" s="1243"/>
      <c r="C363" s="1243"/>
      <c r="D363" s="1243"/>
      <c r="E363" s="1244"/>
    </row>
    <row r="364" spans="1:5" ht="15" customHeight="1" thickBot="1">
      <c r="A364" s="1242" t="s">
        <v>39</v>
      </c>
      <c r="B364" s="1243"/>
      <c r="C364" s="1243"/>
      <c r="D364" s="1243"/>
      <c r="E364" s="1244"/>
    </row>
    <row r="365" spans="1:5" ht="27" customHeight="1" thickBot="1">
      <c r="A365" s="598" t="s">
        <v>379</v>
      </c>
      <c r="B365" s="1245" t="s">
        <v>734</v>
      </c>
      <c r="C365" s="1246"/>
      <c r="D365" s="1247"/>
      <c r="E365" s="1248"/>
    </row>
    <row r="366" spans="1:5" ht="36.75" customHeight="1" thickBot="1">
      <c r="A366" s="599" t="s">
        <v>68</v>
      </c>
      <c r="B366" s="599" t="s">
        <v>733</v>
      </c>
      <c r="C366" s="600" t="s">
        <v>156</v>
      </c>
      <c r="D366" s="1247" t="s">
        <v>732</v>
      </c>
      <c r="E366" s="1248"/>
    </row>
    <row r="367" spans="1:5" ht="15" customHeight="1" thickBot="1">
      <c r="A367" s="601"/>
      <c r="B367" s="1245"/>
      <c r="C367" s="1249"/>
      <c r="D367" s="1247"/>
      <c r="E367" s="1248"/>
    </row>
    <row r="368" spans="1:5" ht="28.5" customHeight="1" thickBot="1">
      <c r="A368" s="602" t="s">
        <v>14</v>
      </c>
      <c r="B368" s="1197" t="s">
        <v>2881</v>
      </c>
      <c r="C368" s="1198"/>
      <c r="D368" s="1198"/>
      <c r="E368" s="1199"/>
    </row>
    <row r="369" spans="1:5" ht="15" customHeight="1" thickBot="1">
      <c r="A369" s="602" t="s">
        <v>15</v>
      </c>
      <c r="B369" s="1250"/>
      <c r="C369" s="1251"/>
      <c r="D369" s="1251"/>
      <c r="E369" s="1252"/>
    </row>
    <row r="370" spans="1:5" ht="15" customHeight="1">
      <c r="A370" s="1234"/>
      <c r="B370" s="603">
        <v>2021</v>
      </c>
      <c r="C370" s="603">
        <v>2022</v>
      </c>
      <c r="D370" s="603">
        <v>2023</v>
      </c>
      <c r="E370" s="603">
        <v>2024</v>
      </c>
    </row>
    <row r="371" spans="1:5" ht="15" customHeight="1" thickBot="1">
      <c r="A371" s="1235"/>
      <c r="B371" s="593" t="s">
        <v>7</v>
      </c>
      <c r="C371" s="593" t="s">
        <v>8</v>
      </c>
      <c r="D371" s="593" t="s">
        <v>8</v>
      </c>
      <c r="E371" s="593" t="s">
        <v>8</v>
      </c>
    </row>
    <row r="372" spans="1:5" ht="15" customHeight="1" thickBot="1">
      <c r="A372" s="602" t="s">
        <v>16</v>
      </c>
      <c r="B372" s="591">
        <v>1</v>
      </c>
      <c r="C372" s="591">
        <v>1</v>
      </c>
      <c r="D372" s="591">
        <v>1</v>
      </c>
      <c r="E372" s="591">
        <v>1</v>
      </c>
    </row>
    <row r="373" spans="1:5" ht="15" customHeight="1" thickBot="1">
      <c r="A373" s="602" t="s">
        <v>17</v>
      </c>
      <c r="B373" s="591">
        <f>B390</f>
        <v>2000</v>
      </c>
      <c r="C373" s="591">
        <f t="shared" ref="C373:E373" si="48">C390</f>
        <v>2000</v>
      </c>
      <c r="D373" s="591">
        <f t="shared" si="48"/>
        <v>2000</v>
      </c>
      <c r="E373" s="591">
        <f t="shared" si="48"/>
        <v>2000</v>
      </c>
    </row>
    <row r="374" spans="1:5" ht="15" customHeight="1" thickBot="1">
      <c r="A374" s="602" t="s">
        <v>18</v>
      </c>
      <c r="B374" s="591">
        <f>B373/B372</f>
        <v>2000</v>
      </c>
      <c r="C374" s="591">
        <f t="shared" ref="C374:E374" si="49">C373/C372</f>
        <v>2000</v>
      </c>
      <c r="D374" s="591">
        <f t="shared" si="49"/>
        <v>2000</v>
      </c>
      <c r="E374" s="591">
        <f t="shared" si="49"/>
        <v>2000</v>
      </c>
    </row>
    <row r="375" spans="1:5" ht="15" customHeight="1" thickBot="1">
      <c r="A375" s="602" t="s">
        <v>19</v>
      </c>
      <c r="B375" s="564" t="s">
        <v>20</v>
      </c>
      <c r="C375" s="604">
        <f>C372/B372-1</f>
        <v>0</v>
      </c>
      <c r="D375" s="604">
        <f t="shared" ref="D375:E377" si="50">D372/C372-1</f>
        <v>0</v>
      </c>
      <c r="E375" s="604">
        <f t="shared" si="50"/>
        <v>0</v>
      </c>
    </row>
    <row r="376" spans="1:5" ht="15" customHeight="1" thickBot="1">
      <c r="A376" s="602" t="s">
        <v>21</v>
      </c>
      <c r="B376" s="564" t="s">
        <v>20</v>
      </c>
      <c r="C376" s="604">
        <f>C373/B373-1</f>
        <v>0</v>
      </c>
      <c r="D376" s="604">
        <f t="shared" si="50"/>
        <v>0</v>
      </c>
      <c r="E376" s="604">
        <f t="shared" si="50"/>
        <v>0</v>
      </c>
    </row>
    <row r="377" spans="1:5" ht="19.5" customHeight="1" thickBot="1">
      <c r="A377" s="602" t="s">
        <v>22</v>
      </c>
      <c r="B377" s="564" t="s">
        <v>20</v>
      </c>
      <c r="C377" s="604">
        <f>C374/B374-1</f>
        <v>0</v>
      </c>
      <c r="D377" s="604">
        <f t="shared" si="50"/>
        <v>0</v>
      </c>
      <c r="E377" s="604">
        <f t="shared" si="50"/>
        <v>0</v>
      </c>
    </row>
    <row r="378" spans="1:5" ht="15" customHeight="1">
      <c r="A378" s="1234"/>
      <c r="B378" s="603">
        <v>2021</v>
      </c>
      <c r="C378" s="603">
        <v>2022</v>
      </c>
      <c r="D378" s="603">
        <v>2023</v>
      </c>
      <c r="E378" s="603">
        <v>2024</v>
      </c>
    </row>
    <row r="379" spans="1:5" ht="12" customHeight="1" thickBot="1">
      <c r="A379" s="1235"/>
      <c r="B379" s="593" t="s">
        <v>7</v>
      </c>
      <c r="C379" s="593" t="s">
        <v>8</v>
      </c>
      <c r="D379" s="593" t="s">
        <v>8</v>
      </c>
      <c r="E379" s="593" t="s">
        <v>8</v>
      </c>
    </row>
    <row r="380" spans="1:5" ht="15" customHeight="1" thickBot="1">
      <c r="A380" s="605" t="s">
        <v>41</v>
      </c>
      <c r="B380" s="606"/>
      <c r="C380" s="606"/>
      <c r="D380" s="606"/>
      <c r="E380" s="606"/>
    </row>
    <row r="381" spans="1:5" ht="15" customHeight="1" thickBot="1">
      <c r="A381" s="607" t="s">
        <v>154</v>
      </c>
      <c r="B381" s="606"/>
      <c r="C381" s="606"/>
      <c r="D381" s="606"/>
      <c r="E381" s="606"/>
    </row>
    <row r="382" spans="1:5" ht="15" customHeight="1" thickBot="1">
      <c r="A382" s="607" t="s">
        <v>167</v>
      </c>
      <c r="B382" s="606"/>
      <c r="C382" s="606"/>
      <c r="D382" s="606"/>
      <c r="E382" s="606"/>
    </row>
    <row r="383" spans="1:5" ht="15" customHeight="1" thickBot="1">
      <c r="A383" s="607" t="s">
        <v>160</v>
      </c>
      <c r="B383" s="606"/>
      <c r="C383" s="606"/>
      <c r="D383" s="606"/>
      <c r="E383" s="606"/>
    </row>
    <row r="384" spans="1:5" ht="15" customHeight="1" thickBot="1">
      <c r="A384" s="607" t="s">
        <v>161</v>
      </c>
      <c r="B384" s="606"/>
      <c r="C384" s="606"/>
      <c r="D384" s="606"/>
      <c r="E384" s="606"/>
    </row>
    <row r="385" spans="1:7" ht="15" customHeight="1" thickBot="1">
      <c r="A385" s="605" t="s">
        <v>42</v>
      </c>
      <c r="B385" s="608">
        <f>SUM(B386)</f>
        <v>2000</v>
      </c>
      <c r="C385" s="608">
        <f>SUM(C386)</f>
        <v>2000</v>
      </c>
      <c r="D385" s="608">
        <f t="shared" ref="D385:E385" si="51">SUM(D386)</f>
        <v>2000</v>
      </c>
      <c r="E385" s="608">
        <f t="shared" si="51"/>
        <v>2000</v>
      </c>
    </row>
    <row r="386" spans="1:7" ht="15" customHeight="1" thickBot="1">
      <c r="A386" s="607" t="s">
        <v>154</v>
      </c>
      <c r="B386" s="606">
        <v>2000</v>
      </c>
      <c r="C386" s="606">
        <v>2000</v>
      </c>
      <c r="D386" s="606">
        <v>2000</v>
      </c>
      <c r="E386" s="606">
        <v>2000</v>
      </c>
    </row>
    <row r="387" spans="1:7" ht="15" customHeight="1" thickBot="1">
      <c r="A387" s="607" t="s">
        <v>167</v>
      </c>
      <c r="B387" s="606"/>
      <c r="C387" s="606"/>
      <c r="D387" s="606"/>
      <c r="E387" s="606"/>
    </row>
    <row r="388" spans="1:7" ht="15" customHeight="1" thickBot="1">
      <c r="A388" s="607" t="s">
        <v>160</v>
      </c>
      <c r="B388" s="606"/>
      <c r="C388" s="606"/>
      <c r="D388" s="606"/>
      <c r="E388" s="606"/>
    </row>
    <row r="389" spans="1:7" ht="15" customHeight="1" thickBot="1">
      <c r="A389" s="607" t="s">
        <v>161</v>
      </c>
      <c r="B389" s="606"/>
      <c r="C389" s="606"/>
      <c r="D389" s="606"/>
      <c r="E389" s="606"/>
    </row>
    <row r="390" spans="1:7" ht="15" customHeight="1" thickBot="1">
      <c r="A390" s="609" t="s">
        <v>30</v>
      </c>
      <c r="B390" s="608">
        <f>B385+B380</f>
        <v>2000</v>
      </c>
      <c r="C390" s="608">
        <f t="shared" ref="C390:E390" si="52">C385+C380</f>
        <v>2000</v>
      </c>
      <c r="D390" s="608">
        <f t="shared" si="52"/>
        <v>2000</v>
      </c>
      <c r="E390" s="608">
        <f t="shared" si="52"/>
        <v>2000</v>
      </c>
    </row>
    <row r="391" spans="1:7" s="313" customFormat="1" ht="15" customHeight="1" thickBot="1">
      <c r="A391" s="1242" t="s">
        <v>38</v>
      </c>
      <c r="B391" s="1243"/>
      <c r="C391" s="1243"/>
      <c r="D391" s="1243"/>
      <c r="E391" s="1244"/>
      <c r="F391" s="610"/>
      <c r="G391" s="610"/>
    </row>
    <row r="392" spans="1:7" ht="15" customHeight="1" thickBot="1">
      <c r="A392" s="1242" t="s">
        <v>39</v>
      </c>
      <c r="B392" s="1243"/>
      <c r="C392" s="1243"/>
      <c r="D392" s="1243"/>
      <c r="E392" s="1244"/>
    </row>
    <row r="393" spans="1:7" ht="21.75" customHeight="1" thickBot="1">
      <c r="A393" s="598" t="s">
        <v>731</v>
      </c>
      <c r="B393" s="1245" t="s">
        <v>730</v>
      </c>
      <c r="C393" s="1246"/>
      <c r="D393" s="1247"/>
      <c r="E393" s="1248"/>
    </row>
    <row r="394" spans="1:7" ht="33.75" customHeight="1" thickBot="1">
      <c r="A394" s="599" t="s">
        <v>68</v>
      </c>
      <c r="B394" s="599" t="s">
        <v>730</v>
      </c>
      <c r="C394" s="600" t="s">
        <v>156</v>
      </c>
      <c r="D394" s="1247" t="s">
        <v>367</v>
      </c>
      <c r="E394" s="1248"/>
    </row>
    <row r="395" spans="1:7" ht="9.75" customHeight="1" thickBot="1">
      <c r="A395" s="601"/>
      <c r="B395" s="1245"/>
      <c r="C395" s="1249"/>
      <c r="D395" s="1247"/>
      <c r="E395" s="1248"/>
    </row>
    <row r="396" spans="1:7" ht="23.25" customHeight="1" thickBot="1">
      <c r="A396" s="602" t="s">
        <v>14</v>
      </c>
      <c r="B396" s="1245" t="s">
        <v>730</v>
      </c>
      <c r="C396" s="1246"/>
      <c r="D396" s="1247"/>
      <c r="E396" s="1248"/>
    </row>
    <row r="397" spans="1:7" ht="15" customHeight="1" thickBot="1">
      <c r="A397" s="602" t="s">
        <v>15</v>
      </c>
      <c r="B397" s="1250" t="s">
        <v>729</v>
      </c>
      <c r="C397" s="1251"/>
      <c r="D397" s="1251"/>
      <c r="E397" s="1252"/>
    </row>
    <row r="398" spans="1:7" ht="15" customHeight="1">
      <c r="A398" s="1234"/>
      <c r="B398" s="603">
        <v>2021</v>
      </c>
      <c r="C398" s="603">
        <v>2022</v>
      </c>
      <c r="D398" s="603">
        <v>2023</v>
      </c>
      <c r="E398" s="603">
        <v>2024</v>
      </c>
    </row>
    <row r="399" spans="1:7" ht="15" customHeight="1" thickBot="1">
      <c r="A399" s="1235"/>
      <c r="B399" s="593" t="s">
        <v>7</v>
      </c>
      <c r="C399" s="593" t="s">
        <v>8</v>
      </c>
      <c r="D399" s="593" t="s">
        <v>8</v>
      </c>
      <c r="E399" s="593" t="s">
        <v>8</v>
      </c>
    </row>
    <row r="400" spans="1:7" ht="15" customHeight="1" thickBot="1">
      <c r="A400" s="602" t="s">
        <v>16</v>
      </c>
      <c r="B400" s="591">
        <v>1</v>
      </c>
      <c r="C400" s="591">
        <v>0</v>
      </c>
      <c r="D400" s="591">
        <v>0</v>
      </c>
      <c r="E400" s="591">
        <v>0</v>
      </c>
    </row>
    <row r="401" spans="1:5" ht="15" customHeight="1" thickBot="1">
      <c r="A401" s="602" t="s">
        <v>17</v>
      </c>
      <c r="B401" s="591">
        <f>B413</f>
        <v>13000</v>
      </c>
      <c r="C401" s="591">
        <f t="shared" ref="C401:E401" si="53">C413</f>
        <v>0</v>
      </c>
      <c r="D401" s="591">
        <f t="shared" si="53"/>
        <v>0</v>
      </c>
      <c r="E401" s="591">
        <f t="shared" si="53"/>
        <v>0</v>
      </c>
    </row>
    <row r="402" spans="1:5" ht="15" customHeight="1" thickBot="1">
      <c r="A402" s="602" t="s">
        <v>18</v>
      </c>
      <c r="B402" s="591">
        <f>B401/B400</f>
        <v>13000</v>
      </c>
      <c r="C402" s="591" t="e">
        <f t="shared" ref="C402:E402" si="54">C401/C400</f>
        <v>#DIV/0!</v>
      </c>
      <c r="D402" s="591" t="e">
        <f t="shared" si="54"/>
        <v>#DIV/0!</v>
      </c>
      <c r="E402" s="591" t="e">
        <f t="shared" si="54"/>
        <v>#DIV/0!</v>
      </c>
    </row>
    <row r="403" spans="1:5" ht="15" customHeight="1" thickBot="1">
      <c r="A403" s="602" t="s">
        <v>19</v>
      </c>
      <c r="B403" s="564" t="s">
        <v>20</v>
      </c>
      <c r="C403" s="604">
        <f>C400/B400-1</f>
        <v>-1</v>
      </c>
      <c r="D403" s="604" t="e">
        <f t="shared" ref="D403:E405" si="55">D400/C400-1</f>
        <v>#DIV/0!</v>
      </c>
      <c r="E403" s="604" t="e">
        <f t="shared" si="55"/>
        <v>#DIV/0!</v>
      </c>
    </row>
    <row r="404" spans="1:5" ht="15" customHeight="1" thickBot="1">
      <c r="A404" s="602" t="s">
        <v>21</v>
      </c>
      <c r="B404" s="564" t="s">
        <v>20</v>
      </c>
      <c r="C404" s="604">
        <f>C401/B401-1</f>
        <v>-1</v>
      </c>
      <c r="D404" s="604" t="e">
        <f t="shared" si="55"/>
        <v>#DIV/0!</v>
      </c>
      <c r="E404" s="604" t="e">
        <f t="shared" si="55"/>
        <v>#DIV/0!</v>
      </c>
    </row>
    <row r="405" spans="1:5" ht="15" customHeight="1" thickBot="1">
      <c r="A405" s="602" t="s">
        <v>22</v>
      </c>
      <c r="B405" s="564" t="s">
        <v>20</v>
      </c>
      <c r="C405" s="604" t="e">
        <f>C402/B402-1</f>
        <v>#DIV/0!</v>
      </c>
      <c r="D405" s="604" t="e">
        <f t="shared" si="55"/>
        <v>#DIV/0!</v>
      </c>
      <c r="E405" s="604" t="e">
        <f t="shared" si="55"/>
        <v>#DIV/0!</v>
      </c>
    </row>
    <row r="406" spans="1:5" ht="15" customHeight="1">
      <c r="A406" s="1234"/>
      <c r="B406" s="603">
        <v>2021</v>
      </c>
      <c r="C406" s="603">
        <v>2022</v>
      </c>
      <c r="D406" s="603">
        <v>2023</v>
      </c>
      <c r="E406" s="603">
        <v>2024</v>
      </c>
    </row>
    <row r="407" spans="1:5" ht="15" customHeight="1" thickBot="1">
      <c r="A407" s="1235"/>
      <c r="B407" s="593" t="s">
        <v>7</v>
      </c>
      <c r="C407" s="593" t="s">
        <v>8</v>
      </c>
      <c r="D407" s="593" t="s">
        <v>8</v>
      </c>
      <c r="E407" s="593" t="s">
        <v>8</v>
      </c>
    </row>
    <row r="408" spans="1:5" ht="15" customHeight="1" thickBot="1">
      <c r="A408" s="605" t="s">
        <v>41</v>
      </c>
      <c r="B408" s="606"/>
      <c r="C408" s="606"/>
      <c r="D408" s="606"/>
      <c r="E408" s="606"/>
    </row>
    <row r="409" spans="1:5" ht="15" customHeight="1" thickBot="1">
      <c r="A409" s="607" t="s">
        <v>154</v>
      </c>
      <c r="B409" s="606"/>
      <c r="C409" s="606"/>
      <c r="D409" s="606"/>
      <c r="E409" s="606"/>
    </row>
    <row r="410" spans="1:5" ht="15" customHeight="1" thickBot="1">
      <c r="A410" s="607" t="s">
        <v>167</v>
      </c>
      <c r="B410" s="606"/>
      <c r="C410" s="606"/>
      <c r="D410" s="606"/>
      <c r="E410" s="606"/>
    </row>
    <row r="411" spans="1:5" ht="15" customHeight="1" thickBot="1">
      <c r="A411" s="607" t="s">
        <v>160</v>
      </c>
      <c r="B411" s="606"/>
      <c r="C411" s="606"/>
      <c r="D411" s="606"/>
      <c r="E411" s="606"/>
    </row>
    <row r="412" spans="1:5" ht="15" customHeight="1" thickBot="1">
      <c r="A412" s="607" t="s">
        <v>161</v>
      </c>
      <c r="B412" s="606"/>
      <c r="C412" s="606"/>
      <c r="D412" s="606"/>
      <c r="E412" s="606"/>
    </row>
    <row r="413" spans="1:5" ht="15" customHeight="1" thickBot="1">
      <c r="A413" s="605" t="s">
        <v>42</v>
      </c>
      <c r="B413" s="608">
        <f>SUM(B414)</f>
        <v>13000</v>
      </c>
      <c r="C413" s="608">
        <f>SUM(C414)</f>
        <v>0</v>
      </c>
      <c r="D413" s="608">
        <f t="shared" ref="D413:E413" si="56">SUM(D414)</f>
        <v>0</v>
      </c>
      <c r="E413" s="608">
        <f t="shared" si="56"/>
        <v>0</v>
      </c>
    </row>
    <row r="414" spans="1:5" ht="15" customHeight="1" thickBot="1">
      <c r="A414" s="607" t="s">
        <v>154</v>
      </c>
      <c r="B414" s="606">
        <v>13000</v>
      </c>
      <c r="C414" s="606">
        <v>0</v>
      </c>
      <c r="D414" s="606">
        <v>0</v>
      </c>
      <c r="E414" s="606">
        <v>0</v>
      </c>
    </row>
    <row r="415" spans="1:5" ht="15" customHeight="1" thickBot="1">
      <c r="A415" s="607" t="s">
        <v>167</v>
      </c>
      <c r="B415" s="606"/>
      <c r="C415" s="606"/>
      <c r="D415" s="606"/>
      <c r="E415" s="606"/>
    </row>
    <row r="416" spans="1:5" ht="15" customHeight="1" thickBot="1">
      <c r="A416" s="607" t="s">
        <v>160</v>
      </c>
      <c r="B416" s="606"/>
      <c r="C416" s="606"/>
      <c r="D416" s="606"/>
      <c r="E416" s="606"/>
    </row>
    <row r="417" spans="1:5" ht="15" customHeight="1" thickBot="1">
      <c r="A417" s="607" t="s">
        <v>161</v>
      </c>
      <c r="B417" s="606"/>
      <c r="C417" s="606"/>
      <c r="D417" s="606"/>
      <c r="E417" s="606"/>
    </row>
    <row r="418" spans="1:5" ht="22.5" customHeight="1" thickBot="1">
      <c r="A418" s="609" t="s">
        <v>30</v>
      </c>
      <c r="B418" s="608">
        <f>B413+B408</f>
        <v>13000</v>
      </c>
      <c r="C418" s="608">
        <f>C413+C408</f>
        <v>0</v>
      </c>
      <c r="D418" s="608">
        <f t="shared" ref="D418:E418" si="57">D413+D408</f>
        <v>0</v>
      </c>
      <c r="E418" s="608">
        <f t="shared" si="57"/>
        <v>0</v>
      </c>
    </row>
    <row r="419" spans="1:5" ht="15" customHeight="1" thickBot="1">
      <c r="A419" s="611" t="s">
        <v>2882</v>
      </c>
      <c r="B419" s="1236" t="s">
        <v>728</v>
      </c>
      <c r="C419" s="1237"/>
      <c r="D419" s="1237"/>
      <c r="E419" s="1238"/>
    </row>
    <row r="420" spans="1:5" ht="42.75" customHeight="1" thickBot="1">
      <c r="A420" s="571" t="s">
        <v>13</v>
      </c>
      <c r="B420" s="612" t="s">
        <v>727</v>
      </c>
      <c r="C420" s="613" t="s">
        <v>156</v>
      </c>
      <c r="D420" s="614"/>
      <c r="E420" s="615" t="s">
        <v>724</v>
      </c>
    </row>
    <row r="421" spans="1:5" ht="15" customHeight="1" thickBot="1">
      <c r="A421" s="552" t="s">
        <v>14</v>
      </c>
      <c r="B421" s="1239" t="s">
        <v>727</v>
      </c>
      <c r="C421" s="1240"/>
      <c r="D421" s="1240"/>
      <c r="E421" s="1241"/>
    </row>
    <row r="422" spans="1:5" ht="15" customHeight="1" thickBot="1">
      <c r="A422" s="552" t="s">
        <v>15</v>
      </c>
      <c r="B422" s="1231" t="s">
        <v>726</v>
      </c>
      <c r="C422" s="1232"/>
      <c r="D422" s="1232"/>
      <c r="E422" s="1233"/>
    </row>
    <row r="423" spans="1:5" ht="15" customHeight="1">
      <c r="A423" s="1223"/>
      <c r="B423" s="562">
        <v>2021</v>
      </c>
      <c r="C423" s="562">
        <v>2022</v>
      </c>
      <c r="D423" s="562">
        <v>2023</v>
      </c>
      <c r="E423" s="562">
        <v>2024</v>
      </c>
    </row>
    <row r="424" spans="1:5" ht="15" customHeight="1" thickBot="1">
      <c r="A424" s="1224"/>
      <c r="B424" s="563" t="s">
        <v>7</v>
      </c>
      <c r="C424" s="563" t="s">
        <v>8</v>
      </c>
      <c r="D424" s="563" t="s">
        <v>8</v>
      </c>
      <c r="E424" s="563" t="s">
        <v>8</v>
      </c>
    </row>
    <row r="425" spans="1:5" ht="15" customHeight="1" thickBot="1">
      <c r="A425" s="552" t="s">
        <v>16</v>
      </c>
      <c r="B425" s="391">
        <v>1</v>
      </c>
      <c r="C425" s="391">
        <v>1</v>
      </c>
      <c r="D425" s="391">
        <v>1</v>
      </c>
      <c r="E425" s="391">
        <v>1</v>
      </c>
    </row>
    <row r="426" spans="1:5" ht="15" customHeight="1" thickBot="1">
      <c r="A426" s="552" t="s">
        <v>17</v>
      </c>
      <c r="B426" s="391">
        <f>B444</f>
        <v>113776</v>
      </c>
      <c r="C426" s="391">
        <f t="shared" ref="C426:E426" si="58">C444</f>
        <v>100000</v>
      </c>
      <c r="D426" s="391">
        <f t="shared" si="58"/>
        <v>100000</v>
      </c>
      <c r="E426" s="391">
        <f t="shared" si="58"/>
        <v>100000</v>
      </c>
    </row>
    <row r="427" spans="1:5" ht="15" customHeight="1" thickBot="1">
      <c r="A427" s="552" t="s">
        <v>18</v>
      </c>
      <c r="B427" s="391"/>
      <c r="C427" s="391">
        <f t="shared" ref="C427:E427" si="59">C426/C425</f>
        <v>100000</v>
      </c>
      <c r="D427" s="391">
        <f t="shared" si="59"/>
        <v>100000</v>
      </c>
      <c r="E427" s="391">
        <f t="shared" si="59"/>
        <v>100000</v>
      </c>
    </row>
    <row r="428" spans="1:5" ht="15" customHeight="1" thickBot="1">
      <c r="A428" s="552" t="s">
        <v>19</v>
      </c>
      <c r="B428" s="572" t="s">
        <v>20</v>
      </c>
      <c r="C428" s="573">
        <f>C425/B425-1</f>
        <v>0</v>
      </c>
      <c r="D428" s="573">
        <f t="shared" ref="D428:E430" si="60">D425/C425-1</f>
        <v>0</v>
      </c>
      <c r="E428" s="573">
        <f t="shared" si="60"/>
        <v>0</v>
      </c>
    </row>
    <row r="429" spans="1:5" ht="15" customHeight="1" thickBot="1">
      <c r="A429" s="552" t="s">
        <v>21</v>
      </c>
      <c r="B429" s="572" t="s">
        <v>20</v>
      </c>
      <c r="C429" s="573">
        <f>C426/B426-1</f>
        <v>-0.12108001687526371</v>
      </c>
      <c r="D429" s="573">
        <f t="shared" si="60"/>
        <v>0</v>
      </c>
      <c r="E429" s="573">
        <f t="shared" si="60"/>
        <v>0</v>
      </c>
    </row>
    <row r="430" spans="1:5" ht="15" customHeight="1" thickBot="1">
      <c r="A430" s="552" t="s">
        <v>22</v>
      </c>
      <c r="B430" s="572" t="s">
        <v>20</v>
      </c>
      <c r="C430" s="573" t="e">
        <f>C427/B427-1</f>
        <v>#DIV/0!</v>
      </c>
      <c r="D430" s="573">
        <f t="shared" si="60"/>
        <v>0</v>
      </c>
      <c r="E430" s="573">
        <f t="shared" si="60"/>
        <v>0</v>
      </c>
    </row>
    <row r="431" spans="1:5" ht="15" customHeight="1" thickBot="1">
      <c r="A431" s="1225" t="s">
        <v>62</v>
      </c>
      <c r="B431" s="1226"/>
      <c r="C431" s="1226"/>
      <c r="D431" s="1226"/>
      <c r="E431" s="1227"/>
    </row>
    <row r="432" spans="1:5" ht="15" customHeight="1">
      <c r="A432" s="1223"/>
      <c r="B432" s="562">
        <v>2021</v>
      </c>
      <c r="C432" s="562">
        <v>2022</v>
      </c>
      <c r="D432" s="562">
        <v>2023</v>
      </c>
      <c r="E432" s="562">
        <v>2024</v>
      </c>
    </row>
    <row r="433" spans="1:7" ht="15" customHeight="1" thickBot="1">
      <c r="A433" s="1224"/>
      <c r="B433" s="563" t="s">
        <v>7</v>
      </c>
      <c r="C433" s="563" t="s">
        <v>8</v>
      </c>
      <c r="D433" s="563" t="s">
        <v>8</v>
      </c>
      <c r="E433" s="563" t="s">
        <v>8</v>
      </c>
    </row>
    <row r="434" spans="1:7" ht="15" customHeight="1" thickBot="1">
      <c r="A434" s="574" t="s">
        <v>41</v>
      </c>
      <c r="B434" s="577">
        <v>0</v>
      </c>
      <c r="C434" s="577">
        <v>0</v>
      </c>
      <c r="D434" s="577">
        <v>0</v>
      </c>
      <c r="E434" s="577">
        <v>0</v>
      </c>
    </row>
    <row r="435" spans="1:7" ht="15" customHeight="1" thickBot="1">
      <c r="A435" s="576" t="s">
        <v>154</v>
      </c>
      <c r="B435" s="575">
        <v>0</v>
      </c>
      <c r="C435" s="575">
        <v>0</v>
      </c>
      <c r="D435" s="575">
        <v>0</v>
      </c>
      <c r="E435" s="575">
        <v>0</v>
      </c>
    </row>
    <row r="436" spans="1:7" ht="15" customHeight="1" thickBot="1">
      <c r="A436" s="576" t="s">
        <v>167</v>
      </c>
      <c r="B436" s="575"/>
      <c r="C436" s="575"/>
      <c r="D436" s="575"/>
      <c r="E436" s="575"/>
    </row>
    <row r="437" spans="1:7" ht="15" customHeight="1" thickBot="1">
      <c r="A437" s="576" t="s">
        <v>160</v>
      </c>
      <c r="B437" s="575"/>
      <c r="C437" s="575"/>
      <c r="D437" s="575"/>
      <c r="E437" s="575"/>
    </row>
    <row r="438" spans="1:7" ht="15" customHeight="1" thickBot="1">
      <c r="A438" s="576" t="s">
        <v>161</v>
      </c>
      <c r="B438" s="575"/>
      <c r="C438" s="575"/>
      <c r="D438" s="575"/>
      <c r="E438" s="575"/>
    </row>
    <row r="439" spans="1:7" ht="15" customHeight="1" thickBot="1">
      <c r="A439" s="574" t="s">
        <v>42</v>
      </c>
      <c r="B439" s="577">
        <f>B440+B441+B442+B443</f>
        <v>113776</v>
      </c>
      <c r="C439" s="577">
        <f>C440+C441+C442+C443</f>
        <v>100000</v>
      </c>
      <c r="D439" s="577">
        <f t="shared" ref="D439:E439" si="61">D440+D441+D442+D443</f>
        <v>100000</v>
      </c>
      <c r="E439" s="577">
        <f t="shared" si="61"/>
        <v>100000</v>
      </c>
    </row>
    <row r="440" spans="1:7" ht="15" customHeight="1" thickBot="1">
      <c r="A440" s="576" t="s">
        <v>154</v>
      </c>
      <c r="B440" s="575"/>
      <c r="C440" s="575"/>
      <c r="D440" s="575"/>
      <c r="E440" s="575"/>
    </row>
    <row r="441" spans="1:7" ht="15" customHeight="1" thickBot="1">
      <c r="A441" s="576" t="s">
        <v>167</v>
      </c>
      <c r="B441" s="575">
        <v>113776</v>
      </c>
      <c r="C441" s="575">
        <v>100000</v>
      </c>
      <c r="D441" s="575">
        <v>100000</v>
      </c>
      <c r="E441" s="575">
        <v>100000</v>
      </c>
    </row>
    <row r="442" spans="1:7" ht="15" customHeight="1" thickBot="1">
      <c r="A442" s="576" t="s">
        <v>160</v>
      </c>
      <c r="B442" s="575"/>
      <c r="C442" s="575"/>
      <c r="D442" s="575"/>
      <c r="E442" s="575"/>
    </row>
    <row r="443" spans="1:7" ht="26.25" customHeight="1" thickBot="1">
      <c r="A443" s="576" t="s">
        <v>161</v>
      </c>
      <c r="B443" s="575"/>
      <c r="C443" s="575">
        <v>0</v>
      </c>
      <c r="D443" s="575"/>
      <c r="E443" s="575"/>
    </row>
    <row r="444" spans="1:7" ht="30.75" customHeight="1" thickBot="1">
      <c r="A444" s="583" t="s">
        <v>30</v>
      </c>
      <c r="B444" s="577">
        <f>B439+B434</f>
        <v>113776</v>
      </c>
      <c r="C444" s="577">
        <f t="shared" ref="C444:E444" si="62">C439+C434</f>
        <v>100000</v>
      </c>
      <c r="D444" s="577">
        <f t="shared" si="62"/>
        <v>100000</v>
      </c>
      <c r="E444" s="577">
        <f t="shared" si="62"/>
        <v>100000</v>
      </c>
      <c r="F444" s="579"/>
      <c r="G444" s="579"/>
    </row>
    <row r="445" spans="1:7" ht="37.5" customHeight="1" thickBot="1">
      <c r="A445" s="571" t="s">
        <v>13</v>
      </c>
      <c r="B445" s="616" t="s">
        <v>725</v>
      </c>
      <c r="C445" s="613" t="s">
        <v>156</v>
      </c>
      <c r="D445" s="617"/>
      <c r="E445" s="615" t="s">
        <v>724</v>
      </c>
    </row>
    <row r="446" spans="1:7" ht="15" customHeight="1" thickBot="1">
      <c r="A446" s="552" t="s">
        <v>14</v>
      </c>
      <c r="B446" s="1228" t="s">
        <v>723</v>
      </c>
      <c r="C446" s="1229"/>
      <c r="D446" s="1229"/>
      <c r="E446" s="1230"/>
    </row>
    <row r="447" spans="1:7" ht="15" customHeight="1" thickBot="1">
      <c r="A447" s="552" t="s">
        <v>15</v>
      </c>
      <c r="B447" s="1231"/>
      <c r="C447" s="1232"/>
      <c r="D447" s="1232"/>
      <c r="E447" s="1233"/>
      <c r="F447" s="579"/>
      <c r="G447" s="579"/>
    </row>
    <row r="448" spans="1:7" ht="26.25" customHeight="1">
      <c r="A448" s="1223"/>
      <c r="B448" s="562">
        <v>2021</v>
      </c>
      <c r="C448" s="562">
        <v>2022</v>
      </c>
      <c r="D448" s="562">
        <v>2023</v>
      </c>
      <c r="E448" s="562">
        <v>2024</v>
      </c>
    </row>
    <row r="449" spans="1:10" ht="15" customHeight="1" thickBot="1">
      <c r="A449" s="1224"/>
      <c r="B449" s="563" t="s">
        <v>7</v>
      </c>
      <c r="C449" s="563" t="s">
        <v>8</v>
      </c>
      <c r="D449" s="563" t="s">
        <v>8</v>
      </c>
      <c r="E449" s="563" t="s">
        <v>8</v>
      </c>
    </row>
    <row r="450" spans="1:10" ht="15" customHeight="1" thickBot="1">
      <c r="A450" s="552" t="s">
        <v>16</v>
      </c>
      <c r="B450" s="391">
        <v>1</v>
      </c>
      <c r="C450" s="391">
        <v>1</v>
      </c>
      <c r="D450" s="391">
        <v>1</v>
      </c>
      <c r="E450" s="391">
        <v>0</v>
      </c>
      <c r="H450" s="618"/>
      <c r="J450" s="235"/>
    </row>
    <row r="451" spans="1:10" ht="15" customHeight="1" thickBot="1">
      <c r="A451" s="552" t="s">
        <v>17</v>
      </c>
      <c r="B451" s="391">
        <f>B469</f>
        <v>10000</v>
      </c>
      <c r="C451" s="391">
        <f t="shared" ref="C451:E451" si="63">C469</f>
        <v>10000</v>
      </c>
      <c r="D451" s="391">
        <f t="shared" si="63"/>
        <v>0</v>
      </c>
      <c r="E451" s="391">
        <f t="shared" si="63"/>
        <v>0</v>
      </c>
      <c r="F451" s="579">
        <f>41618-D479</f>
        <v>-5330</v>
      </c>
      <c r="G451" s="579"/>
      <c r="H451" s="619"/>
      <c r="I451" s="235"/>
      <c r="J451" s="235"/>
    </row>
    <row r="452" spans="1:10" ht="15" customHeight="1" thickBot="1">
      <c r="A452" s="552" t="s">
        <v>18</v>
      </c>
      <c r="B452" s="391">
        <v>0</v>
      </c>
      <c r="C452" s="391">
        <f t="shared" ref="C452:E452" si="64">C451/C450</f>
        <v>10000</v>
      </c>
      <c r="D452" s="391">
        <f t="shared" si="64"/>
        <v>0</v>
      </c>
      <c r="E452" s="391" t="e">
        <f t="shared" si="64"/>
        <v>#DIV/0!</v>
      </c>
      <c r="I452" s="618"/>
    </row>
    <row r="453" spans="1:10" ht="15" customHeight="1" thickBot="1">
      <c r="A453" s="552" t="s">
        <v>19</v>
      </c>
      <c r="B453" s="572" t="s">
        <v>20</v>
      </c>
      <c r="C453" s="573">
        <f>C450/B450-1</f>
        <v>0</v>
      </c>
      <c r="D453" s="573">
        <f t="shared" ref="D453:E455" si="65">D450/C450-1</f>
        <v>0</v>
      </c>
      <c r="E453" s="573">
        <f t="shared" si="65"/>
        <v>-1</v>
      </c>
      <c r="I453" s="235"/>
    </row>
    <row r="454" spans="1:10" ht="15" customHeight="1" thickBot="1">
      <c r="A454" s="552" t="s">
        <v>21</v>
      </c>
      <c r="B454" s="572" t="s">
        <v>20</v>
      </c>
      <c r="C454" s="573">
        <f>C451/B451-1</f>
        <v>0</v>
      </c>
      <c r="D454" s="573">
        <f t="shared" si="65"/>
        <v>-1</v>
      </c>
      <c r="E454" s="573" t="e">
        <f t="shared" si="65"/>
        <v>#DIV/0!</v>
      </c>
    </row>
    <row r="455" spans="1:10" ht="15" customHeight="1" thickBot="1">
      <c r="A455" s="552" t="s">
        <v>22</v>
      </c>
      <c r="B455" s="572" t="s">
        <v>20</v>
      </c>
      <c r="C455" s="573" t="e">
        <f>C452/B452-1</f>
        <v>#DIV/0!</v>
      </c>
      <c r="D455" s="573">
        <f t="shared" si="65"/>
        <v>-1</v>
      </c>
      <c r="E455" s="573" t="e">
        <f t="shared" si="65"/>
        <v>#DIV/0!</v>
      </c>
    </row>
    <row r="456" spans="1:10" ht="15" customHeight="1" thickBot="1">
      <c r="A456" s="1225" t="s">
        <v>62</v>
      </c>
      <c r="B456" s="1226"/>
      <c r="C456" s="1226"/>
      <c r="D456" s="1226"/>
      <c r="E456" s="1227"/>
    </row>
    <row r="457" spans="1:10" ht="15" customHeight="1">
      <c r="A457" s="1223"/>
      <c r="B457" s="562">
        <v>2021</v>
      </c>
      <c r="C457" s="562">
        <v>2022</v>
      </c>
      <c r="D457" s="562">
        <v>2023</v>
      </c>
      <c r="E457" s="562">
        <v>2024</v>
      </c>
    </row>
    <row r="458" spans="1:10" ht="15" customHeight="1" thickBot="1">
      <c r="A458" s="1224"/>
      <c r="B458" s="563" t="s">
        <v>7</v>
      </c>
      <c r="C458" s="563" t="s">
        <v>8</v>
      </c>
      <c r="D458" s="563" t="s">
        <v>8</v>
      </c>
      <c r="E458" s="563" t="s">
        <v>8</v>
      </c>
    </row>
    <row r="459" spans="1:10" ht="15" customHeight="1" thickBot="1">
      <c r="A459" s="574" t="s">
        <v>41</v>
      </c>
      <c r="B459" s="575">
        <v>0</v>
      </c>
      <c r="C459" s="575">
        <v>0</v>
      </c>
      <c r="D459" s="575">
        <v>0</v>
      </c>
      <c r="E459" s="575">
        <v>0</v>
      </c>
    </row>
    <row r="460" spans="1:10" ht="15" customHeight="1" thickBot="1">
      <c r="A460" s="576" t="s">
        <v>154</v>
      </c>
      <c r="B460" s="575"/>
      <c r="C460" s="575"/>
      <c r="D460" s="575"/>
      <c r="E460" s="575"/>
    </row>
    <row r="461" spans="1:10" ht="15" customHeight="1" thickBot="1">
      <c r="A461" s="576" t="s">
        <v>167</v>
      </c>
      <c r="B461" s="575"/>
      <c r="C461" s="575"/>
      <c r="D461" s="575"/>
      <c r="E461" s="575"/>
    </row>
    <row r="462" spans="1:10" ht="15" customHeight="1" thickBot="1">
      <c r="A462" s="576" t="s">
        <v>160</v>
      </c>
      <c r="B462" s="575"/>
      <c r="C462" s="575"/>
      <c r="D462" s="575"/>
      <c r="E462" s="575"/>
    </row>
    <row r="463" spans="1:10" ht="27" customHeight="1" thickBot="1">
      <c r="A463" s="576" t="s">
        <v>161</v>
      </c>
      <c r="B463" s="575"/>
      <c r="C463" s="575"/>
      <c r="D463" s="575"/>
      <c r="E463" s="575"/>
    </row>
    <row r="464" spans="1:10" ht="15" customHeight="1" thickBot="1">
      <c r="A464" s="574" t="s">
        <v>42</v>
      </c>
      <c r="B464" s="577">
        <f>B465+B466+B467+B468</f>
        <v>10000</v>
      </c>
      <c r="C464" s="577">
        <f>C465+C466+C467+C468</f>
        <v>10000</v>
      </c>
      <c r="D464" s="577">
        <f t="shared" ref="D464:E464" si="66">D465+D466+D467+D468</f>
        <v>0</v>
      </c>
      <c r="E464" s="577">
        <f t="shared" si="66"/>
        <v>0</v>
      </c>
    </row>
    <row r="465" spans="1:14" ht="15" customHeight="1" thickBot="1">
      <c r="A465" s="576" t="s">
        <v>154</v>
      </c>
      <c r="B465" s="575"/>
      <c r="C465" s="575"/>
      <c r="D465" s="575"/>
      <c r="E465" s="575"/>
    </row>
    <row r="466" spans="1:14" ht="15" customHeight="1" thickBot="1">
      <c r="A466" s="576" t="s">
        <v>167</v>
      </c>
      <c r="B466" s="575"/>
      <c r="C466" s="575"/>
      <c r="D466" s="575"/>
      <c r="E466" s="575"/>
    </row>
    <row r="467" spans="1:14" ht="15" customHeight="1" thickBot="1">
      <c r="A467" s="576" t="s">
        <v>160</v>
      </c>
      <c r="B467" s="575"/>
      <c r="C467" s="575"/>
      <c r="D467" s="575"/>
      <c r="E467" s="575"/>
    </row>
    <row r="468" spans="1:14" ht="15" customHeight="1" thickBot="1">
      <c r="A468" s="576" t="s">
        <v>161</v>
      </c>
      <c r="B468" s="575">
        <v>10000</v>
      </c>
      <c r="C468" s="575">
        <v>10000</v>
      </c>
      <c r="D468" s="606">
        <v>0</v>
      </c>
      <c r="E468" s="575">
        <v>0</v>
      </c>
      <c r="I468" s="620"/>
      <c r="J468" s="620"/>
    </row>
    <row r="469" spans="1:14" ht="15" customHeight="1" thickBot="1">
      <c r="A469" s="583" t="s">
        <v>30</v>
      </c>
      <c r="B469" s="577">
        <f>B464+B459</f>
        <v>10000</v>
      </c>
      <c r="C469" s="577">
        <f t="shared" ref="C469:E469" si="67">C464+C459</f>
        <v>10000</v>
      </c>
      <c r="D469" s="577">
        <f t="shared" si="67"/>
        <v>0</v>
      </c>
      <c r="E469" s="577">
        <f t="shared" si="67"/>
        <v>0</v>
      </c>
    </row>
    <row r="470" spans="1:14" ht="15" customHeight="1" thickBot="1">
      <c r="A470" s="621"/>
      <c r="B470" s="622"/>
      <c r="C470" s="622"/>
      <c r="D470" s="622"/>
      <c r="E470" s="622"/>
    </row>
    <row r="471" spans="1:14" ht="36" customHeight="1" thickBot="1">
      <c r="A471" s="623" t="s">
        <v>49</v>
      </c>
      <c r="B471" s="624">
        <f>SUM(B469+B444+B418+B390+B361+B324+B287+B250+B213+B176+B139+B102+B65)</f>
        <v>272084</v>
      </c>
      <c r="C471" s="624">
        <f t="shared" ref="C471" si="68">SUM(C469+C444+C418+C390+C361+C324+C287+C250+C213+C176+C139+C102+C65)</f>
        <v>252208</v>
      </c>
      <c r="D471" s="624">
        <f>SUM(D469+D444+D418+D390+D361+D324+D287+D250+D213+D176+D139+D102+D65)</f>
        <v>246708</v>
      </c>
      <c r="E471" s="624">
        <f>SUM(E469+E444+E418+E390+E361+E324+E287+E250+E213+E176+E139+E102+E65)</f>
        <v>251708</v>
      </c>
      <c r="G471" s="625"/>
      <c r="H471" s="625"/>
      <c r="I471" s="625"/>
      <c r="J471" s="625"/>
    </row>
    <row r="472" spans="1:14" ht="25.5" customHeight="1" thickBot="1">
      <c r="A472" s="623" t="s">
        <v>50</v>
      </c>
      <c r="B472" s="624">
        <f>SUM(B451+B426+B401+B373+B332+B295+B258+B221+B184+B147+B110+B73+B36)</f>
        <v>272084</v>
      </c>
      <c r="C472" s="624">
        <f t="shared" ref="C472:F472" si="69">SUM(C451+C426+C401+C373+C332+C295+C258+C221+C184+C147+C110+C73+C36)</f>
        <v>252208</v>
      </c>
      <c r="D472" s="626">
        <f>SUM(D451+D426+D401+D373+D332+D295+D258+D221+D184+D147+D110+D73+D36)</f>
        <v>246708</v>
      </c>
      <c r="E472" s="624">
        <f t="shared" si="69"/>
        <v>251708</v>
      </c>
      <c r="F472" s="624">
        <f t="shared" si="69"/>
        <v>-5330</v>
      </c>
      <c r="G472" s="627"/>
    </row>
    <row r="473" spans="1:14" ht="15" customHeight="1" thickBot="1">
      <c r="A473" s="574" t="s">
        <v>23</v>
      </c>
      <c r="B473" s="628">
        <f>B474+B475</f>
        <v>62959</v>
      </c>
      <c r="C473" s="628">
        <f>C474+C475</f>
        <v>68959</v>
      </c>
      <c r="D473" s="628">
        <f t="shared" ref="D473:E473" si="70">D474+D475</f>
        <v>68959</v>
      </c>
      <c r="E473" s="628">
        <f t="shared" si="70"/>
        <v>68959</v>
      </c>
      <c r="G473" s="629"/>
      <c r="H473" s="629"/>
      <c r="I473" s="629"/>
      <c r="J473" s="235"/>
      <c r="M473" s="235"/>
      <c r="N473" s="235"/>
    </row>
    <row r="474" spans="1:14" ht="15" customHeight="1" thickBot="1">
      <c r="A474" s="576" t="s">
        <v>154</v>
      </c>
      <c r="B474" s="577">
        <f t="shared" ref="B474:E475" si="71">B45+B82+B193</f>
        <v>62959</v>
      </c>
      <c r="C474" s="577">
        <f t="shared" si="71"/>
        <v>68959</v>
      </c>
      <c r="D474" s="577">
        <f t="shared" si="71"/>
        <v>68959</v>
      </c>
      <c r="E474" s="577">
        <f t="shared" si="71"/>
        <v>68959</v>
      </c>
    </row>
    <row r="475" spans="1:14" ht="15" customHeight="1" thickBot="1">
      <c r="A475" s="576" t="s">
        <v>166</v>
      </c>
      <c r="B475" s="577">
        <f t="shared" si="71"/>
        <v>0</v>
      </c>
      <c r="C475" s="577">
        <f t="shared" si="71"/>
        <v>0</v>
      </c>
      <c r="D475" s="577">
        <f t="shared" si="71"/>
        <v>0</v>
      </c>
      <c r="E475" s="577">
        <f t="shared" si="71"/>
        <v>0</v>
      </c>
    </row>
    <row r="476" spans="1:14" ht="15" customHeight="1" thickBot="1">
      <c r="A476" s="574" t="s">
        <v>24</v>
      </c>
      <c r="B476" s="628">
        <f>B477+B478</f>
        <v>9901</v>
      </c>
      <c r="C476" s="628">
        <f t="shared" ref="C476:E476" si="72">C477+C478</f>
        <v>6901</v>
      </c>
      <c r="D476" s="628">
        <f t="shared" si="72"/>
        <v>6901</v>
      </c>
      <c r="E476" s="628">
        <f t="shared" si="72"/>
        <v>6901</v>
      </c>
    </row>
    <row r="477" spans="1:14" ht="15" customHeight="1" thickBot="1">
      <c r="A477" s="576" t="s">
        <v>154</v>
      </c>
      <c r="B477" s="575">
        <f>B48+B85+B196</f>
        <v>9901</v>
      </c>
      <c r="C477" s="575">
        <f>C48+C85+C196</f>
        <v>6901</v>
      </c>
      <c r="D477" s="575">
        <f>D48+D85+D196</f>
        <v>6901</v>
      </c>
      <c r="E477" s="575">
        <f>E48+E85+E196</f>
        <v>6901</v>
      </c>
    </row>
    <row r="478" spans="1:14" ht="15" customHeight="1" thickBot="1">
      <c r="A478" s="576" t="s">
        <v>166</v>
      </c>
      <c r="B478" s="577">
        <f>B49+B86+B194</f>
        <v>0</v>
      </c>
      <c r="C478" s="577">
        <f>C49+C86+C194</f>
        <v>0</v>
      </c>
      <c r="D478" s="577">
        <f>D49+D86+D194</f>
        <v>0</v>
      </c>
      <c r="E478" s="577">
        <f>E49+E86+E194</f>
        <v>0</v>
      </c>
    </row>
    <row r="479" spans="1:14" ht="15" customHeight="1" thickBot="1">
      <c r="A479" s="574" t="s">
        <v>25</v>
      </c>
      <c r="B479" s="577">
        <f>SUM(B346+B309+B272+B235+B198+B161+B124+B87+B50)</f>
        <v>38340</v>
      </c>
      <c r="C479" s="577">
        <f t="shared" ref="B479:E480" si="73">SUM(C346+C309+C272+C235+C198+C161+C124+C87+C50)</f>
        <v>42448</v>
      </c>
      <c r="D479" s="577">
        <f t="shared" si="73"/>
        <v>46948</v>
      </c>
      <c r="E479" s="577">
        <f t="shared" si="73"/>
        <v>51948</v>
      </c>
      <c r="I479" s="630"/>
      <c r="J479" s="630"/>
      <c r="K479" s="630"/>
      <c r="L479" s="630"/>
    </row>
    <row r="480" spans="1:14" ht="15" customHeight="1" thickBot="1">
      <c r="A480" s="576" t="s">
        <v>154</v>
      </c>
      <c r="B480" s="577">
        <f t="shared" si="73"/>
        <v>38340</v>
      </c>
      <c r="C480" s="577">
        <f t="shared" si="73"/>
        <v>42448</v>
      </c>
      <c r="D480" s="577">
        <f t="shared" si="73"/>
        <v>46948</v>
      </c>
      <c r="E480" s="577">
        <f t="shared" si="73"/>
        <v>51948</v>
      </c>
      <c r="I480" s="631"/>
      <c r="J480" s="631"/>
      <c r="K480" s="631"/>
      <c r="L480" s="631"/>
    </row>
    <row r="481" spans="1:14" ht="15" customHeight="1" thickBot="1">
      <c r="A481" s="576" t="s">
        <v>166</v>
      </c>
      <c r="B481" s="577">
        <f>B52+B89+B200</f>
        <v>0</v>
      </c>
      <c r="C481" s="577">
        <f>C52+C89+C200</f>
        <v>0</v>
      </c>
      <c r="D481" s="577">
        <f>D52+D89+D200</f>
        <v>0</v>
      </c>
      <c r="E481" s="577">
        <f>E52+E89+E200</f>
        <v>0</v>
      </c>
      <c r="I481" s="631"/>
      <c r="J481" s="631"/>
      <c r="K481" s="631"/>
      <c r="L481" s="631"/>
    </row>
    <row r="482" spans="1:14" ht="46.5" customHeight="1" thickBot="1">
      <c r="A482" s="574" t="s">
        <v>26</v>
      </c>
      <c r="B482" s="628">
        <f>B483+B484</f>
        <v>0</v>
      </c>
      <c r="C482" s="628">
        <f t="shared" ref="C482:E482" si="74">C483+C484</f>
        <v>0</v>
      </c>
      <c r="D482" s="628">
        <f t="shared" si="74"/>
        <v>0</v>
      </c>
      <c r="E482" s="628">
        <f t="shared" si="74"/>
        <v>0</v>
      </c>
      <c r="H482" s="632"/>
      <c r="I482" s="631"/>
      <c r="J482" s="631"/>
      <c r="K482" s="631"/>
      <c r="L482" s="631"/>
    </row>
    <row r="483" spans="1:14" ht="15" customHeight="1" thickBot="1">
      <c r="A483" s="576" t="s">
        <v>154</v>
      </c>
      <c r="B483" s="575">
        <f t="shared" ref="B483:E484" si="75">B54+B91+B202</f>
        <v>0</v>
      </c>
      <c r="C483" s="575">
        <f t="shared" si="75"/>
        <v>0</v>
      </c>
      <c r="D483" s="575">
        <f t="shared" si="75"/>
        <v>0</v>
      </c>
      <c r="E483" s="575">
        <f t="shared" si="75"/>
        <v>0</v>
      </c>
      <c r="H483" s="632"/>
      <c r="I483" s="631"/>
      <c r="J483" s="631"/>
      <c r="K483" s="631"/>
      <c r="L483" s="631"/>
    </row>
    <row r="484" spans="1:14" ht="15" customHeight="1" thickBot="1">
      <c r="A484" s="576" t="s">
        <v>166</v>
      </c>
      <c r="B484" s="577">
        <f t="shared" si="75"/>
        <v>0</v>
      </c>
      <c r="C484" s="577">
        <f t="shared" si="75"/>
        <v>0</v>
      </c>
      <c r="D484" s="577">
        <f t="shared" si="75"/>
        <v>0</v>
      </c>
      <c r="E484" s="577">
        <f t="shared" si="75"/>
        <v>0</v>
      </c>
      <c r="H484" s="633"/>
      <c r="I484" s="631"/>
      <c r="J484" s="631"/>
      <c r="K484" s="631"/>
      <c r="L484" s="631"/>
    </row>
    <row r="485" spans="1:14" ht="15" customHeight="1" thickBot="1">
      <c r="A485" s="574" t="s">
        <v>27</v>
      </c>
      <c r="B485" s="628">
        <f>B486+B487</f>
        <v>0</v>
      </c>
      <c r="C485" s="628">
        <f t="shared" ref="C485:E485" si="76">C486+C487</f>
        <v>0</v>
      </c>
      <c r="D485" s="628">
        <f t="shared" si="76"/>
        <v>0</v>
      </c>
      <c r="E485" s="628">
        <f t="shared" si="76"/>
        <v>0</v>
      </c>
      <c r="H485" s="632"/>
      <c r="I485" s="631"/>
      <c r="J485" s="631"/>
      <c r="K485" s="631"/>
      <c r="L485" s="631"/>
    </row>
    <row r="486" spans="1:14" ht="15" customHeight="1" thickBot="1">
      <c r="A486" s="576" t="s">
        <v>154</v>
      </c>
      <c r="B486" s="575">
        <f t="shared" ref="B486:E487" si="77">B57+B94+B205</f>
        <v>0</v>
      </c>
      <c r="C486" s="575">
        <f t="shared" si="77"/>
        <v>0</v>
      </c>
      <c r="D486" s="575">
        <f t="shared" si="77"/>
        <v>0</v>
      </c>
      <c r="E486" s="575">
        <f t="shared" si="77"/>
        <v>0</v>
      </c>
      <c r="H486" s="632"/>
      <c r="I486" s="631"/>
      <c r="J486" s="631"/>
      <c r="K486" s="631"/>
      <c r="L486" s="631"/>
    </row>
    <row r="487" spans="1:14" ht="15" customHeight="1" thickBot="1">
      <c r="A487" s="576" t="s">
        <v>166</v>
      </c>
      <c r="B487" s="577">
        <f t="shared" si="77"/>
        <v>0</v>
      </c>
      <c r="C487" s="577">
        <f t="shared" si="77"/>
        <v>0</v>
      </c>
      <c r="D487" s="577">
        <f t="shared" si="77"/>
        <v>0</v>
      </c>
      <c r="E487" s="577">
        <f t="shared" si="77"/>
        <v>0</v>
      </c>
      <c r="H487" s="632"/>
      <c r="I487" s="634"/>
      <c r="J487" s="635"/>
      <c r="K487" s="635"/>
      <c r="L487" s="635"/>
      <c r="N487" s="636"/>
    </row>
    <row r="488" spans="1:14" ht="15" customHeight="1" thickBot="1">
      <c r="A488" s="574" t="s">
        <v>28</v>
      </c>
      <c r="B488" s="628">
        <f>B489+B490</f>
        <v>21900</v>
      </c>
      <c r="C488" s="628">
        <f>C489+C490</f>
        <v>21900</v>
      </c>
      <c r="D488" s="628">
        <f t="shared" ref="D488:E488" si="78">D489+D490</f>
        <v>21900</v>
      </c>
      <c r="E488" s="628">
        <f t="shared" si="78"/>
        <v>21900</v>
      </c>
      <c r="H488" s="632"/>
      <c r="I488" s="631"/>
      <c r="J488" s="631"/>
      <c r="K488" s="631"/>
      <c r="L488" s="631"/>
      <c r="N488" s="631"/>
    </row>
    <row r="489" spans="1:14" ht="15" customHeight="1" thickBot="1">
      <c r="A489" s="576" t="s">
        <v>154</v>
      </c>
      <c r="B489" s="575">
        <f>+B171</f>
        <v>21900</v>
      </c>
      <c r="C489" s="575">
        <f>+C171</f>
        <v>21900</v>
      </c>
      <c r="D489" s="575">
        <f>+D171</f>
        <v>21900</v>
      </c>
      <c r="E489" s="575">
        <f>+E171</f>
        <v>21900</v>
      </c>
      <c r="H489" s="632"/>
      <c r="I489" s="631"/>
      <c r="J489" s="631"/>
      <c r="K489" s="631"/>
      <c r="L489" s="631"/>
      <c r="N489" s="631"/>
    </row>
    <row r="490" spans="1:14" ht="15" customHeight="1" thickBot="1">
      <c r="A490" s="576" t="s">
        <v>166</v>
      </c>
      <c r="B490" s="577">
        <f>B61+B98+B209</f>
        <v>0</v>
      </c>
      <c r="C490" s="577">
        <f>C61+C98+C209</f>
        <v>0</v>
      </c>
      <c r="D490" s="577">
        <f>D61+D98+D209</f>
        <v>0</v>
      </c>
      <c r="E490" s="577">
        <f>E61+E98+E209</f>
        <v>0</v>
      </c>
      <c r="H490" s="632"/>
      <c r="I490" s="631"/>
      <c r="J490" s="631"/>
      <c r="K490" s="631"/>
      <c r="L490" s="631"/>
    </row>
    <row r="491" spans="1:14" ht="28.5" customHeight="1" thickBot="1">
      <c r="A491" s="574" t="s">
        <v>29</v>
      </c>
      <c r="B491" s="628">
        <f>B99+B62</f>
        <v>208</v>
      </c>
      <c r="C491" s="628">
        <f>C99+C62</f>
        <v>0</v>
      </c>
      <c r="D491" s="628">
        <f>D99+D62</f>
        <v>0</v>
      </c>
      <c r="E491" s="628">
        <f>E99+E62</f>
        <v>0</v>
      </c>
      <c r="H491" s="632"/>
      <c r="I491" s="631"/>
      <c r="J491" s="631"/>
      <c r="K491" s="631"/>
      <c r="L491" s="631"/>
    </row>
    <row r="492" spans="1:14" ht="15" customHeight="1" thickBot="1">
      <c r="A492" s="576" t="s">
        <v>154</v>
      </c>
      <c r="B492" s="575">
        <f t="shared" ref="B492:E493" si="79">B63+B100+B211</f>
        <v>0</v>
      </c>
      <c r="C492" s="575">
        <f t="shared" si="79"/>
        <v>0</v>
      </c>
      <c r="D492" s="575">
        <f t="shared" si="79"/>
        <v>0</v>
      </c>
      <c r="E492" s="575">
        <f t="shared" si="79"/>
        <v>0</v>
      </c>
      <c r="H492" s="637"/>
      <c r="I492" s="631"/>
      <c r="J492" s="631"/>
      <c r="K492" s="631"/>
      <c r="L492" s="631"/>
    </row>
    <row r="493" spans="1:14" ht="15" customHeight="1" thickBot="1">
      <c r="A493" s="576" t="s">
        <v>166</v>
      </c>
      <c r="B493" s="577">
        <f t="shared" si="79"/>
        <v>0</v>
      </c>
      <c r="C493" s="577">
        <f t="shared" si="79"/>
        <v>0</v>
      </c>
      <c r="D493" s="577">
        <f t="shared" si="79"/>
        <v>0</v>
      </c>
      <c r="E493" s="577">
        <f t="shared" si="79"/>
        <v>0</v>
      </c>
      <c r="H493" s="632"/>
      <c r="I493" s="634"/>
      <c r="J493" s="634"/>
      <c r="K493" s="635"/>
      <c r="L493" s="635"/>
    </row>
    <row r="494" spans="1:14" ht="15" customHeight="1" thickBot="1">
      <c r="A494" s="574" t="s">
        <v>51</v>
      </c>
      <c r="B494" s="575">
        <v>0</v>
      </c>
      <c r="C494" s="575">
        <v>0</v>
      </c>
      <c r="D494" s="575">
        <v>0</v>
      </c>
      <c r="E494" s="575">
        <v>0</v>
      </c>
      <c r="H494" s="632"/>
      <c r="I494" s="631"/>
      <c r="J494" s="631"/>
      <c r="K494" s="631"/>
      <c r="L494" s="631"/>
    </row>
    <row r="495" spans="1:14" ht="15" customHeight="1" thickBot="1">
      <c r="A495" s="574"/>
      <c r="B495" s="575"/>
      <c r="C495" s="575"/>
      <c r="D495" s="575"/>
      <c r="E495" s="575"/>
      <c r="H495" s="632"/>
      <c r="I495" s="631"/>
      <c r="J495" s="631"/>
      <c r="K495" s="631"/>
      <c r="L495" s="631"/>
    </row>
    <row r="496" spans="1:14" ht="15" customHeight="1" thickBot="1">
      <c r="A496" s="576" t="s">
        <v>154</v>
      </c>
      <c r="B496" s="575">
        <v>0</v>
      </c>
      <c r="C496" s="575">
        <v>0</v>
      </c>
      <c r="D496" s="575">
        <v>0</v>
      </c>
      <c r="E496" s="575">
        <v>0</v>
      </c>
      <c r="H496" s="632"/>
      <c r="I496" s="631"/>
      <c r="J496" s="631"/>
      <c r="K496" s="631"/>
      <c r="L496" s="631"/>
    </row>
    <row r="497" spans="1:12" ht="15" customHeight="1" thickBot="1">
      <c r="A497" s="576" t="s">
        <v>167</v>
      </c>
      <c r="B497" s="575">
        <v>0</v>
      </c>
      <c r="C497" s="575">
        <v>0</v>
      </c>
      <c r="D497" s="575">
        <v>0</v>
      </c>
      <c r="E497" s="575">
        <v>0</v>
      </c>
      <c r="H497" s="632"/>
      <c r="I497" s="631"/>
      <c r="J497" s="631"/>
      <c r="K497" s="631"/>
      <c r="L497" s="631"/>
    </row>
    <row r="498" spans="1:12" ht="15" customHeight="1" thickBot="1">
      <c r="A498" s="576" t="s">
        <v>160</v>
      </c>
      <c r="B498" s="575">
        <v>0</v>
      </c>
      <c r="C498" s="575">
        <v>0</v>
      </c>
      <c r="D498" s="575">
        <v>0</v>
      </c>
      <c r="E498" s="575">
        <v>0</v>
      </c>
    </row>
    <row r="499" spans="1:12" ht="15" customHeight="1" thickBot="1">
      <c r="A499" s="576" t="s">
        <v>161</v>
      </c>
      <c r="B499" s="575">
        <v>0</v>
      </c>
      <c r="C499" s="575">
        <v>0</v>
      </c>
      <c r="D499" s="575">
        <v>0</v>
      </c>
      <c r="E499" s="575">
        <v>0</v>
      </c>
    </row>
    <row r="500" spans="1:12" ht="15" customHeight="1" thickBot="1">
      <c r="A500" s="574" t="s">
        <v>52</v>
      </c>
      <c r="B500" s="575">
        <f>B501+B502+B503+B504</f>
        <v>138776</v>
      </c>
      <c r="C500" s="575">
        <f t="shared" ref="C500:F500" si="80">C501+C502+C503+C504</f>
        <v>112000</v>
      </c>
      <c r="D500" s="575">
        <f t="shared" si="80"/>
        <v>102000</v>
      </c>
      <c r="E500" s="575">
        <f t="shared" si="80"/>
        <v>102000</v>
      </c>
      <c r="F500" s="575">
        <f t="shared" si="80"/>
        <v>0</v>
      </c>
      <c r="G500" s="638"/>
    </row>
    <row r="501" spans="1:12" ht="15" customHeight="1" thickBot="1">
      <c r="A501" s="576" t="s">
        <v>154</v>
      </c>
      <c r="B501" s="575">
        <f>B465+B440+B414+B386</f>
        <v>15000</v>
      </c>
      <c r="C501" s="575">
        <f t="shared" ref="C501:E501" si="81">C465+C440+C414+C386</f>
        <v>2000</v>
      </c>
      <c r="D501" s="575">
        <f t="shared" si="81"/>
        <v>2000</v>
      </c>
      <c r="E501" s="575">
        <f t="shared" si="81"/>
        <v>2000</v>
      </c>
    </row>
    <row r="502" spans="1:12" ht="15" customHeight="1" thickBot="1">
      <c r="A502" s="576" t="s">
        <v>167</v>
      </c>
      <c r="B502" s="575">
        <f t="shared" ref="B502:E504" si="82">B466+B441+B415+B387</f>
        <v>113776</v>
      </c>
      <c r="C502" s="575">
        <f t="shared" si="82"/>
        <v>100000</v>
      </c>
      <c r="D502" s="575">
        <f t="shared" si="82"/>
        <v>100000</v>
      </c>
      <c r="E502" s="575">
        <f t="shared" si="82"/>
        <v>100000</v>
      </c>
      <c r="J502" s="631"/>
    </row>
    <row r="503" spans="1:12" ht="15" customHeight="1" thickBot="1">
      <c r="A503" s="576" t="s">
        <v>160</v>
      </c>
      <c r="B503" s="575">
        <f t="shared" si="82"/>
        <v>0</v>
      </c>
      <c r="C503" s="575">
        <f t="shared" si="82"/>
        <v>0</v>
      </c>
      <c r="D503" s="575">
        <f t="shared" si="82"/>
        <v>0</v>
      </c>
      <c r="E503" s="575">
        <f t="shared" si="82"/>
        <v>0</v>
      </c>
      <c r="J503" s="639"/>
    </row>
    <row r="504" spans="1:12" ht="15" customHeight="1" thickBot="1">
      <c r="A504" s="576" t="s">
        <v>161</v>
      </c>
      <c r="B504" s="575">
        <f t="shared" si="82"/>
        <v>10000</v>
      </c>
      <c r="C504" s="575">
        <f t="shared" si="82"/>
        <v>10000</v>
      </c>
      <c r="D504" s="575">
        <f t="shared" si="82"/>
        <v>0</v>
      </c>
      <c r="E504" s="575">
        <f t="shared" si="82"/>
        <v>0</v>
      </c>
      <c r="J504" s="639"/>
    </row>
    <row r="505" spans="1:12" ht="15" customHeight="1" thickBot="1">
      <c r="A505" s="588" t="s">
        <v>31</v>
      </c>
      <c r="B505" s="585">
        <f>IF(B472-B471=0,0,"Error")</f>
        <v>0</v>
      </c>
      <c r="C505" s="585">
        <f>IF(C472-C471=0,0,"Error")</f>
        <v>0</v>
      </c>
      <c r="D505" s="585">
        <f>IF(D472-D471=0,0,"Error")</f>
        <v>0</v>
      </c>
      <c r="E505" s="585">
        <f>IF(E472-E471=0,0,"Error")</f>
        <v>0</v>
      </c>
      <c r="J505" s="631"/>
    </row>
    <row r="506" spans="1:12" ht="15" customHeight="1">
      <c r="A506" s="640"/>
      <c r="B506" s="638"/>
      <c r="C506" s="638"/>
      <c r="D506" s="638"/>
      <c r="E506" s="638"/>
    </row>
    <row r="507" spans="1:12" ht="15" customHeight="1"/>
    <row r="508" spans="1:12" ht="15" customHeight="1"/>
    <row r="509" spans="1:12" ht="15" customHeight="1"/>
    <row r="510" spans="1:12" ht="15" customHeight="1"/>
    <row r="511" spans="1:12" ht="15" customHeight="1"/>
  </sheetData>
  <mergeCells count="97">
    <mergeCell ref="B6:E6"/>
    <mergeCell ref="A1:F1"/>
    <mergeCell ref="A2:E2"/>
    <mergeCell ref="A3:F3"/>
    <mergeCell ref="B4:E4"/>
    <mergeCell ref="B5:E5"/>
    <mergeCell ref="A33:A34"/>
    <mergeCell ref="A7:E7"/>
    <mergeCell ref="A8:E10"/>
    <mergeCell ref="B11:E11"/>
    <mergeCell ref="A12:A13"/>
    <mergeCell ref="B24:E24"/>
    <mergeCell ref="A25:E25"/>
    <mergeCell ref="A28:E28"/>
    <mergeCell ref="A29:E29"/>
    <mergeCell ref="B30:E30"/>
    <mergeCell ref="B31:E31"/>
    <mergeCell ref="B32:E32"/>
    <mergeCell ref="A107:A108"/>
    <mergeCell ref="A41:E41"/>
    <mergeCell ref="A42:A43"/>
    <mergeCell ref="B67:E67"/>
    <mergeCell ref="B68:E68"/>
    <mergeCell ref="B69:E69"/>
    <mergeCell ref="A70:A71"/>
    <mergeCell ref="A78:E78"/>
    <mergeCell ref="A79:A80"/>
    <mergeCell ref="B104:E104"/>
    <mergeCell ref="B105:E105"/>
    <mergeCell ref="B106:E106"/>
    <mergeCell ref="A181:A182"/>
    <mergeCell ref="A115:E115"/>
    <mergeCell ref="A116:A117"/>
    <mergeCell ref="B141:E141"/>
    <mergeCell ref="B142:E142"/>
    <mergeCell ref="B143:E143"/>
    <mergeCell ref="A144:A145"/>
    <mergeCell ref="A152:E152"/>
    <mergeCell ref="A153:A154"/>
    <mergeCell ref="B178:E178"/>
    <mergeCell ref="B179:E179"/>
    <mergeCell ref="B180:E180"/>
    <mergeCell ref="A255:A256"/>
    <mergeCell ref="A189:E189"/>
    <mergeCell ref="A190:A191"/>
    <mergeCell ref="B215:E215"/>
    <mergeCell ref="B216:E216"/>
    <mergeCell ref="B217:E217"/>
    <mergeCell ref="A218:A219"/>
    <mergeCell ref="A226:E226"/>
    <mergeCell ref="A227:A228"/>
    <mergeCell ref="B252:E252"/>
    <mergeCell ref="B253:E253"/>
    <mergeCell ref="B254:E254"/>
    <mergeCell ref="A329:A330"/>
    <mergeCell ref="A263:E263"/>
    <mergeCell ref="A264:A265"/>
    <mergeCell ref="B289:E289"/>
    <mergeCell ref="B290:E290"/>
    <mergeCell ref="B291:E291"/>
    <mergeCell ref="A292:A293"/>
    <mergeCell ref="A300:E300"/>
    <mergeCell ref="A301:A302"/>
    <mergeCell ref="B326:E326"/>
    <mergeCell ref="B327:E327"/>
    <mergeCell ref="B328:E328"/>
    <mergeCell ref="A391:E391"/>
    <mergeCell ref="A337:E337"/>
    <mergeCell ref="A338:A339"/>
    <mergeCell ref="A363:E363"/>
    <mergeCell ref="A364:E364"/>
    <mergeCell ref="B365:E365"/>
    <mergeCell ref="D366:E366"/>
    <mergeCell ref="B367:E367"/>
    <mergeCell ref="B368:E368"/>
    <mergeCell ref="B369:E369"/>
    <mergeCell ref="A370:A371"/>
    <mergeCell ref="A378:A379"/>
    <mergeCell ref="A423:A424"/>
    <mergeCell ref="A392:E392"/>
    <mergeCell ref="B393:E393"/>
    <mergeCell ref="D394:E394"/>
    <mergeCell ref="B395:E395"/>
    <mergeCell ref="B396:E396"/>
    <mergeCell ref="B397:E397"/>
    <mergeCell ref="A398:A399"/>
    <mergeCell ref="A406:A407"/>
    <mergeCell ref="B419:E419"/>
    <mergeCell ref="B421:E421"/>
    <mergeCell ref="B422:E422"/>
    <mergeCell ref="A457:A458"/>
    <mergeCell ref="A431:E431"/>
    <mergeCell ref="A432:A433"/>
    <mergeCell ref="B446:E446"/>
    <mergeCell ref="B447:E447"/>
    <mergeCell ref="A448:A449"/>
    <mergeCell ref="A456:E456"/>
  </mergeCells>
  <printOptions horizontalCentered="1" verticalCentered="1"/>
  <pageMargins left="0.70866141732283472" right="0.70866141732283472" top="0.74803149606299213" bottom="0.74803149606299213" header="0.31496062992125984" footer="0.31496062992125984"/>
  <pageSetup orientation="landscape"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M395"/>
  <sheetViews>
    <sheetView view="pageBreakPreview" topLeftCell="A377" zoomScale="60" zoomScaleNormal="148" workbookViewId="0">
      <selection activeCell="T437" sqref="T437"/>
    </sheetView>
  </sheetViews>
  <sheetFormatPr defaultRowHeight="15"/>
  <cols>
    <col min="1" max="1" width="12" customWidth="1"/>
    <col min="2" max="2" width="28.5703125" customWidth="1"/>
    <col min="3" max="5" width="11.7109375" customWidth="1"/>
    <col min="6" max="6" width="15.42578125" customWidth="1"/>
    <col min="9" max="9" width="11" customWidth="1"/>
    <col min="10" max="10" width="15.85546875" customWidth="1"/>
    <col min="12" max="12" width="15.28515625" customWidth="1"/>
    <col min="257" max="257" width="12" customWidth="1"/>
    <col min="258" max="258" width="28.5703125" customWidth="1"/>
    <col min="259" max="261" width="11.7109375" customWidth="1"/>
    <col min="262" max="262" width="15.42578125" customWidth="1"/>
    <col min="265" max="265" width="11" customWidth="1"/>
    <col min="266" max="266" width="15.85546875" customWidth="1"/>
    <col min="268" max="268" width="15.28515625" customWidth="1"/>
    <col min="513" max="513" width="12" customWidth="1"/>
    <col min="514" max="514" width="28.5703125" customWidth="1"/>
    <col min="515" max="517" width="11.7109375" customWidth="1"/>
    <col min="518" max="518" width="15.42578125" customWidth="1"/>
    <col min="521" max="521" width="11" customWidth="1"/>
    <col min="522" max="522" width="15.85546875" customWidth="1"/>
    <col min="524" max="524" width="15.28515625" customWidth="1"/>
    <col min="769" max="769" width="12" customWidth="1"/>
    <col min="770" max="770" width="28.5703125" customWidth="1"/>
    <col min="771" max="773" width="11.7109375" customWidth="1"/>
    <col min="774" max="774" width="15.42578125" customWidth="1"/>
    <col min="777" max="777" width="11" customWidth="1"/>
    <col min="778" max="778" width="15.85546875" customWidth="1"/>
    <col min="780" max="780" width="15.28515625" customWidth="1"/>
    <col min="1025" max="1025" width="12" customWidth="1"/>
    <col min="1026" max="1026" width="28.5703125" customWidth="1"/>
    <col min="1027" max="1029" width="11.7109375" customWidth="1"/>
    <col min="1030" max="1030" width="15.42578125" customWidth="1"/>
    <col min="1033" max="1033" width="11" customWidth="1"/>
    <col min="1034" max="1034" width="15.85546875" customWidth="1"/>
    <col min="1036" max="1036" width="15.28515625" customWidth="1"/>
    <col min="1281" max="1281" width="12" customWidth="1"/>
    <col min="1282" max="1282" width="28.5703125" customWidth="1"/>
    <col min="1283" max="1285" width="11.7109375" customWidth="1"/>
    <col min="1286" max="1286" width="15.42578125" customWidth="1"/>
    <col min="1289" max="1289" width="11" customWidth="1"/>
    <col min="1290" max="1290" width="15.85546875" customWidth="1"/>
    <col min="1292" max="1292" width="15.28515625" customWidth="1"/>
    <col min="1537" max="1537" width="12" customWidth="1"/>
    <col min="1538" max="1538" width="28.5703125" customWidth="1"/>
    <col min="1539" max="1541" width="11.7109375" customWidth="1"/>
    <col min="1542" max="1542" width="15.42578125" customWidth="1"/>
    <col min="1545" max="1545" width="11" customWidth="1"/>
    <col min="1546" max="1546" width="15.85546875" customWidth="1"/>
    <col min="1548" max="1548" width="15.28515625" customWidth="1"/>
    <col min="1793" max="1793" width="12" customWidth="1"/>
    <col min="1794" max="1794" width="28.5703125" customWidth="1"/>
    <col min="1795" max="1797" width="11.7109375" customWidth="1"/>
    <col min="1798" max="1798" width="15.42578125" customWidth="1"/>
    <col min="1801" max="1801" width="11" customWidth="1"/>
    <col min="1802" max="1802" width="15.85546875" customWidth="1"/>
    <col min="1804" max="1804" width="15.28515625" customWidth="1"/>
    <col min="2049" max="2049" width="12" customWidth="1"/>
    <col min="2050" max="2050" width="28.5703125" customWidth="1"/>
    <col min="2051" max="2053" width="11.7109375" customWidth="1"/>
    <col min="2054" max="2054" width="15.42578125" customWidth="1"/>
    <col min="2057" max="2057" width="11" customWidth="1"/>
    <col min="2058" max="2058" width="15.85546875" customWidth="1"/>
    <col min="2060" max="2060" width="15.28515625" customWidth="1"/>
    <col min="2305" max="2305" width="12" customWidth="1"/>
    <col min="2306" max="2306" width="28.5703125" customWidth="1"/>
    <col min="2307" max="2309" width="11.7109375" customWidth="1"/>
    <col min="2310" max="2310" width="15.42578125" customWidth="1"/>
    <col min="2313" max="2313" width="11" customWidth="1"/>
    <col min="2314" max="2314" width="15.85546875" customWidth="1"/>
    <col min="2316" max="2316" width="15.28515625" customWidth="1"/>
    <col min="2561" max="2561" width="12" customWidth="1"/>
    <col min="2562" max="2562" width="28.5703125" customWidth="1"/>
    <col min="2563" max="2565" width="11.7109375" customWidth="1"/>
    <col min="2566" max="2566" width="15.42578125" customWidth="1"/>
    <col min="2569" max="2569" width="11" customWidth="1"/>
    <col min="2570" max="2570" width="15.85546875" customWidth="1"/>
    <col min="2572" max="2572" width="15.28515625" customWidth="1"/>
    <col min="2817" max="2817" width="12" customWidth="1"/>
    <col min="2818" max="2818" width="28.5703125" customWidth="1"/>
    <col min="2819" max="2821" width="11.7109375" customWidth="1"/>
    <col min="2822" max="2822" width="15.42578125" customWidth="1"/>
    <col min="2825" max="2825" width="11" customWidth="1"/>
    <col min="2826" max="2826" width="15.85546875" customWidth="1"/>
    <col min="2828" max="2828" width="15.28515625" customWidth="1"/>
    <col min="3073" max="3073" width="12" customWidth="1"/>
    <col min="3074" max="3074" width="28.5703125" customWidth="1"/>
    <col min="3075" max="3077" width="11.7109375" customWidth="1"/>
    <col min="3078" max="3078" width="15.42578125" customWidth="1"/>
    <col min="3081" max="3081" width="11" customWidth="1"/>
    <col min="3082" max="3082" width="15.85546875" customWidth="1"/>
    <col min="3084" max="3084" width="15.28515625" customWidth="1"/>
    <col min="3329" max="3329" width="12" customWidth="1"/>
    <col min="3330" max="3330" width="28.5703125" customWidth="1"/>
    <col min="3331" max="3333" width="11.7109375" customWidth="1"/>
    <col min="3334" max="3334" width="15.42578125" customWidth="1"/>
    <col min="3337" max="3337" width="11" customWidth="1"/>
    <col min="3338" max="3338" width="15.85546875" customWidth="1"/>
    <col min="3340" max="3340" width="15.28515625" customWidth="1"/>
    <col min="3585" max="3585" width="12" customWidth="1"/>
    <col min="3586" max="3586" width="28.5703125" customWidth="1"/>
    <col min="3587" max="3589" width="11.7109375" customWidth="1"/>
    <col min="3590" max="3590" width="15.42578125" customWidth="1"/>
    <col min="3593" max="3593" width="11" customWidth="1"/>
    <col min="3594" max="3594" width="15.85546875" customWidth="1"/>
    <col min="3596" max="3596" width="15.28515625" customWidth="1"/>
    <col min="3841" max="3841" width="12" customWidth="1"/>
    <col min="3842" max="3842" width="28.5703125" customWidth="1"/>
    <col min="3843" max="3845" width="11.7109375" customWidth="1"/>
    <col min="3846" max="3846" width="15.42578125" customWidth="1"/>
    <col min="3849" max="3849" width="11" customWidth="1"/>
    <col min="3850" max="3850" width="15.85546875" customWidth="1"/>
    <col min="3852" max="3852" width="15.28515625" customWidth="1"/>
    <col min="4097" max="4097" width="12" customWidth="1"/>
    <col min="4098" max="4098" width="28.5703125" customWidth="1"/>
    <col min="4099" max="4101" width="11.7109375" customWidth="1"/>
    <col min="4102" max="4102" width="15.42578125" customWidth="1"/>
    <col min="4105" max="4105" width="11" customWidth="1"/>
    <col min="4106" max="4106" width="15.85546875" customWidth="1"/>
    <col min="4108" max="4108" width="15.28515625" customWidth="1"/>
    <col min="4353" max="4353" width="12" customWidth="1"/>
    <col min="4354" max="4354" width="28.5703125" customWidth="1"/>
    <col min="4355" max="4357" width="11.7109375" customWidth="1"/>
    <col min="4358" max="4358" width="15.42578125" customWidth="1"/>
    <col min="4361" max="4361" width="11" customWidth="1"/>
    <col min="4362" max="4362" width="15.85546875" customWidth="1"/>
    <col min="4364" max="4364" width="15.28515625" customWidth="1"/>
    <col min="4609" max="4609" width="12" customWidth="1"/>
    <col min="4610" max="4610" width="28.5703125" customWidth="1"/>
    <col min="4611" max="4613" width="11.7109375" customWidth="1"/>
    <col min="4614" max="4614" width="15.42578125" customWidth="1"/>
    <col min="4617" max="4617" width="11" customWidth="1"/>
    <col min="4618" max="4618" width="15.85546875" customWidth="1"/>
    <col min="4620" max="4620" width="15.28515625" customWidth="1"/>
    <col min="4865" max="4865" width="12" customWidth="1"/>
    <col min="4866" max="4866" width="28.5703125" customWidth="1"/>
    <col min="4867" max="4869" width="11.7109375" customWidth="1"/>
    <col min="4870" max="4870" width="15.42578125" customWidth="1"/>
    <col min="4873" max="4873" width="11" customWidth="1"/>
    <col min="4874" max="4874" width="15.85546875" customWidth="1"/>
    <col min="4876" max="4876" width="15.28515625" customWidth="1"/>
    <col min="5121" max="5121" width="12" customWidth="1"/>
    <col min="5122" max="5122" width="28.5703125" customWidth="1"/>
    <col min="5123" max="5125" width="11.7109375" customWidth="1"/>
    <col min="5126" max="5126" width="15.42578125" customWidth="1"/>
    <col min="5129" max="5129" width="11" customWidth="1"/>
    <col min="5130" max="5130" width="15.85546875" customWidth="1"/>
    <col min="5132" max="5132" width="15.28515625" customWidth="1"/>
    <col min="5377" max="5377" width="12" customWidth="1"/>
    <col min="5378" max="5378" width="28.5703125" customWidth="1"/>
    <col min="5379" max="5381" width="11.7109375" customWidth="1"/>
    <col min="5382" max="5382" width="15.42578125" customWidth="1"/>
    <col min="5385" max="5385" width="11" customWidth="1"/>
    <col min="5386" max="5386" width="15.85546875" customWidth="1"/>
    <col min="5388" max="5388" width="15.28515625" customWidth="1"/>
    <col min="5633" max="5633" width="12" customWidth="1"/>
    <col min="5634" max="5634" width="28.5703125" customWidth="1"/>
    <col min="5635" max="5637" width="11.7109375" customWidth="1"/>
    <col min="5638" max="5638" width="15.42578125" customWidth="1"/>
    <col min="5641" max="5641" width="11" customWidth="1"/>
    <col min="5642" max="5642" width="15.85546875" customWidth="1"/>
    <col min="5644" max="5644" width="15.28515625" customWidth="1"/>
    <col min="5889" max="5889" width="12" customWidth="1"/>
    <col min="5890" max="5890" width="28.5703125" customWidth="1"/>
    <col min="5891" max="5893" width="11.7109375" customWidth="1"/>
    <col min="5894" max="5894" width="15.42578125" customWidth="1"/>
    <col min="5897" max="5897" width="11" customWidth="1"/>
    <col min="5898" max="5898" width="15.85546875" customWidth="1"/>
    <col min="5900" max="5900" width="15.28515625" customWidth="1"/>
    <col min="6145" max="6145" width="12" customWidth="1"/>
    <col min="6146" max="6146" width="28.5703125" customWidth="1"/>
    <col min="6147" max="6149" width="11.7109375" customWidth="1"/>
    <col min="6150" max="6150" width="15.42578125" customWidth="1"/>
    <col min="6153" max="6153" width="11" customWidth="1"/>
    <col min="6154" max="6154" width="15.85546875" customWidth="1"/>
    <col min="6156" max="6156" width="15.28515625" customWidth="1"/>
    <col min="6401" max="6401" width="12" customWidth="1"/>
    <col min="6402" max="6402" width="28.5703125" customWidth="1"/>
    <col min="6403" max="6405" width="11.7109375" customWidth="1"/>
    <col min="6406" max="6406" width="15.42578125" customWidth="1"/>
    <col min="6409" max="6409" width="11" customWidth="1"/>
    <col min="6410" max="6410" width="15.85546875" customWidth="1"/>
    <col min="6412" max="6412" width="15.28515625" customWidth="1"/>
    <col min="6657" max="6657" width="12" customWidth="1"/>
    <col min="6658" max="6658" width="28.5703125" customWidth="1"/>
    <col min="6659" max="6661" width="11.7109375" customWidth="1"/>
    <col min="6662" max="6662" width="15.42578125" customWidth="1"/>
    <col min="6665" max="6665" width="11" customWidth="1"/>
    <col min="6666" max="6666" width="15.85546875" customWidth="1"/>
    <col min="6668" max="6668" width="15.28515625" customWidth="1"/>
    <col min="6913" max="6913" width="12" customWidth="1"/>
    <col min="6914" max="6914" width="28.5703125" customWidth="1"/>
    <col min="6915" max="6917" width="11.7109375" customWidth="1"/>
    <col min="6918" max="6918" width="15.42578125" customWidth="1"/>
    <col min="6921" max="6921" width="11" customWidth="1"/>
    <col min="6922" max="6922" width="15.85546875" customWidth="1"/>
    <col min="6924" max="6924" width="15.28515625" customWidth="1"/>
    <col min="7169" max="7169" width="12" customWidth="1"/>
    <col min="7170" max="7170" width="28.5703125" customWidth="1"/>
    <col min="7171" max="7173" width="11.7109375" customWidth="1"/>
    <col min="7174" max="7174" width="15.42578125" customWidth="1"/>
    <col min="7177" max="7177" width="11" customWidth="1"/>
    <col min="7178" max="7178" width="15.85546875" customWidth="1"/>
    <col min="7180" max="7180" width="15.28515625" customWidth="1"/>
    <col min="7425" max="7425" width="12" customWidth="1"/>
    <col min="7426" max="7426" width="28.5703125" customWidth="1"/>
    <col min="7427" max="7429" width="11.7109375" customWidth="1"/>
    <col min="7430" max="7430" width="15.42578125" customWidth="1"/>
    <col min="7433" max="7433" width="11" customWidth="1"/>
    <col min="7434" max="7434" width="15.85546875" customWidth="1"/>
    <col min="7436" max="7436" width="15.28515625" customWidth="1"/>
    <col min="7681" max="7681" width="12" customWidth="1"/>
    <col min="7682" max="7682" width="28.5703125" customWidth="1"/>
    <col min="7683" max="7685" width="11.7109375" customWidth="1"/>
    <col min="7686" max="7686" width="15.42578125" customWidth="1"/>
    <col min="7689" max="7689" width="11" customWidth="1"/>
    <col min="7690" max="7690" width="15.85546875" customWidth="1"/>
    <col min="7692" max="7692" width="15.28515625" customWidth="1"/>
    <col min="7937" max="7937" width="12" customWidth="1"/>
    <col min="7938" max="7938" width="28.5703125" customWidth="1"/>
    <col min="7939" max="7941" width="11.7109375" customWidth="1"/>
    <col min="7942" max="7942" width="15.42578125" customWidth="1"/>
    <col min="7945" max="7945" width="11" customWidth="1"/>
    <col min="7946" max="7946" width="15.85546875" customWidth="1"/>
    <col min="7948" max="7948" width="15.28515625" customWidth="1"/>
    <col min="8193" max="8193" width="12" customWidth="1"/>
    <col min="8194" max="8194" width="28.5703125" customWidth="1"/>
    <col min="8195" max="8197" width="11.7109375" customWidth="1"/>
    <col min="8198" max="8198" width="15.42578125" customWidth="1"/>
    <col min="8201" max="8201" width="11" customWidth="1"/>
    <col min="8202" max="8202" width="15.85546875" customWidth="1"/>
    <col min="8204" max="8204" width="15.28515625" customWidth="1"/>
    <col min="8449" max="8449" width="12" customWidth="1"/>
    <col min="8450" max="8450" width="28.5703125" customWidth="1"/>
    <col min="8451" max="8453" width="11.7109375" customWidth="1"/>
    <col min="8454" max="8454" width="15.42578125" customWidth="1"/>
    <col min="8457" max="8457" width="11" customWidth="1"/>
    <col min="8458" max="8458" width="15.85546875" customWidth="1"/>
    <col min="8460" max="8460" width="15.28515625" customWidth="1"/>
    <col min="8705" max="8705" width="12" customWidth="1"/>
    <col min="8706" max="8706" width="28.5703125" customWidth="1"/>
    <col min="8707" max="8709" width="11.7109375" customWidth="1"/>
    <col min="8710" max="8710" width="15.42578125" customWidth="1"/>
    <col min="8713" max="8713" width="11" customWidth="1"/>
    <col min="8714" max="8714" width="15.85546875" customWidth="1"/>
    <col min="8716" max="8716" width="15.28515625" customWidth="1"/>
    <col min="8961" max="8961" width="12" customWidth="1"/>
    <col min="8962" max="8962" width="28.5703125" customWidth="1"/>
    <col min="8963" max="8965" width="11.7109375" customWidth="1"/>
    <col min="8966" max="8966" width="15.42578125" customWidth="1"/>
    <col min="8969" max="8969" width="11" customWidth="1"/>
    <col min="8970" max="8970" width="15.85546875" customWidth="1"/>
    <col min="8972" max="8972" width="15.28515625" customWidth="1"/>
    <col min="9217" max="9217" width="12" customWidth="1"/>
    <col min="9218" max="9218" width="28.5703125" customWidth="1"/>
    <col min="9219" max="9221" width="11.7109375" customWidth="1"/>
    <col min="9222" max="9222" width="15.42578125" customWidth="1"/>
    <col min="9225" max="9225" width="11" customWidth="1"/>
    <col min="9226" max="9226" width="15.85546875" customWidth="1"/>
    <col min="9228" max="9228" width="15.28515625" customWidth="1"/>
    <col min="9473" max="9473" width="12" customWidth="1"/>
    <col min="9474" max="9474" width="28.5703125" customWidth="1"/>
    <col min="9475" max="9477" width="11.7109375" customWidth="1"/>
    <col min="9478" max="9478" width="15.42578125" customWidth="1"/>
    <col min="9481" max="9481" width="11" customWidth="1"/>
    <col min="9482" max="9482" width="15.85546875" customWidth="1"/>
    <col min="9484" max="9484" width="15.28515625" customWidth="1"/>
    <col min="9729" max="9729" width="12" customWidth="1"/>
    <col min="9730" max="9730" width="28.5703125" customWidth="1"/>
    <col min="9731" max="9733" width="11.7109375" customWidth="1"/>
    <col min="9734" max="9734" width="15.42578125" customWidth="1"/>
    <col min="9737" max="9737" width="11" customWidth="1"/>
    <col min="9738" max="9738" width="15.85546875" customWidth="1"/>
    <col min="9740" max="9740" width="15.28515625" customWidth="1"/>
    <col min="9985" max="9985" width="12" customWidth="1"/>
    <col min="9986" max="9986" width="28.5703125" customWidth="1"/>
    <col min="9987" max="9989" width="11.7109375" customWidth="1"/>
    <col min="9990" max="9990" width="15.42578125" customWidth="1"/>
    <col min="9993" max="9993" width="11" customWidth="1"/>
    <col min="9994" max="9994" width="15.85546875" customWidth="1"/>
    <col min="9996" max="9996" width="15.28515625" customWidth="1"/>
    <col min="10241" max="10241" width="12" customWidth="1"/>
    <col min="10242" max="10242" width="28.5703125" customWidth="1"/>
    <col min="10243" max="10245" width="11.7109375" customWidth="1"/>
    <col min="10246" max="10246" width="15.42578125" customWidth="1"/>
    <col min="10249" max="10249" width="11" customWidth="1"/>
    <col min="10250" max="10250" width="15.85546875" customWidth="1"/>
    <col min="10252" max="10252" width="15.28515625" customWidth="1"/>
    <col min="10497" max="10497" width="12" customWidth="1"/>
    <col min="10498" max="10498" width="28.5703125" customWidth="1"/>
    <col min="10499" max="10501" width="11.7109375" customWidth="1"/>
    <col min="10502" max="10502" width="15.42578125" customWidth="1"/>
    <col min="10505" max="10505" width="11" customWidth="1"/>
    <col min="10506" max="10506" width="15.85546875" customWidth="1"/>
    <col min="10508" max="10508" width="15.28515625" customWidth="1"/>
    <col min="10753" max="10753" width="12" customWidth="1"/>
    <col min="10754" max="10754" width="28.5703125" customWidth="1"/>
    <col min="10755" max="10757" width="11.7109375" customWidth="1"/>
    <col min="10758" max="10758" width="15.42578125" customWidth="1"/>
    <col min="10761" max="10761" width="11" customWidth="1"/>
    <col min="10762" max="10762" width="15.85546875" customWidth="1"/>
    <col min="10764" max="10764" width="15.28515625" customWidth="1"/>
    <col min="11009" max="11009" width="12" customWidth="1"/>
    <col min="11010" max="11010" width="28.5703125" customWidth="1"/>
    <col min="11011" max="11013" width="11.7109375" customWidth="1"/>
    <col min="11014" max="11014" width="15.42578125" customWidth="1"/>
    <col min="11017" max="11017" width="11" customWidth="1"/>
    <col min="11018" max="11018" width="15.85546875" customWidth="1"/>
    <col min="11020" max="11020" width="15.28515625" customWidth="1"/>
    <col min="11265" max="11265" width="12" customWidth="1"/>
    <col min="11266" max="11266" width="28.5703125" customWidth="1"/>
    <col min="11267" max="11269" width="11.7109375" customWidth="1"/>
    <col min="11270" max="11270" width="15.42578125" customWidth="1"/>
    <col min="11273" max="11273" width="11" customWidth="1"/>
    <col min="11274" max="11274" width="15.85546875" customWidth="1"/>
    <col min="11276" max="11276" width="15.28515625" customWidth="1"/>
    <col min="11521" max="11521" width="12" customWidth="1"/>
    <col min="11522" max="11522" width="28.5703125" customWidth="1"/>
    <col min="11523" max="11525" width="11.7109375" customWidth="1"/>
    <col min="11526" max="11526" width="15.42578125" customWidth="1"/>
    <col min="11529" max="11529" width="11" customWidth="1"/>
    <col min="11530" max="11530" width="15.85546875" customWidth="1"/>
    <col min="11532" max="11532" width="15.28515625" customWidth="1"/>
    <col min="11777" max="11777" width="12" customWidth="1"/>
    <col min="11778" max="11778" width="28.5703125" customWidth="1"/>
    <col min="11779" max="11781" width="11.7109375" customWidth="1"/>
    <col min="11782" max="11782" width="15.42578125" customWidth="1"/>
    <col min="11785" max="11785" width="11" customWidth="1"/>
    <col min="11786" max="11786" width="15.85546875" customWidth="1"/>
    <col min="11788" max="11788" width="15.28515625" customWidth="1"/>
    <col min="12033" max="12033" width="12" customWidth="1"/>
    <col min="12034" max="12034" width="28.5703125" customWidth="1"/>
    <col min="12035" max="12037" width="11.7109375" customWidth="1"/>
    <col min="12038" max="12038" width="15.42578125" customWidth="1"/>
    <col min="12041" max="12041" width="11" customWidth="1"/>
    <col min="12042" max="12042" width="15.85546875" customWidth="1"/>
    <col min="12044" max="12044" width="15.28515625" customWidth="1"/>
    <col min="12289" max="12289" width="12" customWidth="1"/>
    <col min="12290" max="12290" width="28.5703125" customWidth="1"/>
    <col min="12291" max="12293" width="11.7109375" customWidth="1"/>
    <col min="12294" max="12294" width="15.42578125" customWidth="1"/>
    <col min="12297" max="12297" width="11" customWidth="1"/>
    <col min="12298" max="12298" width="15.85546875" customWidth="1"/>
    <col min="12300" max="12300" width="15.28515625" customWidth="1"/>
    <col min="12545" max="12545" width="12" customWidth="1"/>
    <col min="12546" max="12546" width="28.5703125" customWidth="1"/>
    <col min="12547" max="12549" width="11.7109375" customWidth="1"/>
    <col min="12550" max="12550" width="15.42578125" customWidth="1"/>
    <col min="12553" max="12553" width="11" customWidth="1"/>
    <col min="12554" max="12554" width="15.85546875" customWidth="1"/>
    <col min="12556" max="12556" width="15.28515625" customWidth="1"/>
    <col min="12801" max="12801" width="12" customWidth="1"/>
    <col min="12802" max="12802" width="28.5703125" customWidth="1"/>
    <col min="12803" max="12805" width="11.7109375" customWidth="1"/>
    <col min="12806" max="12806" width="15.42578125" customWidth="1"/>
    <col min="12809" max="12809" width="11" customWidth="1"/>
    <col min="12810" max="12810" width="15.85546875" customWidth="1"/>
    <col min="12812" max="12812" width="15.28515625" customWidth="1"/>
    <col min="13057" max="13057" width="12" customWidth="1"/>
    <col min="13058" max="13058" width="28.5703125" customWidth="1"/>
    <col min="13059" max="13061" width="11.7109375" customWidth="1"/>
    <col min="13062" max="13062" width="15.42578125" customWidth="1"/>
    <col min="13065" max="13065" width="11" customWidth="1"/>
    <col min="13066" max="13066" width="15.85546875" customWidth="1"/>
    <col min="13068" max="13068" width="15.28515625" customWidth="1"/>
    <col min="13313" max="13313" width="12" customWidth="1"/>
    <col min="13314" max="13314" width="28.5703125" customWidth="1"/>
    <col min="13315" max="13317" width="11.7109375" customWidth="1"/>
    <col min="13318" max="13318" width="15.42578125" customWidth="1"/>
    <col min="13321" max="13321" width="11" customWidth="1"/>
    <col min="13322" max="13322" width="15.85546875" customWidth="1"/>
    <col min="13324" max="13324" width="15.28515625" customWidth="1"/>
    <col min="13569" max="13569" width="12" customWidth="1"/>
    <col min="13570" max="13570" width="28.5703125" customWidth="1"/>
    <col min="13571" max="13573" width="11.7109375" customWidth="1"/>
    <col min="13574" max="13574" width="15.42578125" customWidth="1"/>
    <col min="13577" max="13577" width="11" customWidth="1"/>
    <col min="13578" max="13578" width="15.85546875" customWidth="1"/>
    <col min="13580" max="13580" width="15.28515625" customWidth="1"/>
    <col min="13825" max="13825" width="12" customWidth="1"/>
    <col min="13826" max="13826" width="28.5703125" customWidth="1"/>
    <col min="13827" max="13829" width="11.7109375" customWidth="1"/>
    <col min="13830" max="13830" width="15.42578125" customWidth="1"/>
    <col min="13833" max="13833" width="11" customWidth="1"/>
    <col min="13834" max="13834" width="15.85546875" customWidth="1"/>
    <col min="13836" max="13836" width="15.28515625" customWidth="1"/>
    <col min="14081" max="14081" width="12" customWidth="1"/>
    <col min="14082" max="14082" width="28.5703125" customWidth="1"/>
    <col min="14083" max="14085" width="11.7109375" customWidth="1"/>
    <col min="14086" max="14086" width="15.42578125" customWidth="1"/>
    <col min="14089" max="14089" width="11" customWidth="1"/>
    <col min="14090" max="14090" width="15.85546875" customWidth="1"/>
    <col min="14092" max="14092" width="15.28515625" customWidth="1"/>
    <col min="14337" max="14337" width="12" customWidth="1"/>
    <col min="14338" max="14338" width="28.5703125" customWidth="1"/>
    <col min="14339" max="14341" width="11.7109375" customWidth="1"/>
    <col min="14342" max="14342" width="15.42578125" customWidth="1"/>
    <col min="14345" max="14345" width="11" customWidth="1"/>
    <col min="14346" max="14346" width="15.85546875" customWidth="1"/>
    <col min="14348" max="14348" width="15.28515625" customWidth="1"/>
    <col min="14593" max="14593" width="12" customWidth="1"/>
    <col min="14594" max="14594" width="28.5703125" customWidth="1"/>
    <col min="14595" max="14597" width="11.7109375" customWidth="1"/>
    <col min="14598" max="14598" width="15.42578125" customWidth="1"/>
    <col min="14601" max="14601" width="11" customWidth="1"/>
    <col min="14602" max="14602" width="15.85546875" customWidth="1"/>
    <col min="14604" max="14604" width="15.28515625" customWidth="1"/>
    <col min="14849" max="14849" width="12" customWidth="1"/>
    <col min="14850" max="14850" width="28.5703125" customWidth="1"/>
    <col min="14851" max="14853" width="11.7109375" customWidth="1"/>
    <col min="14854" max="14854" width="15.42578125" customWidth="1"/>
    <col min="14857" max="14857" width="11" customWidth="1"/>
    <col min="14858" max="14858" width="15.85546875" customWidth="1"/>
    <col min="14860" max="14860" width="15.28515625" customWidth="1"/>
    <col min="15105" max="15105" width="12" customWidth="1"/>
    <col min="15106" max="15106" width="28.5703125" customWidth="1"/>
    <col min="15107" max="15109" width="11.7109375" customWidth="1"/>
    <col min="15110" max="15110" width="15.42578125" customWidth="1"/>
    <col min="15113" max="15113" width="11" customWidth="1"/>
    <col min="15114" max="15114" width="15.85546875" customWidth="1"/>
    <col min="15116" max="15116" width="15.28515625" customWidth="1"/>
    <col min="15361" max="15361" width="12" customWidth="1"/>
    <col min="15362" max="15362" width="28.5703125" customWidth="1"/>
    <col min="15363" max="15365" width="11.7109375" customWidth="1"/>
    <col min="15366" max="15366" width="15.42578125" customWidth="1"/>
    <col min="15369" max="15369" width="11" customWidth="1"/>
    <col min="15370" max="15370" width="15.85546875" customWidth="1"/>
    <col min="15372" max="15372" width="15.28515625" customWidth="1"/>
    <col min="15617" max="15617" width="12" customWidth="1"/>
    <col min="15618" max="15618" width="28.5703125" customWidth="1"/>
    <col min="15619" max="15621" width="11.7109375" customWidth="1"/>
    <col min="15622" max="15622" width="15.42578125" customWidth="1"/>
    <col min="15625" max="15625" width="11" customWidth="1"/>
    <col min="15626" max="15626" width="15.85546875" customWidth="1"/>
    <col min="15628" max="15628" width="15.28515625" customWidth="1"/>
    <col min="15873" max="15873" width="12" customWidth="1"/>
    <col min="15874" max="15874" width="28.5703125" customWidth="1"/>
    <col min="15875" max="15877" width="11.7109375" customWidth="1"/>
    <col min="15878" max="15878" width="15.42578125" customWidth="1"/>
    <col min="15881" max="15881" width="11" customWidth="1"/>
    <col min="15882" max="15882" width="15.85546875" customWidth="1"/>
    <col min="15884" max="15884" width="15.28515625" customWidth="1"/>
    <col min="16129" max="16129" width="12" customWidth="1"/>
    <col min="16130" max="16130" width="28.5703125" customWidth="1"/>
    <col min="16131" max="16133" width="11.7109375" customWidth="1"/>
    <col min="16134" max="16134" width="15.42578125" customWidth="1"/>
    <col min="16137" max="16137" width="11" customWidth="1"/>
    <col min="16138" max="16138" width="15.85546875" customWidth="1"/>
    <col min="16140" max="16140" width="15.28515625" customWidth="1"/>
  </cols>
  <sheetData>
    <row r="2" spans="1:7" ht="18" customHeight="1">
      <c r="A2" s="1024" t="s">
        <v>664</v>
      </c>
      <c r="B2" s="1024"/>
      <c r="C2" s="1024"/>
      <c r="D2" s="1024"/>
      <c r="E2" s="1024"/>
      <c r="F2" s="1024"/>
      <c r="G2" s="1024"/>
    </row>
    <row r="3" spans="1:7" ht="18" customHeight="1">
      <c r="A3" s="210"/>
      <c r="B3" s="846" t="s">
        <v>720</v>
      </c>
      <c r="C3" s="846"/>
      <c r="D3" s="846"/>
      <c r="E3" s="846"/>
      <c r="F3" s="846"/>
      <c r="G3" s="210"/>
    </row>
    <row r="4" spans="1:7" ht="15.75" thickBot="1"/>
    <row r="5" spans="1:7" ht="15.75" thickBot="1">
      <c r="B5" s="211" t="s">
        <v>0</v>
      </c>
      <c r="C5" s="1025" t="s">
        <v>784</v>
      </c>
      <c r="D5" s="1025"/>
      <c r="E5" s="1025"/>
      <c r="F5" s="1025"/>
    </row>
    <row r="6" spans="1:7" ht="15.75" thickBot="1">
      <c r="B6" s="211" t="s">
        <v>1</v>
      </c>
      <c r="C6" s="1026" t="s">
        <v>120</v>
      </c>
      <c r="D6" s="1027"/>
      <c r="E6" s="1027"/>
      <c r="F6" s="1028"/>
    </row>
    <row r="7" spans="1:7" ht="15.75" thickBot="1">
      <c r="B7" s="211" t="s">
        <v>3</v>
      </c>
      <c r="C7" s="1029" t="s">
        <v>719</v>
      </c>
      <c r="D7" s="1030"/>
      <c r="E7" s="1030"/>
      <c r="F7" s="1031"/>
    </row>
    <row r="8" spans="1:7" ht="15.75" thickBot="1">
      <c r="B8" s="1032" t="s">
        <v>4</v>
      </c>
      <c r="C8" s="1033"/>
      <c r="D8" s="1033"/>
      <c r="E8" s="1033"/>
      <c r="F8" s="1034"/>
    </row>
    <row r="9" spans="1:7" ht="15.75" thickBot="1">
      <c r="B9" s="1136" t="s">
        <v>2883</v>
      </c>
      <c r="C9" s="1137"/>
      <c r="D9" s="1137"/>
      <c r="E9" s="1137"/>
      <c r="F9" s="1138"/>
    </row>
    <row r="10" spans="1:7" ht="36.75" customHeight="1" thickBot="1">
      <c r="B10" s="1136"/>
      <c r="C10" s="1137"/>
      <c r="D10" s="1137"/>
      <c r="E10" s="1137"/>
      <c r="F10" s="1138"/>
    </row>
    <row r="11" spans="1:7" ht="15.75" thickBot="1">
      <c r="B11" s="1136"/>
      <c r="C11" s="1137"/>
      <c r="D11" s="1137"/>
      <c r="E11" s="1137"/>
      <c r="F11" s="1138"/>
    </row>
    <row r="12" spans="1:7" ht="38.25" customHeight="1" thickBot="1">
      <c r="B12" s="212" t="s">
        <v>5</v>
      </c>
      <c r="C12" s="1140" t="s">
        <v>2884</v>
      </c>
      <c r="D12" s="1220"/>
      <c r="E12" s="1220"/>
      <c r="F12" s="1221"/>
    </row>
    <row r="13" spans="1:7" ht="23.25" customHeight="1">
      <c r="B13" s="986" t="s">
        <v>6</v>
      </c>
      <c r="C13" s="213">
        <v>2021</v>
      </c>
      <c r="D13" s="213">
        <v>2022</v>
      </c>
      <c r="E13" s="213">
        <v>2023</v>
      </c>
      <c r="F13" s="213">
        <v>2024</v>
      </c>
    </row>
    <row r="14" spans="1:7" ht="15.75" thickBot="1">
      <c r="B14" s="987"/>
      <c r="C14" s="214" t="s">
        <v>7</v>
      </c>
      <c r="D14" s="214" t="s">
        <v>8</v>
      </c>
      <c r="E14" s="214" t="s">
        <v>8</v>
      </c>
      <c r="F14" s="214" t="s">
        <v>8</v>
      </c>
    </row>
    <row r="15" spans="1:7" ht="25.5" customHeight="1" thickBot="1">
      <c r="B15" s="286" t="s">
        <v>2885</v>
      </c>
      <c r="C15" s="641">
        <v>21000</v>
      </c>
      <c r="D15" s="641">
        <v>22000</v>
      </c>
      <c r="E15" s="641">
        <v>23000</v>
      </c>
      <c r="F15" s="641">
        <v>24000</v>
      </c>
    </row>
    <row r="16" spans="1:7" ht="25.5" customHeight="1" thickBot="1">
      <c r="B16" s="286" t="s">
        <v>2886</v>
      </c>
      <c r="C16" s="642">
        <v>4630</v>
      </c>
      <c r="D16" s="643">
        <v>4800</v>
      </c>
      <c r="E16" s="643">
        <v>4900</v>
      </c>
      <c r="F16" s="643">
        <v>5000</v>
      </c>
    </row>
    <row r="17" spans="2:11" ht="15.75" thickBot="1">
      <c r="B17" s="215"/>
      <c r="C17" s="216" t="s">
        <v>60</v>
      </c>
      <c r="D17" s="216" t="s">
        <v>61</v>
      </c>
      <c r="E17" s="216" t="s">
        <v>61</v>
      </c>
      <c r="F17" s="216" t="s">
        <v>61</v>
      </c>
    </row>
    <row r="18" spans="2:11" ht="23.25" thickBot="1">
      <c r="B18" s="215" t="s">
        <v>59</v>
      </c>
      <c r="C18" s="216" t="s">
        <v>60</v>
      </c>
      <c r="D18" s="216" t="s">
        <v>61</v>
      </c>
      <c r="E18" s="216" t="s">
        <v>61</v>
      </c>
      <c r="F18" s="216" t="s">
        <v>61</v>
      </c>
    </row>
    <row r="19" spans="2:11" ht="50.25" customHeight="1" thickBot="1">
      <c r="B19" s="217" t="s">
        <v>9</v>
      </c>
      <c r="C19" s="1142" t="s">
        <v>2887</v>
      </c>
      <c r="D19" s="1143"/>
      <c r="E19" s="1143"/>
      <c r="F19" s="1144"/>
    </row>
    <row r="20" spans="2:11" ht="23.25" customHeight="1" thickBot="1">
      <c r="B20" s="995" t="s">
        <v>10</v>
      </c>
      <c r="C20" s="996"/>
      <c r="D20" s="996"/>
      <c r="E20" s="996"/>
      <c r="F20" s="997"/>
      <c r="I20" s="218"/>
      <c r="K20" s="218"/>
    </row>
    <row r="21" spans="2:11" ht="27" customHeight="1" thickBot="1">
      <c r="B21" s="286" t="s">
        <v>2888</v>
      </c>
      <c r="C21" s="644">
        <v>65780</v>
      </c>
      <c r="D21" s="645">
        <v>67380</v>
      </c>
      <c r="E21" s="645">
        <v>66380</v>
      </c>
      <c r="F21" s="645">
        <v>66380</v>
      </c>
      <c r="H21" s="221"/>
    </row>
    <row r="22" spans="2:11" ht="30.75" customHeight="1" thickBot="1">
      <c r="B22" s="215"/>
      <c r="C22" s="216" t="s">
        <v>60</v>
      </c>
      <c r="D22" s="216" t="s">
        <v>61</v>
      </c>
      <c r="E22" s="216" t="s">
        <v>61</v>
      </c>
      <c r="F22" s="216" t="s">
        <v>61</v>
      </c>
    </row>
    <row r="23" spans="2:11" ht="30.75" customHeight="1" thickBot="1">
      <c r="B23" s="215" t="s">
        <v>59</v>
      </c>
      <c r="C23" s="216" t="s">
        <v>60</v>
      </c>
      <c r="D23" s="216" t="s">
        <v>61</v>
      </c>
      <c r="E23" s="216" t="s">
        <v>61</v>
      </c>
      <c r="F23" s="216" t="s">
        <v>61</v>
      </c>
    </row>
    <row r="24" spans="2:11" ht="30.75" customHeight="1" thickBot="1">
      <c r="B24" s="217" t="s">
        <v>2429</v>
      </c>
      <c r="C24" s="1142" t="s">
        <v>2889</v>
      </c>
      <c r="D24" s="1143"/>
      <c r="E24" s="1143"/>
      <c r="F24" s="1144"/>
    </row>
    <row r="25" spans="2:11" ht="30.75" customHeight="1" thickBot="1">
      <c r="B25" s="995" t="s">
        <v>2430</v>
      </c>
      <c r="C25" s="996"/>
      <c r="D25" s="996"/>
      <c r="E25" s="996"/>
      <c r="F25" s="997"/>
    </row>
    <row r="26" spans="2:11" ht="30.75" customHeight="1" thickBot="1">
      <c r="B26" s="286" t="s">
        <v>2890</v>
      </c>
      <c r="C26" s="479">
        <v>12229</v>
      </c>
      <c r="D26" s="479">
        <v>12329</v>
      </c>
      <c r="E26" s="479">
        <v>12429</v>
      </c>
      <c r="F26" s="479">
        <v>12529</v>
      </c>
    </row>
    <row r="27" spans="2:11" ht="30.75" customHeight="1" thickBot="1">
      <c r="B27" s="286" t="s">
        <v>2891</v>
      </c>
      <c r="C27" s="646">
        <v>2497</v>
      </c>
      <c r="D27" s="646">
        <v>2597</v>
      </c>
      <c r="E27" s="646">
        <v>2697</v>
      </c>
      <c r="F27" s="646">
        <v>2797</v>
      </c>
    </row>
    <row r="28" spans="2:11" ht="30.75" customHeight="1" thickBot="1">
      <c r="B28" s="286" t="s">
        <v>2892</v>
      </c>
      <c r="C28" s="646">
        <v>2497</v>
      </c>
      <c r="D28" s="646">
        <v>2597</v>
      </c>
      <c r="E28" s="646">
        <v>2697</v>
      </c>
      <c r="F28" s="646">
        <v>2797</v>
      </c>
    </row>
    <row r="29" spans="2:11" ht="30.75" customHeight="1" thickBot="1">
      <c r="B29" s="215"/>
      <c r="C29" s="647" t="s">
        <v>60</v>
      </c>
      <c r="D29" s="153" t="s">
        <v>61</v>
      </c>
      <c r="E29" s="153" t="s">
        <v>61</v>
      </c>
      <c r="F29" s="153" t="s">
        <v>61</v>
      </c>
    </row>
    <row r="30" spans="2:11" ht="30.75" customHeight="1" thickBot="1">
      <c r="B30" s="215" t="s">
        <v>59</v>
      </c>
      <c r="C30" s="216" t="s">
        <v>60</v>
      </c>
      <c r="D30" s="216" t="s">
        <v>61</v>
      </c>
      <c r="E30" s="216" t="s">
        <v>61</v>
      </c>
      <c r="F30" s="216" t="s">
        <v>61</v>
      </c>
    </row>
    <row r="31" spans="2:11" ht="30.75" customHeight="1" thickBot="1">
      <c r="B31" s="648"/>
      <c r="C31" s="649"/>
      <c r="D31" s="650"/>
      <c r="E31" s="650"/>
      <c r="F31" s="371"/>
    </row>
    <row r="32" spans="2:11" ht="24" customHeight="1" thickBot="1">
      <c r="B32" s="1021" t="s">
        <v>2893</v>
      </c>
      <c r="C32" s="1022"/>
      <c r="D32" s="1022"/>
      <c r="E32" s="1022"/>
      <c r="F32" s="1023"/>
    </row>
    <row r="33" spans="2:12" ht="15.75" thickBot="1">
      <c r="B33" s="998" t="s">
        <v>12</v>
      </c>
      <c r="C33" s="999"/>
      <c r="D33" s="999"/>
      <c r="E33" s="999"/>
      <c r="F33" s="1000"/>
    </row>
    <row r="34" spans="2:12" ht="18.75" customHeight="1" thickBot="1">
      <c r="B34" s="227" t="s">
        <v>13</v>
      </c>
      <c r="C34" s="1127" t="s">
        <v>783</v>
      </c>
      <c r="D34" s="1009"/>
      <c r="E34" s="1009"/>
      <c r="F34" s="1010"/>
    </row>
    <row r="35" spans="2:12" ht="31.5" customHeight="1" thickBot="1">
      <c r="B35" s="215" t="s">
        <v>14</v>
      </c>
      <c r="C35" s="1011" t="s">
        <v>2894</v>
      </c>
      <c r="D35" s="1012"/>
      <c r="E35" s="1012"/>
      <c r="F35" s="1013"/>
    </row>
    <row r="36" spans="2:12" ht="15.75" thickBot="1">
      <c r="B36" s="215" t="s">
        <v>15</v>
      </c>
      <c r="C36" s="991" t="s">
        <v>2895</v>
      </c>
      <c r="D36" s="984"/>
      <c r="E36" s="984"/>
      <c r="F36" s="985"/>
    </row>
    <row r="37" spans="2:12" ht="12.75" customHeight="1">
      <c r="B37" s="986"/>
      <c r="C37" s="230">
        <v>2021</v>
      </c>
      <c r="D37" s="230">
        <v>2022</v>
      </c>
      <c r="E37" s="230">
        <v>2023</v>
      </c>
      <c r="F37" s="230">
        <v>2024</v>
      </c>
    </row>
    <row r="38" spans="2:12" ht="12" customHeight="1" thickBot="1">
      <c r="B38" s="987"/>
      <c r="C38" s="231" t="s">
        <v>7</v>
      </c>
      <c r="D38" s="231" t="s">
        <v>8</v>
      </c>
      <c r="E38" s="231" t="s">
        <v>8</v>
      </c>
      <c r="F38" s="231" t="s">
        <v>8</v>
      </c>
    </row>
    <row r="39" spans="2:12" ht="15.75" thickBot="1">
      <c r="B39" s="215" t="s">
        <v>16</v>
      </c>
      <c r="C39" s="651">
        <v>21000</v>
      </c>
      <c r="D39" s="651">
        <v>22000</v>
      </c>
      <c r="E39" s="651">
        <v>23000</v>
      </c>
      <c r="F39" s="651">
        <v>24000</v>
      </c>
    </row>
    <row r="40" spans="2:12" ht="15.75" thickBot="1">
      <c r="B40" s="215" t="s">
        <v>17</v>
      </c>
      <c r="C40" s="232">
        <f>C69</f>
        <v>51680</v>
      </c>
      <c r="D40" s="232">
        <f>D69</f>
        <v>55380</v>
      </c>
      <c r="E40" s="232">
        <f>E69</f>
        <v>57380</v>
      </c>
      <c r="F40" s="232">
        <f>F69</f>
        <v>57380</v>
      </c>
    </row>
    <row r="41" spans="2:12" ht="15.75" thickBot="1">
      <c r="B41" s="215" t="s">
        <v>18</v>
      </c>
      <c r="C41" s="232">
        <f>C40/C39</f>
        <v>2.460952380952381</v>
      </c>
      <c r="D41" s="232">
        <f>D40/D39</f>
        <v>2.5172727272727271</v>
      </c>
      <c r="E41" s="232">
        <f>E40/E39</f>
        <v>2.4947826086956524</v>
      </c>
      <c r="F41" s="232">
        <f>F40/F39</f>
        <v>2.3908333333333331</v>
      </c>
    </row>
    <row r="42" spans="2:12" ht="15.75" thickBot="1">
      <c r="B42" s="215" t="s">
        <v>19</v>
      </c>
      <c r="C42" s="233" t="s">
        <v>20</v>
      </c>
      <c r="D42" s="234">
        <f>D39/C39-1</f>
        <v>4.7619047619047672E-2</v>
      </c>
      <c r="E42" s="234">
        <f t="shared" ref="E42:F44" si="0">E39/D39-1</f>
        <v>4.5454545454545414E-2</v>
      </c>
      <c r="F42" s="234">
        <f t="shared" si="0"/>
        <v>4.3478260869565188E-2</v>
      </c>
      <c r="H42" s="235"/>
      <c r="I42" s="235"/>
      <c r="J42" s="235"/>
      <c r="K42" s="235"/>
      <c r="L42" s="235"/>
    </row>
    <row r="43" spans="2:12" ht="15.75" thickBot="1">
      <c r="B43" s="215" t="s">
        <v>21</v>
      </c>
      <c r="C43" s="233" t="s">
        <v>20</v>
      </c>
      <c r="D43" s="234">
        <f>D40/C40-1</f>
        <v>7.1594427244582093E-2</v>
      </c>
      <c r="E43" s="234">
        <f t="shared" si="0"/>
        <v>3.6114120621162815E-2</v>
      </c>
      <c r="F43" s="234">
        <f t="shared" si="0"/>
        <v>0</v>
      </c>
    </row>
    <row r="44" spans="2:12" ht="15.75" thickBot="1">
      <c r="B44" s="215" t="s">
        <v>22</v>
      </c>
      <c r="C44" s="233" t="s">
        <v>20</v>
      </c>
      <c r="D44" s="234">
        <f>D41/C41-1</f>
        <v>2.2885589642555493E-2</v>
      </c>
      <c r="E44" s="234">
        <f t="shared" si="0"/>
        <v>-8.9343194058441044E-3</v>
      </c>
      <c r="F44" s="234">
        <f t="shared" si="0"/>
        <v>-4.1666666666666852E-2</v>
      </c>
    </row>
    <row r="45" spans="2:12" ht="15.75" thickBot="1">
      <c r="B45" s="988" t="s">
        <v>57</v>
      </c>
      <c r="C45" s="989"/>
      <c r="D45" s="989"/>
      <c r="E45" s="989"/>
      <c r="F45" s="990"/>
    </row>
    <row r="46" spans="2:12" ht="12.75" customHeight="1">
      <c r="B46" s="986"/>
      <c r="C46" s="230">
        <v>2021</v>
      </c>
      <c r="D46" s="230">
        <v>2022</v>
      </c>
      <c r="E46" s="230">
        <v>2023</v>
      </c>
      <c r="F46" s="230">
        <v>2024</v>
      </c>
    </row>
    <row r="47" spans="2:12" ht="11.25" customHeight="1" thickBot="1">
      <c r="B47" s="987"/>
      <c r="C47" s="231" t="s">
        <v>7</v>
      </c>
      <c r="D47" s="231" t="s">
        <v>8</v>
      </c>
      <c r="E47" s="231" t="s">
        <v>8</v>
      </c>
      <c r="F47" s="231" t="s">
        <v>8</v>
      </c>
    </row>
    <row r="48" spans="2:12" ht="15.75" thickBot="1">
      <c r="B48" s="236" t="s">
        <v>23</v>
      </c>
      <c r="C48" s="237">
        <f>C49+C50</f>
        <v>22000</v>
      </c>
      <c r="D48" s="237">
        <f>D49+D50</f>
        <v>25000</v>
      </c>
      <c r="E48" s="237">
        <f>E49+E50</f>
        <v>25000</v>
      </c>
      <c r="F48" s="237">
        <f>F49+F50</f>
        <v>25000</v>
      </c>
    </row>
    <row r="49" spans="2:9" ht="15.75" thickBot="1">
      <c r="B49" s="238" t="s">
        <v>154</v>
      </c>
      <c r="C49" s="373">
        <v>22000</v>
      </c>
      <c r="D49" s="240">
        <v>25000</v>
      </c>
      <c r="E49" s="240">
        <v>25000</v>
      </c>
      <c r="F49" s="240">
        <v>25000</v>
      </c>
      <c r="H49" s="235"/>
    </row>
    <row r="50" spans="2:9" ht="15.75" thickBot="1">
      <c r="B50" s="238" t="s">
        <v>155</v>
      </c>
      <c r="C50" s="240"/>
      <c r="D50" s="240"/>
      <c r="E50" s="240"/>
      <c r="F50" s="240"/>
    </row>
    <row r="51" spans="2:9" ht="24.75" thickBot="1">
      <c r="B51" s="236" t="s">
        <v>24</v>
      </c>
      <c r="C51" s="237">
        <f>C52+C53</f>
        <v>4380</v>
      </c>
      <c r="D51" s="237">
        <f>D52+D53</f>
        <v>4380</v>
      </c>
      <c r="E51" s="237">
        <f>E52+E53</f>
        <v>4380</v>
      </c>
      <c r="F51" s="237">
        <f>F52+F53</f>
        <v>4380</v>
      </c>
    </row>
    <row r="52" spans="2:9" ht="15.75" thickBot="1">
      <c r="B52" s="238" t="s">
        <v>154</v>
      </c>
      <c r="C52" s="373">
        <v>4380</v>
      </c>
      <c r="D52" s="237">
        <v>4380</v>
      </c>
      <c r="E52" s="237">
        <v>4380</v>
      </c>
      <c r="F52" s="237">
        <v>4380</v>
      </c>
      <c r="I52" s="235"/>
    </row>
    <row r="53" spans="2:9" ht="15.75" thickBot="1">
      <c r="B53" s="238" t="s">
        <v>155</v>
      </c>
      <c r="C53" s="240"/>
      <c r="D53" s="237"/>
      <c r="E53" s="237"/>
      <c r="F53" s="237"/>
      <c r="I53" s="235"/>
    </row>
    <row r="54" spans="2:9" ht="15.75" thickBot="1">
      <c r="B54" s="236" t="s">
        <v>25</v>
      </c>
      <c r="C54" s="240">
        <f>C55+C56</f>
        <v>23300</v>
      </c>
      <c r="D54" s="237">
        <f>D55+D56</f>
        <v>24000</v>
      </c>
      <c r="E54" s="237">
        <f>E55+E56</f>
        <v>26000</v>
      </c>
      <c r="F54" s="237">
        <f>F55+F56</f>
        <v>26000</v>
      </c>
    </row>
    <row r="55" spans="2:9" ht="15.75" thickBot="1">
      <c r="B55" s="238" t="s">
        <v>154</v>
      </c>
      <c r="C55" s="373">
        <v>23300</v>
      </c>
      <c r="D55" s="237">
        <v>24000</v>
      </c>
      <c r="E55" s="237">
        <v>26000</v>
      </c>
      <c r="F55" s="237">
        <v>26000</v>
      </c>
    </row>
    <row r="56" spans="2:9" ht="15.75" thickBot="1">
      <c r="B56" s="238" t="s">
        <v>155</v>
      </c>
      <c r="C56" s="240">
        <v>0</v>
      </c>
      <c r="D56" s="240">
        <v>0</v>
      </c>
      <c r="E56" s="240">
        <v>0</v>
      </c>
      <c r="F56" s="240">
        <v>0</v>
      </c>
    </row>
    <row r="57" spans="2:9" ht="15.75" thickBot="1">
      <c r="B57" s="236" t="s">
        <v>26</v>
      </c>
      <c r="C57" s="240"/>
      <c r="D57" s="237"/>
      <c r="E57" s="237"/>
      <c r="F57" s="237"/>
    </row>
    <row r="58" spans="2:9" ht="15.75" thickBot="1">
      <c r="B58" s="238" t="s">
        <v>154</v>
      </c>
      <c r="C58" s="240"/>
      <c r="D58" s="237"/>
      <c r="E58" s="237"/>
      <c r="F58" s="237"/>
    </row>
    <row r="59" spans="2:9" ht="15.75" thickBot="1">
      <c r="B59" s="238" t="s">
        <v>155</v>
      </c>
      <c r="C59" s="240"/>
      <c r="D59" s="237"/>
      <c r="E59" s="237"/>
      <c r="F59" s="237"/>
    </row>
    <row r="60" spans="2:9" ht="15.75" thickBot="1">
      <c r="B60" s="236" t="s">
        <v>27</v>
      </c>
      <c r="C60" s="240"/>
      <c r="D60" s="237"/>
      <c r="E60" s="237"/>
      <c r="F60" s="237"/>
    </row>
    <row r="61" spans="2:9" ht="15.75" thickBot="1">
      <c r="B61" s="238" t="s">
        <v>154</v>
      </c>
      <c r="C61" s="240"/>
      <c r="D61" s="237"/>
      <c r="E61" s="237"/>
      <c r="F61" s="237"/>
    </row>
    <row r="62" spans="2:9" ht="15.75" thickBot="1">
      <c r="B62" s="238" t="s">
        <v>155</v>
      </c>
      <c r="C62" s="240"/>
      <c r="D62" s="237"/>
      <c r="E62" s="237"/>
      <c r="F62" s="237"/>
    </row>
    <row r="63" spans="2:9" ht="15.75" thickBot="1">
      <c r="B63" s="236" t="s">
        <v>28</v>
      </c>
      <c r="C63" s="240">
        <f>C64+C65</f>
        <v>2000</v>
      </c>
      <c r="D63" s="237">
        <f>D64+D65</f>
        <v>2000</v>
      </c>
      <c r="E63" s="237">
        <f>E64+E65</f>
        <v>2000</v>
      </c>
      <c r="F63" s="237">
        <f>F64+F65</f>
        <v>2000</v>
      </c>
    </row>
    <row r="64" spans="2:9" ht="15.75" thickBot="1">
      <c r="B64" s="238" t="s">
        <v>154</v>
      </c>
      <c r="C64" s="239"/>
      <c r="D64" s="237">
        <v>0</v>
      </c>
      <c r="E64" s="241">
        <v>0</v>
      </c>
      <c r="F64" s="241">
        <v>0</v>
      </c>
    </row>
    <row r="65" spans="2:13" ht="15.75" thickBot="1">
      <c r="B65" s="238" t="s">
        <v>155</v>
      </c>
      <c r="C65" s="240">
        <v>2000</v>
      </c>
      <c r="D65" s="240">
        <v>2000</v>
      </c>
      <c r="E65" s="240">
        <v>2000</v>
      </c>
      <c r="F65" s="240">
        <v>2000</v>
      </c>
    </row>
    <row r="66" spans="2:13" ht="24.75" thickBot="1">
      <c r="B66" s="236" t="s">
        <v>29</v>
      </c>
      <c r="C66" s="240">
        <v>0</v>
      </c>
      <c r="D66" s="237">
        <v>0</v>
      </c>
      <c r="E66" s="237">
        <f>D66*1.03*0.99</f>
        <v>0</v>
      </c>
      <c r="F66" s="237">
        <f>E66*1.03*0.99</f>
        <v>0</v>
      </c>
      <c r="I66" s="242"/>
    </row>
    <row r="67" spans="2:13" ht="15.75" thickBot="1">
      <c r="B67" s="238" t="s">
        <v>154</v>
      </c>
      <c r="C67" s="240">
        <v>100</v>
      </c>
      <c r="D67" s="240">
        <v>0</v>
      </c>
      <c r="E67" s="240">
        <v>0</v>
      </c>
      <c r="F67" s="240">
        <v>0</v>
      </c>
      <c r="K67" s="652"/>
      <c r="L67" s="652"/>
      <c r="M67" s="652"/>
    </row>
    <row r="68" spans="2:13" ht="15.75" thickBot="1">
      <c r="B68" s="238" t="s">
        <v>155</v>
      </c>
      <c r="C68" s="240"/>
      <c r="D68" s="245"/>
      <c r="E68" s="246"/>
      <c r="F68" s="246"/>
    </row>
    <row r="69" spans="2:13" ht="15.75" thickBot="1">
      <c r="B69" s="247" t="s">
        <v>30</v>
      </c>
      <c r="C69" s="240">
        <f>C66+C63+C60+C57+C54+C51+C48</f>
        <v>51680</v>
      </c>
      <c r="D69" s="240">
        <f>D66+D63+D60+D57+D54+D51+D48</f>
        <v>55380</v>
      </c>
      <c r="E69" s="240">
        <f>E66+E63+E60+E57+E54+E51+E48</f>
        <v>57380</v>
      </c>
      <c r="F69" s="240">
        <f>F66+F63+F60+F57+F54+F51+F48</f>
        <v>57380</v>
      </c>
    </row>
    <row r="70" spans="2:13" ht="15.75" thickBot="1">
      <c r="B70" s="248" t="s">
        <v>31</v>
      </c>
      <c r="C70" s="249">
        <f>IF(C69-C40=0,0,"Error")</f>
        <v>0</v>
      </c>
      <c r="D70" s="249">
        <f>IF(D69-D40=0,0,"Error")</f>
        <v>0</v>
      </c>
      <c r="E70" s="249">
        <f>IF(E69-E40=0,0,"Error")</f>
        <v>0</v>
      </c>
      <c r="F70" s="249">
        <f>IF(F69-F40=0,0,"Error")</f>
        <v>0</v>
      </c>
    </row>
    <row r="71" spans="2:13" ht="15.75" hidden="1" thickBot="1">
      <c r="B71" s="250" t="s">
        <v>359</v>
      </c>
      <c r="C71" s="1008"/>
      <c r="D71" s="1009"/>
      <c r="E71" s="1009"/>
      <c r="F71" s="1010"/>
    </row>
    <row r="72" spans="2:13" ht="26.25" hidden="1" customHeight="1" thickBot="1">
      <c r="B72" s="215" t="s">
        <v>14</v>
      </c>
      <c r="C72" s="995"/>
      <c r="D72" s="996"/>
      <c r="E72" s="996"/>
      <c r="F72" s="997"/>
    </row>
    <row r="73" spans="2:13" ht="15.75" hidden="1" thickBot="1">
      <c r="B73" s="215" t="s">
        <v>15</v>
      </c>
      <c r="C73" s="991"/>
      <c r="D73" s="984"/>
      <c r="E73" s="984"/>
      <c r="F73" s="985"/>
    </row>
    <row r="74" spans="2:13" ht="12.75" hidden="1" customHeight="1">
      <c r="B74" s="986"/>
      <c r="C74" s="230">
        <v>2018</v>
      </c>
      <c r="D74" s="230">
        <v>2019</v>
      </c>
      <c r="E74" s="230">
        <v>2020</v>
      </c>
      <c r="F74" s="230">
        <v>2021</v>
      </c>
    </row>
    <row r="75" spans="2:13" ht="9" hidden="1" customHeight="1" thickBot="1">
      <c r="B75" s="987"/>
      <c r="C75" s="231" t="s">
        <v>7</v>
      </c>
      <c r="D75" s="231" t="s">
        <v>8</v>
      </c>
      <c r="E75" s="231" t="s">
        <v>8</v>
      </c>
      <c r="F75" s="231" t="s">
        <v>8</v>
      </c>
    </row>
    <row r="76" spans="2:13" ht="15.75" hidden="1" thickBot="1">
      <c r="B76" s="215" t="s">
        <v>16</v>
      </c>
      <c r="C76" s="215"/>
      <c r="D76" s="215"/>
      <c r="E76" s="215"/>
      <c r="F76" s="215"/>
    </row>
    <row r="77" spans="2:13" ht="15.75" hidden="1" thickBot="1">
      <c r="B77" s="215" t="s">
        <v>17</v>
      </c>
      <c r="C77" s="232">
        <f>C106</f>
        <v>0</v>
      </c>
      <c r="D77" s="232">
        <f>D106</f>
        <v>0</v>
      </c>
      <c r="E77" s="232">
        <f>E106</f>
        <v>0</v>
      </c>
      <c r="F77" s="232">
        <f>F106</f>
        <v>0</v>
      </c>
    </row>
    <row r="78" spans="2:13" ht="15.75" hidden="1" thickBot="1">
      <c r="B78" s="215" t="s">
        <v>18</v>
      </c>
      <c r="C78" s="232" t="e">
        <f>C77/C76</f>
        <v>#DIV/0!</v>
      </c>
      <c r="D78" s="232" t="e">
        <f>D77/D76</f>
        <v>#DIV/0!</v>
      </c>
      <c r="E78" s="232" t="e">
        <f>E77/E76</f>
        <v>#DIV/0!</v>
      </c>
      <c r="F78" s="232" t="e">
        <f>F77/F76</f>
        <v>#DIV/0!</v>
      </c>
    </row>
    <row r="79" spans="2:13" ht="15.75" hidden="1" thickBot="1">
      <c r="B79" s="215" t="s">
        <v>19</v>
      </c>
      <c r="C79" s="233"/>
      <c r="D79" s="234" t="e">
        <f t="shared" ref="D79:F81" si="1">D76/C76-1</f>
        <v>#DIV/0!</v>
      </c>
      <c r="E79" s="234" t="e">
        <f t="shared" si="1"/>
        <v>#DIV/0!</v>
      </c>
      <c r="F79" s="234" t="e">
        <f t="shared" si="1"/>
        <v>#DIV/0!</v>
      </c>
    </row>
    <row r="80" spans="2:13" ht="15.75" hidden="1" thickBot="1">
      <c r="B80" s="215" t="s">
        <v>21</v>
      </c>
      <c r="C80" s="233"/>
      <c r="D80" s="234" t="e">
        <f t="shared" si="1"/>
        <v>#DIV/0!</v>
      </c>
      <c r="E80" s="234" t="e">
        <f t="shared" si="1"/>
        <v>#DIV/0!</v>
      </c>
      <c r="F80" s="234" t="e">
        <f t="shared" si="1"/>
        <v>#DIV/0!</v>
      </c>
    </row>
    <row r="81" spans="2:6" ht="15.75" hidden="1" thickBot="1">
      <c r="B81" s="215" t="s">
        <v>22</v>
      </c>
      <c r="C81" s="233"/>
      <c r="D81" s="234" t="e">
        <f t="shared" si="1"/>
        <v>#DIV/0!</v>
      </c>
      <c r="E81" s="234" t="e">
        <f t="shared" si="1"/>
        <v>#DIV/0!</v>
      </c>
      <c r="F81" s="234" t="e">
        <f t="shared" si="1"/>
        <v>#DIV/0!</v>
      </c>
    </row>
    <row r="82" spans="2:6" ht="24.75" hidden="1" customHeight="1" thickBot="1">
      <c r="B82" s="988" t="s">
        <v>360</v>
      </c>
      <c r="C82" s="989"/>
      <c r="D82" s="989"/>
      <c r="E82" s="989"/>
      <c r="F82" s="990"/>
    </row>
    <row r="83" spans="2:6" ht="12.75" hidden="1" customHeight="1">
      <c r="B83" s="986"/>
      <c r="C83" s="230">
        <v>2018</v>
      </c>
      <c r="D83" s="230">
        <v>2019</v>
      </c>
      <c r="E83" s="230">
        <v>2020</v>
      </c>
      <c r="F83" s="230">
        <v>2021</v>
      </c>
    </row>
    <row r="84" spans="2:6" ht="9" hidden="1" customHeight="1" thickBot="1">
      <c r="B84" s="987"/>
      <c r="C84" s="231" t="s">
        <v>7</v>
      </c>
      <c r="D84" s="231" t="s">
        <v>8</v>
      </c>
      <c r="E84" s="231" t="s">
        <v>8</v>
      </c>
      <c r="F84" s="231" t="s">
        <v>8</v>
      </c>
    </row>
    <row r="85" spans="2:6" ht="24.75" hidden="1" customHeight="1" thickBot="1">
      <c r="B85" s="236" t="s">
        <v>23</v>
      </c>
      <c r="C85" s="237"/>
      <c r="D85" s="237"/>
      <c r="E85" s="237"/>
      <c r="F85" s="237"/>
    </row>
    <row r="86" spans="2:6" ht="38.25" hidden="1" customHeight="1" thickBot="1">
      <c r="B86" s="238" t="s">
        <v>154</v>
      </c>
      <c r="C86" s="240"/>
      <c r="D86" s="252"/>
      <c r="E86" s="252"/>
      <c r="F86" s="252"/>
    </row>
    <row r="87" spans="2:6" ht="24.75" hidden="1" customHeight="1" thickBot="1">
      <c r="B87" s="238" t="s">
        <v>155</v>
      </c>
      <c r="C87" s="240"/>
      <c r="D87" s="252"/>
      <c r="E87" s="252"/>
      <c r="F87" s="252"/>
    </row>
    <row r="88" spans="2:6" ht="24.75" hidden="1" customHeight="1" thickBot="1">
      <c r="B88" s="236" t="s">
        <v>24</v>
      </c>
      <c r="C88" s="237"/>
      <c r="D88" s="237"/>
      <c r="E88" s="237"/>
      <c r="F88" s="237"/>
    </row>
    <row r="89" spans="2:6" ht="15.75" hidden="1" thickBot="1">
      <c r="B89" s="238" t="s">
        <v>154</v>
      </c>
      <c r="C89" s="240"/>
      <c r="D89" s="237"/>
      <c r="E89" s="237"/>
      <c r="F89" s="237"/>
    </row>
    <row r="90" spans="2:6" ht="15.75" hidden="1" thickBot="1">
      <c r="B90" s="238" t="s">
        <v>155</v>
      </c>
      <c r="C90" s="240"/>
      <c r="D90" s="237"/>
      <c r="E90" s="237"/>
      <c r="F90" s="237"/>
    </row>
    <row r="91" spans="2:6" ht="24.75" hidden="1" customHeight="1" thickBot="1">
      <c r="B91" s="236" t="s">
        <v>25</v>
      </c>
      <c r="C91" s="240">
        <v>0</v>
      </c>
      <c r="D91" s="237">
        <v>0</v>
      </c>
      <c r="E91" s="237">
        <v>0</v>
      </c>
      <c r="F91" s="237">
        <v>0</v>
      </c>
    </row>
    <row r="92" spans="2:6" ht="15.75" hidden="1" thickBot="1">
      <c r="B92" s="238" t="s">
        <v>154</v>
      </c>
      <c r="C92" s="240"/>
      <c r="D92" s="237"/>
      <c r="E92" s="237"/>
      <c r="F92" s="237"/>
    </row>
    <row r="93" spans="2:6" ht="15.75" hidden="1" thickBot="1">
      <c r="B93" s="238" t="s">
        <v>155</v>
      </c>
      <c r="C93" s="240"/>
      <c r="D93" s="237"/>
      <c r="E93" s="237"/>
      <c r="F93" s="237"/>
    </row>
    <row r="94" spans="2:6" ht="15.75" hidden="1" thickBot="1">
      <c r="B94" s="236" t="s">
        <v>26</v>
      </c>
      <c r="C94" s="240"/>
      <c r="D94" s="237"/>
      <c r="E94" s="237"/>
      <c r="F94" s="237"/>
    </row>
    <row r="95" spans="2:6" ht="15.75" hidden="1" thickBot="1">
      <c r="B95" s="238" t="s">
        <v>154</v>
      </c>
      <c r="C95" s="240"/>
      <c r="D95" s="237"/>
      <c r="E95" s="237"/>
      <c r="F95" s="237"/>
    </row>
    <row r="96" spans="2:6" ht="15.75" hidden="1" thickBot="1">
      <c r="B96" s="238" t="s">
        <v>155</v>
      </c>
      <c r="C96" s="240"/>
      <c r="D96" s="237"/>
      <c r="E96" s="237"/>
      <c r="F96" s="237"/>
    </row>
    <row r="97" spans="2:6" ht="15.75" hidden="1" thickBot="1">
      <c r="B97" s="236" t="s">
        <v>27</v>
      </c>
      <c r="C97" s="240"/>
      <c r="D97" s="237"/>
      <c r="E97" s="237"/>
      <c r="F97" s="237"/>
    </row>
    <row r="98" spans="2:6" ht="15.75" hidden="1" thickBot="1">
      <c r="B98" s="238" t="s">
        <v>154</v>
      </c>
      <c r="C98" s="240"/>
      <c r="D98" s="237"/>
      <c r="E98" s="237"/>
      <c r="F98" s="237"/>
    </row>
    <row r="99" spans="2:6" ht="15.75" hidden="1" thickBot="1">
      <c r="B99" s="238" t="s">
        <v>155</v>
      </c>
      <c r="C99" s="240"/>
      <c r="D99" s="237"/>
      <c r="E99" s="237"/>
      <c r="F99" s="237"/>
    </row>
    <row r="100" spans="2:6" ht="15.75" hidden="1" thickBot="1">
      <c r="B100" s="236" t="s">
        <v>28</v>
      </c>
      <c r="C100" s="240"/>
      <c r="D100" s="237"/>
      <c r="E100" s="237"/>
      <c r="F100" s="237"/>
    </row>
    <row r="101" spans="2:6" ht="15.75" hidden="1" thickBot="1">
      <c r="B101" s="238" t="s">
        <v>154</v>
      </c>
      <c r="C101" s="240"/>
      <c r="D101" s="237"/>
      <c r="E101" s="237"/>
      <c r="F101" s="237"/>
    </row>
    <row r="102" spans="2:6" ht="15.75" hidden="1" thickBot="1">
      <c r="B102" s="238" t="s">
        <v>155</v>
      </c>
      <c r="C102" s="240"/>
      <c r="D102" s="237"/>
      <c r="E102" s="237"/>
      <c r="F102" s="237"/>
    </row>
    <row r="103" spans="2:6" ht="24.75" hidden="1" thickBot="1">
      <c r="B103" s="236" t="s">
        <v>29</v>
      </c>
      <c r="C103" s="240"/>
      <c r="D103" s="237"/>
      <c r="E103" s="237"/>
      <c r="F103" s="237"/>
    </row>
    <row r="104" spans="2:6" ht="15.75" hidden="1" thickBot="1">
      <c r="B104" s="238" t="s">
        <v>154</v>
      </c>
      <c r="C104" s="240"/>
      <c r="D104" s="237"/>
      <c r="E104" s="237"/>
      <c r="F104" s="237"/>
    </row>
    <row r="105" spans="2:6" ht="15.75" hidden="1" thickBot="1">
      <c r="B105" s="238" t="s">
        <v>155</v>
      </c>
      <c r="C105" s="240"/>
      <c r="D105" s="237"/>
      <c r="E105" s="237"/>
      <c r="F105" s="237"/>
    </row>
    <row r="106" spans="2:6" ht="15.75" hidden="1" thickBot="1">
      <c r="B106" s="253" t="s">
        <v>47</v>
      </c>
      <c r="C106" s="240">
        <f>C103+C100+C97+C94+C91+C88+C85</f>
        <v>0</v>
      </c>
      <c r="D106" s="240">
        <f>D103+D100+D97+D94+D91+D88+D85</f>
        <v>0</v>
      </c>
      <c r="E106" s="240">
        <f>E103+E100+E97+E94+E91+E88+E85</f>
        <v>0</v>
      </c>
      <c r="F106" s="240">
        <f>F103+F100+F97+F94+F91+F88+F85</f>
        <v>0</v>
      </c>
    </row>
    <row r="107" spans="2:6" ht="17.25" hidden="1" customHeight="1" thickBot="1">
      <c r="B107" s="248" t="s">
        <v>31</v>
      </c>
      <c r="C107" s="249">
        <f>IF(C106-C77=0,0,"Error")</f>
        <v>0</v>
      </c>
      <c r="D107" s="249">
        <f>IF(D106-D77=0,0,"Error")</f>
        <v>0</v>
      </c>
      <c r="E107" s="249">
        <f>IF(E106-E77=0,0,"Error")</f>
        <v>0</v>
      </c>
      <c r="F107" s="249">
        <f>IF(F106-F77=0,0,"Error")</f>
        <v>0</v>
      </c>
    </row>
    <row r="108" spans="2:6" ht="15.75" hidden="1" thickBot="1">
      <c r="B108" s="250" t="s">
        <v>425</v>
      </c>
      <c r="C108" s="1008"/>
      <c r="D108" s="1009"/>
      <c r="E108" s="1009"/>
      <c r="F108" s="1010"/>
    </row>
    <row r="109" spans="2:6" ht="26.25" hidden="1" customHeight="1" thickBot="1">
      <c r="B109" s="215" t="s">
        <v>14</v>
      </c>
      <c r="C109" s="995"/>
      <c r="D109" s="996"/>
      <c r="E109" s="996"/>
      <c r="F109" s="997"/>
    </row>
    <row r="110" spans="2:6" ht="15.75" hidden="1" thickBot="1">
      <c r="B110" s="215" t="s">
        <v>15</v>
      </c>
      <c r="C110" s="991"/>
      <c r="D110" s="984"/>
      <c r="E110" s="984"/>
      <c r="F110" s="985"/>
    </row>
    <row r="111" spans="2:6" ht="12.75" hidden="1" customHeight="1">
      <c r="B111" s="986"/>
      <c r="C111" s="230">
        <v>2018</v>
      </c>
      <c r="D111" s="230">
        <v>2019</v>
      </c>
      <c r="E111" s="230">
        <v>2020</v>
      </c>
      <c r="F111" s="230">
        <v>2021</v>
      </c>
    </row>
    <row r="112" spans="2:6" ht="9" hidden="1" customHeight="1" thickBot="1">
      <c r="B112" s="987"/>
      <c r="C112" s="231" t="s">
        <v>7</v>
      </c>
      <c r="D112" s="231" t="s">
        <v>8</v>
      </c>
      <c r="E112" s="231" t="s">
        <v>8</v>
      </c>
      <c r="F112" s="231" t="s">
        <v>8</v>
      </c>
    </row>
    <row r="113" spans="2:6" ht="15.75" hidden="1" thickBot="1">
      <c r="B113" s="215" t="s">
        <v>16</v>
      </c>
      <c r="C113" s="254"/>
      <c r="D113" s="254"/>
      <c r="E113" s="254"/>
      <c r="F113" s="254"/>
    </row>
    <row r="114" spans="2:6" ht="15.75" hidden="1" thickBot="1">
      <c r="B114" s="215" t="s">
        <v>17</v>
      </c>
      <c r="C114" s="232">
        <f>C143</f>
        <v>0</v>
      </c>
      <c r="D114" s="232">
        <f>D143</f>
        <v>0</v>
      </c>
      <c r="E114" s="232">
        <f>E143</f>
        <v>0</v>
      </c>
      <c r="F114" s="232">
        <f>F143</f>
        <v>0</v>
      </c>
    </row>
    <row r="115" spans="2:6" ht="15.75" hidden="1" thickBot="1">
      <c r="B115" s="215" t="s">
        <v>18</v>
      </c>
      <c r="C115" s="232" t="e">
        <f>C114/C113</f>
        <v>#DIV/0!</v>
      </c>
      <c r="D115" s="232" t="e">
        <f>D114/D113</f>
        <v>#DIV/0!</v>
      </c>
      <c r="E115" s="232" t="e">
        <f>E114/E113</f>
        <v>#DIV/0!</v>
      </c>
      <c r="F115" s="232" t="e">
        <f>F114/F113</f>
        <v>#DIV/0!</v>
      </c>
    </row>
    <row r="116" spans="2:6" ht="15.75" hidden="1" thickBot="1">
      <c r="B116" s="215" t="s">
        <v>19</v>
      </c>
      <c r="C116" s="233"/>
      <c r="D116" s="234" t="e">
        <f t="shared" ref="D116:F118" si="2">D113/C113-1</f>
        <v>#DIV/0!</v>
      </c>
      <c r="E116" s="234" t="e">
        <f t="shared" si="2"/>
        <v>#DIV/0!</v>
      </c>
      <c r="F116" s="234" t="e">
        <f t="shared" si="2"/>
        <v>#DIV/0!</v>
      </c>
    </row>
    <row r="117" spans="2:6" ht="15.75" hidden="1" thickBot="1">
      <c r="B117" s="215" t="s">
        <v>21</v>
      </c>
      <c r="C117" s="233"/>
      <c r="D117" s="234" t="e">
        <f t="shared" si="2"/>
        <v>#DIV/0!</v>
      </c>
      <c r="E117" s="234" t="e">
        <f t="shared" si="2"/>
        <v>#DIV/0!</v>
      </c>
      <c r="F117" s="234" t="e">
        <f t="shared" si="2"/>
        <v>#DIV/0!</v>
      </c>
    </row>
    <row r="118" spans="2:6" ht="15.75" hidden="1" thickBot="1">
      <c r="B118" s="215" t="s">
        <v>22</v>
      </c>
      <c r="C118" s="233"/>
      <c r="D118" s="234" t="e">
        <f t="shared" si="2"/>
        <v>#DIV/0!</v>
      </c>
      <c r="E118" s="234" t="e">
        <f t="shared" si="2"/>
        <v>#DIV/0!</v>
      </c>
      <c r="F118" s="234" t="e">
        <f t="shared" si="2"/>
        <v>#DIV/0!</v>
      </c>
    </row>
    <row r="119" spans="2:6" ht="24.75" hidden="1" customHeight="1" thickBot="1">
      <c r="B119" s="988" t="s">
        <v>360</v>
      </c>
      <c r="C119" s="989"/>
      <c r="D119" s="989"/>
      <c r="E119" s="989"/>
      <c r="F119" s="990"/>
    </row>
    <row r="120" spans="2:6" ht="12.75" hidden="1" customHeight="1">
      <c r="B120" s="986"/>
      <c r="C120" s="230">
        <v>2018</v>
      </c>
      <c r="D120" s="230">
        <v>2019</v>
      </c>
      <c r="E120" s="230">
        <v>2020</v>
      </c>
      <c r="F120" s="230">
        <v>2021</v>
      </c>
    </row>
    <row r="121" spans="2:6" ht="9" hidden="1" customHeight="1" thickBot="1">
      <c r="B121" s="987"/>
      <c r="C121" s="231" t="s">
        <v>7</v>
      </c>
      <c r="D121" s="231" t="s">
        <v>8</v>
      </c>
      <c r="E121" s="231" t="s">
        <v>8</v>
      </c>
      <c r="F121" s="231" t="s">
        <v>8</v>
      </c>
    </row>
    <row r="122" spans="2:6" ht="24.75" hidden="1" customHeight="1" thickBot="1">
      <c r="B122" s="236" t="s">
        <v>23</v>
      </c>
      <c r="C122" s="237"/>
      <c r="D122" s="237"/>
      <c r="E122" s="237"/>
      <c r="F122" s="237"/>
    </row>
    <row r="123" spans="2:6" ht="15.75" hidden="1" thickBot="1">
      <c r="B123" s="238" t="s">
        <v>154</v>
      </c>
      <c r="C123" s="240"/>
      <c r="D123" s="252"/>
      <c r="E123" s="252"/>
      <c r="F123" s="252"/>
    </row>
    <row r="124" spans="2:6" ht="15.75" hidden="1" thickBot="1">
      <c r="B124" s="238" t="s">
        <v>155</v>
      </c>
      <c r="C124" s="240"/>
      <c r="D124" s="252"/>
      <c r="E124" s="252"/>
      <c r="F124" s="252"/>
    </row>
    <row r="125" spans="2:6" ht="24.75" hidden="1" customHeight="1" thickBot="1">
      <c r="B125" s="236" t="s">
        <v>24</v>
      </c>
      <c r="C125" s="237"/>
      <c r="D125" s="237"/>
      <c r="E125" s="237"/>
      <c r="F125" s="237"/>
    </row>
    <row r="126" spans="2:6" ht="15.75" hidden="1" thickBot="1">
      <c r="B126" s="238" t="s">
        <v>154</v>
      </c>
      <c r="C126" s="240"/>
      <c r="D126" s="237"/>
      <c r="E126" s="237"/>
      <c r="F126" s="237"/>
    </row>
    <row r="127" spans="2:6" ht="15.75" hidden="1" thickBot="1">
      <c r="B127" s="238" t="s">
        <v>155</v>
      </c>
      <c r="C127" s="240"/>
      <c r="D127" s="237"/>
      <c r="E127" s="237"/>
      <c r="F127" s="237"/>
    </row>
    <row r="128" spans="2:6" ht="24.75" hidden="1" customHeight="1" thickBot="1">
      <c r="B128" s="236" t="s">
        <v>25</v>
      </c>
      <c r="C128" s="255">
        <v>0</v>
      </c>
      <c r="D128" s="256">
        <v>0</v>
      </c>
      <c r="E128" s="256">
        <v>0</v>
      </c>
      <c r="F128" s="256">
        <v>0</v>
      </c>
    </row>
    <row r="129" spans="2:6" ht="15.75" hidden="1" thickBot="1">
      <c r="B129" s="238" t="s">
        <v>154</v>
      </c>
      <c r="C129" s="240"/>
      <c r="D129" s="237"/>
      <c r="E129" s="237"/>
      <c r="F129" s="237"/>
    </row>
    <row r="130" spans="2:6" ht="15.75" hidden="1" thickBot="1">
      <c r="B130" s="238" t="s">
        <v>155</v>
      </c>
      <c r="C130" s="240"/>
      <c r="D130" s="237"/>
      <c r="E130" s="237"/>
      <c r="F130" s="237"/>
    </row>
    <row r="131" spans="2:6" ht="15.75" hidden="1" thickBot="1">
      <c r="B131" s="236" t="s">
        <v>26</v>
      </c>
      <c r="C131" s="240"/>
      <c r="D131" s="237"/>
      <c r="E131" s="237"/>
      <c r="F131" s="237"/>
    </row>
    <row r="132" spans="2:6" ht="15.75" hidden="1" thickBot="1">
      <c r="B132" s="238" t="s">
        <v>154</v>
      </c>
      <c r="C132" s="240"/>
      <c r="D132" s="237"/>
      <c r="E132" s="237"/>
      <c r="F132" s="237"/>
    </row>
    <row r="133" spans="2:6" ht="15.75" hidden="1" thickBot="1">
      <c r="B133" s="238" t="s">
        <v>155</v>
      </c>
      <c r="C133" s="240"/>
      <c r="D133" s="237"/>
      <c r="E133" s="237"/>
      <c r="F133" s="237"/>
    </row>
    <row r="134" spans="2:6" ht="15.75" hidden="1" thickBot="1">
      <c r="B134" s="236" t="s">
        <v>27</v>
      </c>
      <c r="C134" s="240"/>
      <c r="D134" s="237"/>
      <c r="E134" s="237"/>
      <c r="F134" s="237"/>
    </row>
    <row r="135" spans="2:6" ht="15.75" hidden="1" thickBot="1">
      <c r="B135" s="238" t="s">
        <v>154</v>
      </c>
      <c r="C135" s="240"/>
      <c r="D135" s="237"/>
      <c r="E135" s="237"/>
      <c r="F135" s="237"/>
    </row>
    <row r="136" spans="2:6" ht="15" hidden="1" customHeight="1" thickBot="1">
      <c r="B136" s="238" t="s">
        <v>155</v>
      </c>
      <c r="C136" s="240"/>
      <c r="D136" s="237"/>
      <c r="E136" s="237"/>
      <c r="F136" s="237"/>
    </row>
    <row r="137" spans="2:6" ht="15.75" hidden="1" thickBot="1">
      <c r="B137" s="236" t="s">
        <v>28</v>
      </c>
      <c r="C137" s="240">
        <v>0</v>
      </c>
      <c r="D137" s="237">
        <v>0</v>
      </c>
      <c r="E137" s="237">
        <v>0</v>
      </c>
      <c r="F137" s="237">
        <v>0</v>
      </c>
    </row>
    <row r="138" spans="2:6" ht="15.75" hidden="1" thickBot="1">
      <c r="B138" s="238" t="s">
        <v>154</v>
      </c>
      <c r="C138" s="240"/>
      <c r="D138" s="237"/>
      <c r="E138" s="237"/>
      <c r="F138" s="237"/>
    </row>
    <row r="139" spans="2:6" ht="15.75" hidden="1" thickBot="1">
      <c r="B139" s="238" t="s">
        <v>155</v>
      </c>
      <c r="C139" s="240"/>
      <c r="D139" s="237"/>
      <c r="E139" s="237"/>
      <c r="F139" s="237"/>
    </row>
    <row r="140" spans="2:6" ht="24.75" hidden="1" thickBot="1">
      <c r="B140" s="236" t="s">
        <v>29</v>
      </c>
      <c r="C140" s="240"/>
      <c r="D140" s="237"/>
      <c r="E140" s="237"/>
      <c r="F140" s="237"/>
    </row>
    <row r="141" spans="2:6" ht="15.75" hidden="1" thickBot="1">
      <c r="B141" s="238" t="s">
        <v>154</v>
      </c>
      <c r="C141" s="240"/>
      <c r="D141" s="237"/>
      <c r="E141" s="237"/>
      <c r="F141" s="237"/>
    </row>
    <row r="142" spans="2:6" ht="15.75" hidden="1" thickBot="1">
      <c r="B142" s="238" t="s">
        <v>155</v>
      </c>
      <c r="C142" s="240"/>
      <c r="D142" s="237"/>
      <c r="E142" s="237"/>
      <c r="F142" s="237"/>
    </row>
    <row r="143" spans="2:6" ht="15.75" hidden="1" thickBot="1">
      <c r="B143" s="253" t="s">
        <v>47</v>
      </c>
      <c r="C143" s="240">
        <f>C140+C137+C134+C131+C128+C125+C122</f>
        <v>0</v>
      </c>
      <c r="D143" s="240">
        <f>D140+D137+D134+D131+D128+D125+D122</f>
        <v>0</v>
      </c>
      <c r="E143" s="240">
        <f>E140+E137+E134+E131+E128+E125+E122</f>
        <v>0</v>
      </c>
      <c r="F143" s="240">
        <f>F140+F137+F134+F131+F128+F125+F122</f>
        <v>0</v>
      </c>
    </row>
    <row r="144" spans="2:6" ht="17.25" hidden="1" customHeight="1" thickBot="1">
      <c r="B144" s="248" t="s">
        <v>31</v>
      </c>
      <c r="C144" s="249">
        <f>IF(C143-C114=0,0,"Error")</f>
        <v>0</v>
      </c>
      <c r="D144" s="249">
        <f>IF(D143-D114=0,0,"Error")</f>
        <v>0</v>
      </c>
      <c r="E144" s="249">
        <f>IF(E143-E114=0,0,"Error")</f>
        <v>0</v>
      </c>
      <c r="F144" s="249">
        <f>IF(F143-F114=0,0,"Error")</f>
        <v>0</v>
      </c>
    </row>
    <row r="145" spans="2:12" ht="15.75" thickBot="1">
      <c r="B145" s="998" t="s">
        <v>38</v>
      </c>
      <c r="C145" s="999"/>
      <c r="D145" s="999"/>
      <c r="E145" s="999"/>
      <c r="F145" s="1000"/>
    </row>
    <row r="146" spans="2:12" ht="15.75" thickBot="1">
      <c r="B146" s="998" t="s">
        <v>39</v>
      </c>
      <c r="C146" s="999"/>
      <c r="D146" s="999"/>
      <c r="E146" s="999"/>
      <c r="F146" s="1000"/>
    </row>
    <row r="147" spans="2:12" ht="15.75" thickBot="1">
      <c r="B147" s="227" t="s">
        <v>379</v>
      </c>
      <c r="C147" s="1154" t="s">
        <v>782</v>
      </c>
      <c r="D147" s="1155"/>
      <c r="E147" s="1155"/>
      <c r="F147" s="1156"/>
    </row>
    <row r="148" spans="2:12" ht="38.25" customHeight="1" thickBot="1">
      <c r="B148" s="227" t="s">
        <v>68</v>
      </c>
      <c r="C148" s="227"/>
      <c r="D148" s="374" t="s">
        <v>156</v>
      </c>
      <c r="E148" s="1290" t="s">
        <v>778</v>
      </c>
      <c r="F148" s="1291"/>
      <c r="H148" s="953" t="s">
        <v>2896</v>
      </c>
      <c r="I148" s="954"/>
      <c r="J148" s="954"/>
      <c r="K148" s="954"/>
      <c r="L148" s="955"/>
    </row>
    <row r="149" spans="2:12" ht="15.75" thickBot="1">
      <c r="B149" s="259"/>
      <c r="C149" s="1008"/>
      <c r="D149" s="1009"/>
      <c r="E149" s="1009"/>
      <c r="F149" s="1010"/>
      <c r="H149" s="956"/>
      <c r="I149" s="957"/>
      <c r="J149" s="957"/>
      <c r="K149" s="957"/>
      <c r="L149" s="958"/>
    </row>
    <row r="150" spans="2:12" ht="27.75" customHeight="1" thickBot="1">
      <c r="B150" s="215" t="s">
        <v>14</v>
      </c>
      <c r="C150" s="1127" t="s">
        <v>780</v>
      </c>
      <c r="D150" s="1017"/>
      <c r="E150" s="1017"/>
      <c r="F150" s="1128"/>
      <c r="H150" s="959"/>
      <c r="I150" s="960"/>
      <c r="J150" s="960"/>
      <c r="K150" s="960"/>
      <c r="L150" s="961"/>
    </row>
    <row r="151" spans="2:12" ht="15.75" thickBot="1">
      <c r="B151" s="215" t="s">
        <v>15</v>
      </c>
      <c r="C151" s="991"/>
      <c r="D151" s="984"/>
      <c r="E151" s="984"/>
      <c r="F151" s="985"/>
    </row>
    <row r="152" spans="2:12" ht="12.75" customHeight="1">
      <c r="B152" s="986"/>
      <c r="C152" s="230">
        <v>2021</v>
      </c>
      <c r="D152" s="230">
        <v>2022</v>
      </c>
      <c r="E152" s="230">
        <v>2023</v>
      </c>
      <c r="F152" s="230">
        <v>2024</v>
      </c>
    </row>
    <row r="153" spans="2:12" ht="15.75" customHeight="1" thickBot="1">
      <c r="B153" s="987"/>
      <c r="C153" s="231" t="s">
        <v>7</v>
      </c>
      <c r="D153" s="231" t="s">
        <v>8</v>
      </c>
      <c r="E153" s="231" t="s">
        <v>8</v>
      </c>
      <c r="F153" s="231" t="s">
        <v>8</v>
      </c>
    </row>
    <row r="154" spans="2:12" ht="15.75" thickBot="1">
      <c r="B154" s="215" t="s">
        <v>16</v>
      </c>
      <c r="C154" s="391">
        <v>22</v>
      </c>
      <c r="D154" s="232">
        <v>138</v>
      </c>
      <c r="E154" s="232">
        <v>45</v>
      </c>
      <c r="F154" s="232"/>
    </row>
    <row r="155" spans="2:12" ht="15.75" thickBot="1">
      <c r="B155" s="215" t="s">
        <v>17</v>
      </c>
      <c r="C155" s="232">
        <f>C173</f>
        <v>2000</v>
      </c>
      <c r="D155" s="232">
        <f>D173</f>
        <v>4000</v>
      </c>
      <c r="E155" s="232">
        <f>E173</f>
        <v>4000</v>
      </c>
      <c r="F155" s="232">
        <f>F173</f>
        <v>0</v>
      </c>
    </row>
    <row r="156" spans="2:12" ht="15.75" thickBot="1">
      <c r="B156" s="215" t="s">
        <v>18</v>
      </c>
      <c r="C156" s="232">
        <f>C155/C154</f>
        <v>90.909090909090907</v>
      </c>
      <c r="D156" s="232">
        <f>D155/D154</f>
        <v>28.985507246376812</v>
      </c>
      <c r="E156" s="232">
        <f>E155/E154</f>
        <v>88.888888888888886</v>
      </c>
      <c r="F156" s="232" t="e">
        <f>F155/F154</f>
        <v>#DIV/0!</v>
      </c>
    </row>
    <row r="157" spans="2:12" ht="15.75" thickBot="1">
      <c r="B157" s="215" t="s">
        <v>19</v>
      </c>
      <c r="C157" s="233" t="s">
        <v>20</v>
      </c>
      <c r="D157" s="234">
        <f>D154/C154-1</f>
        <v>5.2727272727272725</v>
      </c>
      <c r="E157" s="234">
        <f t="shared" ref="E157:F159" si="3">E154/D154-1</f>
        <v>-0.67391304347826086</v>
      </c>
      <c r="F157" s="234">
        <f t="shared" si="3"/>
        <v>-1</v>
      </c>
      <c r="H157" s="235"/>
      <c r="I157" s="235"/>
      <c r="J157" s="235"/>
      <c r="K157" s="235"/>
      <c r="L157" s="235"/>
    </row>
    <row r="158" spans="2:12" ht="15.75" thickBot="1">
      <c r="B158" s="215" t="s">
        <v>21</v>
      </c>
      <c r="C158" s="233" t="s">
        <v>20</v>
      </c>
      <c r="D158" s="234">
        <f>D155/C155-1</f>
        <v>1</v>
      </c>
      <c r="E158" s="234">
        <f t="shared" si="3"/>
        <v>0</v>
      </c>
      <c r="F158" s="234">
        <f t="shared" si="3"/>
        <v>-1</v>
      </c>
    </row>
    <row r="159" spans="2:12" ht="15.75" thickBot="1">
      <c r="B159" s="215" t="s">
        <v>22</v>
      </c>
      <c r="C159" s="233" t="s">
        <v>20</v>
      </c>
      <c r="D159" s="234">
        <f>D156/C156-1</f>
        <v>-0.68115942028985499</v>
      </c>
      <c r="E159" s="234">
        <f t="shared" si="3"/>
        <v>2.0666666666666664</v>
      </c>
      <c r="F159" s="234" t="e">
        <f t="shared" si="3"/>
        <v>#DIV/0!</v>
      </c>
    </row>
    <row r="160" spans="2:12" ht="19.5" customHeight="1" thickBot="1">
      <c r="B160" s="988" t="s">
        <v>139</v>
      </c>
      <c r="C160" s="989"/>
      <c r="D160" s="989"/>
      <c r="E160" s="989"/>
      <c r="F160" s="990"/>
    </row>
    <row r="161" spans="2:6" ht="12.75" customHeight="1">
      <c r="B161" s="986"/>
      <c r="C161" s="230">
        <v>2021</v>
      </c>
      <c r="D161" s="230">
        <v>2022</v>
      </c>
      <c r="E161" s="230">
        <v>2023</v>
      </c>
      <c r="F161" s="230">
        <v>2024</v>
      </c>
    </row>
    <row r="162" spans="2:6" ht="18" customHeight="1" thickBot="1">
      <c r="B162" s="987"/>
      <c r="C162" s="231" t="s">
        <v>7</v>
      </c>
      <c r="D162" s="231" t="s">
        <v>8</v>
      </c>
      <c r="E162" s="231" t="s">
        <v>8</v>
      </c>
      <c r="F162" s="231" t="s">
        <v>8</v>
      </c>
    </row>
    <row r="163" spans="2:6" ht="15.75" thickBot="1">
      <c r="B163" s="236" t="s">
        <v>41</v>
      </c>
      <c r="C163" s="237">
        <f>C164+C165+C166+C167</f>
        <v>0</v>
      </c>
      <c r="D163" s="237">
        <f>D164+D165+D166+D167</f>
        <v>0</v>
      </c>
      <c r="E163" s="237">
        <f>E164+E165+E166+E167</f>
        <v>0</v>
      </c>
      <c r="F163" s="237">
        <f>F164+F165+F166+F167</f>
        <v>0</v>
      </c>
    </row>
    <row r="164" spans="2:6" ht="15.75" thickBot="1">
      <c r="B164" s="238" t="s">
        <v>154</v>
      </c>
      <c r="C164" s="237"/>
      <c r="D164" s="237"/>
      <c r="E164" s="237"/>
      <c r="F164" s="237"/>
    </row>
    <row r="165" spans="2:6" ht="15.75" thickBot="1">
      <c r="B165" s="238" t="s">
        <v>159</v>
      </c>
      <c r="C165" s="237"/>
      <c r="D165" s="237"/>
      <c r="E165" s="237"/>
      <c r="F165" s="237"/>
    </row>
    <row r="166" spans="2:6" ht="15.75" thickBot="1">
      <c r="B166" s="238" t="s">
        <v>160</v>
      </c>
      <c r="C166" s="237"/>
      <c r="D166" s="237"/>
      <c r="E166" s="237"/>
      <c r="F166" s="237"/>
    </row>
    <row r="167" spans="2:6" ht="15.75" thickBot="1">
      <c r="B167" s="238" t="s">
        <v>161</v>
      </c>
      <c r="C167" s="237"/>
      <c r="D167" s="237"/>
      <c r="E167" s="237"/>
      <c r="F167" s="237"/>
    </row>
    <row r="168" spans="2:6" ht="15.75" thickBot="1">
      <c r="B168" s="236" t="s">
        <v>42</v>
      </c>
      <c r="C168" s="240">
        <f>C169+C170+C171+C172</f>
        <v>2000</v>
      </c>
      <c r="D168" s="240">
        <f>D169+D170+D171+D172</f>
        <v>4000</v>
      </c>
      <c r="E168" s="240">
        <f>E169+E170+E171+E172</f>
        <v>4000</v>
      </c>
      <c r="F168" s="240">
        <f>F169+F170+F171+F172</f>
        <v>0</v>
      </c>
    </row>
    <row r="169" spans="2:6" ht="15.75" thickBot="1">
      <c r="B169" s="238" t="s">
        <v>154</v>
      </c>
      <c r="C169" s="575">
        <v>2000</v>
      </c>
      <c r="D169" s="575">
        <v>4000</v>
      </c>
      <c r="E169" s="575">
        <v>4000</v>
      </c>
      <c r="F169" s="575">
        <v>0</v>
      </c>
    </row>
    <row r="170" spans="2:6" ht="15.75" thickBot="1">
      <c r="B170" s="238" t="s">
        <v>159</v>
      </c>
      <c r="C170" s="240"/>
      <c r="D170" s="237"/>
      <c r="E170" s="237"/>
      <c r="F170" s="237"/>
    </row>
    <row r="171" spans="2:6" ht="15.75" thickBot="1">
      <c r="B171" s="238" t="s">
        <v>160</v>
      </c>
      <c r="C171" s="240"/>
      <c r="D171" s="237"/>
      <c r="E171" s="237"/>
      <c r="F171" s="237"/>
    </row>
    <row r="172" spans="2:6" ht="15.75" thickBot="1">
      <c r="B172" s="238" t="s">
        <v>161</v>
      </c>
      <c r="C172" s="240"/>
      <c r="D172" s="237"/>
      <c r="E172" s="237"/>
      <c r="F172" s="237"/>
    </row>
    <row r="173" spans="2:6" ht="15.75" thickBot="1">
      <c r="B173" s="260" t="s">
        <v>30</v>
      </c>
      <c r="C173" s="240">
        <f>C163+C168</f>
        <v>2000</v>
      </c>
      <c r="D173" s="240">
        <f>D163+D168</f>
        <v>4000</v>
      </c>
      <c r="E173" s="240">
        <f>E163+E168</f>
        <v>4000</v>
      </c>
      <c r="F173" s="240">
        <f>F163+F168</f>
        <v>0</v>
      </c>
    </row>
    <row r="174" spans="2:6" ht="34.5" thickBot="1">
      <c r="B174" s="227" t="s">
        <v>779</v>
      </c>
      <c r="C174" s="227"/>
      <c r="D174" s="374" t="s">
        <v>156</v>
      </c>
      <c r="E174" s="993" t="s">
        <v>778</v>
      </c>
      <c r="F174" s="994"/>
    </row>
    <row r="175" spans="2:6" ht="24.75" customHeight="1" thickBot="1">
      <c r="B175" s="215" t="s">
        <v>777</v>
      </c>
      <c r="C175" s="1127" t="s">
        <v>776</v>
      </c>
      <c r="D175" s="1017"/>
      <c r="E175" s="1017"/>
      <c r="F175" s="1128"/>
    </row>
    <row r="176" spans="2:6" ht="15.75" thickBot="1">
      <c r="B176" s="215" t="s">
        <v>15</v>
      </c>
      <c r="C176" s="991" t="s">
        <v>46</v>
      </c>
      <c r="D176" s="984"/>
      <c r="E176" s="984"/>
      <c r="F176" s="985"/>
    </row>
    <row r="177" spans="2:12" ht="12.75" customHeight="1">
      <c r="B177" s="986"/>
      <c r="C177" s="230">
        <v>2021</v>
      </c>
      <c r="D177" s="230">
        <v>2022</v>
      </c>
      <c r="E177" s="230">
        <v>2023</v>
      </c>
      <c r="F177" s="230">
        <v>2024</v>
      </c>
    </row>
    <row r="178" spans="2:12" ht="9" customHeight="1" thickBot="1">
      <c r="B178" s="987"/>
      <c r="C178" s="231" t="s">
        <v>7</v>
      </c>
      <c r="D178" s="231" t="s">
        <v>8</v>
      </c>
      <c r="E178" s="231" t="s">
        <v>8</v>
      </c>
      <c r="F178" s="231" t="s">
        <v>8</v>
      </c>
    </row>
    <row r="179" spans="2:12" ht="15.75" thickBot="1">
      <c r="B179" s="215" t="s">
        <v>16</v>
      </c>
      <c r="C179" s="572">
        <v>176</v>
      </c>
      <c r="D179" s="572">
        <v>176</v>
      </c>
      <c r="E179" s="233">
        <v>0</v>
      </c>
      <c r="F179" s="233">
        <v>70</v>
      </c>
    </row>
    <row r="180" spans="2:12" ht="15.75" thickBot="1">
      <c r="B180" s="215" t="s">
        <v>17</v>
      </c>
      <c r="C180" s="232">
        <f>C198</f>
        <v>2000</v>
      </c>
      <c r="D180" s="232">
        <f>D198</f>
        <v>0</v>
      </c>
      <c r="E180" s="232">
        <f>E198</f>
        <v>0</v>
      </c>
      <c r="F180" s="232">
        <f>F198</f>
        <v>4712</v>
      </c>
    </row>
    <row r="181" spans="2:12" ht="15.75" thickBot="1">
      <c r="B181" s="215" t="s">
        <v>18</v>
      </c>
      <c r="C181" s="232">
        <f>C180/C179</f>
        <v>11.363636363636363</v>
      </c>
      <c r="D181" s="232">
        <f>D180/D179</f>
        <v>0</v>
      </c>
      <c r="E181" s="232" t="e">
        <f>E180/E179</f>
        <v>#DIV/0!</v>
      </c>
      <c r="F181" s="232">
        <f>F180/F179</f>
        <v>67.314285714285717</v>
      </c>
    </row>
    <row r="182" spans="2:12" ht="15.75" thickBot="1">
      <c r="B182" s="215" t="s">
        <v>19</v>
      </c>
      <c r="C182" s="233" t="s">
        <v>20</v>
      </c>
      <c r="D182" s="234">
        <f>D179/C179-1</f>
        <v>0</v>
      </c>
      <c r="E182" s="234">
        <f t="shared" ref="E182:F184" si="4">E179/D179-1</f>
        <v>-1</v>
      </c>
      <c r="F182" s="234" t="e">
        <f t="shared" si="4"/>
        <v>#DIV/0!</v>
      </c>
      <c r="H182" s="235"/>
      <c r="I182" s="235"/>
      <c r="J182" s="235"/>
      <c r="K182" s="235"/>
      <c r="L182" s="235"/>
    </row>
    <row r="183" spans="2:12" ht="15.75" thickBot="1">
      <c r="B183" s="215" t="s">
        <v>21</v>
      </c>
      <c r="C183" s="233" t="s">
        <v>20</v>
      </c>
      <c r="D183" s="234">
        <f>D180/C180-1</f>
        <v>-1</v>
      </c>
      <c r="E183" s="234" t="e">
        <f t="shared" si="4"/>
        <v>#DIV/0!</v>
      </c>
      <c r="F183" s="234" t="e">
        <f t="shared" si="4"/>
        <v>#DIV/0!</v>
      </c>
    </row>
    <row r="184" spans="2:12" ht="15.75" thickBot="1">
      <c r="B184" s="215" t="s">
        <v>22</v>
      </c>
      <c r="C184" s="233" t="s">
        <v>20</v>
      </c>
      <c r="D184" s="234">
        <f>D181/C181-1</f>
        <v>-1</v>
      </c>
      <c r="E184" s="234" t="e">
        <f t="shared" si="4"/>
        <v>#DIV/0!</v>
      </c>
      <c r="F184" s="234" t="e">
        <f t="shared" si="4"/>
        <v>#DIV/0!</v>
      </c>
    </row>
    <row r="185" spans="2:12" ht="15.75" thickBot="1">
      <c r="B185" s="988" t="s">
        <v>363</v>
      </c>
      <c r="C185" s="989"/>
      <c r="D185" s="989"/>
      <c r="E185" s="989"/>
      <c r="F185" s="990"/>
    </row>
    <row r="186" spans="2:12" ht="12.75" customHeight="1">
      <c r="B186" s="986"/>
      <c r="C186" s="230">
        <v>2021</v>
      </c>
      <c r="D186" s="230">
        <v>2022</v>
      </c>
      <c r="E186" s="230">
        <v>2023</v>
      </c>
      <c r="F186" s="230">
        <v>2024</v>
      </c>
    </row>
    <row r="187" spans="2:12" ht="9" customHeight="1" thickBot="1">
      <c r="B187" s="987"/>
      <c r="C187" s="231" t="s">
        <v>7</v>
      </c>
      <c r="D187" s="231" t="s">
        <v>8</v>
      </c>
      <c r="E187" s="231" t="s">
        <v>8</v>
      </c>
      <c r="F187" s="231" t="s">
        <v>8</v>
      </c>
    </row>
    <row r="188" spans="2:12" ht="15.75" thickBot="1">
      <c r="B188" s="236" t="s">
        <v>41</v>
      </c>
      <c r="C188" s="237">
        <f>C189+C190+C191+C192</f>
        <v>0</v>
      </c>
      <c r="D188" s="237">
        <f>D189+D190+D191+D192</f>
        <v>0</v>
      </c>
      <c r="E188" s="237">
        <f>E189+E190+E191+E192</f>
        <v>0</v>
      </c>
      <c r="F188" s="237">
        <f>F189+F190+F191+F192</f>
        <v>0</v>
      </c>
    </row>
    <row r="189" spans="2:12" ht="15.75" thickBot="1">
      <c r="B189" s="238" t="s">
        <v>154</v>
      </c>
      <c r="C189" s="653"/>
      <c r="D189" s="237"/>
      <c r="E189" s="237"/>
      <c r="F189" s="237"/>
    </row>
    <row r="190" spans="2:12" ht="15.75" thickBot="1">
      <c r="B190" s="238" t="s">
        <v>159</v>
      </c>
      <c r="C190" s="237"/>
      <c r="D190" s="237"/>
      <c r="E190" s="237"/>
      <c r="F190" s="237"/>
    </row>
    <row r="191" spans="2:12" ht="15.75" thickBot="1">
      <c r="B191" s="238" t="s">
        <v>160</v>
      </c>
      <c r="C191" s="237"/>
      <c r="D191" s="237"/>
      <c r="E191" s="237"/>
      <c r="F191" s="237"/>
    </row>
    <row r="192" spans="2:12" ht="15.75" thickBot="1">
      <c r="B192" s="238" t="s">
        <v>161</v>
      </c>
      <c r="C192" s="237"/>
      <c r="D192" s="237"/>
      <c r="E192" s="237"/>
      <c r="F192" s="237"/>
    </row>
    <row r="193" spans="2:12" ht="15.75" thickBot="1">
      <c r="B193" s="236" t="s">
        <v>42</v>
      </c>
      <c r="C193" s="240">
        <f>C194+C195+C196+C197</f>
        <v>2000</v>
      </c>
      <c r="D193" s="240">
        <f>D194+D195+D196+D197</f>
        <v>0</v>
      </c>
      <c r="E193" s="240">
        <f>E194+E195+E196+E197</f>
        <v>0</v>
      </c>
      <c r="F193" s="240">
        <f>F194+F195+F196+F197</f>
        <v>4712</v>
      </c>
    </row>
    <row r="194" spans="2:12" ht="15.75" thickBot="1">
      <c r="B194" s="238" t="s">
        <v>154</v>
      </c>
      <c r="C194" s="577">
        <v>2000</v>
      </c>
      <c r="D194" s="237">
        <v>0</v>
      </c>
      <c r="E194" s="237">
        <v>0</v>
      </c>
      <c r="F194" s="237">
        <v>4712</v>
      </c>
    </row>
    <row r="195" spans="2:12" ht="15.75" thickBot="1">
      <c r="B195" s="238" t="s">
        <v>159</v>
      </c>
      <c r="C195" s="240"/>
      <c r="D195" s="237"/>
      <c r="E195" s="237"/>
      <c r="F195" s="237"/>
    </row>
    <row r="196" spans="2:12" ht="15.75" thickBot="1">
      <c r="B196" s="238" t="s">
        <v>160</v>
      </c>
      <c r="C196" s="240"/>
      <c r="D196" s="237"/>
      <c r="E196" s="237"/>
      <c r="F196" s="237"/>
    </row>
    <row r="197" spans="2:12" ht="15.75" thickBot="1">
      <c r="B197" s="238" t="s">
        <v>161</v>
      </c>
      <c r="C197" s="240"/>
      <c r="D197" s="237"/>
      <c r="E197" s="237"/>
      <c r="F197" s="237"/>
    </row>
    <row r="198" spans="2:12" ht="15.75" thickBot="1">
      <c r="B198" s="260" t="s">
        <v>162</v>
      </c>
      <c r="C198" s="240">
        <f>C188+C193</f>
        <v>2000</v>
      </c>
      <c r="D198" s="240">
        <f>D188+D193</f>
        <v>0</v>
      </c>
      <c r="E198" s="240">
        <f>E188+E193</f>
        <v>0</v>
      </c>
      <c r="F198" s="240">
        <f>F188+F193</f>
        <v>4712</v>
      </c>
    </row>
    <row r="199" spans="2:12" ht="34.5" thickBot="1">
      <c r="B199" s="227" t="s">
        <v>775</v>
      </c>
      <c r="C199" s="375"/>
      <c r="D199" s="376" t="s">
        <v>156</v>
      </c>
      <c r="E199" s="1008" t="s">
        <v>774</v>
      </c>
      <c r="F199" s="1010"/>
    </row>
    <row r="200" spans="2:12" ht="17.25" customHeight="1" thickBot="1">
      <c r="B200" s="215" t="s">
        <v>14</v>
      </c>
      <c r="C200" s="995" t="s">
        <v>773</v>
      </c>
      <c r="D200" s="996"/>
      <c r="E200" s="996"/>
      <c r="F200" s="997"/>
    </row>
    <row r="201" spans="2:12" ht="15.75" thickBot="1">
      <c r="B201" s="215" t="s">
        <v>15</v>
      </c>
      <c r="C201" s="991" t="s">
        <v>772</v>
      </c>
      <c r="D201" s="984"/>
      <c r="E201" s="984"/>
      <c r="F201" s="985"/>
    </row>
    <row r="202" spans="2:12" ht="12.75" customHeight="1">
      <c r="B202" s="986"/>
      <c r="C202" s="230">
        <v>2021</v>
      </c>
      <c r="D202" s="230">
        <v>2022</v>
      </c>
      <c r="E202" s="230">
        <v>2023</v>
      </c>
      <c r="F202" s="230">
        <v>2024</v>
      </c>
    </row>
    <row r="203" spans="2:12" ht="9" customHeight="1" thickBot="1">
      <c r="B203" s="987"/>
      <c r="C203" s="231" t="s">
        <v>7</v>
      </c>
      <c r="D203" s="231" t="s">
        <v>8</v>
      </c>
      <c r="E203" s="231" t="s">
        <v>8</v>
      </c>
      <c r="F203" s="231" t="s">
        <v>8</v>
      </c>
    </row>
    <row r="204" spans="2:12" ht="15.75" thickBot="1">
      <c r="B204" s="215" t="s">
        <v>16</v>
      </c>
      <c r="C204" s="572">
        <v>359</v>
      </c>
      <c r="D204" s="233">
        <f>359*2</f>
        <v>718</v>
      </c>
      <c r="E204" s="233"/>
      <c r="F204" s="215"/>
    </row>
    <row r="205" spans="2:12" ht="15.75" thickBot="1">
      <c r="B205" s="215" t="s">
        <v>17</v>
      </c>
      <c r="C205" s="232">
        <f>C223</f>
        <v>10000</v>
      </c>
      <c r="D205" s="232">
        <f>D223</f>
        <v>10000</v>
      </c>
      <c r="E205" s="232">
        <f>E223</f>
        <v>10000</v>
      </c>
      <c r="F205" s="232">
        <f>F223</f>
        <v>0</v>
      </c>
    </row>
    <row r="206" spans="2:12" ht="15.75" thickBot="1">
      <c r="B206" s="215" t="s">
        <v>18</v>
      </c>
      <c r="C206" s="232">
        <f>C205/C204</f>
        <v>27.855153203342617</v>
      </c>
      <c r="D206" s="232">
        <f>D205/D204</f>
        <v>13.927576601671309</v>
      </c>
      <c r="E206" s="232" t="e">
        <f>E205/E204</f>
        <v>#DIV/0!</v>
      </c>
      <c r="F206" s="232" t="e">
        <f>F205/F204</f>
        <v>#DIV/0!</v>
      </c>
    </row>
    <row r="207" spans="2:12" ht="15.75" thickBot="1">
      <c r="B207" s="215" t="s">
        <v>19</v>
      </c>
      <c r="C207" s="233" t="s">
        <v>20</v>
      </c>
      <c r="D207" s="234">
        <f>D204/C204-1</f>
        <v>1</v>
      </c>
      <c r="E207" s="234">
        <f t="shared" ref="E207:F209" si="5">E204/D204-1</f>
        <v>-1</v>
      </c>
      <c r="F207" s="234" t="e">
        <f t="shared" si="5"/>
        <v>#DIV/0!</v>
      </c>
      <c r="H207" s="235"/>
      <c r="I207" s="235"/>
      <c r="J207" s="235"/>
      <c r="K207" s="235"/>
      <c r="L207" s="235"/>
    </row>
    <row r="208" spans="2:12" ht="15.75" thickBot="1">
      <c r="B208" s="215" t="s">
        <v>21</v>
      </c>
      <c r="C208" s="233" t="s">
        <v>20</v>
      </c>
      <c r="D208" s="234">
        <f>D205/C205-1</f>
        <v>0</v>
      </c>
      <c r="E208" s="234">
        <f t="shared" si="5"/>
        <v>0</v>
      </c>
      <c r="F208" s="234">
        <f t="shared" si="5"/>
        <v>-1</v>
      </c>
    </row>
    <row r="209" spans="2:6" ht="15.75" thickBot="1">
      <c r="B209" s="215" t="s">
        <v>22</v>
      </c>
      <c r="C209" s="233" t="s">
        <v>20</v>
      </c>
      <c r="D209" s="234">
        <f>D206/C206-1</f>
        <v>-0.5</v>
      </c>
      <c r="E209" s="234" t="e">
        <f t="shared" si="5"/>
        <v>#DIV/0!</v>
      </c>
      <c r="F209" s="234" t="e">
        <f t="shared" si="5"/>
        <v>#DIV/0!</v>
      </c>
    </row>
    <row r="210" spans="2:6" ht="15.75" thickBot="1">
      <c r="B210" s="988" t="s">
        <v>364</v>
      </c>
      <c r="C210" s="989"/>
      <c r="D210" s="989"/>
      <c r="E210" s="989"/>
      <c r="F210" s="990"/>
    </row>
    <row r="211" spans="2:6" ht="12.75" customHeight="1">
      <c r="B211" s="986"/>
      <c r="C211" s="230">
        <v>2021</v>
      </c>
      <c r="D211" s="230">
        <v>2022</v>
      </c>
      <c r="E211" s="230">
        <v>2023</v>
      </c>
      <c r="F211" s="230">
        <v>2024</v>
      </c>
    </row>
    <row r="212" spans="2:6" ht="9" customHeight="1" thickBot="1">
      <c r="B212" s="987"/>
      <c r="C212" s="231" t="s">
        <v>7</v>
      </c>
      <c r="D212" s="231" t="s">
        <v>8</v>
      </c>
      <c r="E212" s="231" t="s">
        <v>8</v>
      </c>
      <c r="F212" s="231" t="s">
        <v>8</v>
      </c>
    </row>
    <row r="213" spans="2:6" ht="15.75" thickBot="1">
      <c r="B213" s="236" t="s">
        <v>41</v>
      </c>
      <c r="C213" s="237">
        <f>C214+C215+C216+C217</f>
        <v>0</v>
      </c>
      <c r="D213" s="237">
        <f>D214+D215+D216+D217</f>
        <v>0</v>
      </c>
      <c r="E213" s="237">
        <f>E214+E215+E216+E217</f>
        <v>0</v>
      </c>
      <c r="F213" s="237">
        <f>F214+F215+F216+F217</f>
        <v>0</v>
      </c>
    </row>
    <row r="214" spans="2:6" ht="15.75" thickBot="1">
      <c r="B214" s="238" t="s">
        <v>154</v>
      </c>
      <c r="C214" s="237"/>
      <c r="D214" s="237"/>
      <c r="E214" s="237"/>
      <c r="F214" s="237"/>
    </row>
    <row r="215" spans="2:6" ht="15.75" thickBot="1">
      <c r="B215" s="238" t="s">
        <v>159</v>
      </c>
      <c r="C215" s="237"/>
      <c r="D215" s="237"/>
      <c r="E215" s="237"/>
      <c r="F215" s="237"/>
    </row>
    <row r="216" spans="2:6" ht="15.75" thickBot="1">
      <c r="B216" s="238" t="s">
        <v>160</v>
      </c>
      <c r="C216" s="237"/>
      <c r="D216" s="237"/>
      <c r="E216" s="237"/>
      <c r="F216" s="237"/>
    </row>
    <row r="217" spans="2:6" ht="15.75" thickBot="1">
      <c r="B217" s="238" t="s">
        <v>161</v>
      </c>
      <c r="C217" s="237"/>
      <c r="D217" s="237"/>
      <c r="E217" s="237"/>
      <c r="F217" s="237"/>
    </row>
    <row r="218" spans="2:6" ht="15.75" thickBot="1">
      <c r="B218" s="236" t="s">
        <v>42</v>
      </c>
      <c r="C218" s="240">
        <f>C219+C220+C221+C222</f>
        <v>10000</v>
      </c>
      <c r="D218" s="240">
        <f>D219+D220+D221+D222</f>
        <v>10000</v>
      </c>
      <c r="E218" s="240">
        <f>E219+E220+E221+E222</f>
        <v>10000</v>
      </c>
      <c r="F218" s="240">
        <f>F219+F220+F221+F222</f>
        <v>0</v>
      </c>
    </row>
    <row r="219" spans="2:6" ht="15.75" thickBot="1">
      <c r="B219" s="238" t="s">
        <v>154</v>
      </c>
      <c r="C219" s="577">
        <v>10000</v>
      </c>
      <c r="D219" s="577">
        <v>10000</v>
      </c>
      <c r="E219" s="577">
        <v>10000</v>
      </c>
      <c r="F219" s="237"/>
    </row>
    <row r="220" spans="2:6" ht="15.75" thickBot="1">
      <c r="B220" s="238" t="s">
        <v>159</v>
      </c>
      <c r="C220" s="240"/>
      <c r="D220" s="237"/>
      <c r="E220" s="237"/>
      <c r="F220" s="237"/>
    </row>
    <row r="221" spans="2:6" ht="15.75" thickBot="1">
      <c r="B221" s="238" t="s">
        <v>160</v>
      </c>
      <c r="C221" s="240"/>
      <c r="D221" s="237"/>
      <c r="E221" s="237"/>
      <c r="F221" s="237"/>
    </row>
    <row r="222" spans="2:6" ht="15.75" thickBot="1">
      <c r="B222" s="238" t="s">
        <v>161</v>
      </c>
      <c r="C222" s="240"/>
      <c r="D222" s="237"/>
      <c r="E222" s="237"/>
      <c r="F222" s="237"/>
    </row>
    <row r="223" spans="2:6" ht="15.75" thickBot="1">
      <c r="B223" s="247" t="s">
        <v>171</v>
      </c>
      <c r="C223" s="240">
        <f>C213+C218</f>
        <v>10000</v>
      </c>
      <c r="D223" s="240">
        <f>D213+D218</f>
        <v>10000</v>
      </c>
      <c r="E223" s="240">
        <f>E213+E218</f>
        <v>10000</v>
      </c>
      <c r="F223" s="240">
        <f>F213+F218</f>
        <v>0</v>
      </c>
    </row>
    <row r="224" spans="2:6" ht="25.5" customHeight="1" thickBot="1">
      <c r="B224" s="379" t="s">
        <v>43</v>
      </c>
      <c r="C224" s="992" t="s">
        <v>771</v>
      </c>
      <c r="D224" s="993"/>
      <c r="E224" s="993"/>
      <c r="F224" s="994"/>
    </row>
    <row r="225" spans="2:12" ht="34.5" thickBot="1">
      <c r="B225" s="227" t="s">
        <v>117</v>
      </c>
      <c r="C225" s="375"/>
      <c r="D225" s="376" t="s">
        <v>156</v>
      </c>
      <c r="E225" s="377"/>
      <c r="F225" s="378"/>
    </row>
    <row r="226" spans="2:12" ht="17.25" customHeight="1" thickBot="1">
      <c r="B226" s="215" t="s">
        <v>14</v>
      </c>
      <c r="C226" s="995" t="s">
        <v>770</v>
      </c>
      <c r="D226" s="996"/>
      <c r="E226" s="996"/>
      <c r="F226" s="997"/>
    </row>
    <row r="227" spans="2:12" ht="15.75" thickBot="1">
      <c r="B227" s="215" t="s">
        <v>15</v>
      </c>
      <c r="C227" s="983" t="s">
        <v>769</v>
      </c>
      <c r="D227" s="984"/>
      <c r="E227" s="984"/>
      <c r="F227" s="985"/>
    </row>
    <row r="228" spans="2:12" ht="12.75" customHeight="1">
      <c r="B228" s="986"/>
      <c r="C228" s="230">
        <v>2021</v>
      </c>
      <c r="D228" s="230">
        <v>2022</v>
      </c>
      <c r="E228" s="230">
        <v>2023</v>
      </c>
      <c r="F228" s="230">
        <v>2024</v>
      </c>
    </row>
    <row r="229" spans="2:12" ht="9" customHeight="1" thickBot="1">
      <c r="B229" s="987"/>
      <c r="C229" s="231" t="s">
        <v>7</v>
      </c>
      <c r="D229" s="231" t="s">
        <v>8</v>
      </c>
      <c r="E229" s="231" t="s">
        <v>8</v>
      </c>
      <c r="F229" s="231" t="s">
        <v>8</v>
      </c>
    </row>
    <row r="230" spans="2:12" ht="15.75" thickBot="1">
      <c r="B230" s="215" t="s">
        <v>16</v>
      </c>
      <c r="C230" s="572">
        <v>0</v>
      </c>
      <c r="D230" s="233">
        <v>0</v>
      </c>
      <c r="E230" s="233">
        <v>0</v>
      </c>
      <c r="F230" s="233">
        <v>5</v>
      </c>
    </row>
    <row r="231" spans="2:12" ht="15.75" thickBot="1">
      <c r="B231" s="215" t="s">
        <v>17</v>
      </c>
      <c r="C231" s="232">
        <f>C249</f>
        <v>0</v>
      </c>
      <c r="D231" s="232">
        <f>D249</f>
        <v>0</v>
      </c>
      <c r="E231" s="232">
        <f>E249</f>
        <v>0</v>
      </c>
      <c r="F231" s="232">
        <f>F249</f>
        <v>6288</v>
      </c>
    </row>
    <row r="232" spans="2:12" ht="15.75" thickBot="1">
      <c r="B232" s="215" t="s">
        <v>18</v>
      </c>
      <c r="C232" s="232" t="e">
        <f>C231/C230</f>
        <v>#DIV/0!</v>
      </c>
      <c r="D232" s="232" t="e">
        <f>D231/D230</f>
        <v>#DIV/0!</v>
      </c>
      <c r="E232" s="232" t="e">
        <f>E231/E230</f>
        <v>#DIV/0!</v>
      </c>
      <c r="F232" s="232">
        <f>F231/F230</f>
        <v>1257.5999999999999</v>
      </c>
    </row>
    <row r="233" spans="2:12" ht="15.75" thickBot="1">
      <c r="B233" s="215" t="s">
        <v>19</v>
      </c>
      <c r="C233" s="233" t="s">
        <v>20</v>
      </c>
      <c r="D233" s="234" t="e">
        <f>D230/C230-1</f>
        <v>#DIV/0!</v>
      </c>
      <c r="E233" s="234" t="e">
        <f t="shared" ref="E233:F235" si="6">E230/D230-1</f>
        <v>#DIV/0!</v>
      </c>
      <c r="F233" s="234" t="e">
        <f t="shared" si="6"/>
        <v>#DIV/0!</v>
      </c>
      <c r="H233" s="235"/>
      <c r="I233" s="235"/>
      <c r="J233" s="235"/>
      <c r="K233" s="235"/>
      <c r="L233" s="235"/>
    </row>
    <row r="234" spans="2:12" ht="15.75" thickBot="1">
      <c r="B234" s="215" t="s">
        <v>21</v>
      </c>
      <c r="C234" s="233" t="s">
        <v>20</v>
      </c>
      <c r="D234" s="234" t="e">
        <f>D231/C231-1</f>
        <v>#DIV/0!</v>
      </c>
      <c r="E234" s="234" t="e">
        <f t="shared" si="6"/>
        <v>#DIV/0!</v>
      </c>
      <c r="F234" s="234" t="e">
        <f t="shared" si="6"/>
        <v>#DIV/0!</v>
      </c>
    </row>
    <row r="235" spans="2:12" ht="15.75" thickBot="1">
      <c r="B235" s="215" t="s">
        <v>22</v>
      </c>
      <c r="C235" s="233" t="s">
        <v>20</v>
      </c>
      <c r="D235" s="234" t="e">
        <f>D232/C232-1</f>
        <v>#DIV/0!</v>
      </c>
      <c r="E235" s="234" t="e">
        <f t="shared" si="6"/>
        <v>#DIV/0!</v>
      </c>
      <c r="F235" s="234" t="e">
        <f t="shared" si="6"/>
        <v>#DIV/0!</v>
      </c>
    </row>
    <row r="236" spans="2:12" ht="15.75" thickBot="1">
      <c r="B236" s="988" t="s">
        <v>365</v>
      </c>
      <c r="C236" s="989"/>
      <c r="D236" s="989"/>
      <c r="E236" s="989"/>
      <c r="F236" s="990"/>
    </row>
    <row r="237" spans="2:12" ht="12.75" customHeight="1">
      <c r="B237" s="986"/>
      <c r="C237" s="230">
        <v>2021</v>
      </c>
      <c r="D237" s="230">
        <v>2022</v>
      </c>
      <c r="E237" s="230">
        <v>2023</v>
      </c>
      <c r="F237" s="230">
        <v>2024</v>
      </c>
    </row>
    <row r="238" spans="2:12" ht="9" customHeight="1" thickBot="1">
      <c r="B238" s="987"/>
      <c r="C238" s="231" t="s">
        <v>7</v>
      </c>
      <c r="D238" s="231" t="s">
        <v>8</v>
      </c>
      <c r="E238" s="231" t="s">
        <v>8</v>
      </c>
      <c r="F238" s="231" t="s">
        <v>8</v>
      </c>
    </row>
    <row r="239" spans="2:12" ht="15.75" thickBot="1">
      <c r="B239" s="236" t="s">
        <v>41</v>
      </c>
      <c r="C239" s="237">
        <f>C240+C241+C242+C243</f>
        <v>0</v>
      </c>
      <c r="D239" s="237">
        <f>D240+D241+D242+D243</f>
        <v>0</v>
      </c>
      <c r="E239" s="237">
        <f>E240+E241+E242+E243</f>
        <v>0</v>
      </c>
      <c r="F239" s="237">
        <f>F240+F241+F242+F243</f>
        <v>0</v>
      </c>
    </row>
    <row r="240" spans="2:12" ht="15.75" thickBot="1">
      <c r="B240" s="238" t="s">
        <v>154</v>
      </c>
      <c r="C240" s="237"/>
      <c r="D240" s="237"/>
      <c r="E240" s="237"/>
      <c r="F240" s="237"/>
    </row>
    <row r="241" spans="2:12" ht="15.75" thickBot="1">
      <c r="B241" s="238" t="s">
        <v>159</v>
      </c>
      <c r="C241" s="237"/>
      <c r="D241" s="237"/>
      <c r="E241" s="237"/>
      <c r="F241" s="237"/>
    </row>
    <row r="242" spans="2:12" ht="15.75" thickBot="1">
      <c r="B242" s="238" t="s">
        <v>160</v>
      </c>
      <c r="C242" s="237"/>
      <c r="D242" s="237"/>
      <c r="E242" s="237"/>
      <c r="F242" s="237"/>
    </row>
    <row r="243" spans="2:12" ht="15.75" thickBot="1">
      <c r="B243" s="238" t="s">
        <v>161</v>
      </c>
      <c r="C243" s="237"/>
      <c r="D243" s="237"/>
      <c r="E243" s="237"/>
      <c r="F243" s="237"/>
    </row>
    <row r="244" spans="2:12" ht="15.75" thickBot="1">
      <c r="B244" s="236" t="s">
        <v>42</v>
      </c>
      <c r="C244" s="240">
        <f>C245+C246+C247+C248</f>
        <v>0</v>
      </c>
      <c r="D244" s="240">
        <f>D245+D246+D247+D248</f>
        <v>0</v>
      </c>
      <c r="E244" s="240">
        <f>E245+E246+E247+E248</f>
        <v>0</v>
      </c>
      <c r="F244" s="240">
        <f>F245+F246+F247+F248</f>
        <v>6288</v>
      </c>
    </row>
    <row r="245" spans="2:12" ht="15.75" thickBot="1">
      <c r="B245" s="238" t="s">
        <v>154</v>
      </c>
      <c r="C245" s="240"/>
      <c r="D245" s="240">
        <v>0</v>
      </c>
      <c r="E245" s="240">
        <v>0</v>
      </c>
      <c r="F245" s="240">
        <v>6288</v>
      </c>
    </row>
    <row r="246" spans="2:12" ht="15.75" thickBot="1">
      <c r="B246" s="238" t="s">
        <v>159</v>
      </c>
      <c r="C246" s="240"/>
      <c r="D246" s="240"/>
      <c r="E246" s="240"/>
      <c r="F246" s="240"/>
    </row>
    <row r="247" spans="2:12" ht="15.75" thickBot="1">
      <c r="B247" s="238" t="s">
        <v>160</v>
      </c>
      <c r="C247" s="240"/>
      <c r="D247" s="240"/>
      <c r="E247" s="240"/>
      <c r="F247" s="240"/>
    </row>
    <row r="248" spans="2:12" ht="15.75" thickBot="1">
      <c r="B248" s="238" t="s">
        <v>161</v>
      </c>
      <c r="C248" s="240"/>
      <c r="D248" s="240"/>
      <c r="E248" s="240"/>
      <c r="F248" s="240"/>
    </row>
    <row r="249" spans="2:12" ht="15.75" thickBot="1">
      <c r="B249" s="247" t="s">
        <v>47</v>
      </c>
      <c r="C249" s="240">
        <f>C239+C244</f>
        <v>0</v>
      </c>
      <c r="D249" s="240">
        <f>D239+D244</f>
        <v>0</v>
      </c>
      <c r="E249" s="240">
        <f>E239+E244</f>
        <v>0</v>
      </c>
      <c r="F249" s="240">
        <f>F239+F244</f>
        <v>6288</v>
      </c>
    </row>
    <row r="250" spans="2:12" ht="15.75" thickBot="1">
      <c r="B250" s="998" t="s">
        <v>44</v>
      </c>
      <c r="C250" s="999"/>
      <c r="D250" s="999"/>
      <c r="E250" s="999"/>
      <c r="F250" s="1000"/>
    </row>
    <row r="251" spans="2:12" ht="15.75" thickBot="1">
      <c r="B251" s="998" t="s">
        <v>45</v>
      </c>
      <c r="C251" s="999"/>
      <c r="D251" s="999"/>
      <c r="E251" s="999"/>
      <c r="F251" s="1000"/>
    </row>
    <row r="252" spans="2:12" ht="15.75" thickBot="1">
      <c r="B252" s="227" t="s">
        <v>48</v>
      </c>
      <c r="C252" s="1154"/>
      <c r="D252" s="1155"/>
      <c r="E252" s="1155"/>
      <c r="F252" s="1156"/>
    </row>
    <row r="253" spans="2:12" ht="30.75" customHeight="1" thickBot="1">
      <c r="B253" s="227" t="s">
        <v>68</v>
      </c>
      <c r="C253" s="227"/>
      <c r="D253" s="374" t="s">
        <v>156</v>
      </c>
      <c r="E253" s="993"/>
      <c r="F253" s="994"/>
      <c r="H253" s="953" t="s">
        <v>781</v>
      </c>
      <c r="I253" s="954"/>
      <c r="J253" s="954"/>
      <c r="K253" s="954"/>
      <c r="L253" s="955"/>
    </row>
    <row r="254" spans="2:12" ht="15.75" thickBot="1">
      <c r="B254" s="259"/>
      <c r="C254" s="992"/>
      <c r="D254" s="1007"/>
      <c r="E254" s="993"/>
      <c r="F254" s="994"/>
      <c r="H254" s="956"/>
      <c r="I254" s="957"/>
      <c r="J254" s="957"/>
      <c r="K254" s="957"/>
      <c r="L254" s="958"/>
    </row>
    <row r="255" spans="2:12" ht="17.25" customHeight="1" thickBot="1">
      <c r="B255" s="215" t="s">
        <v>14</v>
      </c>
      <c r="C255" s="1008"/>
      <c r="D255" s="1009"/>
      <c r="E255" s="1009"/>
      <c r="F255" s="1010"/>
      <c r="H255" s="959"/>
      <c r="I255" s="960"/>
      <c r="J255" s="960"/>
      <c r="K255" s="960"/>
      <c r="L255" s="961"/>
    </row>
    <row r="256" spans="2:12" ht="15.75" thickBot="1">
      <c r="B256" s="215" t="s">
        <v>15</v>
      </c>
      <c r="C256" s="991"/>
      <c r="D256" s="984"/>
      <c r="E256" s="984"/>
      <c r="F256" s="985"/>
    </row>
    <row r="257" spans="2:12" ht="12.75" customHeight="1">
      <c r="B257" s="986"/>
      <c r="C257" s="230">
        <v>2021</v>
      </c>
      <c r="D257" s="230">
        <v>2022</v>
      </c>
      <c r="E257" s="230">
        <v>2023</v>
      </c>
      <c r="F257" s="230">
        <v>2024</v>
      </c>
    </row>
    <row r="258" spans="2:12" ht="9" customHeight="1" thickBot="1">
      <c r="B258" s="987"/>
      <c r="C258" s="231" t="s">
        <v>7</v>
      </c>
      <c r="D258" s="231" t="s">
        <v>8</v>
      </c>
      <c r="E258" s="231" t="s">
        <v>8</v>
      </c>
      <c r="F258" s="231" t="s">
        <v>8</v>
      </c>
    </row>
    <row r="259" spans="2:12" ht="15.75" thickBot="1">
      <c r="B259" s="215" t="s">
        <v>16</v>
      </c>
      <c r="C259" s="232"/>
      <c r="D259" s="232" t="s">
        <v>340</v>
      </c>
      <c r="E259" s="232"/>
      <c r="F259" s="232"/>
    </row>
    <row r="260" spans="2:12" ht="15.75" thickBot="1">
      <c r="B260" s="215" t="s">
        <v>17</v>
      </c>
      <c r="C260" s="232">
        <f>C323-C285</f>
        <v>0</v>
      </c>
      <c r="D260" s="232">
        <f>D323-D285</f>
        <v>0</v>
      </c>
      <c r="E260" s="232">
        <f>E323-E285</f>
        <v>0</v>
      </c>
      <c r="F260" s="232">
        <f>F278</f>
        <v>0</v>
      </c>
    </row>
    <row r="261" spans="2:12" ht="15.75" thickBot="1">
      <c r="B261" s="215" t="s">
        <v>18</v>
      </c>
      <c r="C261" s="232" t="e">
        <f>C260/C259</f>
        <v>#DIV/0!</v>
      </c>
      <c r="D261" s="232" t="e">
        <f>D260/D259</f>
        <v>#VALUE!</v>
      </c>
      <c r="E261" s="232" t="e">
        <f>E260/E259</f>
        <v>#DIV/0!</v>
      </c>
      <c r="F261" s="232" t="e">
        <f>F260/F259</f>
        <v>#DIV/0!</v>
      </c>
    </row>
    <row r="262" spans="2:12" ht="15.75" thickBot="1">
      <c r="B262" s="215" t="s">
        <v>19</v>
      </c>
      <c r="C262" s="233" t="s">
        <v>20</v>
      </c>
      <c r="D262" s="234" t="e">
        <f>D259/C259-1</f>
        <v>#VALUE!</v>
      </c>
      <c r="E262" s="234" t="e">
        <f t="shared" ref="E262:F264" si="7">E259/D259-1</f>
        <v>#VALUE!</v>
      </c>
      <c r="F262" s="234" t="e">
        <f t="shared" si="7"/>
        <v>#DIV/0!</v>
      </c>
      <c r="H262" s="235"/>
      <c r="I262" s="235"/>
      <c r="J262" s="235"/>
      <c r="K262" s="235"/>
      <c r="L262" s="235"/>
    </row>
    <row r="263" spans="2:12" ht="15.75" thickBot="1">
      <c r="B263" s="215" t="s">
        <v>21</v>
      </c>
      <c r="C263" s="233" t="s">
        <v>20</v>
      </c>
      <c r="D263" s="234" t="e">
        <f>D260/C260-1</f>
        <v>#DIV/0!</v>
      </c>
      <c r="E263" s="234" t="e">
        <f t="shared" si="7"/>
        <v>#DIV/0!</v>
      </c>
      <c r="F263" s="234" t="e">
        <f t="shared" si="7"/>
        <v>#DIV/0!</v>
      </c>
    </row>
    <row r="264" spans="2:12" ht="15.75" thickBot="1">
      <c r="B264" s="215" t="s">
        <v>22</v>
      </c>
      <c r="C264" s="233" t="s">
        <v>20</v>
      </c>
      <c r="D264" s="234" t="e">
        <f>D261/C261-1</f>
        <v>#VALUE!</v>
      </c>
      <c r="E264" s="234" t="e">
        <f t="shared" si="7"/>
        <v>#DIV/0!</v>
      </c>
      <c r="F264" s="234" t="e">
        <f t="shared" si="7"/>
        <v>#DIV/0!</v>
      </c>
    </row>
    <row r="265" spans="2:12" ht="15.75" thickBot="1">
      <c r="B265" s="988" t="s">
        <v>139</v>
      </c>
      <c r="C265" s="989"/>
      <c r="D265" s="989"/>
      <c r="E265" s="989"/>
      <c r="F265" s="990"/>
    </row>
    <row r="266" spans="2:12" ht="12.75" customHeight="1">
      <c r="B266" s="986"/>
      <c r="C266" s="230">
        <v>2021</v>
      </c>
      <c r="D266" s="230">
        <v>2022</v>
      </c>
      <c r="E266" s="230">
        <v>2023</v>
      </c>
      <c r="F266" s="230">
        <v>2024</v>
      </c>
    </row>
    <row r="267" spans="2:12" ht="9" customHeight="1" thickBot="1">
      <c r="B267" s="987"/>
      <c r="C267" s="231" t="s">
        <v>7</v>
      </c>
      <c r="D267" s="231" t="s">
        <v>8</v>
      </c>
      <c r="E267" s="231" t="s">
        <v>8</v>
      </c>
      <c r="F267" s="231" t="s">
        <v>8</v>
      </c>
    </row>
    <row r="268" spans="2:12" ht="15.75" thickBot="1">
      <c r="B268" s="236" t="s">
        <v>41</v>
      </c>
      <c r="C268" s="237">
        <f>C269+C270+C271+C272</f>
        <v>0</v>
      </c>
      <c r="D268" s="237">
        <f>D269+D270+D271+D272</f>
        <v>0</v>
      </c>
      <c r="E268" s="237">
        <f>E269+E270+E271+E272</f>
        <v>0</v>
      </c>
      <c r="F268" s="237">
        <f>F269+F270+F271+F272</f>
        <v>0</v>
      </c>
    </row>
    <row r="269" spans="2:12" ht="15.75" thickBot="1">
      <c r="B269" s="238" t="s">
        <v>154</v>
      </c>
      <c r="C269" s="237"/>
      <c r="D269" s="237"/>
      <c r="E269" s="237"/>
      <c r="F269" s="237"/>
    </row>
    <row r="270" spans="2:12" ht="15.75" thickBot="1">
      <c r="B270" s="238" t="s">
        <v>159</v>
      </c>
      <c r="C270" s="237"/>
      <c r="D270" s="237"/>
      <c r="E270" s="237"/>
      <c r="F270" s="237"/>
    </row>
    <row r="271" spans="2:12" ht="15.75" thickBot="1">
      <c r="B271" s="238" t="s">
        <v>160</v>
      </c>
      <c r="C271" s="237"/>
      <c r="D271" s="237"/>
      <c r="E271" s="237"/>
      <c r="F271" s="237"/>
    </row>
    <row r="272" spans="2:12" ht="15.75" thickBot="1">
      <c r="B272" s="238" t="s">
        <v>161</v>
      </c>
      <c r="C272" s="237"/>
      <c r="D272" s="237"/>
      <c r="E272" s="237"/>
      <c r="F272" s="237"/>
    </row>
    <row r="273" spans="2:12" ht="15.75" thickBot="1">
      <c r="B273" s="236" t="s">
        <v>42</v>
      </c>
      <c r="C273" s="240">
        <f>C274+C275+C276+C277</f>
        <v>0</v>
      </c>
      <c r="D273" s="240">
        <f>D274+D275+D276+D277</f>
        <v>0</v>
      </c>
      <c r="E273" s="240">
        <f>E274+E275+E276+E277</f>
        <v>0</v>
      </c>
      <c r="F273" s="240">
        <f>F274+F275+F276+F277</f>
        <v>0</v>
      </c>
    </row>
    <row r="274" spans="2:12" ht="15.75" thickBot="1">
      <c r="B274" s="238" t="s">
        <v>154</v>
      </c>
      <c r="C274" s="237"/>
      <c r="D274" s="237"/>
      <c r="E274" s="237"/>
      <c r="F274" s="237">
        <v>0</v>
      </c>
    </row>
    <row r="275" spans="2:12" ht="15.75" thickBot="1">
      <c r="B275" s="238" t="s">
        <v>159</v>
      </c>
      <c r="C275" s="240"/>
      <c r="D275" s="237"/>
      <c r="E275" s="237"/>
      <c r="F275" s="237"/>
    </row>
    <row r="276" spans="2:12" ht="15.75" thickBot="1">
      <c r="B276" s="238" t="s">
        <v>160</v>
      </c>
      <c r="C276" s="240"/>
      <c r="D276" s="237"/>
      <c r="E276" s="237"/>
      <c r="F276" s="237"/>
    </row>
    <row r="277" spans="2:12" ht="15.75" thickBot="1">
      <c r="B277" s="238" t="s">
        <v>161</v>
      </c>
      <c r="C277" s="240"/>
      <c r="D277" s="237"/>
      <c r="E277" s="237"/>
      <c r="F277" s="237"/>
    </row>
    <row r="278" spans="2:12" ht="15.75" thickBot="1">
      <c r="B278" s="260" t="s">
        <v>30</v>
      </c>
      <c r="C278" s="240">
        <f>C268+C273</f>
        <v>0</v>
      </c>
      <c r="D278" s="240">
        <f>D268+D273</f>
        <v>0</v>
      </c>
      <c r="E278" s="240">
        <f>E268+E273</f>
        <v>0</v>
      </c>
      <c r="F278" s="240">
        <f>F268+F273</f>
        <v>0</v>
      </c>
    </row>
    <row r="279" spans="2:12" ht="34.5" thickBot="1">
      <c r="B279" s="227" t="s">
        <v>32</v>
      </c>
      <c r="C279" s="227"/>
      <c r="D279" s="374" t="s">
        <v>156</v>
      </c>
      <c r="E279" s="993"/>
      <c r="F279" s="994"/>
    </row>
    <row r="280" spans="2:12" ht="17.25" customHeight="1" thickBot="1">
      <c r="B280" s="215" t="s">
        <v>14</v>
      </c>
      <c r="C280" s="995"/>
      <c r="D280" s="996"/>
      <c r="E280" s="996"/>
      <c r="F280" s="997"/>
    </row>
    <row r="281" spans="2:12" ht="15.75" thickBot="1">
      <c r="B281" s="215" t="s">
        <v>15</v>
      </c>
      <c r="C281" s="991"/>
      <c r="D281" s="984"/>
      <c r="E281" s="984"/>
      <c r="F281" s="985"/>
    </row>
    <row r="282" spans="2:12" ht="12.75" customHeight="1">
      <c r="B282" s="986"/>
      <c r="C282" s="230">
        <v>2021</v>
      </c>
      <c r="D282" s="230">
        <v>2022</v>
      </c>
      <c r="E282" s="230">
        <v>2023</v>
      </c>
      <c r="F282" s="230">
        <v>2024</v>
      </c>
    </row>
    <row r="283" spans="2:12" ht="9" customHeight="1" thickBot="1">
      <c r="B283" s="987"/>
      <c r="C283" s="231" t="s">
        <v>7</v>
      </c>
      <c r="D283" s="231" t="s">
        <v>8</v>
      </c>
      <c r="E283" s="231" t="s">
        <v>8</v>
      </c>
      <c r="F283" s="231" t="s">
        <v>8</v>
      </c>
    </row>
    <row r="284" spans="2:12" ht="15.75" thickBot="1">
      <c r="B284" s="215" t="s">
        <v>16</v>
      </c>
      <c r="C284" s="215"/>
      <c r="D284" s="215"/>
      <c r="E284" s="215"/>
      <c r="F284" s="215"/>
    </row>
    <row r="285" spans="2:12" ht="15.75" thickBot="1">
      <c r="B285" s="215" t="s">
        <v>17</v>
      </c>
      <c r="C285" s="232"/>
      <c r="D285" s="232"/>
      <c r="E285" s="232"/>
      <c r="F285" s="232"/>
    </row>
    <row r="286" spans="2:12" ht="15.75" thickBot="1">
      <c r="B286" s="215" t="s">
        <v>18</v>
      </c>
      <c r="C286" s="232" t="e">
        <f>C285/C284</f>
        <v>#DIV/0!</v>
      </c>
      <c r="D286" s="232" t="e">
        <f>D285/D284</f>
        <v>#DIV/0!</v>
      </c>
      <c r="E286" s="232" t="e">
        <f>E285/E284</f>
        <v>#DIV/0!</v>
      </c>
      <c r="F286" s="232" t="e">
        <f>F285/F284</f>
        <v>#DIV/0!</v>
      </c>
    </row>
    <row r="287" spans="2:12" ht="15.75" thickBot="1">
      <c r="B287" s="215" t="s">
        <v>19</v>
      </c>
      <c r="C287" s="233" t="s">
        <v>20</v>
      </c>
      <c r="D287" s="234" t="e">
        <f>D284/C284-1</f>
        <v>#DIV/0!</v>
      </c>
      <c r="E287" s="234" t="e">
        <f t="shared" ref="E287:F289" si="8">E284/D284-1</f>
        <v>#DIV/0!</v>
      </c>
      <c r="F287" s="234" t="e">
        <f t="shared" si="8"/>
        <v>#DIV/0!</v>
      </c>
      <c r="H287" s="235"/>
      <c r="I287" s="235"/>
      <c r="J287" s="235"/>
      <c r="K287" s="235"/>
      <c r="L287" s="235"/>
    </row>
    <row r="288" spans="2:12" ht="15.75" thickBot="1">
      <c r="B288" s="215" t="s">
        <v>21</v>
      </c>
      <c r="C288" s="233" t="s">
        <v>20</v>
      </c>
      <c r="D288" s="234" t="e">
        <f>D285/C285-1</f>
        <v>#DIV/0!</v>
      </c>
      <c r="E288" s="234" t="e">
        <f t="shared" si="8"/>
        <v>#DIV/0!</v>
      </c>
      <c r="F288" s="234" t="e">
        <f t="shared" si="8"/>
        <v>#DIV/0!</v>
      </c>
    </row>
    <row r="289" spans="2:6" ht="15.75" thickBot="1">
      <c r="B289" s="215" t="s">
        <v>22</v>
      </c>
      <c r="C289" s="233" t="s">
        <v>20</v>
      </c>
      <c r="D289" s="234" t="e">
        <f>D286/C286-1</f>
        <v>#DIV/0!</v>
      </c>
      <c r="E289" s="234" t="e">
        <f t="shared" si="8"/>
        <v>#DIV/0!</v>
      </c>
      <c r="F289" s="234" t="e">
        <f t="shared" si="8"/>
        <v>#DIV/0!</v>
      </c>
    </row>
    <row r="290" spans="2:6" ht="15.75" thickBot="1">
      <c r="B290" s="988" t="s">
        <v>363</v>
      </c>
      <c r="C290" s="989"/>
      <c r="D290" s="989"/>
      <c r="E290" s="989"/>
      <c r="F290" s="990"/>
    </row>
    <row r="291" spans="2:6" ht="12.75" customHeight="1">
      <c r="B291" s="986"/>
      <c r="C291" s="230">
        <v>2021</v>
      </c>
      <c r="D291" s="230">
        <v>2022</v>
      </c>
      <c r="E291" s="230">
        <v>2023</v>
      </c>
      <c r="F291" s="230">
        <v>2024</v>
      </c>
    </row>
    <row r="292" spans="2:6" ht="9" customHeight="1" thickBot="1">
      <c r="B292" s="987"/>
      <c r="C292" s="231" t="s">
        <v>7</v>
      </c>
      <c r="D292" s="231" t="s">
        <v>8</v>
      </c>
      <c r="E292" s="231" t="s">
        <v>8</v>
      </c>
      <c r="F292" s="231" t="s">
        <v>8</v>
      </c>
    </row>
    <row r="293" spans="2:6" ht="15.75" thickBot="1">
      <c r="B293" s="236" t="s">
        <v>41</v>
      </c>
      <c r="C293" s="237">
        <f>C294+C295+C296+C297</f>
        <v>0</v>
      </c>
      <c r="D293" s="237">
        <f>D294+D295+D296+D297</f>
        <v>0</v>
      </c>
      <c r="E293" s="237">
        <f>E294+E295+E296+E297</f>
        <v>0</v>
      </c>
      <c r="F293" s="237">
        <f>F294+F295+F296+F297</f>
        <v>0</v>
      </c>
    </row>
    <row r="294" spans="2:6" ht="15.75" thickBot="1">
      <c r="B294" s="238" t="s">
        <v>154</v>
      </c>
      <c r="C294" s="237"/>
      <c r="D294" s="237"/>
      <c r="E294" s="237"/>
      <c r="F294" s="237"/>
    </row>
    <row r="295" spans="2:6" ht="15.75" thickBot="1">
      <c r="B295" s="238" t="s">
        <v>159</v>
      </c>
      <c r="C295" s="237"/>
      <c r="D295" s="237"/>
      <c r="E295" s="237"/>
      <c r="F295" s="237"/>
    </row>
    <row r="296" spans="2:6" ht="15.75" thickBot="1">
      <c r="B296" s="238" t="s">
        <v>160</v>
      </c>
      <c r="C296" s="237"/>
      <c r="D296" s="237"/>
      <c r="E296" s="237"/>
      <c r="F296" s="237"/>
    </row>
    <row r="297" spans="2:6" ht="15.75" thickBot="1">
      <c r="B297" s="238" t="s">
        <v>161</v>
      </c>
      <c r="C297" s="237"/>
      <c r="D297" s="237"/>
      <c r="E297" s="237"/>
      <c r="F297" s="237"/>
    </row>
    <row r="298" spans="2:6" ht="15.75" thickBot="1">
      <c r="B298" s="236" t="s">
        <v>42</v>
      </c>
      <c r="C298" s="240">
        <f>C299+C300+C301+C302</f>
        <v>0</v>
      </c>
      <c r="D298" s="240">
        <f>D299+D300+D301+D302</f>
        <v>0</v>
      </c>
      <c r="E298" s="240">
        <f>E299+E300+E301+E302</f>
        <v>0</v>
      </c>
      <c r="F298" s="240">
        <f>F299+F300+F301+F302</f>
        <v>0</v>
      </c>
    </row>
    <row r="299" spans="2:6" ht="15.75" thickBot="1">
      <c r="B299" s="238" t="s">
        <v>154</v>
      </c>
      <c r="C299" s="240"/>
      <c r="D299" s="237"/>
      <c r="E299" s="237"/>
      <c r="F299" s="237"/>
    </row>
    <row r="300" spans="2:6" ht="15.75" thickBot="1">
      <c r="B300" s="238" t="s">
        <v>159</v>
      </c>
      <c r="C300" s="240"/>
      <c r="D300" s="237"/>
      <c r="E300" s="237"/>
      <c r="F300" s="237"/>
    </row>
    <row r="301" spans="2:6" ht="15.75" thickBot="1">
      <c r="B301" s="238" t="s">
        <v>160</v>
      </c>
      <c r="C301" s="240"/>
      <c r="D301" s="237"/>
      <c r="E301" s="237"/>
      <c r="F301" s="237"/>
    </row>
    <row r="302" spans="2:6" ht="15.75" thickBot="1">
      <c r="B302" s="238" t="s">
        <v>161</v>
      </c>
      <c r="C302" s="240"/>
      <c r="D302" s="237"/>
      <c r="E302" s="237"/>
      <c r="F302" s="237"/>
    </row>
    <row r="303" spans="2:6" ht="15.75" thickBot="1">
      <c r="B303" s="260" t="s">
        <v>162</v>
      </c>
      <c r="C303" s="240">
        <f>C293+C298</f>
        <v>0</v>
      </c>
      <c r="D303" s="240">
        <f>D293+D298</f>
        <v>0</v>
      </c>
      <c r="E303" s="240">
        <f>E293+E298</f>
        <v>0</v>
      </c>
      <c r="F303" s="240">
        <f>F293+F298</f>
        <v>0</v>
      </c>
    </row>
    <row r="304" spans="2:6" ht="34.5" thickBot="1">
      <c r="B304" s="227" t="s">
        <v>65</v>
      </c>
      <c r="C304" s="375"/>
      <c r="D304" s="376" t="s">
        <v>156</v>
      </c>
      <c r="E304" s="1008"/>
      <c r="F304" s="1010"/>
    </row>
    <row r="305" spans="2:12" ht="17.25" customHeight="1" thickBot="1">
      <c r="B305" s="215" t="s">
        <v>14</v>
      </c>
      <c r="C305" s="1008"/>
      <c r="D305" s="1009"/>
      <c r="E305" s="1009"/>
      <c r="F305" s="1010"/>
    </row>
    <row r="306" spans="2:12" ht="15.75" thickBot="1">
      <c r="B306" s="215" t="s">
        <v>15</v>
      </c>
      <c r="C306" s="991"/>
      <c r="D306" s="984"/>
      <c r="E306" s="984"/>
      <c r="F306" s="985"/>
    </row>
    <row r="307" spans="2:12" ht="12.75" customHeight="1">
      <c r="B307" s="986"/>
      <c r="C307" s="230">
        <v>2021</v>
      </c>
      <c r="D307" s="230">
        <v>2022</v>
      </c>
      <c r="E307" s="230">
        <v>2023</v>
      </c>
      <c r="F307" s="230">
        <v>2024</v>
      </c>
    </row>
    <row r="308" spans="2:12" ht="9" customHeight="1" thickBot="1">
      <c r="B308" s="987"/>
      <c r="C308" s="231" t="s">
        <v>7</v>
      </c>
      <c r="D308" s="231" t="s">
        <v>8</v>
      </c>
      <c r="E308" s="231" t="s">
        <v>8</v>
      </c>
      <c r="F308" s="231" t="s">
        <v>8</v>
      </c>
    </row>
    <row r="309" spans="2:12" ht="15.75" thickBot="1">
      <c r="B309" s="215" t="s">
        <v>16</v>
      </c>
      <c r="C309" s="215"/>
      <c r="D309" s="233">
        <v>0</v>
      </c>
      <c r="E309" s="215"/>
      <c r="F309" s="215"/>
    </row>
    <row r="310" spans="2:12" ht="15.75" thickBot="1">
      <c r="B310" s="215" t="s">
        <v>17</v>
      </c>
      <c r="C310" s="232">
        <f>C328</f>
        <v>0</v>
      </c>
      <c r="D310" s="232">
        <f>D328</f>
        <v>0</v>
      </c>
      <c r="E310" s="232">
        <f>E328</f>
        <v>0</v>
      </c>
      <c r="F310" s="232">
        <f>F328</f>
        <v>0</v>
      </c>
    </row>
    <row r="311" spans="2:12" ht="15.75" thickBot="1">
      <c r="B311" s="215" t="s">
        <v>18</v>
      </c>
      <c r="C311" s="232" t="e">
        <f>C310/C309</f>
        <v>#DIV/0!</v>
      </c>
      <c r="D311" s="232" t="e">
        <f>D310/D309</f>
        <v>#DIV/0!</v>
      </c>
      <c r="E311" s="232" t="e">
        <f>E310/E309</f>
        <v>#DIV/0!</v>
      </c>
      <c r="F311" s="232" t="e">
        <f>F310/F309</f>
        <v>#DIV/0!</v>
      </c>
    </row>
    <row r="312" spans="2:12" ht="15.75" thickBot="1">
      <c r="B312" s="215" t="s">
        <v>19</v>
      </c>
      <c r="C312" s="233" t="s">
        <v>20</v>
      </c>
      <c r="D312" s="234" t="e">
        <f>D309/C309-1</f>
        <v>#DIV/0!</v>
      </c>
      <c r="E312" s="234" t="e">
        <f t="shared" ref="E312:F314" si="9">E309/D309-1</f>
        <v>#DIV/0!</v>
      </c>
      <c r="F312" s="234" t="e">
        <f t="shared" si="9"/>
        <v>#DIV/0!</v>
      </c>
      <c r="H312" s="235"/>
      <c r="I312" s="235"/>
      <c r="J312" s="235"/>
      <c r="K312" s="235"/>
      <c r="L312" s="235"/>
    </row>
    <row r="313" spans="2:12" ht="15.75" thickBot="1">
      <c r="B313" s="215" t="s">
        <v>21</v>
      </c>
      <c r="C313" s="233" t="s">
        <v>20</v>
      </c>
      <c r="D313" s="234" t="e">
        <f>D310/C310-1</f>
        <v>#DIV/0!</v>
      </c>
      <c r="E313" s="234" t="e">
        <f t="shared" si="9"/>
        <v>#DIV/0!</v>
      </c>
      <c r="F313" s="234" t="e">
        <f t="shared" si="9"/>
        <v>#DIV/0!</v>
      </c>
    </row>
    <row r="314" spans="2:12" ht="15.75" thickBot="1">
      <c r="B314" s="215" t="s">
        <v>22</v>
      </c>
      <c r="C314" s="233" t="s">
        <v>20</v>
      </c>
      <c r="D314" s="234" t="e">
        <f>D311/C311-1</f>
        <v>#DIV/0!</v>
      </c>
      <c r="E314" s="234" t="e">
        <f t="shared" si="9"/>
        <v>#DIV/0!</v>
      </c>
      <c r="F314" s="234" t="e">
        <f t="shared" si="9"/>
        <v>#DIV/0!</v>
      </c>
    </row>
    <row r="315" spans="2:12" ht="15.75" thickBot="1">
      <c r="B315" s="988" t="s">
        <v>366</v>
      </c>
      <c r="C315" s="989"/>
      <c r="D315" s="989"/>
      <c r="E315" s="989"/>
      <c r="F315" s="990"/>
    </row>
    <row r="316" spans="2:12" ht="12.75" customHeight="1">
      <c r="B316" s="986"/>
      <c r="C316" s="230">
        <v>2021</v>
      </c>
      <c r="D316" s="230">
        <v>2022</v>
      </c>
      <c r="E316" s="230">
        <v>2023</v>
      </c>
      <c r="F316" s="230">
        <v>2024</v>
      </c>
    </row>
    <row r="317" spans="2:12" ht="9" customHeight="1" thickBot="1">
      <c r="B317" s="987"/>
      <c r="C317" s="231" t="s">
        <v>7</v>
      </c>
      <c r="D317" s="231" t="s">
        <v>8</v>
      </c>
      <c r="E317" s="231" t="s">
        <v>8</v>
      </c>
      <c r="F317" s="231" t="s">
        <v>8</v>
      </c>
    </row>
    <row r="318" spans="2:12" ht="15.75" thickBot="1">
      <c r="B318" s="236" t="s">
        <v>41</v>
      </c>
      <c r="C318" s="237">
        <f>C319+C320+C321+C322</f>
        <v>0</v>
      </c>
      <c r="D318" s="237">
        <f>D319+D320+D321+D322</f>
        <v>0</v>
      </c>
      <c r="E318" s="237">
        <f>E319+E320+E321+E322</f>
        <v>0</v>
      </c>
      <c r="F318" s="237">
        <f>F319+F320+F321+F322</f>
        <v>0</v>
      </c>
    </row>
    <row r="319" spans="2:12" ht="15.75" thickBot="1">
      <c r="B319" s="238" t="s">
        <v>154</v>
      </c>
      <c r="C319" s="237"/>
      <c r="D319" s="237"/>
      <c r="E319" s="237"/>
      <c r="F319" s="237"/>
    </row>
    <row r="320" spans="2:12" ht="15.75" thickBot="1">
      <c r="B320" s="238" t="s">
        <v>159</v>
      </c>
      <c r="C320" s="237"/>
      <c r="D320" s="237"/>
      <c r="E320" s="237"/>
      <c r="F320" s="237"/>
    </row>
    <row r="321" spans="2:6" ht="15.75" thickBot="1">
      <c r="B321" s="238" t="s">
        <v>160</v>
      </c>
      <c r="C321" s="237"/>
      <c r="D321" s="237"/>
      <c r="E321" s="237"/>
      <c r="F321" s="237"/>
    </row>
    <row r="322" spans="2:6" ht="15.75" thickBot="1">
      <c r="B322" s="238" t="s">
        <v>161</v>
      </c>
      <c r="C322" s="237"/>
      <c r="D322" s="237"/>
      <c r="E322" s="237"/>
      <c r="F322" s="237"/>
    </row>
    <row r="323" spans="2:6" ht="15.75" thickBot="1">
      <c r="B323" s="236" t="s">
        <v>42</v>
      </c>
      <c r="C323" s="240">
        <f>C324+C325+C326+C327</f>
        <v>0</v>
      </c>
      <c r="D323" s="240">
        <f>D324+D325+D326+D327</f>
        <v>0</v>
      </c>
      <c r="E323" s="240">
        <f>E324+E325+E326+E327</f>
        <v>0</v>
      </c>
      <c r="F323" s="240">
        <f>F324+F325+F326+F327</f>
        <v>0</v>
      </c>
    </row>
    <row r="324" spans="2:6" ht="15.75" thickBot="1">
      <c r="B324" s="238" t="s">
        <v>154</v>
      </c>
      <c r="C324" s="240"/>
      <c r="D324" s="237"/>
      <c r="E324" s="237"/>
      <c r="F324" s="237"/>
    </row>
    <row r="325" spans="2:6" ht="15.75" thickBot="1">
      <c r="B325" s="238" t="s">
        <v>159</v>
      </c>
      <c r="C325" s="240"/>
      <c r="D325" s="237"/>
      <c r="E325" s="237"/>
      <c r="F325" s="237"/>
    </row>
    <row r="326" spans="2:6" ht="15.75" thickBot="1">
      <c r="B326" s="238" t="s">
        <v>160</v>
      </c>
      <c r="C326" s="240"/>
      <c r="D326" s="237"/>
      <c r="E326" s="237"/>
      <c r="F326" s="237"/>
    </row>
    <row r="327" spans="2:6" ht="15.75" thickBot="1">
      <c r="B327" s="238" t="s">
        <v>161</v>
      </c>
      <c r="C327" s="240"/>
      <c r="D327" s="237"/>
      <c r="E327" s="237"/>
      <c r="F327" s="237"/>
    </row>
    <row r="328" spans="2:6" ht="15.75" thickBot="1">
      <c r="B328" s="247" t="s">
        <v>165</v>
      </c>
      <c r="C328" s="240">
        <f>C318+C323</f>
        <v>0</v>
      </c>
      <c r="D328" s="240">
        <f>D318+D323</f>
        <v>0</v>
      </c>
      <c r="E328" s="240">
        <f>E318+E323</f>
        <v>0</v>
      </c>
      <c r="F328" s="240">
        <f>F318+F323</f>
        <v>0</v>
      </c>
    </row>
    <row r="329" spans="2:6" ht="25.5" customHeight="1" thickBot="1">
      <c r="B329" s="379" t="s">
        <v>43</v>
      </c>
      <c r="C329" s="992"/>
      <c r="D329" s="993"/>
      <c r="E329" s="993"/>
      <c r="F329" s="994"/>
    </row>
    <row r="330" spans="2:6" ht="34.5" thickBot="1">
      <c r="B330" s="227" t="s">
        <v>65</v>
      </c>
      <c r="C330" s="375"/>
      <c r="D330" s="376" t="s">
        <v>156</v>
      </c>
      <c r="E330" s="1008"/>
      <c r="F330" s="1010"/>
    </row>
    <row r="331" spans="2:6" ht="17.25" customHeight="1" thickBot="1">
      <c r="B331" s="215" t="s">
        <v>14</v>
      </c>
      <c r="C331" s="995"/>
      <c r="D331" s="996"/>
      <c r="E331" s="996"/>
      <c r="F331" s="997"/>
    </row>
    <row r="332" spans="2:6" ht="15.75" thickBot="1">
      <c r="B332" s="215" t="s">
        <v>15</v>
      </c>
      <c r="C332" s="991"/>
      <c r="D332" s="984"/>
      <c r="E332" s="984"/>
      <c r="F332" s="985"/>
    </row>
    <row r="333" spans="2:6" ht="12.75" customHeight="1">
      <c r="B333" s="986"/>
      <c r="C333" s="230">
        <v>2021</v>
      </c>
      <c r="D333" s="230">
        <v>2022</v>
      </c>
      <c r="E333" s="230">
        <v>2023</v>
      </c>
      <c r="F333" s="230">
        <v>2024</v>
      </c>
    </row>
    <row r="334" spans="2:6" ht="9" customHeight="1" thickBot="1">
      <c r="B334" s="987"/>
      <c r="C334" s="231" t="s">
        <v>7</v>
      </c>
      <c r="D334" s="231" t="s">
        <v>8</v>
      </c>
      <c r="E334" s="231" t="s">
        <v>8</v>
      </c>
      <c r="F334" s="231" t="s">
        <v>8</v>
      </c>
    </row>
    <row r="335" spans="2:6" ht="15.75" thickBot="1">
      <c r="B335" s="215" t="s">
        <v>16</v>
      </c>
      <c r="C335" s="215"/>
      <c r="D335" s="215"/>
      <c r="E335" s="215"/>
      <c r="F335" s="215"/>
    </row>
    <row r="336" spans="2:6" ht="15.75" thickBot="1">
      <c r="B336" s="215" t="s">
        <v>17</v>
      </c>
      <c r="C336" s="232">
        <f>C354</f>
        <v>0</v>
      </c>
      <c r="D336" s="232">
        <f>D354</f>
        <v>0</v>
      </c>
      <c r="E336" s="232">
        <f>E354</f>
        <v>0</v>
      </c>
      <c r="F336" s="232">
        <f>F354</f>
        <v>0</v>
      </c>
    </row>
    <row r="337" spans="2:12" ht="15.75" thickBot="1">
      <c r="B337" s="215" t="s">
        <v>18</v>
      </c>
      <c r="C337" s="232" t="e">
        <f>C336/C335</f>
        <v>#DIV/0!</v>
      </c>
      <c r="D337" s="232" t="e">
        <f>D336/D335</f>
        <v>#DIV/0!</v>
      </c>
      <c r="E337" s="232" t="e">
        <f>E336/E335</f>
        <v>#DIV/0!</v>
      </c>
      <c r="F337" s="232" t="e">
        <f>F336/F335</f>
        <v>#DIV/0!</v>
      </c>
    </row>
    <row r="338" spans="2:12" ht="15.75" thickBot="1">
      <c r="B338" s="215" t="s">
        <v>19</v>
      </c>
      <c r="C338" s="233" t="s">
        <v>20</v>
      </c>
      <c r="D338" s="234" t="e">
        <f>D335/C335-1</f>
        <v>#DIV/0!</v>
      </c>
      <c r="E338" s="234" t="e">
        <f t="shared" ref="E338:F340" si="10">E335/D335-1</f>
        <v>#DIV/0!</v>
      </c>
      <c r="F338" s="234" t="e">
        <f t="shared" si="10"/>
        <v>#DIV/0!</v>
      </c>
      <c r="H338" s="235"/>
      <c r="I338" s="235"/>
      <c r="J338" s="235"/>
      <c r="K338" s="235"/>
      <c r="L338" s="235"/>
    </row>
    <row r="339" spans="2:12" ht="15.75" thickBot="1">
      <c r="B339" s="215" t="s">
        <v>21</v>
      </c>
      <c r="C339" s="233" t="s">
        <v>20</v>
      </c>
      <c r="D339" s="234" t="e">
        <f>D336/C336-1</f>
        <v>#DIV/0!</v>
      </c>
      <c r="E339" s="234" t="e">
        <f t="shared" si="10"/>
        <v>#DIV/0!</v>
      </c>
      <c r="F339" s="234" t="e">
        <f t="shared" si="10"/>
        <v>#DIV/0!</v>
      </c>
    </row>
    <row r="340" spans="2:12" ht="15.75" thickBot="1">
      <c r="B340" s="215" t="s">
        <v>22</v>
      </c>
      <c r="C340" s="233" t="s">
        <v>20</v>
      </c>
      <c r="D340" s="234" t="e">
        <f>D337/C337-1</f>
        <v>#DIV/0!</v>
      </c>
      <c r="E340" s="234" t="e">
        <f t="shared" si="10"/>
        <v>#DIV/0!</v>
      </c>
      <c r="F340" s="234" t="e">
        <f t="shared" si="10"/>
        <v>#DIV/0!</v>
      </c>
    </row>
    <row r="341" spans="2:12" ht="15.75" thickBot="1">
      <c r="B341" s="988" t="s">
        <v>365</v>
      </c>
      <c r="C341" s="989"/>
      <c r="D341" s="989"/>
      <c r="E341" s="989"/>
      <c r="F341" s="990"/>
    </row>
    <row r="342" spans="2:12" ht="12.75" customHeight="1">
      <c r="B342" s="986"/>
      <c r="C342" s="230">
        <v>2021</v>
      </c>
      <c r="D342" s="230">
        <v>2022</v>
      </c>
      <c r="E342" s="230">
        <v>2023</v>
      </c>
      <c r="F342" s="230">
        <v>2024</v>
      </c>
    </row>
    <row r="343" spans="2:12" ht="9" customHeight="1" thickBot="1">
      <c r="B343" s="987"/>
      <c r="C343" s="231" t="s">
        <v>7</v>
      </c>
      <c r="D343" s="231" t="s">
        <v>8</v>
      </c>
      <c r="E343" s="231" t="s">
        <v>8</v>
      </c>
      <c r="F343" s="231" t="s">
        <v>8</v>
      </c>
    </row>
    <row r="344" spans="2:12" ht="15.75" thickBot="1">
      <c r="B344" s="236" t="s">
        <v>41</v>
      </c>
      <c r="C344" s="237">
        <f>C345+C346+C347+C348</f>
        <v>0</v>
      </c>
      <c r="D344" s="237">
        <f>D345+D346+D347+D348</f>
        <v>0</v>
      </c>
      <c r="E344" s="237">
        <f>E345+E346+E347+E348</f>
        <v>0</v>
      </c>
      <c r="F344" s="237">
        <f>F345+F346+F347+F348</f>
        <v>0</v>
      </c>
    </row>
    <row r="345" spans="2:12" ht="15.75" thickBot="1">
      <c r="B345" s="238" t="s">
        <v>154</v>
      </c>
      <c r="C345" s="237"/>
      <c r="D345" s="237"/>
      <c r="E345" s="237"/>
      <c r="F345" s="237"/>
    </row>
    <row r="346" spans="2:12" ht="15.75" thickBot="1">
      <c r="B346" s="238" t="s">
        <v>159</v>
      </c>
      <c r="C346" s="237"/>
      <c r="D346" s="237"/>
      <c r="E346" s="237"/>
      <c r="F346" s="237"/>
    </row>
    <row r="347" spans="2:12" ht="15.75" thickBot="1">
      <c r="B347" s="238" t="s">
        <v>160</v>
      </c>
      <c r="C347" s="237"/>
      <c r="D347" s="237"/>
      <c r="E347" s="237"/>
      <c r="F347" s="237"/>
    </row>
    <row r="348" spans="2:12" ht="15.75" thickBot="1">
      <c r="B348" s="238" t="s">
        <v>161</v>
      </c>
      <c r="C348" s="237"/>
      <c r="D348" s="237"/>
      <c r="E348" s="237"/>
      <c r="F348" s="237"/>
    </row>
    <row r="349" spans="2:12" ht="15.75" thickBot="1">
      <c r="B349" s="236" t="s">
        <v>42</v>
      </c>
      <c r="C349" s="240">
        <f>C350+C351+C352+C353</f>
        <v>0</v>
      </c>
      <c r="D349" s="240">
        <f>D350+D351+D352+D353</f>
        <v>0</v>
      </c>
      <c r="E349" s="240">
        <f>E350+E351+E352+E353</f>
        <v>0</v>
      </c>
      <c r="F349" s="240">
        <f>F350+F351+F352+F353</f>
        <v>0</v>
      </c>
    </row>
    <row r="350" spans="2:12" ht="15.75" thickBot="1">
      <c r="B350" s="238" t="s">
        <v>154</v>
      </c>
      <c r="C350" s="240"/>
      <c r="D350" s="240"/>
      <c r="E350" s="240"/>
      <c r="F350" s="240"/>
    </row>
    <row r="351" spans="2:12" ht="15.75" thickBot="1">
      <c r="B351" s="238" t="s">
        <v>159</v>
      </c>
      <c r="C351" s="240"/>
      <c r="D351" s="240"/>
      <c r="E351" s="240"/>
      <c r="F351" s="240"/>
    </row>
    <row r="352" spans="2:12" ht="15.75" thickBot="1">
      <c r="B352" s="238" t="s">
        <v>160</v>
      </c>
      <c r="C352" s="240"/>
      <c r="D352" s="240"/>
      <c r="E352" s="240"/>
      <c r="F352" s="240"/>
    </row>
    <row r="353" spans="2:6" ht="15.75" thickBot="1">
      <c r="B353" s="238" t="s">
        <v>161</v>
      </c>
      <c r="C353" s="240"/>
      <c r="D353" s="240"/>
      <c r="E353" s="240"/>
      <c r="F353" s="240"/>
    </row>
    <row r="354" spans="2:6" ht="15.75" thickBot="1">
      <c r="B354" s="247" t="s">
        <v>47</v>
      </c>
      <c r="C354" s="240">
        <f>C344+C349</f>
        <v>0</v>
      </c>
      <c r="D354" s="240">
        <f>D344+D349</f>
        <v>0</v>
      </c>
      <c r="E354" s="240">
        <f>E344+E349</f>
        <v>0</v>
      </c>
      <c r="F354" s="240">
        <f>F344+F349</f>
        <v>0</v>
      </c>
    </row>
    <row r="355" spans="2:6" ht="15.75" thickBot="1">
      <c r="B355" s="261"/>
      <c r="C355" s="262"/>
      <c r="D355" s="262"/>
      <c r="E355" s="262"/>
      <c r="F355" s="262"/>
    </row>
    <row r="356" spans="2:6" ht="27" customHeight="1" thickBot="1">
      <c r="B356" s="217" t="s">
        <v>49</v>
      </c>
      <c r="C356" s="263">
        <f>+C231+C155+C77+C40+C180+C114+C336+C310+C285+C260+C205</f>
        <v>65680</v>
      </c>
      <c r="D356" s="263">
        <f>+D231+D155+D77+D40+D180+D114+D336+D310+D285+D260+D205</f>
        <v>69380</v>
      </c>
      <c r="E356" s="263">
        <f>+E231+E155+E77+E40+E180+E114+E336+E310+E285+E260+E205</f>
        <v>71380</v>
      </c>
      <c r="F356" s="263">
        <f>+F231+F155+F77+F40+F180+F114+F336+F310+F285+F260+F205</f>
        <v>68380</v>
      </c>
    </row>
    <row r="357" spans="2:6" ht="24.75" thickBot="1">
      <c r="B357" s="217" t="s">
        <v>50</v>
      </c>
      <c r="C357" s="263">
        <f>+C249+C223+C143+C106+C69+C354+C328+C303+C278+C198+C173</f>
        <v>65680</v>
      </c>
      <c r="D357" s="263">
        <f>+D249+D223+D143+D106+D69+D354+D328+D303+D278+D198+D173</f>
        <v>69380</v>
      </c>
      <c r="E357" s="263">
        <f>+E249+E223+E143+E106+E69+E354+E328+E303+E278+E198+E173</f>
        <v>71380</v>
      </c>
      <c r="F357" s="263">
        <f>+F249+F223+F143+F106+F69+F354+F328+F303+F278+F198+F173</f>
        <v>68380</v>
      </c>
    </row>
    <row r="358" spans="2:6" ht="15.75" thickBot="1">
      <c r="B358" s="236" t="s">
        <v>23</v>
      </c>
      <c r="C358" s="264">
        <f>C359+C360</f>
        <v>22000</v>
      </c>
      <c r="D358" s="264">
        <f>D359+D360</f>
        <v>25000</v>
      </c>
      <c r="E358" s="264">
        <f>E359+E360</f>
        <v>25000</v>
      </c>
      <c r="F358" s="264">
        <f>F359+F360</f>
        <v>25000</v>
      </c>
    </row>
    <row r="359" spans="2:6" ht="15.75" thickBot="1">
      <c r="B359" s="238" t="s">
        <v>154</v>
      </c>
      <c r="C359" s="240">
        <f t="shared" ref="C359:F360" si="11">C49+C86+C123</f>
        <v>22000</v>
      </c>
      <c r="D359" s="240">
        <f t="shared" si="11"/>
        <v>25000</v>
      </c>
      <c r="E359" s="240">
        <f t="shared" si="11"/>
        <v>25000</v>
      </c>
      <c r="F359" s="240">
        <f t="shared" si="11"/>
        <v>25000</v>
      </c>
    </row>
    <row r="360" spans="2:6" ht="15.75" thickBot="1">
      <c r="B360" s="238" t="s">
        <v>166</v>
      </c>
      <c r="C360" s="240">
        <f t="shared" si="11"/>
        <v>0</v>
      </c>
      <c r="D360" s="240">
        <f t="shared" si="11"/>
        <v>0</v>
      </c>
      <c r="E360" s="240">
        <f t="shared" si="11"/>
        <v>0</v>
      </c>
      <c r="F360" s="240">
        <f t="shared" si="11"/>
        <v>0</v>
      </c>
    </row>
    <row r="361" spans="2:6" ht="24.75" thickBot="1">
      <c r="B361" s="236" t="s">
        <v>24</v>
      </c>
      <c r="C361" s="264">
        <f>C362+C363</f>
        <v>4380</v>
      </c>
      <c r="D361" s="264">
        <f>D362+D363</f>
        <v>4380</v>
      </c>
      <c r="E361" s="264">
        <f>E362+E363</f>
        <v>4380</v>
      </c>
      <c r="F361" s="264">
        <f>F362+F363</f>
        <v>4380</v>
      </c>
    </row>
    <row r="362" spans="2:6" ht="15.75" thickBot="1">
      <c r="B362" s="238" t="s">
        <v>154</v>
      </c>
      <c r="C362" s="237">
        <f>C52+C89+C126</f>
        <v>4380</v>
      </c>
      <c r="D362" s="237">
        <f>D52+D89+D126</f>
        <v>4380</v>
      </c>
      <c r="E362" s="237">
        <f>E52+E89+E126</f>
        <v>4380</v>
      </c>
      <c r="F362" s="237">
        <f>F52+F89+F126</f>
        <v>4380</v>
      </c>
    </row>
    <row r="363" spans="2:6" ht="15.75" thickBot="1">
      <c r="B363" s="238" t="s">
        <v>166</v>
      </c>
      <c r="C363" s="240">
        <f>C53+C90+C124</f>
        <v>0</v>
      </c>
      <c r="D363" s="240">
        <f>D53+D90+D124</f>
        <v>0</v>
      </c>
      <c r="E363" s="240">
        <f>E53+E90+E124</f>
        <v>0</v>
      </c>
      <c r="F363" s="240">
        <f>F53+F90+F124</f>
        <v>0</v>
      </c>
    </row>
    <row r="364" spans="2:6" ht="15.75" thickBot="1">
      <c r="B364" s="236" t="s">
        <v>25</v>
      </c>
      <c r="C364" s="264">
        <f>C365+C366</f>
        <v>23300</v>
      </c>
      <c r="D364" s="264">
        <f>D365+D366</f>
        <v>24000</v>
      </c>
      <c r="E364" s="264">
        <f>E365+E366</f>
        <v>26000</v>
      </c>
      <c r="F364" s="264">
        <f>F365+F366</f>
        <v>26000</v>
      </c>
    </row>
    <row r="365" spans="2:6" ht="15.75" thickBot="1">
      <c r="B365" s="238" t="s">
        <v>154</v>
      </c>
      <c r="C365" s="240">
        <f t="shared" ref="C365:F366" si="12">C55+C92+C129</f>
        <v>23300</v>
      </c>
      <c r="D365" s="240">
        <f t="shared" si="12"/>
        <v>24000</v>
      </c>
      <c r="E365" s="240">
        <f t="shared" si="12"/>
        <v>26000</v>
      </c>
      <c r="F365" s="240">
        <f t="shared" si="12"/>
        <v>26000</v>
      </c>
    </row>
    <row r="366" spans="2:6" ht="15.75" thickBot="1">
      <c r="B366" s="238" t="s">
        <v>166</v>
      </c>
      <c r="C366" s="240">
        <f t="shared" si="12"/>
        <v>0</v>
      </c>
      <c r="D366" s="240">
        <f t="shared" si="12"/>
        <v>0</v>
      </c>
      <c r="E366" s="240">
        <f t="shared" si="12"/>
        <v>0</v>
      </c>
      <c r="F366" s="240">
        <f t="shared" si="12"/>
        <v>0</v>
      </c>
    </row>
    <row r="367" spans="2:6" ht="15.75" thickBot="1">
      <c r="B367" s="236" t="s">
        <v>26</v>
      </c>
      <c r="C367" s="264">
        <f>C368+C369</f>
        <v>0</v>
      </c>
      <c r="D367" s="264">
        <f>D368+D369</f>
        <v>0</v>
      </c>
      <c r="E367" s="264">
        <f>E368+E369</f>
        <v>0</v>
      </c>
      <c r="F367" s="264">
        <f>F368+F369</f>
        <v>0</v>
      </c>
    </row>
    <row r="368" spans="2:6" ht="15.75" thickBot="1">
      <c r="B368" s="238" t="s">
        <v>154</v>
      </c>
      <c r="C368" s="237">
        <f t="shared" ref="C368:F369" si="13">C58+C95+C132</f>
        <v>0</v>
      </c>
      <c r="D368" s="237">
        <f t="shared" si="13"/>
        <v>0</v>
      </c>
      <c r="E368" s="237">
        <f t="shared" si="13"/>
        <v>0</v>
      </c>
      <c r="F368" s="237">
        <f t="shared" si="13"/>
        <v>0</v>
      </c>
    </row>
    <row r="369" spans="2:6" ht="15.75" thickBot="1">
      <c r="B369" s="238" t="s">
        <v>166</v>
      </c>
      <c r="C369" s="240">
        <f t="shared" si="13"/>
        <v>0</v>
      </c>
      <c r="D369" s="240">
        <f t="shared" si="13"/>
        <v>0</v>
      </c>
      <c r="E369" s="240">
        <f t="shared" si="13"/>
        <v>0</v>
      </c>
      <c r="F369" s="240">
        <f t="shared" si="13"/>
        <v>0</v>
      </c>
    </row>
    <row r="370" spans="2:6" ht="15.75" thickBot="1">
      <c r="B370" s="236" t="s">
        <v>27</v>
      </c>
      <c r="C370" s="264">
        <f>C371+C372</f>
        <v>0</v>
      </c>
      <c r="D370" s="264">
        <f>D371+D372</f>
        <v>0</v>
      </c>
      <c r="E370" s="264">
        <f>E371+E372</f>
        <v>0</v>
      </c>
      <c r="F370" s="264">
        <f>F371+F372</f>
        <v>0</v>
      </c>
    </row>
    <row r="371" spans="2:6" ht="15.75" thickBot="1">
      <c r="B371" s="238" t="s">
        <v>154</v>
      </c>
      <c r="C371" s="237">
        <f t="shared" ref="C371:F372" si="14">C61+C98+C135</f>
        <v>0</v>
      </c>
      <c r="D371" s="237">
        <f t="shared" si="14"/>
        <v>0</v>
      </c>
      <c r="E371" s="237">
        <f t="shared" si="14"/>
        <v>0</v>
      </c>
      <c r="F371" s="237">
        <f t="shared" si="14"/>
        <v>0</v>
      </c>
    </row>
    <row r="372" spans="2:6" ht="15.75" thickBot="1">
      <c r="B372" s="238" t="s">
        <v>166</v>
      </c>
      <c r="C372" s="240">
        <f t="shared" si="14"/>
        <v>0</v>
      </c>
      <c r="D372" s="240">
        <f t="shared" si="14"/>
        <v>0</v>
      </c>
      <c r="E372" s="240">
        <f t="shared" si="14"/>
        <v>0</v>
      </c>
      <c r="F372" s="240">
        <f t="shared" si="14"/>
        <v>0</v>
      </c>
    </row>
    <row r="373" spans="2:6" ht="15.75" thickBot="1">
      <c r="B373" s="236" t="s">
        <v>28</v>
      </c>
      <c r="C373" s="264">
        <f>C374+C375</f>
        <v>2000</v>
      </c>
      <c r="D373" s="264">
        <f>D374+D375</f>
        <v>2000</v>
      </c>
      <c r="E373" s="264">
        <f>E374+E375</f>
        <v>2000</v>
      </c>
      <c r="F373" s="264">
        <f>F374+F375</f>
        <v>2000</v>
      </c>
    </row>
    <row r="374" spans="2:6" ht="15.75" thickBot="1">
      <c r="B374" s="238" t="s">
        <v>154</v>
      </c>
      <c r="C374" s="237">
        <f t="shared" ref="C374:F375" si="15">C64+C101+C138</f>
        <v>0</v>
      </c>
      <c r="D374" s="237">
        <f t="shared" si="15"/>
        <v>0</v>
      </c>
      <c r="E374" s="237">
        <f t="shared" si="15"/>
        <v>0</v>
      </c>
      <c r="F374" s="237">
        <f t="shared" si="15"/>
        <v>0</v>
      </c>
    </row>
    <row r="375" spans="2:6" ht="15.75" thickBot="1">
      <c r="B375" s="238" t="s">
        <v>166</v>
      </c>
      <c r="C375" s="240">
        <f t="shared" si="15"/>
        <v>2000</v>
      </c>
      <c r="D375" s="240">
        <f t="shared" si="15"/>
        <v>2000</v>
      </c>
      <c r="E375" s="240">
        <f t="shared" si="15"/>
        <v>2000</v>
      </c>
      <c r="F375" s="240">
        <f t="shared" si="15"/>
        <v>2000</v>
      </c>
    </row>
    <row r="376" spans="2:6" ht="24.75" thickBot="1">
      <c r="B376" s="236" t="s">
        <v>29</v>
      </c>
      <c r="C376" s="264">
        <f>C103+C66</f>
        <v>0</v>
      </c>
      <c r="D376" s="264">
        <f>D103+D66</f>
        <v>0</v>
      </c>
      <c r="E376" s="264">
        <f>E103+E66</f>
        <v>0</v>
      </c>
      <c r="F376" s="264">
        <f>F103+F66</f>
        <v>0</v>
      </c>
    </row>
    <row r="377" spans="2:6" ht="15.75" thickBot="1">
      <c r="B377" s="238" t="s">
        <v>154</v>
      </c>
      <c r="C377" s="237">
        <f t="shared" ref="C377:F378" si="16">C67+C104+C141</f>
        <v>100</v>
      </c>
      <c r="D377" s="237">
        <v>0</v>
      </c>
      <c r="E377" s="237">
        <v>0</v>
      </c>
      <c r="F377" s="237">
        <v>0</v>
      </c>
    </row>
    <row r="378" spans="2:6" ht="15.75" thickBot="1">
      <c r="B378" s="238" t="s">
        <v>166</v>
      </c>
      <c r="C378" s="240">
        <f t="shared" si="16"/>
        <v>0</v>
      </c>
      <c r="D378" s="240">
        <f t="shared" si="16"/>
        <v>0</v>
      </c>
      <c r="E378" s="240">
        <f t="shared" si="16"/>
        <v>0</v>
      </c>
      <c r="F378" s="240">
        <f t="shared" si="16"/>
        <v>0</v>
      </c>
    </row>
    <row r="379" spans="2:6" ht="15.75" thickBot="1">
      <c r="B379" s="236" t="s">
        <v>51</v>
      </c>
      <c r="C379" s="264">
        <f>C380+C381+C382+C383</f>
        <v>0</v>
      </c>
      <c r="D379" s="264">
        <f>D380+D381+D382+D383</f>
        <v>0</v>
      </c>
      <c r="E379" s="264">
        <f>E380+E381+E382+E383</f>
        <v>0</v>
      </c>
      <c r="F379" s="264">
        <f>F380+F381+F382+F383</f>
        <v>0</v>
      </c>
    </row>
    <row r="380" spans="2:6" ht="15.75" thickBot="1">
      <c r="B380" s="238" t="s">
        <v>154</v>
      </c>
      <c r="C380" s="237">
        <f t="shared" ref="C380:F383" si="17">C164+C189+C214+C240+C269+C294+C319+C345</f>
        <v>0</v>
      </c>
      <c r="D380" s="237">
        <f t="shared" si="17"/>
        <v>0</v>
      </c>
      <c r="E380" s="237">
        <f t="shared" si="17"/>
        <v>0</v>
      </c>
      <c r="F380" s="237">
        <f t="shared" si="17"/>
        <v>0</v>
      </c>
    </row>
    <row r="381" spans="2:6" ht="15.75" thickBot="1">
      <c r="B381" s="238" t="s">
        <v>167</v>
      </c>
      <c r="C381" s="237">
        <f t="shared" si="17"/>
        <v>0</v>
      </c>
      <c r="D381" s="237">
        <f t="shared" si="17"/>
        <v>0</v>
      </c>
      <c r="E381" s="237">
        <f t="shared" si="17"/>
        <v>0</v>
      </c>
      <c r="F381" s="237">
        <f t="shared" si="17"/>
        <v>0</v>
      </c>
    </row>
    <row r="382" spans="2:6" ht="15.75" thickBot="1">
      <c r="B382" s="238" t="s">
        <v>160</v>
      </c>
      <c r="C382" s="237">
        <f t="shared" si="17"/>
        <v>0</v>
      </c>
      <c r="D382" s="237">
        <f t="shared" si="17"/>
        <v>0</v>
      </c>
      <c r="E382" s="237">
        <f t="shared" si="17"/>
        <v>0</v>
      </c>
      <c r="F382" s="237">
        <f t="shared" si="17"/>
        <v>0</v>
      </c>
    </row>
    <row r="383" spans="2:6" ht="15.75" thickBot="1">
      <c r="B383" s="238" t="s">
        <v>161</v>
      </c>
      <c r="C383" s="237">
        <f t="shared" si="17"/>
        <v>0</v>
      </c>
      <c r="D383" s="237">
        <f t="shared" si="17"/>
        <v>0</v>
      </c>
      <c r="E383" s="237">
        <f t="shared" si="17"/>
        <v>0</v>
      </c>
      <c r="F383" s="237">
        <f t="shared" si="17"/>
        <v>0</v>
      </c>
    </row>
    <row r="384" spans="2:6" ht="15.75" thickBot="1">
      <c r="B384" s="236" t="s">
        <v>52</v>
      </c>
      <c r="C384" s="264">
        <f>C385+C386+C387+C388</f>
        <v>14000</v>
      </c>
      <c r="D384" s="264">
        <f>D385+D386+D387+D388</f>
        <v>14000</v>
      </c>
      <c r="E384" s="264">
        <f>E385+E386+E387+E388</f>
        <v>11000</v>
      </c>
      <c r="F384" s="264">
        <f>F385+F386+F387+F388</f>
        <v>11000</v>
      </c>
    </row>
    <row r="385" spans="2:6" ht="15.75" thickBot="1">
      <c r="B385" s="238" t="s">
        <v>154</v>
      </c>
      <c r="C385" s="237">
        <f t="shared" ref="C385:F388" si="18">C169+C194+C219+C245+C274+C299+C324+C350</f>
        <v>14000</v>
      </c>
      <c r="D385" s="237">
        <f t="shared" si="18"/>
        <v>14000</v>
      </c>
      <c r="E385" s="237">
        <v>11000</v>
      </c>
      <c r="F385" s="237">
        <v>11000</v>
      </c>
    </row>
    <row r="386" spans="2:6" ht="15.75" thickBot="1">
      <c r="B386" s="238" t="s">
        <v>167</v>
      </c>
      <c r="C386" s="237">
        <f t="shared" si="18"/>
        <v>0</v>
      </c>
      <c r="D386" s="237">
        <f t="shared" si="18"/>
        <v>0</v>
      </c>
      <c r="E386" s="237">
        <f t="shared" si="18"/>
        <v>0</v>
      </c>
      <c r="F386" s="237">
        <f t="shared" si="18"/>
        <v>0</v>
      </c>
    </row>
    <row r="387" spans="2:6" ht="15.75" thickBot="1">
      <c r="B387" s="238" t="s">
        <v>160</v>
      </c>
      <c r="C387" s="237">
        <f t="shared" si="18"/>
        <v>0</v>
      </c>
      <c r="D387" s="237">
        <f t="shared" si="18"/>
        <v>0</v>
      </c>
      <c r="E387" s="237">
        <f t="shared" si="18"/>
        <v>0</v>
      </c>
      <c r="F387" s="237">
        <f t="shared" si="18"/>
        <v>0</v>
      </c>
    </row>
    <row r="388" spans="2:6" ht="15.75" thickBot="1">
      <c r="B388" s="238" t="s">
        <v>161</v>
      </c>
      <c r="C388" s="237">
        <f t="shared" si="18"/>
        <v>0</v>
      </c>
      <c r="D388" s="237">
        <f t="shared" si="18"/>
        <v>0</v>
      </c>
      <c r="E388" s="237">
        <f t="shared" si="18"/>
        <v>0</v>
      </c>
      <c r="F388" s="237">
        <f t="shared" si="18"/>
        <v>0</v>
      </c>
    </row>
    <row r="389" spans="2:6" ht="15.75" thickBot="1">
      <c r="B389" s="248" t="s">
        <v>31</v>
      </c>
      <c r="C389" s="249">
        <f>IF(C357-C356=0,0,"Error")</f>
        <v>0</v>
      </c>
      <c r="D389" s="249">
        <f>IF(D357-D356=0,0,"Error")</f>
        <v>0</v>
      </c>
      <c r="E389" s="249">
        <f>IF(E357-E356=0,0,"Error")</f>
        <v>0</v>
      </c>
      <c r="F389" s="249">
        <f>IF(F357-F356=0,0,"Error")</f>
        <v>0</v>
      </c>
    </row>
    <row r="391" spans="2:6" ht="15" customHeight="1"/>
    <row r="393" spans="2:6" ht="19.5" customHeight="1"/>
    <row r="395" spans="2:6" ht="47.25" customHeight="1"/>
  </sheetData>
  <mergeCells count="92">
    <mergeCell ref="C24:F24"/>
    <mergeCell ref="A2:G2"/>
    <mergeCell ref="B3:F3"/>
    <mergeCell ref="C5:F5"/>
    <mergeCell ref="C6:F6"/>
    <mergeCell ref="C7:F7"/>
    <mergeCell ref="B8:F8"/>
    <mergeCell ref="B9:F11"/>
    <mergeCell ref="C12:F12"/>
    <mergeCell ref="B13:B14"/>
    <mergeCell ref="C19:F19"/>
    <mergeCell ref="B20:F20"/>
    <mergeCell ref="C73:F73"/>
    <mergeCell ref="B25:F25"/>
    <mergeCell ref="B32:F32"/>
    <mergeCell ref="B33:F33"/>
    <mergeCell ref="C34:F34"/>
    <mergeCell ref="C35:F35"/>
    <mergeCell ref="C36:F36"/>
    <mergeCell ref="B37:B38"/>
    <mergeCell ref="B45:F45"/>
    <mergeCell ref="B46:B47"/>
    <mergeCell ref="C71:F71"/>
    <mergeCell ref="C72:F72"/>
    <mergeCell ref="C147:F147"/>
    <mergeCell ref="B74:B75"/>
    <mergeCell ref="B82:F82"/>
    <mergeCell ref="B83:B84"/>
    <mergeCell ref="C108:F108"/>
    <mergeCell ref="C109:F109"/>
    <mergeCell ref="C110:F110"/>
    <mergeCell ref="B111:B112"/>
    <mergeCell ref="B119:F119"/>
    <mergeCell ref="B120:B121"/>
    <mergeCell ref="B145:F145"/>
    <mergeCell ref="B146:F146"/>
    <mergeCell ref="B177:B178"/>
    <mergeCell ref="E148:F148"/>
    <mergeCell ref="H148:L150"/>
    <mergeCell ref="C149:F149"/>
    <mergeCell ref="C150:F150"/>
    <mergeCell ref="C151:F151"/>
    <mergeCell ref="B152:B153"/>
    <mergeCell ref="B160:F160"/>
    <mergeCell ref="B161:B162"/>
    <mergeCell ref="E174:F174"/>
    <mergeCell ref="C175:F175"/>
    <mergeCell ref="C176:F176"/>
    <mergeCell ref="B228:B229"/>
    <mergeCell ref="B185:F185"/>
    <mergeCell ref="B186:B187"/>
    <mergeCell ref="E199:F199"/>
    <mergeCell ref="C200:F200"/>
    <mergeCell ref="C201:F201"/>
    <mergeCell ref="B202:B203"/>
    <mergeCell ref="B210:F210"/>
    <mergeCell ref="B211:B212"/>
    <mergeCell ref="C224:F224"/>
    <mergeCell ref="C226:F226"/>
    <mergeCell ref="C227:F227"/>
    <mergeCell ref="B265:F265"/>
    <mergeCell ref="B236:F236"/>
    <mergeCell ref="B237:B238"/>
    <mergeCell ref="B250:F250"/>
    <mergeCell ref="B251:F251"/>
    <mergeCell ref="C252:F252"/>
    <mergeCell ref="E253:F253"/>
    <mergeCell ref="H253:L255"/>
    <mergeCell ref="C254:F254"/>
    <mergeCell ref="C255:F255"/>
    <mergeCell ref="C256:F256"/>
    <mergeCell ref="B257:B258"/>
    <mergeCell ref="B315:F315"/>
    <mergeCell ref="B266:B267"/>
    <mergeCell ref="E279:F279"/>
    <mergeCell ref="C280:F280"/>
    <mergeCell ref="C281:F281"/>
    <mergeCell ref="B282:B283"/>
    <mergeCell ref="B290:F290"/>
    <mergeCell ref="B291:B292"/>
    <mergeCell ref="E304:F304"/>
    <mergeCell ref="C305:F305"/>
    <mergeCell ref="C306:F306"/>
    <mergeCell ref="B307:B308"/>
    <mergeCell ref="B341:F341"/>
    <mergeCell ref="B342:B343"/>
    <mergeCell ref="B316:B317"/>
    <mergeCell ref="C329:F329"/>
    <mergeCell ref="E330:F330"/>
    <mergeCell ref="C331:F331"/>
    <mergeCell ref="C332:F332"/>
    <mergeCell ref="B333:B334"/>
  </mergeCells>
  <pageMargins left="0.7" right="0.7" top="0.75" bottom="0.75" header="0.3" footer="0.3"/>
  <pageSetup scale="99" fitToHeight="0" orientation="portrait" r:id="rId1"/>
  <rowBreaks count="3" manualBreakCount="3">
    <brk id="70" max="5" man="1"/>
    <brk id="249" max="5" man="1"/>
    <brk id="328"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L288"/>
  <sheetViews>
    <sheetView view="pageBreakPreview" topLeftCell="A274" zoomScaleNormal="130" zoomScaleSheetLayoutView="100" workbookViewId="0">
      <selection activeCell="M307" sqref="M307"/>
    </sheetView>
  </sheetViews>
  <sheetFormatPr defaultRowHeight="15"/>
  <cols>
    <col min="1" max="1" width="12" customWidth="1"/>
    <col min="2" max="2" width="28.5703125" customWidth="1"/>
    <col min="3" max="6" width="11.7109375" customWidth="1"/>
    <col min="8" max="8" width="11" customWidth="1"/>
    <col min="9" max="9" width="11" bestFit="1" customWidth="1"/>
  </cols>
  <sheetData>
    <row r="2" spans="1:6" ht="18" customHeight="1">
      <c r="A2" s="1024" t="s">
        <v>664</v>
      </c>
      <c r="B2" s="1024"/>
      <c r="C2" s="1024"/>
      <c r="D2" s="1024"/>
      <c r="E2" s="1024"/>
      <c r="F2" s="1024"/>
    </row>
    <row r="3" spans="1:6" ht="18" customHeight="1">
      <c r="A3" s="210"/>
      <c r="B3" s="846" t="s">
        <v>720</v>
      </c>
      <c r="C3" s="846"/>
      <c r="D3" s="846"/>
      <c r="E3" s="846"/>
      <c r="F3" s="846"/>
    </row>
    <row r="4" spans="1:6" ht="15.75" thickBot="1"/>
    <row r="5" spans="1:6" ht="15.75" thickBot="1">
      <c r="B5" s="211" t="s">
        <v>0</v>
      </c>
      <c r="C5" s="1025" t="s">
        <v>143</v>
      </c>
      <c r="D5" s="1025"/>
      <c r="E5" s="1025"/>
      <c r="F5" s="1025"/>
    </row>
    <row r="6" spans="1:6" ht="15.75" thickBot="1">
      <c r="B6" s="211" t="s">
        <v>1</v>
      </c>
      <c r="C6" s="1026" t="s">
        <v>120</v>
      </c>
      <c r="D6" s="1027"/>
      <c r="E6" s="1027"/>
      <c r="F6" s="1028"/>
    </row>
    <row r="7" spans="1:6" ht="15.75" thickBot="1">
      <c r="B7" s="211" t="s">
        <v>3</v>
      </c>
      <c r="C7" s="1029" t="s">
        <v>719</v>
      </c>
      <c r="D7" s="1030"/>
      <c r="E7" s="1030"/>
      <c r="F7" s="1031"/>
    </row>
    <row r="8" spans="1:6" ht="15.75" thickBot="1">
      <c r="B8" s="1032" t="s">
        <v>4</v>
      </c>
      <c r="C8" s="1033"/>
      <c r="D8" s="1033"/>
      <c r="E8" s="1033"/>
      <c r="F8" s="1034"/>
    </row>
    <row r="9" spans="1:6" ht="15.75" thickBot="1">
      <c r="B9" s="1014" t="s">
        <v>409</v>
      </c>
      <c r="C9" s="1015"/>
      <c r="D9" s="1015"/>
      <c r="E9" s="1015"/>
      <c r="F9" s="1016"/>
    </row>
    <row r="10" spans="1:6" ht="36.75" customHeight="1" thickBot="1">
      <c r="B10" s="1014"/>
      <c r="C10" s="1015"/>
      <c r="D10" s="1015"/>
      <c r="E10" s="1015"/>
      <c r="F10" s="1016"/>
    </row>
    <row r="11" spans="1:6" ht="21.75" customHeight="1" thickBot="1">
      <c r="B11" s="1014"/>
      <c r="C11" s="1015"/>
      <c r="D11" s="1015"/>
      <c r="E11" s="1015"/>
      <c r="F11" s="1016"/>
    </row>
    <row r="12" spans="1:6" ht="65.25" customHeight="1" thickBot="1">
      <c r="B12" s="212" t="s">
        <v>5</v>
      </c>
      <c r="C12" s="1140" t="s">
        <v>410</v>
      </c>
      <c r="D12" s="1220"/>
      <c r="E12" s="1220"/>
      <c r="F12" s="1221"/>
    </row>
    <row r="13" spans="1:6" ht="23.25" customHeight="1">
      <c r="B13" s="986" t="s">
        <v>6</v>
      </c>
      <c r="C13" s="213">
        <v>2021</v>
      </c>
      <c r="D13" s="213">
        <v>2022</v>
      </c>
      <c r="E13" s="213">
        <v>2023</v>
      </c>
      <c r="F13" s="213">
        <v>2024</v>
      </c>
    </row>
    <row r="14" spans="1:6" ht="15.75" thickBot="1">
      <c r="B14" s="987"/>
      <c r="C14" s="214" t="s">
        <v>7</v>
      </c>
      <c r="D14" s="214" t="s">
        <v>8</v>
      </c>
      <c r="E14" s="214" t="s">
        <v>8</v>
      </c>
      <c r="F14" s="214" t="s">
        <v>8</v>
      </c>
    </row>
    <row r="15" spans="1:6" ht="18.75" customHeight="1" thickBot="1">
      <c r="B15" s="215" t="s">
        <v>411</v>
      </c>
      <c r="C15" s="498">
        <v>511</v>
      </c>
      <c r="D15" s="498">
        <v>538</v>
      </c>
      <c r="E15" s="498">
        <v>565</v>
      </c>
      <c r="F15" s="498">
        <v>719</v>
      </c>
    </row>
    <row r="16" spans="1:6" ht="34.5" thickBot="1">
      <c r="B16" s="215" t="s">
        <v>142</v>
      </c>
      <c r="C16" s="521" t="s">
        <v>2897</v>
      </c>
      <c r="D16" s="521" t="s">
        <v>2898</v>
      </c>
      <c r="E16" s="521" t="s">
        <v>2899</v>
      </c>
      <c r="F16" s="521" t="s">
        <v>2900</v>
      </c>
    </row>
    <row r="17" spans="2:10" ht="23.25" thickBot="1">
      <c r="B17" s="215" t="s">
        <v>412</v>
      </c>
      <c r="C17" s="521">
        <v>0.79</v>
      </c>
      <c r="D17" s="521">
        <v>0.8</v>
      </c>
      <c r="E17" s="521">
        <v>0.81</v>
      </c>
      <c r="F17" s="521">
        <v>0.82</v>
      </c>
    </row>
    <row r="18" spans="2:10" ht="32.25" customHeight="1" thickBot="1">
      <c r="B18" s="217" t="s">
        <v>9</v>
      </c>
      <c r="C18" s="1142" t="s">
        <v>121</v>
      </c>
      <c r="D18" s="1143"/>
      <c r="E18" s="1143"/>
      <c r="F18" s="1144"/>
    </row>
    <row r="19" spans="2:10" ht="23.25" customHeight="1" thickBot="1">
      <c r="B19" s="995" t="s">
        <v>10</v>
      </c>
      <c r="C19" s="996"/>
      <c r="D19" s="996"/>
      <c r="E19" s="996"/>
      <c r="F19" s="997"/>
      <c r="H19" s="218"/>
      <c r="J19" s="218"/>
    </row>
    <row r="20" spans="2:10" ht="27" customHeight="1" thickBot="1">
      <c r="B20" s="552" t="s">
        <v>413</v>
      </c>
      <c r="C20" s="654">
        <v>11</v>
      </c>
      <c r="D20" s="565">
        <v>13</v>
      </c>
      <c r="E20" s="565">
        <v>15</v>
      </c>
      <c r="F20" s="565">
        <v>17</v>
      </c>
      <c r="G20" s="221"/>
    </row>
    <row r="21" spans="2:10" ht="34.5" thickBot="1">
      <c r="B21" s="552" t="s">
        <v>414</v>
      </c>
      <c r="C21" s="654">
        <v>14</v>
      </c>
      <c r="D21" s="565">
        <v>17</v>
      </c>
      <c r="E21" s="565">
        <v>20</v>
      </c>
      <c r="F21" s="565">
        <v>23</v>
      </c>
      <c r="G21" s="221"/>
    </row>
    <row r="22" spans="2:10" ht="27" customHeight="1" thickBot="1">
      <c r="B22" s="602" t="s">
        <v>415</v>
      </c>
      <c r="C22" s="654">
        <v>1</v>
      </c>
      <c r="D22" s="565">
        <v>1</v>
      </c>
      <c r="E22" s="565">
        <v>1</v>
      </c>
      <c r="F22" s="565">
        <v>1</v>
      </c>
      <c r="G22" s="221"/>
    </row>
    <row r="23" spans="2:10" ht="34.5" thickBot="1">
      <c r="B23" s="552" t="s">
        <v>141</v>
      </c>
      <c r="C23" s="647" t="s">
        <v>140</v>
      </c>
      <c r="D23" s="153" t="s">
        <v>140</v>
      </c>
      <c r="E23" s="153" t="s">
        <v>140</v>
      </c>
      <c r="F23" s="153" t="s">
        <v>140</v>
      </c>
      <c r="G23" s="221"/>
    </row>
    <row r="24" spans="2:10" ht="27" customHeight="1" thickBot="1">
      <c r="B24" s="552" t="s">
        <v>416</v>
      </c>
      <c r="C24" s="654">
        <v>370</v>
      </c>
      <c r="D24" s="565">
        <v>380</v>
      </c>
      <c r="E24" s="498">
        <v>390</v>
      </c>
      <c r="F24" s="498">
        <v>400</v>
      </c>
      <c r="G24" s="221"/>
    </row>
    <row r="25" spans="2:10" ht="30.75" customHeight="1" thickBot="1">
      <c r="B25" s="602" t="s">
        <v>2901</v>
      </c>
      <c r="C25" s="654" t="s">
        <v>2902</v>
      </c>
      <c r="D25" s="654" t="s">
        <v>2903</v>
      </c>
      <c r="E25" s="654" t="s">
        <v>2904</v>
      </c>
      <c r="F25" s="654" t="s">
        <v>2904</v>
      </c>
    </row>
    <row r="26" spans="2:10" ht="24" customHeight="1" thickBot="1">
      <c r="B26" s="1021" t="s">
        <v>11</v>
      </c>
      <c r="C26" s="1022"/>
      <c r="D26" s="1022"/>
      <c r="E26" s="1022"/>
      <c r="F26" s="1023"/>
    </row>
    <row r="27" spans="2:10" ht="15.75" thickBot="1">
      <c r="B27" s="998" t="s">
        <v>12</v>
      </c>
      <c r="C27" s="999"/>
      <c r="D27" s="999"/>
      <c r="E27" s="999"/>
      <c r="F27" s="1000"/>
    </row>
    <row r="28" spans="2:10" ht="18.75" customHeight="1" thickBot="1">
      <c r="B28" s="227" t="s">
        <v>13</v>
      </c>
      <c r="C28" s="1127" t="s">
        <v>417</v>
      </c>
      <c r="D28" s="1009"/>
      <c r="E28" s="1009"/>
      <c r="F28" s="1010"/>
    </row>
    <row r="29" spans="2:10" ht="31.5" customHeight="1" thickBot="1">
      <c r="B29" s="215" t="s">
        <v>14</v>
      </c>
      <c r="C29" s="1011" t="s">
        <v>418</v>
      </c>
      <c r="D29" s="1012"/>
      <c r="E29" s="1012"/>
      <c r="F29" s="1013"/>
    </row>
    <row r="30" spans="2:10" ht="15.75" thickBot="1">
      <c r="B30" s="215" t="s">
        <v>15</v>
      </c>
      <c r="C30" s="991" t="s">
        <v>419</v>
      </c>
      <c r="D30" s="984"/>
      <c r="E30" s="984"/>
      <c r="F30" s="985"/>
    </row>
    <row r="31" spans="2:10" ht="12.75" customHeight="1">
      <c r="B31" s="986"/>
      <c r="C31" s="230">
        <f>C13</f>
        <v>2021</v>
      </c>
      <c r="D31" s="230">
        <f t="shared" ref="D31:F31" si="0">D13</f>
        <v>2022</v>
      </c>
      <c r="E31" s="230">
        <f t="shared" si="0"/>
        <v>2023</v>
      </c>
      <c r="F31" s="230">
        <f t="shared" si="0"/>
        <v>2024</v>
      </c>
    </row>
    <row r="32" spans="2:10" ht="9" customHeight="1" thickBot="1">
      <c r="B32" s="987"/>
      <c r="C32" s="231" t="s">
        <v>7</v>
      </c>
      <c r="D32" s="231" t="s">
        <v>8</v>
      </c>
      <c r="E32" s="231" t="s">
        <v>8</v>
      </c>
      <c r="F32" s="231" t="s">
        <v>8</v>
      </c>
    </row>
    <row r="33" spans="2:11" ht="15.75" thickBot="1">
      <c r="B33" s="215" t="s">
        <v>16</v>
      </c>
      <c r="C33" s="254">
        <v>1</v>
      </c>
      <c r="D33" s="254">
        <v>1</v>
      </c>
      <c r="E33" s="254">
        <v>1</v>
      </c>
      <c r="F33" s="254">
        <v>1</v>
      </c>
    </row>
    <row r="34" spans="2:11" ht="15.75" thickBot="1">
      <c r="B34" s="215" t="s">
        <v>17</v>
      </c>
      <c r="C34" s="232">
        <v>181912</v>
      </c>
      <c r="D34" s="232">
        <v>189212</v>
      </c>
      <c r="E34" s="232">
        <v>194672</v>
      </c>
      <c r="F34" s="232">
        <v>203025</v>
      </c>
    </row>
    <row r="35" spans="2:11" ht="15.75" thickBot="1">
      <c r="B35" s="215" t="s">
        <v>18</v>
      </c>
      <c r="C35" s="232">
        <f>C34/C33</f>
        <v>181912</v>
      </c>
      <c r="D35" s="232">
        <f t="shared" ref="D35:F35" si="1">D34/D33</f>
        <v>189212</v>
      </c>
      <c r="E35" s="232">
        <f t="shared" si="1"/>
        <v>194672</v>
      </c>
      <c r="F35" s="232">
        <f t="shared" si="1"/>
        <v>203025</v>
      </c>
    </row>
    <row r="36" spans="2:11" ht="15.75" thickBot="1">
      <c r="B36" s="215" t="s">
        <v>19</v>
      </c>
      <c r="C36" s="233" t="s">
        <v>20</v>
      </c>
      <c r="D36" s="234">
        <f>D33/C33-1</f>
        <v>0</v>
      </c>
      <c r="E36" s="234">
        <f t="shared" ref="E36:F38" si="2">E33/D33-1</f>
        <v>0</v>
      </c>
      <c r="F36" s="234">
        <f t="shared" si="2"/>
        <v>0</v>
      </c>
      <c r="G36" s="235"/>
      <c r="H36" s="235"/>
      <c r="I36" s="235"/>
      <c r="J36" s="235"/>
      <c r="K36" s="235"/>
    </row>
    <row r="37" spans="2:11" ht="15.75" thickBot="1">
      <c r="B37" s="215" t="s">
        <v>21</v>
      </c>
      <c r="C37" s="233" t="s">
        <v>20</v>
      </c>
      <c r="D37" s="234">
        <f>D34/C34-1</f>
        <v>4.012929328466508E-2</v>
      </c>
      <c r="E37" s="234">
        <f t="shared" si="2"/>
        <v>2.885652072807221E-2</v>
      </c>
      <c r="F37" s="234">
        <f t="shared" si="2"/>
        <v>4.2908071011753091E-2</v>
      </c>
    </row>
    <row r="38" spans="2:11" ht="15.75" thickBot="1">
      <c r="B38" s="215" t="s">
        <v>22</v>
      </c>
      <c r="C38" s="233" t="s">
        <v>20</v>
      </c>
      <c r="D38" s="234">
        <f>D35/C35-1</f>
        <v>4.012929328466508E-2</v>
      </c>
      <c r="E38" s="234">
        <f t="shared" si="2"/>
        <v>2.885652072807221E-2</v>
      </c>
      <c r="F38" s="234">
        <f t="shared" si="2"/>
        <v>4.2908071011753091E-2</v>
      </c>
    </row>
    <row r="39" spans="2:11" ht="15.75" thickBot="1">
      <c r="B39" s="988" t="s">
        <v>110</v>
      </c>
      <c r="C39" s="989"/>
      <c r="D39" s="989"/>
      <c r="E39" s="989"/>
      <c r="F39" s="990"/>
    </row>
    <row r="40" spans="2:11" ht="12.75" customHeight="1">
      <c r="B40" s="986"/>
      <c r="C40" s="230">
        <f>C31</f>
        <v>2021</v>
      </c>
      <c r="D40" s="230">
        <f t="shared" ref="D40:F40" si="3">D31</f>
        <v>2022</v>
      </c>
      <c r="E40" s="230">
        <f t="shared" si="3"/>
        <v>2023</v>
      </c>
      <c r="F40" s="230">
        <f t="shared" si="3"/>
        <v>2024</v>
      </c>
    </row>
    <row r="41" spans="2:11" ht="9" customHeight="1" thickBot="1">
      <c r="B41" s="987"/>
      <c r="C41" s="231" t="s">
        <v>7</v>
      </c>
      <c r="D41" s="231" t="s">
        <v>8</v>
      </c>
      <c r="E41" s="231" t="s">
        <v>8</v>
      </c>
      <c r="F41" s="231" t="s">
        <v>8</v>
      </c>
    </row>
    <row r="42" spans="2:11" ht="15.75" thickBot="1">
      <c r="B42" s="236" t="s">
        <v>23</v>
      </c>
      <c r="C42" s="237">
        <f>C43+C44</f>
        <v>135541</v>
      </c>
      <c r="D42" s="237">
        <f>D43+D44</f>
        <v>139541</v>
      </c>
      <c r="E42" s="237">
        <f t="shared" ref="E42:F42" si="4">E43+E44</f>
        <v>139541</v>
      </c>
      <c r="F42" s="237">
        <f t="shared" si="4"/>
        <v>139541</v>
      </c>
    </row>
    <row r="43" spans="2:11" ht="15.75" thickBot="1">
      <c r="B43" s="238" t="s">
        <v>154</v>
      </c>
      <c r="C43" s="239">
        <v>135541</v>
      </c>
      <c r="D43" s="239">
        <v>139541</v>
      </c>
      <c r="E43" s="239">
        <v>139541</v>
      </c>
      <c r="F43" s="239">
        <v>139541</v>
      </c>
    </row>
    <row r="44" spans="2:11" ht="15.75" thickBot="1">
      <c r="B44" s="238" t="s">
        <v>155</v>
      </c>
      <c r="C44" s="240"/>
      <c r="D44" s="240"/>
      <c r="E44" s="240"/>
      <c r="F44" s="240"/>
    </row>
    <row r="45" spans="2:11" ht="24.75" thickBot="1">
      <c r="B45" s="236" t="s">
        <v>24</v>
      </c>
      <c r="C45" s="237">
        <f>C46+C47</f>
        <v>18819</v>
      </c>
      <c r="D45" s="237">
        <f>D46+D47</f>
        <v>18819</v>
      </c>
      <c r="E45" s="237">
        <f t="shared" ref="E45:F45" si="5">E46+E47</f>
        <v>18819</v>
      </c>
      <c r="F45" s="237">
        <f t="shared" si="5"/>
        <v>18819</v>
      </c>
    </row>
    <row r="46" spans="2:11" ht="15.75" thickBot="1">
      <c r="B46" s="238" t="s">
        <v>154</v>
      </c>
      <c r="C46" s="239">
        <v>18819</v>
      </c>
      <c r="D46" s="239">
        <v>18819</v>
      </c>
      <c r="E46" s="239">
        <v>18819</v>
      </c>
      <c r="F46" s="239">
        <v>18819</v>
      </c>
      <c r="H46" s="235"/>
    </row>
    <row r="47" spans="2:11" ht="15.75" thickBot="1">
      <c r="B47" s="238" t="s">
        <v>155</v>
      </c>
      <c r="C47" s="240"/>
      <c r="D47" s="237"/>
      <c r="E47" s="237"/>
      <c r="F47" s="237"/>
      <c r="H47" s="235"/>
    </row>
    <row r="48" spans="2:11" ht="15.75" thickBot="1">
      <c r="B48" s="236" t="s">
        <v>25</v>
      </c>
      <c r="C48" s="240">
        <f>C49+C50</f>
        <v>27152</v>
      </c>
      <c r="D48" s="237">
        <f>D49+D50</f>
        <v>30852</v>
      </c>
      <c r="E48" s="237">
        <f t="shared" ref="E48:F48" si="6">E49+E50</f>
        <v>36312</v>
      </c>
      <c r="F48" s="237">
        <f t="shared" si="6"/>
        <v>44665</v>
      </c>
    </row>
    <row r="49" spans="2:12" ht="15.75" thickBot="1">
      <c r="B49" s="238" t="s">
        <v>154</v>
      </c>
      <c r="C49" s="239">
        <v>27152</v>
      </c>
      <c r="D49" s="237">
        <v>30852</v>
      </c>
      <c r="E49" s="241">
        <v>36312</v>
      </c>
      <c r="F49" s="241">
        <v>44665</v>
      </c>
    </row>
    <row r="50" spans="2:12" ht="15.75" thickBot="1">
      <c r="B50" s="238" t="s">
        <v>155</v>
      </c>
      <c r="C50" s="240"/>
      <c r="D50" s="237"/>
      <c r="E50" s="237"/>
      <c r="F50" s="237"/>
    </row>
    <row r="51" spans="2:12" ht="15.75" thickBot="1">
      <c r="B51" s="236" t="s">
        <v>26</v>
      </c>
      <c r="C51" s="240"/>
      <c r="D51" s="237"/>
      <c r="E51" s="237"/>
      <c r="F51" s="237"/>
    </row>
    <row r="52" spans="2:12" ht="15.75" thickBot="1">
      <c r="B52" s="238" t="s">
        <v>154</v>
      </c>
      <c r="C52" s="240"/>
      <c r="D52" s="237"/>
      <c r="E52" s="237"/>
      <c r="F52" s="237"/>
    </row>
    <row r="53" spans="2:12" ht="15.75" thickBot="1">
      <c r="B53" s="238" t="s">
        <v>155</v>
      </c>
      <c r="C53" s="240"/>
      <c r="D53" s="237"/>
      <c r="E53" s="237"/>
      <c r="F53" s="237"/>
    </row>
    <row r="54" spans="2:12" ht="15.75" thickBot="1">
      <c r="B54" s="236" t="s">
        <v>27</v>
      </c>
      <c r="C54" s="240"/>
      <c r="D54" s="237"/>
      <c r="E54" s="237"/>
      <c r="F54" s="237"/>
    </row>
    <row r="55" spans="2:12" ht="15.75" thickBot="1">
      <c r="B55" s="238" t="s">
        <v>154</v>
      </c>
      <c r="C55" s="240"/>
      <c r="D55" s="237"/>
      <c r="E55" s="237"/>
      <c r="F55" s="237"/>
    </row>
    <row r="56" spans="2:12" ht="15.75" thickBot="1">
      <c r="B56" s="238" t="s">
        <v>155</v>
      </c>
      <c r="C56" s="240"/>
      <c r="D56" s="237"/>
      <c r="E56" s="237"/>
      <c r="F56" s="237"/>
    </row>
    <row r="57" spans="2:12" ht="15.75" thickBot="1">
      <c r="B57" s="236" t="s">
        <v>28</v>
      </c>
      <c r="C57" s="240">
        <f>C58+C59</f>
        <v>0</v>
      </c>
      <c r="D57" s="237">
        <f t="shared" ref="D57:F57" si="7">D58+D59</f>
        <v>0</v>
      </c>
      <c r="E57" s="237">
        <f t="shared" si="7"/>
        <v>0</v>
      </c>
      <c r="F57" s="237">
        <f t="shared" si="7"/>
        <v>0</v>
      </c>
    </row>
    <row r="58" spans="2:12" ht="15.75" thickBot="1">
      <c r="B58" s="238" t="s">
        <v>154</v>
      </c>
      <c r="C58" s="239"/>
      <c r="D58" s="237">
        <v>0</v>
      </c>
      <c r="E58" s="241">
        <v>0</v>
      </c>
      <c r="F58" s="241">
        <v>0</v>
      </c>
    </row>
    <row r="59" spans="2:12" ht="15.75" thickBot="1">
      <c r="B59" s="238" t="s">
        <v>155</v>
      </c>
      <c r="C59" s="240"/>
      <c r="D59" s="237"/>
      <c r="E59" s="237"/>
      <c r="F59" s="237"/>
    </row>
    <row r="60" spans="2:12" ht="24.75" thickBot="1">
      <c r="B60" s="236" t="s">
        <v>29</v>
      </c>
      <c r="C60" s="240">
        <f>C61+C62</f>
        <v>400</v>
      </c>
      <c r="D60" s="237">
        <v>0</v>
      </c>
      <c r="E60" s="237">
        <f>D60*1.03*0.99</f>
        <v>0</v>
      </c>
      <c r="F60" s="237">
        <f>E60*1.03*0.99</f>
        <v>0</v>
      </c>
      <c r="H60" s="242"/>
    </row>
    <row r="61" spans="2:12" ht="15.75" thickBot="1">
      <c r="B61" s="238" t="s">
        <v>154</v>
      </c>
      <c r="C61" s="240">
        <v>400</v>
      </c>
      <c r="D61" s="246"/>
      <c r="E61" s="246"/>
      <c r="F61" s="246"/>
      <c r="J61" s="244"/>
      <c r="K61" s="244"/>
      <c r="L61" s="244"/>
    </row>
    <row r="62" spans="2:12" ht="15.75" thickBot="1">
      <c r="B62" s="238" t="s">
        <v>155</v>
      </c>
      <c r="C62" s="240"/>
      <c r="D62" s="245"/>
      <c r="E62" s="246"/>
      <c r="F62" s="246"/>
    </row>
    <row r="63" spans="2:12" ht="15.75" thickBot="1">
      <c r="B63" s="247" t="s">
        <v>30</v>
      </c>
      <c r="C63" s="240">
        <f>C60+C57+C54+C51+C48+C45+C42</f>
        <v>181912</v>
      </c>
      <c r="D63" s="240">
        <f>D60+D57+D54+D51+D48+D45+D42</f>
        <v>189212</v>
      </c>
      <c r="E63" s="240">
        <f t="shared" ref="E63:F63" si="8">E60+E57+E54+E51+E48+E45+E42</f>
        <v>194672</v>
      </c>
      <c r="F63" s="240">
        <f t="shared" si="8"/>
        <v>203025</v>
      </c>
    </row>
    <row r="64" spans="2:12" ht="15.75" thickBot="1">
      <c r="B64" s="248" t="s">
        <v>31</v>
      </c>
      <c r="C64" s="249">
        <f>IF(C63-C34=0,0,"Error")</f>
        <v>0</v>
      </c>
      <c r="D64" s="249">
        <f>IF(D63-D34=0,0,"Error")</f>
        <v>0</v>
      </c>
      <c r="E64" s="249">
        <f>IF(E63-E34=0,0,"Error")</f>
        <v>0</v>
      </c>
      <c r="F64" s="249">
        <f>IF(F63-F34=0,0,"Error")</f>
        <v>0</v>
      </c>
    </row>
    <row r="65" spans="2:11" ht="15.75" thickBot="1">
      <c r="B65" s="998" t="s">
        <v>38</v>
      </c>
      <c r="C65" s="999"/>
      <c r="D65" s="999"/>
      <c r="E65" s="999"/>
      <c r="F65" s="1000"/>
    </row>
    <row r="66" spans="2:11" ht="15.75" thickBot="1">
      <c r="B66" s="998" t="s">
        <v>39</v>
      </c>
      <c r="C66" s="999"/>
      <c r="D66" s="999"/>
      <c r="E66" s="999"/>
      <c r="F66" s="1000"/>
    </row>
    <row r="67" spans="2:11" s="313" customFormat="1" ht="24" customHeight="1" thickBot="1">
      <c r="B67" s="527" t="s">
        <v>48</v>
      </c>
      <c r="C67" s="1304" t="s">
        <v>791</v>
      </c>
      <c r="D67" s="1305"/>
      <c r="E67" s="1306"/>
      <c r="F67" s="1307"/>
    </row>
    <row r="68" spans="2:11" s="313" customFormat="1" ht="34.5" thickBot="1">
      <c r="B68" s="527" t="s">
        <v>68</v>
      </c>
      <c r="C68" s="527"/>
      <c r="D68" s="542" t="s">
        <v>156</v>
      </c>
      <c r="E68" s="1183" t="s">
        <v>792</v>
      </c>
      <c r="F68" s="1184"/>
      <c r="G68" s="1185" t="s">
        <v>2905</v>
      </c>
      <c r="H68" s="1186"/>
      <c r="I68" s="1186"/>
      <c r="J68" s="1186"/>
      <c r="K68" s="1187"/>
    </row>
    <row r="69" spans="2:11" s="313" customFormat="1" ht="22.5" customHeight="1" thickBot="1">
      <c r="B69" s="655"/>
      <c r="C69" s="1308" t="s">
        <v>2906</v>
      </c>
      <c r="D69" s="1309"/>
      <c r="E69" s="1310"/>
      <c r="F69" s="1311"/>
      <c r="G69" s="1295"/>
      <c r="H69" s="1296"/>
      <c r="I69" s="1296"/>
      <c r="J69" s="1296"/>
      <c r="K69" s="1297"/>
    </row>
    <row r="70" spans="2:11" s="313" customFormat="1" ht="17.25" customHeight="1" thickBot="1">
      <c r="B70" s="520" t="s">
        <v>14</v>
      </c>
      <c r="C70" s="1191" t="s">
        <v>2907</v>
      </c>
      <c r="D70" s="1192"/>
      <c r="E70" s="1192"/>
      <c r="F70" s="1193"/>
      <c r="G70" s="1188"/>
      <c r="H70" s="1189"/>
      <c r="I70" s="1189"/>
      <c r="J70" s="1189"/>
      <c r="K70" s="1190"/>
    </row>
    <row r="71" spans="2:11" s="313" customFormat="1" ht="15.75" thickBot="1">
      <c r="B71" s="520" t="s">
        <v>15</v>
      </c>
      <c r="C71" s="1175" t="s">
        <v>420</v>
      </c>
      <c r="D71" s="1176"/>
      <c r="E71" s="1176"/>
      <c r="F71" s="1177"/>
    </row>
    <row r="72" spans="2:11" s="313" customFormat="1" ht="12.75" customHeight="1">
      <c r="B72" s="1167"/>
      <c r="C72" s="528">
        <f>C40</f>
        <v>2021</v>
      </c>
      <c r="D72" s="528">
        <f>D40</f>
        <v>2022</v>
      </c>
      <c r="E72" s="528">
        <f>E40</f>
        <v>2023</v>
      </c>
      <c r="F72" s="528">
        <f>F40</f>
        <v>2024</v>
      </c>
    </row>
    <row r="73" spans="2:11" s="313" customFormat="1" ht="9" customHeight="1" thickBot="1">
      <c r="B73" s="1168"/>
      <c r="C73" s="529" t="s">
        <v>7</v>
      </c>
      <c r="D73" s="529" t="s">
        <v>8</v>
      </c>
      <c r="E73" s="529" t="s">
        <v>8</v>
      </c>
      <c r="F73" s="529" t="s">
        <v>8</v>
      </c>
    </row>
    <row r="74" spans="2:11" s="313" customFormat="1" ht="15.75" thickBot="1">
      <c r="B74" s="520" t="s">
        <v>16</v>
      </c>
      <c r="C74" s="254">
        <v>0</v>
      </c>
      <c r="D74" s="254">
        <v>0</v>
      </c>
      <c r="E74" s="254">
        <v>0</v>
      </c>
      <c r="F74" s="254">
        <v>0</v>
      </c>
    </row>
    <row r="75" spans="2:11" s="313" customFormat="1" ht="15.75" thickBot="1">
      <c r="B75" s="520" t="s">
        <v>17</v>
      </c>
      <c r="C75" s="254">
        <v>0</v>
      </c>
      <c r="D75" s="254">
        <f t="shared" ref="D75:F75" si="9">D93</f>
        <v>0</v>
      </c>
      <c r="E75" s="254">
        <f t="shared" si="9"/>
        <v>0</v>
      </c>
      <c r="F75" s="254">
        <f t="shared" si="9"/>
        <v>0</v>
      </c>
    </row>
    <row r="76" spans="2:11" s="313" customFormat="1" ht="15.75" thickBot="1">
      <c r="B76" s="520" t="s">
        <v>18</v>
      </c>
      <c r="C76" s="254">
        <v>0</v>
      </c>
      <c r="D76" s="254">
        <v>0</v>
      </c>
      <c r="E76" s="254">
        <v>0</v>
      </c>
      <c r="F76" s="254">
        <v>0</v>
      </c>
    </row>
    <row r="77" spans="2:11" s="313" customFormat="1" ht="15.75" thickBot="1">
      <c r="B77" s="520" t="s">
        <v>19</v>
      </c>
      <c r="C77" s="497" t="s">
        <v>20</v>
      </c>
      <c r="D77" s="530">
        <v>0</v>
      </c>
      <c r="E77" s="530">
        <v>0</v>
      </c>
      <c r="F77" s="530">
        <v>0</v>
      </c>
      <c r="G77" s="531"/>
      <c r="H77" s="531"/>
      <c r="I77" s="531"/>
      <c r="J77" s="531"/>
      <c r="K77" s="531"/>
    </row>
    <row r="78" spans="2:11" s="313" customFormat="1" ht="15.75" thickBot="1">
      <c r="B78" s="520" t="s">
        <v>21</v>
      </c>
      <c r="C78" s="497" t="s">
        <v>20</v>
      </c>
      <c r="D78" s="530">
        <v>0</v>
      </c>
      <c r="E78" s="530">
        <v>0</v>
      </c>
      <c r="F78" s="530">
        <v>0</v>
      </c>
    </row>
    <row r="79" spans="2:11" s="313" customFormat="1" ht="15.75" thickBot="1">
      <c r="B79" s="520" t="s">
        <v>22</v>
      </c>
      <c r="C79" s="497" t="s">
        <v>20</v>
      </c>
      <c r="D79" s="530">
        <v>0</v>
      </c>
      <c r="E79" s="530">
        <v>0</v>
      </c>
      <c r="F79" s="530">
        <v>0</v>
      </c>
    </row>
    <row r="80" spans="2:11" s="313" customFormat="1" ht="15.75" thickBot="1">
      <c r="B80" s="1164" t="s">
        <v>112</v>
      </c>
      <c r="C80" s="1165"/>
      <c r="D80" s="1165"/>
      <c r="E80" s="1165"/>
      <c r="F80" s="1166"/>
    </row>
    <row r="81" spans="2:6" s="313" customFormat="1" ht="12.75" customHeight="1">
      <c r="B81" s="1167"/>
      <c r="C81" s="528">
        <f>C72</f>
        <v>2021</v>
      </c>
      <c r="D81" s="528">
        <f t="shared" ref="D81:F81" si="10">D72</f>
        <v>2022</v>
      </c>
      <c r="E81" s="528">
        <f t="shared" si="10"/>
        <v>2023</v>
      </c>
      <c r="F81" s="528">
        <f t="shared" si="10"/>
        <v>2024</v>
      </c>
    </row>
    <row r="82" spans="2:6" s="313" customFormat="1" ht="9" customHeight="1" thickBot="1">
      <c r="B82" s="1168"/>
      <c r="C82" s="529" t="s">
        <v>7</v>
      </c>
      <c r="D82" s="529" t="s">
        <v>8</v>
      </c>
      <c r="E82" s="529" t="s">
        <v>8</v>
      </c>
      <c r="F82" s="529" t="s">
        <v>8</v>
      </c>
    </row>
    <row r="83" spans="2:6" s="313" customFormat="1" ht="15.75" thickBot="1">
      <c r="B83" s="532" t="s">
        <v>41</v>
      </c>
      <c r="C83" s="256">
        <f>C84+C85+C86+C87</f>
        <v>0</v>
      </c>
      <c r="D83" s="256">
        <f t="shared" ref="D83:F83" si="11">D84+D85+D86+D87</f>
        <v>0</v>
      </c>
      <c r="E83" s="256">
        <f t="shared" si="11"/>
        <v>0</v>
      </c>
      <c r="F83" s="256">
        <f t="shared" si="11"/>
        <v>0</v>
      </c>
    </row>
    <row r="84" spans="2:6" s="313" customFormat="1" ht="15.75" thickBot="1">
      <c r="B84" s="533" t="s">
        <v>154</v>
      </c>
      <c r="C84" s="256"/>
      <c r="D84" s="256">
        <v>0</v>
      </c>
      <c r="E84" s="256">
        <v>0</v>
      </c>
      <c r="F84" s="256">
        <v>0</v>
      </c>
    </row>
    <row r="85" spans="2:6" s="313" customFormat="1" ht="15.75" thickBot="1">
      <c r="B85" s="533" t="s">
        <v>159</v>
      </c>
      <c r="C85" s="256"/>
      <c r="D85" s="256"/>
      <c r="E85" s="256"/>
      <c r="F85" s="256"/>
    </row>
    <row r="86" spans="2:6" s="313" customFormat="1" ht="15.75" thickBot="1">
      <c r="B86" s="533" t="s">
        <v>160</v>
      </c>
      <c r="C86" s="256"/>
      <c r="D86" s="256"/>
      <c r="E86" s="256"/>
      <c r="F86" s="256"/>
    </row>
    <row r="87" spans="2:6" s="313" customFormat="1" ht="15.75" thickBot="1">
      <c r="B87" s="533" t="s">
        <v>161</v>
      </c>
      <c r="C87" s="256"/>
      <c r="D87" s="256"/>
      <c r="E87" s="256"/>
      <c r="F87" s="256"/>
    </row>
    <row r="88" spans="2:6" s="313" customFormat="1" ht="15.75" thickBot="1">
      <c r="B88" s="532" t="s">
        <v>42</v>
      </c>
      <c r="C88" s="255">
        <f>C89+C90+C91+C92</f>
        <v>0</v>
      </c>
      <c r="D88" s="255">
        <f t="shared" ref="D88:F88" si="12">D89+D90+D91+D92</f>
        <v>0</v>
      </c>
      <c r="E88" s="255">
        <f t="shared" si="12"/>
        <v>0</v>
      </c>
      <c r="F88" s="255">
        <f t="shared" si="12"/>
        <v>0</v>
      </c>
    </row>
    <row r="89" spans="2:6" s="313" customFormat="1" ht="15.75" thickBot="1">
      <c r="B89" s="533" t="s">
        <v>154</v>
      </c>
      <c r="C89" s="255"/>
      <c r="D89" s="256"/>
      <c r="E89" s="256"/>
      <c r="F89" s="256"/>
    </row>
    <row r="90" spans="2:6" s="313" customFormat="1" ht="15.75" thickBot="1">
      <c r="B90" s="533" t="s">
        <v>159</v>
      </c>
      <c r="C90" s="255"/>
      <c r="D90" s="256"/>
      <c r="E90" s="256"/>
      <c r="F90" s="256"/>
    </row>
    <row r="91" spans="2:6" s="313" customFormat="1" ht="15.75" thickBot="1">
      <c r="B91" s="533" t="s">
        <v>160</v>
      </c>
      <c r="C91" s="255"/>
      <c r="D91" s="256"/>
      <c r="E91" s="256"/>
      <c r="F91" s="256"/>
    </row>
    <row r="92" spans="2:6" s="313" customFormat="1" ht="15.75" thickBot="1">
      <c r="B92" s="533" t="s">
        <v>161</v>
      </c>
      <c r="C92" s="255"/>
      <c r="D92" s="256"/>
      <c r="E92" s="256"/>
      <c r="F92" s="256"/>
    </row>
    <row r="93" spans="2:6" s="313" customFormat="1" ht="15.75" thickBot="1">
      <c r="B93" s="543" t="s">
        <v>30</v>
      </c>
      <c r="C93" s="255">
        <f>C83+C88</f>
        <v>0</v>
      </c>
      <c r="D93" s="255">
        <f t="shared" ref="D93:F93" si="13">D83+D88</f>
        <v>0</v>
      </c>
      <c r="E93" s="255">
        <f t="shared" si="13"/>
        <v>0</v>
      </c>
      <c r="F93" s="255">
        <f t="shared" si="13"/>
        <v>0</v>
      </c>
    </row>
    <row r="94" spans="2:6" s="313" customFormat="1" ht="15.75" thickBot="1">
      <c r="B94" s="527" t="s">
        <v>48</v>
      </c>
      <c r="C94" s="1300" t="s">
        <v>790</v>
      </c>
      <c r="D94" s="1301"/>
      <c r="E94" s="1302"/>
      <c r="F94" s="1303"/>
    </row>
    <row r="95" spans="2:6" s="313" customFormat="1" ht="17.25" customHeight="1" thickBot="1">
      <c r="B95" s="527" t="s">
        <v>32</v>
      </c>
      <c r="C95" s="527"/>
      <c r="D95" s="542" t="s">
        <v>156</v>
      </c>
      <c r="E95" s="1183" t="s">
        <v>786</v>
      </c>
      <c r="F95" s="1184"/>
    </row>
    <row r="96" spans="2:6" s="313" customFormat="1" ht="15.75" customHeight="1" thickBot="1">
      <c r="B96" s="520" t="s">
        <v>14</v>
      </c>
      <c r="C96" s="1197" t="s">
        <v>789</v>
      </c>
      <c r="D96" s="1198"/>
      <c r="E96" s="1198"/>
      <c r="F96" s="1199"/>
    </row>
    <row r="97" spans="2:11" s="313" customFormat="1" ht="12.75" customHeight="1" thickBot="1">
      <c r="B97" s="520" t="s">
        <v>15</v>
      </c>
      <c r="C97" s="1175" t="s">
        <v>420</v>
      </c>
      <c r="D97" s="1176"/>
      <c r="E97" s="1176"/>
      <c r="F97" s="1177"/>
    </row>
    <row r="98" spans="2:11" s="313" customFormat="1" ht="9" customHeight="1">
      <c r="B98" s="1167"/>
      <c r="C98" s="528">
        <f>C81</f>
        <v>2021</v>
      </c>
      <c r="D98" s="528">
        <f>D81</f>
        <v>2022</v>
      </c>
      <c r="E98" s="528">
        <f>E81</f>
        <v>2023</v>
      </c>
      <c r="F98" s="528">
        <f>F81</f>
        <v>2024</v>
      </c>
    </row>
    <row r="99" spans="2:11" s="313" customFormat="1" ht="15.75" thickBot="1">
      <c r="B99" s="1168"/>
      <c r="C99" s="529" t="s">
        <v>7</v>
      </c>
      <c r="D99" s="529" t="s">
        <v>8</v>
      </c>
      <c r="E99" s="529" t="s">
        <v>8</v>
      </c>
      <c r="F99" s="529" t="s">
        <v>8</v>
      </c>
    </row>
    <row r="100" spans="2:11" s="313" customFormat="1" ht="15.75" thickBot="1">
      <c r="B100" s="520" t="s">
        <v>16</v>
      </c>
      <c r="C100" s="497">
        <v>3</v>
      </c>
      <c r="D100" s="497">
        <v>0</v>
      </c>
      <c r="E100" s="497">
        <v>0</v>
      </c>
      <c r="F100" s="497">
        <v>0</v>
      </c>
    </row>
    <row r="101" spans="2:11" s="313" customFormat="1" ht="15.75" thickBot="1">
      <c r="B101" s="520" t="s">
        <v>17</v>
      </c>
      <c r="C101" s="254">
        <v>926</v>
      </c>
      <c r="D101" s="254">
        <v>0</v>
      </c>
      <c r="E101" s="254">
        <v>0</v>
      </c>
      <c r="F101" s="254">
        <v>0</v>
      </c>
    </row>
    <row r="102" spans="2:11" s="313" customFormat="1" ht="15.75" thickBot="1">
      <c r="B102" s="520" t="s">
        <v>18</v>
      </c>
      <c r="C102" s="254">
        <f>C101/C100</f>
        <v>308.66666666666669</v>
      </c>
      <c r="D102" s="254">
        <v>0</v>
      </c>
      <c r="E102" s="254">
        <v>0</v>
      </c>
      <c r="F102" s="254">
        <v>0</v>
      </c>
      <c r="G102" s="531"/>
      <c r="H102" s="531"/>
      <c r="I102" s="531"/>
      <c r="J102" s="531"/>
      <c r="K102" s="531"/>
    </row>
    <row r="103" spans="2:11" s="313" customFormat="1" ht="15.75" thickBot="1">
      <c r="B103" s="520" t="s">
        <v>19</v>
      </c>
      <c r="C103" s="497" t="s">
        <v>20</v>
      </c>
      <c r="D103" s="530">
        <v>0</v>
      </c>
      <c r="E103" s="530">
        <v>0</v>
      </c>
      <c r="F103" s="530">
        <v>0</v>
      </c>
    </row>
    <row r="104" spans="2:11" s="313" customFormat="1" ht="15.75" thickBot="1">
      <c r="B104" s="520" t="s">
        <v>21</v>
      </c>
      <c r="C104" s="497" t="s">
        <v>20</v>
      </c>
      <c r="D104" s="530">
        <v>0</v>
      </c>
      <c r="E104" s="530">
        <v>0</v>
      </c>
      <c r="F104" s="530">
        <v>0</v>
      </c>
    </row>
    <row r="105" spans="2:11" s="313" customFormat="1" ht="15.75" thickBot="1">
      <c r="B105" s="520" t="s">
        <v>22</v>
      </c>
      <c r="C105" s="497" t="s">
        <v>20</v>
      </c>
      <c r="D105" s="530">
        <v>0</v>
      </c>
      <c r="E105" s="530">
        <v>0</v>
      </c>
      <c r="F105" s="530">
        <v>0</v>
      </c>
    </row>
    <row r="106" spans="2:11" s="313" customFormat="1" ht="12.75" customHeight="1" thickBot="1">
      <c r="B106" s="1164" t="s">
        <v>131</v>
      </c>
      <c r="C106" s="1165"/>
      <c r="D106" s="1165"/>
      <c r="E106" s="1165"/>
      <c r="F106" s="1166"/>
    </row>
    <row r="107" spans="2:11" s="313" customFormat="1" ht="9" customHeight="1">
      <c r="B107" s="1167"/>
      <c r="C107" s="528">
        <f>C98</f>
        <v>2021</v>
      </c>
      <c r="D107" s="528">
        <f t="shared" ref="D107:F107" si="14">D98</f>
        <v>2022</v>
      </c>
      <c r="E107" s="528">
        <f t="shared" si="14"/>
        <v>2023</v>
      </c>
      <c r="F107" s="528">
        <f t="shared" si="14"/>
        <v>2024</v>
      </c>
    </row>
    <row r="108" spans="2:11" s="313" customFormat="1" ht="15.75" thickBot="1">
      <c r="B108" s="1168"/>
      <c r="C108" s="529" t="s">
        <v>7</v>
      </c>
      <c r="D108" s="529" t="s">
        <v>8</v>
      </c>
      <c r="E108" s="529" t="s">
        <v>8</v>
      </c>
      <c r="F108" s="529" t="s">
        <v>8</v>
      </c>
    </row>
    <row r="109" spans="2:11" s="313" customFormat="1" ht="15.75" thickBot="1">
      <c r="B109" s="532" t="s">
        <v>41</v>
      </c>
      <c r="C109" s="256">
        <f>C110+C111+C112+C113</f>
        <v>0</v>
      </c>
      <c r="D109" s="256">
        <f t="shared" ref="D109:F109" si="15">D110+D111+D112+D113</f>
        <v>0</v>
      </c>
      <c r="E109" s="256">
        <f t="shared" si="15"/>
        <v>0</v>
      </c>
      <c r="F109" s="256">
        <f t="shared" si="15"/>
        <v>0</v>
      </c>
    </row>
    <row r="110" spans="2:11" s="313" customFormat="1" ht="15.75" thickBot="1">
      <c r="B110" s="533" t="s">
        <v>154</v>
      </c>
      <c r="C110" s="256"/>
      <c r="D110" s="256"/>
      <c r="E110" s="256"/>
      <c r="F110" s="256"/>
    </row>
    <row r="111" spans="2:11" s="313" customFormat="1" ht="15.75" thickBot="1">
      <c r="B111" s="533" t="s">
        <v>159</v>
      </c>
      <c r="C111" s="256"/>
      <c r="D111" s="256"/>
      <c r="E111" s="256"/>
      <c r="F111" s="256"/>
    </row>
    <row r="112" spans="2:11" s="313" customFormat="1" ht="15.75" thickBot="1">
      <c r="B112" s="533" t="s">
        <v>160</v>
      </c>
      <c r="C112" s="256"/>
      <c r="D112" s="256"/>
      <c r="E112" s="256"/>
      <c r="F112" s="256"/>
    </row>
    <row r="113" spans="2:11" s="313" customFormat="1" ht="15.75" thickBot="1">
      <c r="B113" s="533" t="s">
        <v>161</v>
      </c>
      <c r="C113" s="256"/>
      <c r="D113" s="256"/>
      <c r="E113" s="256"/>
      <c r="F113" s="256"/>
    </row>
    <row r="114" spans="2:11" s="313" customFormat="1" ht="15.75" thickBot="1">
      <c r="B114" s="532" t="s">
        <v>42</v>
      </c>
      <c r="C114" s="255">
        <f>C115+C116+C117+C118</f>
        <v>926</v>
      </c>
      <c r="D114" s="255">
        <f t="shared" ref="D114:F114" si="16">D115+D116+D117+D118</f>
        <v>0</v>
      </c>
      <c r="E114" s="255">
        <f t="shared" si="16"/>
        <v>0</v>
      </c>
      <c r="F114" s="255">
        <f t="shared" si="16"/>
        <v>0</v>
      </c>
    </row>
    <row r="115" spans="2:11" s="313" customFormat="1" ht="15.75" thickBot="1">
      <c r="B115" s="533" t="s">
        <v>154</v>
      </c>
      <c r="C115" s="255">
        <v>0</v>
      </c>
      <c r="D115" s="256">
        <v>0</v>
      </c>
      <c r="E115" s="256">
        <v>0</v>
      </c>
      <c r="F115" s="256">
        <v>0</v>
      </c>
    </row>
    <row r="116" spans="2:11" s="313" customFormat="1" ht="15.75" thickBot="1">
      <c r="B116" s="533" t="s">
        <v>159</v>
      </c>
      <c r="C116" s="255"/>
      <c r="D116" s="256"/>
      <c r="E116" s="256"/>
      <c r="F116" s="256"/>
    </row>
    <row r="117" spans="2:11" s="313" customFormat="1" ht="15.75" thickBot="1">
      <c r="B117" s="533" t="s">
        <v>160</v>
      </c>
      <c r="C117" s="255">
        <v>926</v>
      </c>
      <c r="D117" s="256"/>
      <c r="E117" s="256"/>
      <c r="F117" s="256"/>
    </row>
    <row r="118" spans="2:11" s="313" customFormat="1" ht="15.75" thickBot="1">
      <c r="B118" s="533" t="s">
        <v>161</v>
      </c>
      <c r="C118" s="255"/>
      <c r="D118" s="256"/>
      <c r="E118" s="256"/>
      <c r="F118" s="256"/>
    </row>
    <row r="119" spans="2:11" s="313" customFormat="1" ht="15.75" thickBot="1">
      <c r="B119" s="543" t="s">
        <v>162</v>
      </c>
      <c r="C119" s="255">
        <f>C109+C114</f>
        <v>926</v>
      </c>
      <c r="D119" s="255">
        <f t="shared" ref="D119:F119" si="17">D109+D114</f>
        <v>0</v>
      </c>
      <c r="E119" s="255">
        <f t="shared" si="17"/>
        <v>0</v>
      </c>
      <c r="F119" s="255">
        <f t="shared" si="17"/>
        <v>0</v>
      </c>
    </row>
    <row r="120" spans="2:11" s="313" customFormat="1" ht="15.75" thickBot="1">
      <c r="B120" s="1194" t="s">
        <v>44</v>
      </c>
      <c r="C120" s="1195"/>
      <c r="D120" s="1195"/>
      <c r="E120" s="1195"/>
      <c r="F120" s="1196"/>
    </row>
    <row r="121" spans="2:11" s="313" customFormat="1" ht="15.75" thickBot="1">
      <c r="B121" s="1194" t="s">
        <v>45</v>
      </c>
      <c r="C121" s="1195"/>
      <c r="D121" s="1195"/>
      <c r="E121" s="1195"/>
      <c r="F121" s="1196"/>
    </row>
    <row r="122" spans="2:11" s="313" customFormat="1" ht="30.75" customHeight="1" thickBot="1">
      <c r="B122" s="527" t="s">
        <v>48</v>
      </c>
      <c r="C122" s="1292" t="s">
        <v>421</v>
      </c>
      <c r="D122" s="1293"/>
      <c r="E122" s="1293"/>
      <c r="F122" s="1294"/>
      <c r="G122" s="1185" t="s">
        <v>157</v>
      </c>
      <c r="H122" s="1186"/>
      <c r="I122" s="1186"/>
      <c r="J122" s="1186"/>
      <c r="K122" s="1187"/>
    </row>
    <row r="123" spans="2:11" s="313" customFormat="1" ht="34.5" thickBot="1">
      <c r="B123" s="527" t="s">
        <v>68</v>
      </c>
      <c r="C123" s="527"/>
      <c r="D123" s="542" t="s">
        <v>156</v>
      </c>
      <c r="E123" s="1183" t="s">
        <v>422</v>
      </c>
      <c r="F123" s="1184"/>
      <c r="G123" s="1295"/>
      <c r="H123" s="1296"/>
      <c r="I123" s="1296"/>
      <c r="J123" s="1296"/>
      <c r="K123" s="1297"/>
    </row>
    <row r="124" spans="2:11" s="313" customFormat="1" ht="17.25" customHeight="1" thickBot="1">
      <c r="B124" s="655"/>
      <c r="C124" s="1298"/>
      <c r="D124" s="1299"/>
      <c r="E124" s="1183"/>
      <c r="F124" s="1184"/>
      <c r="G124" s="1188"/>
      <c r="H124" s="1189"/>
      <c r="I124" s="1189"/>
      <c r="J124" s="1189"/>
      <c r="K124" s="1190"/>
    </row>
    <row r="125" spans="2:11" s="313" customFormat="1" ht="15.75" thickBot="1">
      <c r="B125" s="520" t="s">
        <v>14</v>
      </c>
      <c r="C125" s="1191" t="s">
        <v>423</v>
      </c>
      <c r="D125" s="1192"/>
      <c r="E125" s="1192"/>
      <c r="F125" s="1193"/>
    </row>
    <row r="126" spans="2:11" s="313" customFormat="1" ht="12.75" customHeight="1" thickBot="1">
      <c r="B126" s="520" t="s">
        <v>15</v>
      </c>
      <c r="C126" s="1175" t="s">
        <v>424</v>
      </c>
      <c r="D126" s="1176"/>
      <c r="E126" s="1176"/>
      <c r="F126" s="1177"/>
    </row>
    <row r="127" spans="2:11" s="313" customFormat="1" ht="9" customHeight="1">
      <c r="B127" s="1167"/>
      <c r="C127" s="528">
        <f>C107</f>
        <v>2021</v>
      </c>
      <c r="D127" s="528">
        <f>D107</f>
        <v>2022</v>
      </c>
      <c r="E127" s="528">
        <f>E107</f>
        <v>2023</v>
      </c>
      <c r="F127" s="528">
        <f>F107</f>
        <v>2024</v>
      </c>
    </row>
    <row r="128" spans="2:11" s="313" customFormat="1" ht="15.75" thickBot="1">
      <c r="B128" s="1168"/>
      <c r="C128" s="529" t="s">
        <v>7</v>
      </c>
      <c r="D128" s="529" t="s">
        <v>8</v>
      </c>
      <c r="E128" s="529" t="s">
        <v>8</v>
      </c>
      <c r="F128" s="529" t="s">
        <v>8</v>
      </c>
    </row>
    <row r="129" spans="2:11" s="313" customFormat="1" ht="15.75" thickBot="1">
      <c r="B129" s="520" t="s">
        <v>16</v>
      </c>
      <c r="C129" s="254">
        <v>1</v>
      </c>
      <c r="D129" s="254">
        <v>2</v>
      </c>
      <c r="E129" s="254">
        <v>2</v>
      </c>
      <c r="F129" s="254">
        <v>2</v>
      </c>
    </row>
    <row r="130" spans="2:11" s="313" customFormat="1" ht="15.75" thickBot="1">
      <c r="B130" s="520" t="s">
        <v>17</v>
      </c>
      <c r="C130" s="254">
        <f>18527+2236.951</f>
        <v>20763.951000000001</v>
      </c>
      <c r="D130" s="254">
        <v>80000</v>
      </c>
      <c r="E130" s="254">
        <v>80000</v>
      </c>
      <c r="F130" s="254">
        <v>80000</v>
      </c>
    </row>
    <row r="131" spans="2:11" s="313" customFormat="1" ht="15.75" thickBot="1">
      <c r="B131" s="520" t="s">
        <v>18</v>
      </c>
      <c r="C131" s="254">
        <f>C130/C129</f>
        <v>20763.951000000001</v>
      </c>
      <c r="D131" s="254">
        <f t="shared" ref="D131:F131" si="18">D130/D129</f>
        <v>40000</v>
      </c>
      <c r="E131" s="254">
        <f t="shared" si="18"/>
        <v>40000</v>
      </c>
      <c r="F131" s="254">
        <f t="shared" si="18"/>
        <v>40000</v>
      </c>
      <c r="G131" s="531"/>
      <c r="H131" s="531"/>
      <c r="I131" s="531"/>
      <c r="J131" s="531"/>
      <c r="K131" s="531"/>
    </row>
    <row r="132" spans="2:11" s="313" customFormat="1" ht="15.75" thickBot="1">
      <c r="B132" s="520" t="s">
        <v>19</v>
      </c>
      <c r="C132" s="497" t="s">
        <v>20</v>
      </c>
      <c r="D132" s="530">
        <f>D129/C129-1</f>
        <v>1</v>
      </c>
      <c r="E132" s="530">
        <f t="shared" ref="E132:F134" si="19">E129/D129-1</f>
        <v>0</v>
      </c>
      <c r="F132" s="530">
        <f t="shared" si="19"/>
        <v>0</v>
      </c>
    </row>
    <row r="133" spans="2:11" s="313" customFormat="1" ht="15.75" thickBot="1">
      <c r="B133" s="520" t="s">
        <v>21</v>
      </c>
      <c r="C133" s="497" t="s">
        <v>20</v>
      </c>
      <c r="D133" s="530">
        <f>D130/C130-1</f>
        <v>2.8528312843735759</v>
      </c>
      <c r="E133" s="530">
        <f t="shared" si="19"/>
        <v>0</v>
      </c>
      <c r="F133" s="530">
        <f t="shared" si="19"/>
        <v>0</v>
      </c>
    </row>
    <row r="134" spans="2:11" s="313" customFormat="1" ht="15.75" thickBot="1">
      <c r="B134" s="520" t="s">
        <v>22</v>
      </c>
      <c r="C134" s="497" t="s">
        <v>20</v>
      </c>
      <c r="D134" s="530">
        <f>D131/C131-1</f>
        <v>0.92641564218678796</v>
      </c>
      <c r="E134" s="530">
        <f t="shared" si="19"/>
        <v>0</v>
      </c>
      <c r="F134" s="530">
        <f t="shared" si="19"/>
        <v>0</v>
      </c>
    </row>
    <row r="135" spans="2:11" s="313" customFormat="1" ht="12.75" customHeight="1" thickBot="1">
      <c r="B135" s="1164" t="s">
        <v>112</v>
      </c>
      <c r="C135" s="1165"/>
      <c r="D135" s="1165"/>
      <c r="E135" s="1165"/>
      <c r="F135" s="1166"/>
    </row>
    <row r="136" spans="2:11" s="313" customFormat="1" ht="9" customHeight="1">
      <c r="B136" s="1167"/>
      <c r="C136" s="528">
        <f>C127</f>
        <v>2021</v>
      </c>
      <c r="D136" s="528">
        <f t="shared" ref="D136:F136" si="20">D127</f>
        <v>2022</v>
      </c>
      <c r="E136" s="528">
        <f t="shared" si="20"/>
        <v>2023</v>
      </c>
      <c r="F136" s="528">
        <f t="shared" si="20"/>
        <v>2024</v>
      </c>
    </row>
    <row r="137" spans="2:11" s="313" customFormat="1" ht="15.75" thickBot="1">
      <c r="B137" s="1168"/>
      <c r="C137" s="529" t="s">
        <v>7</v>
      </c>
      <c r="D137" s="529" t="s">
        <v>8</v>
      </c>
      <c r="E137" s="529" t="s">
        <v>8</v>
      </c>
      <c r="F137" s="529" t="s">
        <v>8</v>
      </c>
    </row>
    <row r="138" spans="2:11" s="313" customFormat="1" ht="15.75" thickBot="1">
      <c r="B138" s="532" t="s">
        <v>41</v>
      </c>
      <c r="C138" s="256">
        <f>C139+C140+C141+C142</f>
        <v>0</v>
      </c>
      <c r="D138" s="256">
        <f t="shared" ref="D138:F138" si="21">D139+D140+D141+D142</f>
        <v>0</v>
      </c>
      <c r="E138" s="256">
        <f t="shared" si="21"/>
        <v>0</v>
      </c>
      <c r="F138" s="256">
        <f t="shared" si="21"/>
        <v>0</v>
      </c>
    </row>
    <row r="139" spans="2:11" s="313" customFormat="1" ht="15.75" thickBot="1">
      <c r="B139" s="533" t="s">
        <v>154</v>
      </c>
      <c r="C139" s="256"/>
      <c r="D139" s="256"/>
      <c r="E139" s="256"/>
      <c r="F139" s="256"/>
    </row>
    <row r="140" spans="2:11" s="313" customFormat="1" ht="15.75" thickBot="1">
      <c r="B140" s="533" t="s">
        <v>159</v>
      </c>
      <c r="C140" s="256"/>
      <c r="D140" s="256"/>
      <c r="E140" s="256"/>
      <c r="F140" s="256"/>
    </row>
    <row r="141" spans="2:11" s="313" customFormat="1" ht="15.75" thickBot="1">
      <c r="B141" s="533" t="s">
        <v>160</v>
      </c>
      <c r="C141" s="256"/>
      <c r="D141" s="256"/>
      <c r="E141" s="256"/>
      <c r="F141" s="256"/>
    </row>
    <row r="142" spans="2:11" s="313" customFormat="1" ht="15.75" thickBot="1">
      <c r="B142" s="533" t="s">
        <v>161</v>
      </c>
      <c r="C142" s="256"/>
      <c r="D142" s="256"/>
      <c r="E142" s="256"/>
      <c r="F142" s="256"/>
    </row>
    <row r="143" spans="2:11" s="313" customFormat="1" ht="15.75" thickBot="1">
      <c r="B143" s="532" t="s">
        <v>42</v>
      </c>
      <c r="C143" s="255">
        <f>C144+C145+C146+C147</f>
        <v>20763.951000000001</v>
      </c>
      <c r="D143" s="255">
        <f t="shared" ref="D143:F143" si="22">D144+D145+D146+D147</f>
        <v>80000</v>
      </c>
      <c r="E143" s="255">
        <f t="shared" si="22"/>
        <v>80000</v>
      </c>
      <c r="F143" s="255">
        <f t="shared" si="22"/>
        <v>80000</v>
      </c>
      <c r="I143" s="531"/>
    </row>
    <row r="144" spans="2:11" s="313" customFormat="1" ht="15.75" thickBot="1">
      <c r="B144" s="533" t="s">
        <v>154</v>
      </c>
      <c r="C144" s="255">
        <f>18527+2236.951</f>
        <v>20763.951000000001</v>
      </c>
      <c r="D144" s="256">
        <v>80000</v>
      </c>
      <c r="E144" s="256">
        <v>80000</v>
      </c>
      <c r="F144" s="256">
        <v>80000</v>
      </c>
    </row>
    <row r="145" spans="2:11" s="313" customFormat="1" ht="15.75" thickBot="1">
      <c r="B145" s="533" t="s">
        <v>159</v>
      </c>
      <c r="C145" s="255"/>
      <c r="D145" s="256"/>
      <c r="E145" s="256"/>
      <c r="F145" s="256"/>
    </row>
    <row r="146" spans="2:11" s="313" customFormat="1" ht="15.75" thickBot="1">
      <c r="B146" s="533" t="s">
        <v>160</v>
      </c>
      <c r="C146" s="255"/>
      <c r="D146" s="256"/>
      <c r="E146" s="256"/>
      <c r="F146" s="256"/>
    </row>
    <row r="147" spans="2:11" s="313" customFormat="1" ht="15.75" thickBot="1">
      <c r="B147" s="533" t="s">
        <v>161</v>
      </c>
      <c r="C147" s="255"/>
      <c r="D147" s="256"/>
      <c r="E147" s="256"/>
      <c r="F147" s="256"/>
    </row>
    <row r="148" spans="2:11" s="313" customFormat="1" ht="15.75" thickBot="1">
      <c r="B148" s="543" t="s">
        <v>30</v>
      </c>
      <c r="C148" s="255">
        <f>C138+C143</f>
        <v>20763.951000000001</v>
      </c>
      <c r="D148" s="255">
        <f t="shared" ref="D148:F148" si="23">D138+D143</f>
        <v>80000</v>
      </c>
      <c r="E148" s="255">
        <f t="shared" si="23"/>
        <v>80000</v>
      </c>
      <c r="F148" s="255">
        <f t="shared" si="23"/>
        <v>80000</v>
      </c>
    </row>
    <row r="149" spans="2:11" s="313" customFormat="1" ht="30.75" customHeight="1" thickBot="1">
      <c r="B149" s="527" t="s">
        <v>32</v>
      </c>
      <c r="C149" s="527"/>
      <c r="D149" s="542" t="s">
        <v>156</v>
      </c>
      <c r="E149" s="1183" t="s">
        <v>788</v>
      </c>
      <c r="F149" s="1184"/>
    </row>
    <row r="150" spans="2:11" s="313" customFormat="1" ht="23.25" customHeight="1" thickBot="1">
      <c r="B150" s="520" t="s">
        <v>14</v>
      </c>
      <c r="C150" s="1191" t="s">
        <v>787</v>
      </c>
      <c r="D150" s="1192"/>
      <c r="E150" s="1192"/>
      <c r="F150" s="1193"/>
    </row>
    <row r="151" spans="2:11" s="313" customFormat="1" ht="12.75" customHeight="1" thickBot="1">
      <c r="B151" s="520" t="s">
        <v>15</v>
      </c>
      <c r="C151" s="1175" t="s">
        <v>424</v>
      </c>
      <c r="D151" s="1176"/>
      <c r="E151" s="1176"/>
      <c r="F151" s="1177"/>
    </row>
    <row r="152" spans="2:11" ht="9" customHeight="1">
      <c r="B152" s="986"/>
      <c r="C152" s="230">
        <f>C136</f>
        <v>2021</v>
      </c>
      <c r="D152" s="230">
        <f t="shared" ref="D152:F152" si="24">D136</f>
        <v>2022</v>
      </c>
      <c r="E152" s="230">
        <f t="shared" si="24"/>
        <v>2023</v>
      </c>
      <c r="F152" s="230">
        <f t="shared" si="24"/>
        <v>2024</v>
      </c>
    </row>
    <row r="153" spans="2:11" ht="15.75" thickBot="1">
      <c r="B153" s="987"/>
      <c r="C153" s="231" t="s">
        <v>7</v>
      </c>
      <c r="D153" s="231" t="s">
        <v>8</v>
      </c>
      <c r="E153" s="231" t="s">
        <v>8</v>
      </c>
      <c r="F153" s="231" t="s">
        <v>8</v>
      </c>
    </row>
    <row r="154" spans="2:11" ht="15.75" thickBot="1">
      <c r="B154" s="215" t="s">
        <v>16</v>
      </c>
      <c r="C154" s="497">
        <v>1</v>
      </c>
      <c r="D154" s="497">
        <v>0</v>
      </c>
      <c r="E154" s="497">
        <v>0</v>
      </c>
      <c r="F154" s="497">
        <v>0</v>
      </c>
    </row>
    <row r="155" spans="2:11" ht="15.75" thickBot="1">
      <c r="B155" s="215" t="s">
        <v>17</v>
      </c>
      <c r="C155" s="254">
        <v>44473</v>
      </c>
      <c r="D155" s="254">
        <v>0</v>
      </c>
      <c r="E155" s="254">
        <v>0</v>
      </c>
      <c r="F155" s="254">
        <v>0</v>
      </c>
    </row>
    <row r="156" spans="2:11" ht="15.75" thickBot="1">
      <c r="B156" s="215" t="s">
        <v>18</v>
      </c>
      <c r="C156" s="232">
        <f>C155/C154</f>
        <v>44473</v>
      </c>
      <c r="D156" s="232">
        <v>0</v>
      </c>
      <c r="E156" s="232">
        <v>0</v>
      </c>
      <c r="F156" s="232">
        <v>0</v>
      </c>
      <c r="G156" s="235"/>
      <c r="H156" s="235"/>
      <c r="I156" s="235"/>
      <c r="J156" s="235"/>
      <c r="K156" s="235"/>
    </row>
    <row r="157" spans="2:11" ht="15.75" thickBot="1">
      <c r="B157" s="215" t="s">
        <v>19</v>
      </c>
      <c r="C157" s="233" t="s">
        <v>20</v>
      </c>
      <c r="D157" s="234">
        <v>0</v>
      </c>
      <c r="E157" s="234">
        <v>0</v>
      </c>
      <c r="F157" s="234">
        <v>0</v>
      </c>
    </row>
    <row r="158" spans="2:11" ht="15.75" thickBot="1">
      <c r="B158" s="215" t="s">
        <v>21</v>
      </c>
      <c r="C158" s="233" t="s">
        <v>20</v>
      </c>
      <c r="D158" s="234">
        <v>0</v>
      </c>
      <c r="E158" s="234">
        <v>0</v>
      </c>
      <c r="F158" s="234">
        <v>0</v>
      </c>
    </row>
    <row r="159" spans="2:11" ht="15.75" thickBot="1">
      <c r="B159" s="215" t="s">
        <v>22</v>
      </c>
      <c r="C159" s="233" t="s">
        <v>20</v>
      </c>
      <c r="D159" s="234">
        <v>0</v>
      </c>
      <c r="E159" s="234">
        <v>0</v>
      </c>
      <c r="F159" s="234">
        <v>0</v>
      </c>
    </row>
    <row r="160" spans="2:11" ht="12.75" customHeight="1" thickBot="1">
      <c r="B160" s="988" t="s">
        <v>131</v>
      </c>
      <c r="C160" s="989"/>
      <c r="D160" s="989"/>
      <c r="E160" s="989"/>
      <c r="F160" s="990"/>
    </row>
    <row r="161" spans="2:6" ht="9" customHeight="1">
      <c r="B161" s="986"/>
      <c r="C161" s="230">
        <f>C152</f>
        <v>2021</v>
      </c>
      <c r="D161" s="230">
        <f t="shared" ref="D161:F161" si="25">D152</f>
        <v>2022</v>
      </c>
      <c r="E161" s="230">
        <f t="shared" si="25"/>
        <v>2023</v>
      </c>
      <c r="F161" s="230">
        <f t="shared" si="25"/>
        <v>2024</v>
      </c>
    </row>
    <row r="162" spans="2:6" ht="15.75" thickBot="1">
      <c r="B162" s="987"/>
      <c r="C162" s="231" t="s">
        <v>7</v>
      </c>
      <c r="D162" s="231" t="s">
        <v>8</v>
      </c>
      <c r="E162" s="231" t="s">
        <v>8</v>
      </c>
      <c r="F162" s="231" t="s">
        <v>8</v>
      </c>
    </row>
    <row r="163" spans="2:6" ht="15.75" thickBot="1">
      <c r="B163" s="236" t="s">
        <v>41</v>
      </c>
      <c r="C163" s="237">
        <f>C164+C165+C166+C167</f>
        <v>0</v>
      </c>
      <c r="D163" s="237">
        <f t="shared" ref="D163:F163" si="26">D164+D165+D166+D167</f>
        <v>0</v>
      </c>
      <c r="E163" s="237">
        <f t="shared" si="26"/>
        <v>0</v>
      </c>
      <c r="F163" s="237">
        <f t="shared" si="26"/>
        <v>0</v>
      </c>
    </row>
    <row r="164" spans="2:6" ht="15.75" thickBot="1">
      <c r="B164" s="238" t="s">
        <v>154</v>
      </c>
      <c r="C164" s="237"/>
      <c r="D164" s="237"/>
      <c r="E164" s="237"/>
      <c r="F164" s="237"/>
    </row>
    <row r="165" spans="2:6" ht="15.75" thickBot="1">
      <c r="B165" s="238" t="s">
        <v>159</v>
      </c>
      <c r="C165" s="237">
        <v>0</v>
      </c>
      <c r="D165" s="237">
        <v>0</v>
      </c>
      <c r="E165" s="237">
        <v>0</v>
      </c>
      <c r="F165" s="237">
        <v>0</v>
      </c>
    </row>
    <row r="166" spans="2:6" ht="15.75" thickBot="1">
      <c r="B166" s="238" t="s">
        <v>160</v>
      </c>
      <c r="C166" s="237"/>
      <c r="D166" s="237"/>
      <c r="E166" s="237"/>
      <c r="F166" s="237"/>
    </row>
    <row r="167" spans="2:6" ht="15.75" thickBot="1">
      <c r="B167" s="238" t="s">
        <v>161</v>
      </c>
      <c r="C167" s="237"/>
      <c r="D167" s="237"/>
      <c r="E167" s="237"/>
      <c r="F167" s="237"/>
    </row>
    <row r="168" spans="2:6" ht="15.75" thickBot="1">
      <c r="B168" s="236" t="s">
        <v>42</v>
      </c>
      <c r="C168" s="240">
        <f>C169+C170+C171+C172</f>
        <v>44473</v>
      </c>
      <c r="D168" s="240">
        <f t="shared" ref="D168:F168" si="27">D169+D170+D171+D172</f>
        <v>0</v>
      </c>
      <c r="E168" s="240">
        <f t="shared" si="27"/>
        <v>0</v>
      </c>
      <c r="F168" s="240">
        <f t="shared" si="27"/>
        <v>0</v>
      </c>
    </row>
    <row r="169" spans="2:6" ht="15.75" thickBot="1">
      <c r="B169" s="238" t="s">
        <v>154</v>
      </c>
      <c r="C169" s="240">
        <v>44473</v>
      </c>
      <c r="D169" s="237"/>
      <c r="E169" s="237"/>
      <c r="F169" s="237"/>
    </row>
    <row r="170" spans="2:6" ht="15.75" thickBot="1">
      <c r="B170" s="238" t="s">
        <v>159</v>
      </c>
      <c r="C170" s="240"/>
      <c r="D170" s="237"/>
      <c r="E170" s="237"/>
      <c r="F170" s="237"/>
    </row>
    <row r="171" spans="2:6" ht="15.75" thickBot="1">
      <c r="B171" s="238" t="s">
        <v>160</v>
      </c>
      <c r="C171" s="240"/>
      <c r="D171" s="237"/>
      <c r="E171" s="237"/>
      <c r="F171" s="237"/>
    </row>
    <row r="172" spans="2:6" ht="15.75" thickBot="1">
      <c r="B172" s="238" t="s">
        <v>161</v>
      </c>
      <c r="C172" s="240"/>
      <c r="D172" s="237"/>
      <c r="E172" s="237"/>
      <c r="F172" s="237"/>
    </row>
    <row r="173" spans="2:6" ht="15.75" thickBot="1">
      <c r="B173" s="260" t="s">
        <v>162</v>
      </c>
      <c r="C173" s="240">
        <f>C163+C168</f>
        <v>44473</v>
      </c>
      <c r="D173" s="240">
        <f t="shared" ref="D173:F173" si="28">D163+D168</f>
        <v>0</v>
      </c>
      <c r="E173" s="240">
        <f t="shared" si="28"/>
        <v>0</v>
      </c>
      <c r="F173" s="240">
        <f t="shared" si="28"/>
        <v>0</v>
      </c>
    </row>
    <row r="174" spans="2:6" ht="34.5" thickBot="1">
      <c r="B174" s="227" t="s">
        <v>34</v>
      </c>
      <c r="C174" s="375"/>
      <c r="D174" s="376" t="s">
        <v>156</v>
      </c>
      <c r="E174" s="228" t="s">
        <v>786</v>
      </c>
      <c r="F174" s="378"/>
    </row>
    <row r="175" spans="2:6" ht="15.75" thickBot="1">
      <c r="B175" s="215" t="s">
        <v>14</v>
      </c>
      <c r="C175" s="995" t="s">
        <v>785</v>
      </c>
      <c r="D175" s="996"/>
      <c r="E175" s="996"/>
      <c r="F175" s="997"/>
    </row>
    <row r="176" spans="2:6" ht="15.75" thickBot="1">
      <c r="B176" s="215" t="s">
        <v>15</v>
      </c>
      <c r="C176" s="991" t="s">
        <v>420</v>
      </c>
      <c r="D176" s="984"/>
      <c r="E176" s="984"/>
      <c r="F176" s="985"/>
    </row>
    <row r="177" spans="2:11">
      <c r="B177" s="986"/>
      <c r="C177" s="230">
        <v>2021</v>
      </c>
      <c r="D177" s="230">
        <v>2022</v>
      </c>
      <c r="E177" s="230">
        <v>2023</v>
      </c>
      <c r="F177" s="230">
        <v>2024</v>
      </c>
    </row>
    <row r="178" spans="2:11" ht="15.75" thickBot="1">
      <c r="B178" s="987"/>
      <c r="C178" s="231" t="s">
        <v>7</v>
      </c>
      <c r="D178" s="231" t="s">
        <v>8</v>
      </c>
      <c r="E178" s="231" t="s">
        <v>8</v>
      </c>
      <c r="F178" s="231" t="s">
        <v>8</v>
      </c>
    </row>
    <row r="179" spans="2:11" ht="15.75" thickBot="1">
      <c r="B179" s="215" t="s">
        <v>16</v>
      </c>
      <c r="C179" s="233">
        <v>1</v>
      </c>
      <c r="D179" s="233">
        <v>0</v>
      </c>
      <c r="E179" s="233">
        <v>0</v>
      </c>
      <c r="F179" s="233">
        <v>0</v>
      </c>
    </row>
    <row r="180" spans="2:11" ht="15.75" thickBot="1">
      <c r="B180" s="215" t="s">
        <v>17</v>
      </c>
      <c r="C180" s="232">
        <v>50000</v>
      </c>
      <c r="D180" s="232">
        <f t="shared" ref="D180:F180" si="29">D198</f>
        <v>0</v>
      </c>
      <c r="E180" s="232">
        <f t="shared" si="29"/>
        <v>0</v>
      </c>
      <c r="F180" s="232">
        <f t="shared" si="29"/>
        <v>0</v>
      </c>
    </row>
    <row r="181" spans="2:11" ht="15.75" thickBot="1">
      <c r="B181" s="215" t="s">
        <v>18</v>
      </c>
      <c r="C181" s="232">
        <f>C180/C179</f>
        <v>50000</v>
      </c>
      <c r="D181" s="232">
        <v>0</v>
      </c>
      <c r="E181" s="232">
        <v>0</v>
      </c>
      <c r="F181" s="232">
        <v>0</v>
      </c>
      <c r="G181" s="235"/>
      <c r="H181" s="235"/>
      <c r="I181" s="235"/>
      <c r="J181" s="235"/>
      <c r="K181" s="235"/>
    </row>
    <row r="182" spans="2:11" ht="15.75" thickBot="1">
      <c r="B182" s="215" t="s">
        <v>19</v>
      </c>
      <c r="C182" s="233" t="s">
        <v>20</v>
      </c>
      <c r="D182" s="234">
        <v>0</v>
      </c>
      <c r="E182" s="234">
        <v>0</v>
      </c>
      <c r="F182" s="234">
        <v>0</v>
      </c>
    </row>
    <row r="183" spans="2:11" ht="15.75" thickBot="1">
      <c r="B183" s="215" t="s">
        <v>21</v>
      </c>
      <c r="C183" s="233" t="s">
        <v>20</v>
      </c>
      <c r="D183" s="234">
        <v>0</v>
      </c>
      <c r="E183" s="234">
        <v>0</v>
      </c>
      <c r="F183" s="234">
        <v>0</v>
      </c>
    </row>
    <row r="184" spans="2:11" ht="15.75" thickBot="1">
      <c r="B184" s="215" t="s">
        <v>22</v>
      </c>
      <c r="C184" s="233" t="s">
        <v>20</v>
      </c>
      <c r="D184" s="234">
        <v>0</v>
      </c>
      <c r="E184" s="234">
        <v>0</v>
      </c>
      <c r="F184" s="234">
        <v>0</v>
      </c>
    </row>
    <row r="185" spans="2:11" ht="15.75" thickBot="1">
      <c r="B185" s="988" t="s">
        <v>164</v>
      </c>
      <c r="C185" s="989"/>
      <c r="D185" s="989"/>
      <c r="E185" s="989"/>
      <c r="F185" s="990"/>
    </row>
    <row r="186" spans="2:11">
      <c r="B186" s="986"/>
      <c r="C186" s="230">
        <v>2021</v>
      </c>
      <c r="D186" s="230">
        <v>2022</v>
      </c>
      <c r="E186" s="230">
        <v>2023</v>
      </c>
      <c r="F186" s="230">
        <v>2024</v>
      </c>
    </row>
    <row r="187" spans="2:11" ht="15.75" thickBot="1">
      <c r="B187" s="987"/>
      <c r="C187" s="231" t="s">
        <v>7</v>
      </c>
      <c r="D187" s="231" t="s">
        <v>8</v>
      </c>
      <c r="E187" s="231" t="s">
        <v>8</v>
      </c>
      <c r="F187" s="231" t="s">
        <v>8</v>
      </c>
    </row>
    <row r="188" spans="2:11" ht="15.75" thickBot="1">
      <c r="B188" s="236" t="s">
        <v>41</v>
      </c>
      <c r="C188" s="237">
        <f>C189+C190+C191+C192</f>
        <v>0</v>
      </c>
      <c r="D188" s="237">
        <f t="shared" ref="D188:F188" si="30">D189+D190+D191+D192</f>
        <v>0</v>
      </c>
      <c r="E188" s="237">
        <f t="shared" si="30"/>
        <v>0</v>
      </c>
      <c r="F188" s="237">
        <f t="shared" si="30"/>
        <v>0</v>
      </c>
    </row>
    <row r="189" spans="2:11" ht="15.75" thickBot="1">
      <c r="B189" s="238" t="s">
        <v>154</v>
      </c>
      <c r="C189" s="237"/>
      <c r="D189" s="237"/>
      <c r="E189" s="237"/>
      <c r="F189" s="237"/>
    </row>
    <row r="190" spans="2:11" ht="15.75" thickBot="1">
      <c r="B190" s="238" t="s">
        <v>159</v>
      </c>
      <c r="C190" s="237"/>
      <c r="D190" s="237"/>
      <c r="E190" s="237"/>
      <c r="F190" s="237"/>
    </row>
    <row r="191" spans="2:11" ht="15.75" thickBot="1">
      <c r="B191" s="238" t="s">
        <v>160</v>
      </c>
      <c r="C191" s="237"/>
      <c r="D191" s="237"/>
      <c r="E191" s="237"/>
      <c r="F191" s="237"/>
    </row>
    <row r="192" spans="2:11" ht="15.75" thickBot="1">
      <c r="B192" s="238" t="s">
        <v>161</v>
      </c>
      <c r="C192" s="237"/>
      <c r="D192" s="237"/>
      <c r="E192" s="237"/>
      <c r="F192" s="237"/>
    </row>
    <row r="193" spans="2:11" ht="15.75" thickBot="1">
      <c r="B193" s="236" t="s">
        <v>42</v>
      </c>
      <c r="C193" s="240">
        <f>C194+C195+C196+C197</f>
        <v>50000</v>
      </c>
      <c r="D193" s="240">
        <f t="shared" ref="D193:F193" si="31">D194+D195+D196+D197</f>
        <v>0</v>
      </c>
      <c r="E193" s="240">
        <f t="shared" si="31"/>
        <v>0</v>
      </c>
      <c r="F193" s="240">
        <f t="shared" si="31"/>
        <v>0</v>
      </c>
    </row>
    <row r="194" spans="2:11" ht="15.75" thickBot="1">
      <c r="B194" s="238" t="s">
        <v>154</v>
      </c>
      <c r="C194" s="240"/>
      <c r="D194" s="237"/>
      <c r="E194" s="237"/>
      <c r="F194" s="237"/>
    </row>
    <row r="195" spans="2:11" ht="15.75" thickBot="1">
      <c r="B195" s="238" t="s">
        <v>159</v>
      </c>
      <c r="C195" s="240">
        <v>50000</v>
      </c>
      <c r="D195" s="237"/>
      <c r="E195" s="237"/>
      <c r="F195" s="237"/>
    </row>
    <row r="196" spans="2:11" ht="15.75" thickBot="1">
      <c r="B196" s="238" t="s">
        <v>160</v>
      </c>
      <c r="C196" s="240"/>
      <c r="D196" s="237"/>
      <c r="E196" s="237"/>
      <c r="F196" s="237"/>
    </row>
    <row r="197" spans="2:11" ht="15.75" thickBot="1">
      <c r="B197" s="238" t="s">
        <v>161</v>
      </c>
      <c r="C197" s="240"/>
      <c r="D197" s="237"/>
      <c r="E197" s="237"/>
      <c r="F197" s="237"/>
    </row>
    <row r="198" spans="2:11" ht="15.75" thickBot="1">
      <c r="B198" s="247" t="s">
        <v>165</v>
      </c>
      <c r="C198" s="240">
        <f>C188+C193</f>
        <v>50000</v>
      </c>
      <c r="D198" s="240">
        <f t="shared" ref="D198:F198" si="32">D188+D193</f>
        <v>0</v>
      </c>
      <c r="E198" s="240">
        <f t="shared" si="32"/>
        <v>0</v>
      </c>
      <c r="F198" s="240">
        <f t="shared" si="32"/>
        <v>0</v>
      </c>
    </row>
    <row r="199" spans="2:11" ht="34.5" thickBot="1">
      <c r="B199" s="227" t="s">
        <v>36</v>
      </c>
      <c r="C199" s="375"/>
      <c r="D199" s="376" t="s">
        <v>156</v>
      </c>
      <c r="E199" s="228" t="s">
        <v>2908</v>
      </c>
      <c r="F199" s="378"/>
    </row>
    <row r="200" spans="2:11" ht="15.75" thickBot="1">
      <c r="B200" s="215" t="s">
        <v>14</v>
      </c>
      <c r="C200" s="995" t="s">
        <v>2909</v>
      </c>
      <c r="D200" s="996"/>
      <c r="E200" s="996"/>
      <c r="F200" s="997"/>
    </row>
    <row r="201" spans="2:11" ht="15.75" thickBot="1">
      <c r="B201" s="215" t="s">
        <v>15</v>
      </c>
      <c r="C201" s="991" t="s">
        <v>420</v>
      </c>
      <c r="D201" s="984"/>
      <c r="E201" s="984"/>
      <c r="F201" s="985"/>
    </row>
    <row r="202" spans="2:11">
      <c r="B202" s="986"/>
      <c r="C202" s="230">
        <v>2021</v>
      </c>
      <c r="D202" s="230">
        <v>2022</v>
      </c>
      <c r="E202" s="230">
        <v>2023</v>
      </c>
      <c r="F202" s="230">
        <v>2024</v>
      </c>
    </row>
    <row r="203" spans="2:11" ht="15.75" thickBot="1">
      <c r="B203" s="987"/>
      <c r="C203" s="231" t="s">
        <v>7</v>
      </c>
      <c r="D203" s="231" t="s">
        <v>8</v>
      </c>
      <c r="E203" s="231" t="s">
        <v>8</v>
      </c>
      <c r="F203" s="231" t="s">
        <v>8</v>
      </c>
    </row>
    <row r="204" spans="2:11" ht="15.75" thickBot="1">
      <c r="B204" s="215" t="s">
        <v>16</v>
      </c>
      <c r="C204" s="233">
        <v>1</v>
      </c>
      <c r="D204" s="233">
        <v>0</v>
      </c>
      <c r="E204" s="233">
        <v>0</v>
      </c>
      <c r="F204" s="233">
        <v>0</v>
      </c>
    </row>
    <row r="205" spans="2:11" ht="15.75" thickBot="1">
      <c r="B205" s="215" t="s">
        <v>17</v>
      </c>
      <c r="C205" s="232">
        <v>754.94600000000003</v>
      </c>
      <c r="D205" s="232">
        <f t="shared" ref="D205:F205" si="33">D223</f>
        <v>0</v>
      </c>
      <c r="E205" s="232">
        <f t="shared" si="33"/>
        <v>0</v>
      </c>
      <c r="F205" s="232">
        <f t="shared" si="33"/>
        <v>0</v>
      </c>
    </row>
    <row r="206" spans="2:11" ht="15.75" thickBot="1">
      <c r="B206" s="215" t="s">
        <v>18</v>
      </c>
      <c r="C206" s="232">
        <f>C205/C204</f>
        <v>754.94600000000003</v>
      </c>
      <c r="D206" s="232">
        <v>0</v>
      </c>
      <c r="E206" s="232">
        <v>0</v>
      </c>
      <c r="F206" s="232">
        <v>0</v>
      </c>
      <c r="G206" s="235"/>
      <c r="H206" s="235"/>
      <c r="I206" s="235"/>
      <c r="J206" s="235"/>
      <c r="K206" s="235"/>
    </row>
    <row r="207" spans="2:11" ht="15.75" thickBot="1">
      <c r="B207" s="215" t="s">
        <v>19</v>
      </c>
      <c r="C207" s="233" t="s">
        <v>20</v>
      </c>
      <c r="D207" s="234">
        <v>0</v>
      </c>
      <c r="E207" s="234">
        <v>0</v>
      </c>
      <c r="F207" s="234">
        <v>0</v>
      </c>
    </row>
    <row r="208" spans="2:11" ht="15.75" thickBot="1">
      <c r="B208" s="215" t="s">
        <v>21</v>
      </c>
      <c r="C208" s="233" t="s">
        <v>20</v>
      </c>
      <c r="D208" s="234">
        <v>0</v>
      </c>
      <c r="E208" s="234">
        <v>0</v>
      </c>
      <c r="F208" s="234">
        <v>0</v>
      </c>
    </row>
    <row r="209" spans="2:6" ht="15.75" thickBot="1">
      <c r="B209" s="215" t="s">
        <v>22</v>
      </c>
      <c r="C209" s="233" t="s">
        <v>20</v>
      </c>
      <c r="D209" s="234">
        <v>0</v>
      </c>
      <c r="E209" s="234">
        <v>0</v>
      </c>
      <c r="F209" s="234">
        <v>0</v>
      </c>
    </row>
    <row r="210" spans="2:6" ht="15.75" thickBot="1">
      <c r="B210" s="988" t="s">
        <v>2910</v>
      </c>
      <c r="C210" s="989"/>
      <c r="D210" s="989"/>
      <c r="E210" s="989"/>
      <c r="F210" s="990"/>
    </row>
    <row r="211" spans="2:6">
      <c r="B211" s="986"/>
      <c r="C211" s="230">
        <v>2021</v>
      </c>
      <c r="D211" s="230">
        <v>2022</v>
      </c>
      <c r="E211" s="230">
        <v>2023</v>
      </c>
      <c r="F211" s="230">
        <v>2024</v>
      </c>
    </row>
    <row r="212" spans="2:6" ht="15.75" thickBot="1">
      <c r="B212" s="987"/>
      <c r="C212" s="231" t="s">
        <v>7</v>
      </c>
      <c r="D212" s="231" t="s">
        <v>8</v>
      </c>
      <c r="E212" s="231" t="s">
        <v>8</v>
      </c>
      <c r="F212" s="231" t="s">
        <v>8</v>
      </c>
    </row>
    <row r="213" spans="2:6" ht="15.75" thickBot="1">
      <c r="B213" s="236" t="s">
        <v>41</v>
      </c>
      <c r="C213" s="237">
        <f>C214+C215+C216+C217</f>
        <v>0</v>
      </c>
      <c r="D213" s="237">
        <f t="shared" ref="D213:F213" si="34">D214+D215+D216+D217</f>
        <v>0</v>
      </c>
      <c r="E213" s="237">
        <f t="shared" si="34"/>
        <v>0</v>
      </c>
      <c r="F213" s="237">
        <f t="shared" si="34"/>
        <v>0</v>
      </c>
    </row>
    <row r="214" spans="2:6" ht="15.75" thickBot="1">
      <c r="B214" s="238" t="s">
        <v>154</v>
      </c>
      <c r="C214" s="237"/>
      <c r="D214" s="237"/>
      <c r="E214" s="237"/>
      <c r="F214" s="237"/>
    </row>
    <row r="215" spans="2:6" ht="15.75" thickBot="1">
      <c r="B215" s="238" t="s">
        <v>159</v>
      </c>
      <c r="C215" s="237"/>
      <c r="D215" s="237"/>
      <c r="E215" s="237"/>
      <c r="F215" s="237"/>
    </row>
    <row r="216" spans="2:6" ht="15.75" thickBot="1">
      <c r="B216" s="238" t="s">
        <v>160</v>
      </c>
      <c r="C216" s="237"/>
      <c r="D216" s="237"/>
      <c r="E216" s="237"/>
      <c r="F216" s="237"/>
    </row>
    <row r="217" spans="2:6" ht="15.75" thickBot="1">
      <c r="B217" s="238" t="s">
        <v>161</v>
      </c>
      <c r="C217" s="237"/>
      <c r="D217" s="237"/>
      <c r="E217" s="237"/>
      <c r="F217" s="237"/>
    </row>
    <row r="218" spans="2:6" ht="15.75" thickBot="1">
      <c r="B218" s="236" t="s">
        <v>42</v>
      </c>
      <c r="C218" s="240">
        <f>C219+C220+C221+C222</f>
        <v>754.94600000000003</v>
      </c>
      <c r="D218" s="240">
        <f t="shared" ref="D218:F218" si="35">D219+D220+D221+D222</f>
        <v>0</v>
      </c>
      <c r="E218" s="240">
        <f t="shared" si="35"/>
        <v>0</v>
      </c>
      <c r="F218" s="240">
        <f t="shared" si="35"/>
        <v>0</v>
      </c>
    </row>
    <row r="219" spans="2:6" ht="15.75" thickBot="1">
      <c r="B219" s="238" t="s">
        <v>154</v>
      </c>
      <c r="C219" s="237">
        <v>754.94600000000003</v>
      </c>
      <c r="D219" s="237"/>
      <c r="E219" s="237"/>
      <c r="F219" s="237"/>
    </row>
    <row r="220" spans="2:6" ht="15.75" thickBot="1">
      <c r="B220" s="238" t="s">
        <v>159</v>
      </c>
      <c r="C220" s="240"/>
      <c r="D220" s="237"/>
      <c r="E220" s="237"/>
      <c r="F220" s="237"/>
    </row>
    <row r="221" spans="2:6" ht="15.75" thickBot="1">
      <c r="B221" s="238" t="s">
        <v>160</v>
      </c>
      <c r="C221" s="240"/>
      <c r="D221" s="237"/>
      <c r="E221" s="237"/>
      <c r="F221" s="237"/>
    </row>
    <row r="222" spans="2:6" ht="15.75" thickBot="1">
      <c r="B222" s="238" t="s">
        <v>161</v>
      </c>
      <c r="C222" s="240"/>
      <c r="D222" s="237"/>
      <c r="E222" s="237"/>
      <c r="F222" s="237"/>
    </row>
    <row r="223" spans="2:6" ht="15.75" thickBot="1">
      <c r="B223" s="656" t="s">
        <v>165</v>
      </c>
      <c r="C223" s="240">
        <f>C213+C218</f>
        <v>754.94600000000003</v>
      </c>
      <c r="D223" s="240">
        <f t="shared" ref="D223:F223" si="36">D213+D218</f>
        <v>0</v>
      </c>
      <c r="E223" s="240">
        <f t="shared" si="36"/>
        <v>0</v>
      </c>
      <c r="F223" s="240">
        <f t="shared" si="36"/>
        <v>0</v>
      </c>
    </row>
    <row r="224" spans="2:6" ht="34.5" thickBot="1">
      <c r="B224" s="657" t="s">
        <v>2730</v>
      </c>
      <c r="C224" s="375"/>
      <c r="D224" s="376" t="s">
        <v>156</v>
      </c>
      <c r="E224" s="228" t="s">
        <v>2911</v>
      </c>
      <c r="F224" s="378"/>
    </row>
    <row r="225" spans="2:11" ht="15.75" customHeight="1" thickBot="1">
      <c r="B225" s="215" t="s">
        <v>14</v>
      </c>
      <c r="C225" s="995" t="s">
        <v>2912</v>
      </c>
      <c r="D225" s="996"/>
      <c r="E225" s="996"/>
      <c r="F225" s="997"/>
    </row>
    <row r="226" spans="2:11" ht="15.75" thickBot="1">
      <c r="B226" s="215" t="s">
        <v>15</v>
      </c>
      <c r="C226" s="991" t="s">
        <v>420</v>
      </c>
      <c r="D226" s="984"/>
      <c r="E226" s="984"/>
      <c r="F226" s="985"/>
    </row>
    <row r="227" spans="2:11">
      <c r="B227" s="986"/>
      <c r="C227" s="230">
        <v>2021</v>
      </c>
      <c r="D227" s="230">
        <v>2022</v>
      </c>
      <c r="E227" s="230">
        <v>2023</v>
      </c>
      <c r="F227" s="230">
        <v>2024</v>
      </c>
    </row>
    <row r="228" spans="2:11" ht="15.75" thickBot="1">
      <c r="B228" s="987"/>
      <c r="C228" s="231" t="s">
        <v>7</v>
      </c>
      <c r="D228" s="231" t="s">
        <v>8</v>
      </c>
      <c r="E228" s="231" t="s">
        <v>8</v>
      </c>
      <c r="F228" s="231" t="s">
        <v>8</v>
      </c>
    </row>
    <row r="229" spans="2:11" ht="15.75" thickBot="1">
      <c r="B229" s="215" t="s">
        <v>16</v>
      </c>
      <c r="C229" s="233">
        <v>1</v>
      </c>
      <c r="D229" s="233">
        <v>0</v>
      </c>
      <c r="E229" s="233">
        <v>0</v>
      </c>
      <c r="F229" s="233">
        <v>0</v>
      </c>
    </row>
    <row r="230" spans="2:11" ht="15.75" thickBot="1">
      <c r="B230" s="215" t="s">
        <v>17</v>
      </c>
      <c r="C230" s="232">
        <v>82.102999999999994</v>
      </c>
      <c r="D230" s="232">
        <f t="shared" ref="D230:F230" si="37">D248</f>
        <v>0</v>
      </c>
      <c r="E230" s="232">
        <f t="shared" si="37"/>
        <v>0</v>
      </c>
      <c r="F230" s="232">
        <f t="shared" si="37"/>
        <v>0</v>
      </c>
    </row>
    <row r="231" spans="2:11" ht="15.75" thickBot="1">
      <c r="B231" s="215" t="s">
        <v>18</v>
      </c>
      <c r="C231" s="232">
        <f>C230/C229</f>
        <v>82.102999999999994</v>
      </c>
      <c r="D231" s="232">
        <v>0</v>
      </c>
      <c r="E231" s="232">
        <v>0</v>
      </c>
      <c r="F231" s="232">
        <v>0</v>
      </c>
      <c r="G231" s="235"/>
      <c r="H231" s="235"/>
      <c r="I231" s="235"/>
      <c r="J231" s="235"/>
      <c r="K231" s="235"/>
    </row>
    <row r="232" spans="2:11" ht="15.75" thickBot="1">
      <c r="B232" s="215" t="s">
        <v>19</v>
      </c>
      <c r="C232" s="233" t="s">
        <v>20</v>
      </c>
      <c r="D232" s="234">
        <v>0</v>
      </c>
      <c r="E232" s="234">
        <v>0</v>
      </c>
      <c r="F232" s="234">
        <v>0</v>
      </c>
    </row>
    <row r="233" spans="2:11" ht="15.75" thickBot="1">
      <c r="B233" s="215" t="s">
        <v>21</v>
      </c>
      <c r="C233" s="233" t="s">
        <v>20</v>
      </c>
      <c r="D233" s="234">
        <v>0</v>
      </c>
      <c r="E233" s="234">
        <v>0</v>
      </c>
      <c r="F233" s="234">
        <v>0</v>
      </c>
    </row>
    <row r="234" spans="2:11" ht="15.75" thickBot="1">
      <c r="B234" s="215" t="s">
        <v>22</v>
      </c>
      <c r="C234" s="233" t="s">
        <v>20</v>
      </c>
      <c r="D234" s="234">
        <v>0</v>
      </c>
      <c r="E234" s="234">
        <v>0</v>
      </c>
      <c r="F234" s="234">
        <v>0</v>
      </c>
    </row>
    <row r="235" spans="2:11" ht="15.75" thickBot="1">
      <c r="B235" s="988" t="s">
        <v>2913</v>
      </c>
      <c r="C235" s="989"/>
      <c r="D235" s="989"/>
      <c r="E235" s="989"/>
      <c r="F235" s="990"/>
    </row>
    <row r="236" spans="2:11">
      <c r="B236" s="986"/>
      <c r="C236" s="230">
        <v>2021</v>
      </c>
      <c r="D236" s="230">
        <v>2022</v>
      </c>
      <c r="E236" s="230">
        <v>2023</v>
      </c>
      <c r="F236" s="230">
        <v>2024</v>
      </c>
    </row>
    <row r="237" spans="2:11" ht="15.75" thickBot="1">
      <c r="B237" s="987"/>
      <c r="C237" s="231" t="s">
        <v>7</v>
      </c>
      <c r="D237" s="231" t="s">
        <v>8</v>
      </c>
      <c r="E237" s="231" t="s">
        <v>8</v>
      </c>
      <c r="F237" s="231" t="s">
        <v>8</v>
      </c>
    </row>
    <row r="238" spans="2:11" ht="15.75" thickBot="1">
      <c r="B238" s="236" t="s">
        <v>41</v>
      </c>
      <c r="C238" s="237">
        <f>C239+C240+C241+C242</f>
        <v>0</v>
      </c>
      <c r="D238" s="237">
        <f t="shared" ref="D238:F238" si="38">D239+D240+D241+D242</f>
        <v>0</v>
      </c>
      <c r="E238" s="237">
        <f t="shared" si="38"/>
        <v>0</v>
      </c>
      <c r="F238" s="237">
        <f t="shared" si="38"/>
        <v>0</v>
      </c>
    </row>
    <row r="239" spans="2:11" ht="15.75" thickBot="1">
      <c r="B239" s="238" t="s">
        <v>154</v>
      </c>
      <c r="C239" s="237"/>
      <c r="D239" s="237"/>
      <c r="E239" s="237"/>
      <c r="F239" s="237"/>
    </row>
    <row r="240" spans="2:11" ht="15.75" thickBot="1">
      <c r="B240" s="238" t="s">
        <v>159</v>
      </c>
      <c r="C240" s="237"/>
      <c r="D240" s="237"/>
      <c r="E240" s="237"/>
      <c r="F240" s="237"/>
    </row>
    <row r="241" spans="2:7" ht="15.75" thickBot="1">
      <c r="B241" s="238" t="s">
        <v>160</v>
      </c>
      <c r="C241" s="237"/>
      <c r="D241" s="237"/>
      <c r="E241" s="237"/>
      <c r="F241" s="237"/>
    </row>
    <row r="242" spans="2:7" ht="15.75" thickBot="1">
      <c r="B242" s="238" t="s">
        <v>161</v>
      </c>
      <c r="C242" s="237"/>
      <c r="D242" s="237"/>
      <c r="E242" s="237"/>
      <c r="F242" s="237"/>
    </row>
    <row r="243" spans="2:7" ht="15.75" thickBot="1">
      <c r="B243" s="236" t="s">
        <v>42</v>
      </c>
      <c r="C243" s="240">
        <f>C244+C245+C246+C247</f>
        <v>82.102999999999994</v>
      </c>
      <c r="D243" s="240">
        <f t="shared" ref="D243:F243" si="39">D244+D245+D246+D247</f>
        <v>0</v>
      </c>
      <c r="E243" s="240">
        <f t="shared" si="39"/>
        <v>0</v>
      </c>
      <c r="F243" s="240">
        <f t="shared" si="39"/>
        <v>0</v>
      </c>
    </row>
    <row r="244" spans="2:7" ht="15.75" thickBot="1">
      <c r="B244" s="238" t="s">
        <v>154</v>
      </c>
      <c r="C244" s="237">
        <v>82.102999999999994</v>
      </c>
      <c r="D244" s="237"/>
      <c r="E244" s="237"/>
      <c r="F244" s="237"/>
    </row>
    <row r="245" spans="2:7" ht="15.75" thickBot="1">
      <c r="B245" s="238" t="s">
        <v>159</v>
      </c>
      <c r="C245" s="240"/>
      <c r="D245" s="237"/>
      <c r="E245" s="237"/>
      <c r="F245" s="237"/>
    </row>
    <row r="246" spans="2:7" ht="15.75" thickBot="1">
      <c r="B246" s="238" t="s">
        <v>160</v>
      </c>
      <c r="C246" s="240"/>
      <c r="D246" s="237"/>
      <c r="E246" s="237"/>
      <c r="F246" s="237"/>
    </row>
    <row r="247" spans="2:7" ht="15.75" thickBot="1">
      <c r="B247" s="238" t="s">
        <v>161</v>
      </c>
      <c r="C247" s="240"/>
      <c r="D247" s="237"/>
      <c r="E247" s="237"/>
      <c r="F247" s="237"/>
    </row>
    <row r="248" spans="2:7" ht="15.75" thickBot="1">
      <c r="B248" s="247" t="s">
        <v>165</v>
      </c>
      <c r="C248" s="240">
        <f>C238+C243</f>
        <v>82.102999999999994</v>
      </c>
      <c r="D248" s="240">
        <f t="shared" ref="D248:F248" si="40">D238+D243</f>
        <v>0</v>
      </c>
      <c r="E248" s="240">
        <f t="shared" si="40"/>
        <v>0</v>
      </c>
      <c r="F248" s="240">
        <f t="shared" si="40"/>
        <v>0</v>
      </c>
    </row>
    <row r="249" spans="2:7" ht="15.75" thickBot="1">
      <c r="B249" s="261"/>
      <c r="C249" s="262"/>
      <c r="D249" s="262"/>
      <c r="E249" s="262"/>
      <c r="F249" s="262"/>
    </row>
    <row r="250" spans="2:7" ht="24.75" thickBot="1">
      <c r="B250" s="217" t="s">
        <v>49</v>
      </c>
      <c r="C250" s="263">
        <f>C75+C34+C101+C180+C155+C130+C230+C205</f>
        <v>298912</v>
      </c>
      <c r="D250" s="263">
        <f t="shared" ref="D250:F250" si="41">D75+D34+D101+D180+D155+D130+D230+D205</f>
        <v>269212</v>
      </c>
      <c r="E250" s="263">
        <f t="shared" si="41"/>
        <v>274672</v>
      </c>
      <c r="F250" s="263">
        <f t="shared" si="41"/>
        <v>283025</v>
      </c>
      <c r="G250" s="235"/>
    </row>
    <row r="251" spans="2:7" ht="24.75" thickBot="1">
      <c r="B251" s="217" t="s">
        <v>50</v>
      </c>
      <c r="C251" s="263">
        <f>C63+C198+C173+C148+C119+C93+C248+C223</f>
        <v>298912</v>
      </c>
      <c r="D251" s="263">
        <f t="shared" ref="D251:F251" si="42">D63+D198+D173+D148+D119+D93+D248+D223</f>
        <v>269212</v>
      </c>
      <c r="E251" s="263">
        <f t="shared" si="42"/>
        <v>274672</v>
      </c>
      <c r="F251" s="263">
        <f t="shared" si="42"/>
        <v>283025</v>
      </c>
    </row>
    <row r="252" spans="2:7" ht="15.75" thickBot="1">
      <c r="B252" s="236" t="s">
        <v>23</v>
      </c>
      <c r="C252" s="264">
        <f>C253+C254</f>
        <v>135541</v>
      </c>
      <c r="D252" s="264">
        <f t="shared" ref="D252:F252" si="43">D253+D254</f>
        <v>139541</v>
      </c>
      <c r="E252" s="264">
        <f t="shared" si="43"/>
        <v>139541</v>
      </c>
      <c r="F252" s="264">
        <f t="shared" si="43"/>
        <v>139541</v>
      </c>
    </row>
    <row r="253" spans="2:7" ht="15.75" thickBot="1">
      <c r="B253" s="238" t="s">
        <v>154</v>
      </c>
      <c r="C253" s="240">
        <f>C43</f>
        <v>135541</v>
      </c>
      <c r="D253" s="240">
        <f t="shared" ref="D253:F254" si="44">D43</f>
        <v>139541</v>
      </c>
      <c r="E253" s="240">
        <f t="shared" si="44"/>
        <v>139541</v>
      </c>
      <c r="F253" s="240">
        <f t="shared" si="44"/>
        <v>139541</v>
      </c>
    </row>
    <row r="254" spans="2:7" ht="15.75" thickBot="1">
      <c r="B254" s="238" t="s">
        <v>166</v>
      </c>
      <c r="C254" s="240">
        <f>C44</f>
        <v>0</v>
      </c>
      <c r="D254" s="240">
        <f t="shared" si="44"/>
        <v>0</v>
      </c>
      <c r="E254" s="240">
        <f t="shared" si="44"/>
        <v>0</v>
      </c>
      <c r="F254" s="240">
        <f t="shared" si="44"/>
        <v>0</v>
      </c>
    </row>
    <row r="255" spans="2:7" ht="24.75" thickBot="1">
      <c r="B255" s="236" t="s">
        <v>24</v>
      </c>
      <c r="C255" s="264">
        <f>C256+C257</f>
        <v>18819</v>
      </c>
      <c r="D255" s="264">
        <f t="shared" ref="D255:F255" si="45">D256+D257</f>
        <v>18819</v>
      </c>
      <c r="E255" s="264">
        <f t="shared" si="45"/>
        <v>18819</v>
      </c>
      <c r="F255" s="264">
        <f t="shared" si="45"/>
        <v>18819</v>
      </c>
    </row>
    <row r="256" spans="2:7" ht="15.75" thickBot="1">
      <c r="B256" s="238" t="s">
        <v>154</v>
      </c>
      <c r="C256" s="237">
        <f>C46</f>
        <v>18819</v>
      </c>
      <c r="D256" s="237">
        <f t="shared" ref="D256:F257" si="46">D46</f>
        <v>18819</v>
      </c>
      <c r="E256" s="237">
        <f t="shared" si="46"/>
        <v>18819</v>
      </c>
      <c r="F256" s="237">
        <f t="shared" si="46"/>
        <v>18819</v>
      </c>
    </row>
    <row r="257" spans="2:6" ht="15.75" thickBot="1">
      <c r="B257" s="238" t="s">
        <v>166</v>
      </c>
      <c r="C257" s="240">
        <f>C47</f>
        <v>0</v>
      </c>
      <c r="D257" s="240">
        <f t="shared" si="46"/>
        <v>0</v>
      </c>
      <c r="E257" s="240">
        <f t="shared" si="46"/>
        <v>0</v>
      </c>
      <c r="F257" s="240">
        <f t="shared" si="46"/>
        <v>0</v>
      </c>
    </row>
    <row r="258" spans="2:6" ht="15.75" thickBot="1">
      <c r="B258" s="236" t="s">
        <v>25</v>
      </c>
      <c r="C258" s="264">
        <f>C259+C260</f>
        <v>27152</v>
      </c>
      <c r="D258" s="264">
        <f t="shared" ref="D258:F258" si="47">D259+D260</f>
        <v>30852</v>
      </c>
      <c r="E258" s="264">
        <f t="shared" si="47"/>
        <v>36312</v>
      </c>
      <c r="F258" s="264">
        <f t="shared" si="47"/>
        <v>44665</v>
      </c>
    </row>
    <row r="259" spans="2:6" ht="15.75" thickBot="1">
      <c r="B259" s="238" t="s">
        <v>154</v>
      </c>
      <c r="C259" s="240">
        <f>C49</f>
        <v>27152</v>
      </c>
      <c r="D259" s="240">
        <f t="shared" ref="D259:F260" si="48">D49</f>
        <v>30852</v>
      </c>
      <c r="E259" s="240">
        <f t="shared" si="48"/>
        <v>36312</v>
      </c>
      <c r="F259" s="240">
        <f t="shared" si="48"/>
        <v>44665</v>
      </c>
    </row>
    <row r="260" spans="2:6" ht="15.75" thickBot="1">
      <c r="B260" s="238" t="s">
        <v>166</v>
      </c>
      <c r="C260" s="240">
        <f>C50</f>
        <v>0</v>
      </c>
      <c r="D260" s="240">
        <f t="shared" si="48"/>
        <v>0</v>
      </c>
      <c r="E260" s="240">
        <f t="shared" si="48"/>
        <v>0</v>
      </c>
      <c r="F260" s="240">
        <f t="shared" si="48"/>
        <v>0</v>
      </c>
    </row>
    <row r="261" spans="2:6" ht="15.75" thickBot="1">
      <c r="B261" s="236" t="s">
        <v>26</v>
      </c>
      <c r="C261" s="264">
        <f>C262+C263</f>
        <v>0</v>
      </c>
      <c r="D261" s="264">
        <f t="shared" ref="D261:F261" si="49">D262+D263</f>
        <v>0</v>
      </c>
      <c r="E261" s="264">
        <f t="shared" si="49"/>
        <v>0</v>
      </c>
      <c r="F261" s="264">
        <f t="shared" si="49"/>
        <v>0</v>
      </c>
    </row>
    <row r="262" spans="2:6" ht="15.75" thickBot="1">
      <c r="B262" s="238" t="s">
        <v>154</v>
      </c>
      <c r="C262" s="237">
        <f>C52</f>
        <v>0</v>
      </c>
      <c r="D262" s="237">
        <f t="shared" ref="D262:F263" si="50">D52</f>
        <v>0</v>
      </c>
      <c r="E262" s="237">
        <f t="shared" si="50"/>
        <v>0</v>
      </c>
      <c r="F262" s="237">
        <f t="shared" si="50"/>
        <v>0</v>
      </c>
    </row>
    <row r="263" spans="2:6" ht="15.75" thickBot="1">
      <c r="B263" s="238" t="s">
        <v>166</v>
      </c>
      <c r="C263" s="240">
        <f>C53</f>
        <v>0</v>
      </c>
      <c r="D263" s="240">
        <f t="shared" si="50"/>
        <v>0</v>
      </c>
      <c r="E263" s="240">
        <f t="shared" si="50"/>
        <v>0</v>
      </c>
      <c r="F263" s="240">
        <f t="shared" si="50"/>
        <v>0</v>
      </c>
    </row>
    <row r="264" spans="2:6" ht="15.75" thickBot="1">
      <c r="B264" s="236" t="s">
        <v>27</v>
      </c>
      <c r="C264" s="264">
        <f>C265+C266</f>
        <v>0</v>
      </c>
      <c r="D264" s="264">
        <f t="shared" ref="D264:F264" si="51">D265+D266</f>
        <v>0</v>
      </c>
      <c r="E264" s="264">
        <f t="shared" si="51"/>
        <v>0</v>
      </c>
      <c r="F264" s="264">
        <f t="shared" si="51"/>
        <v>0</v>
      </c>
    </row>
    <row r="265" spans="2:6" ht="15.75" thickBot="1">
      <c r="B265" s="238" t="s">
        <v>154</v>
      </c>
      <c r="C265" s="237">
        <f>C55</f>
        <v>0</v>
      </c>
      <c r="D265" s="237">
        <f t="shared" ref="D265:F266" si="52">D55</f>
        <v>0</v>
      </c>
      <c r="E265" s="237">
        <f t="shared" si="52"/>
        <v>0</v>
      </c>
      <c r="F265" s="237">
        <f t="shared" si="52"/>
        <v>0</v>
      </c>
    </row>
    <row r="266" spans="2:6" ht="15.75" thickBot="1">
      <c r="B266" s="238" t="s">
        <v>166</v>
      </c>
      <c r="C266" s="240">
        <f>C56</f>
        <v>0</v>
      </c>
      <c r="D266" s="240">
        <f t="shared" si="52"/>
        <v>0</v>
      </c>
      <c r="E266" s="240">
        <f t="shared" si="52"/>
        <v>0</v>
      </c>
      <c r="F266" s="240">
        <f t="shared" si="52"/>
        <v>0</v>
      </c>
    </row>
    <row r="267" spans="2:6" ht="15.75" thickBot="1">
      <c r="B267" s="236" t="s">
        <v>28</v>
      </c>
      <c r="C267" s="264">
        <f>C268+C269</f>
        <v>0</v>
      </c>
      <c r="D267" s="264">
        <f t="shared" ref="D267:F267" si="53">D268+D269</f>
        <v>0</v>
      </c>
      <c r="E267" s="264">
        <f t="shared" si="53"/>
        <v>0</v>
      </c>
      <c r="F267" s="264">
        <f t="shared" si="53"/>
        <v>0</v>
      </c>
    </row>
    <row r="268" spans="2:6" ht="15.75" thickBot="1">
      <c r="B268" s="238" t="s">
        <v>154</v>
      </c>
      <c r="C268" s="237">
        <f>C58</f>
        <v>0</v>
      </c>
      <c r="D268" s="237">
        <f t="shared" ref="D268:F272" si="54">D58</f>
        <v>0</v>
      </c>
      <c r="E268" s="237">
        <f t="shared" si="54"/>
        <v>0</v>
      </c>
      <c r="F268" s="237">
        <f t="shared" si="54"/>
        <v>0</v>
      </c>
    </row>
    <row r="269" spans="2:6" ht="15.75" thickBot="1">
      <c r="B269" s="238" t="s">
        <v>166</v>
      </c>
      <c r="C269" s="240">
        <f>C59</f>
        <v>0</v>
      </c>
      <c r="D269" s="240">
        <f t="shared" si="54"/>
        <v>0</v>
      </c>
      <c r="E269" s="240">
        <f t="shared" si="54"/>
        <v>0</v>
      </c>
      <c r="F269" s="240">
        <f t="shared" si="54"/>
        <v>0</v>
      </c>
    </row>
    <row r="270" spans="2:6" ht="24.75" thickBot="1">
      <c r="B270" s="236" t="s">
        <v>29</v>
      </c>
      <c r="C270" s="264">
        <f>C60</f>
        <v>400</v>
      </c>
      <c r="D270" s="264">
        <f t="shared" si="54"/>
        <v>0</v>
      </c>
      <c r="E270" s="264">
        <f t="shared" si="54"/>
        <v>0</v>
      </c>
      <c r="F270" s="264">
        <f t="shared" si="54"/>
        <v>0</v>
      </c>
    </row>
    <row r="271" spans="2:6" ht="15.75" thickBot="1">
      <c r="B271" s="238" t="s">
        <v>154</v>
      </c>
      <c r="C271" s="237">
        <f>C61</f>
        <v>400</v>
      </c>
      <c r="D271" s="237">
        <f t="shared" si="54"/>
        <v>0</v>
      </c>
      <c r="E271" s="237">
        <f t="shared" si="54"/>
        <v>0</v>
      </c>
      <c r="F271" s="237">
        <f t="shared" si="54"/>
        <v>0</v>
      </c>
    </row>
    <row r="272" spans="2:6" ht="15.75" thickBot="1">
      <c r="B272" s="238" t="s">
        <v>166</v>
      </c>
      <c r="C272" s="240">
        <f>C62</f>
        <v>0</v>
      </c>
      <c r="D272" s="240">
        <f t="shared" si="54"/>
        <v>0</v>
      </c>
      <c r="E272" s="240">
        <f t="shared" si="54"/>
        <v>0</v>
      </c>
      <c r="F272" s="240">
        <f t="shared" si="54"/>
        <v>0</v>
      </c>
    </row>
    <row r="273" spans="2:6" ht="15.75" thickBot="1">
      <c r="B273" s="236" t="s">
        <v>51</v>
      </c>
      <c r="C273" s="264">
        <f>C274+C275+C276+C277</f>
        <v>0</v>
      </c>
      <c r="D273" s="264">
        <f t="shared" ref="D273:F273" si="55">D274+D275+D276+D277</f>
        <v>0</v>
      </c>
      <c r="E273" s="264">
        <f t="shared" si="55"/>
        <v>0</v>
      </c>
      <c r="F273" s="264">
        <f t="shared" si="55"/>
        <v>0</v>
      </c>
    </row>
    <row r="274" spans="2:6" ht="15.75" thickBot="1">
      <c r="B274" s="238" t="s">
        <v>154</v>
      </c>
      <c r="C274" s="237">
        <f>C84+C110+C139+C164+C189</f>
        <v>0</v>
      </c>
      <c r="D274" s="237">
        <f t="shared" ref="D274:F277" si="56">D84+D110+D139+D164+D189</f>
        <v>0</v>
      </c>
      <c r="E274" s="237">
        <f t="shared" si="56"/>
        <v>0</v>
      </c>
      <c r="F274" s="237">
        <f t="shared" si="56"/>
        <v>0</v>
      </c>
    </row>
    <row r="275" spans="2:6" ht="15.75" thickBot="1">
      <c r="B275" s="238" t="s">
        <v>167</v>
      </c>
      <c r="C275" s="237">
        <f>C85+C111+C140+C165+C190</f>
        <v>0</v>
      </c>
      <c r="D275" s="237">
        <f t="shared" si="56"/>
        <v>0</v>
      </c>
      <c r="E275" s="237">
        <f t="shared" si="56"/>
        <v>0</v>
      </c>
      <c r="F275" s="237">
        <f t="shared" si="56"/>
        <v>0</v>
      </c>
    </row>
    <row r="276" spans="2:6" ht="15.75" thickBot="1">
      <c r="B276" s="238" t="s">
        <v>160</v>
      </c>
      <c r="C276" s="237">
        <f>C86+C112+C141+C166+C191</f>
        <v>0</v>
      </c>
      <c r="D276" s="237">
        <f t="shared" si="56"/>
        <v>0</v>
      </c>
      <c r="E276" s="237">
        <f t="shared" si="56"/>
        <v>0</v>
      </c>
      <c r="F276" s="237">
        <f t="shared" si="56"/>
        <v>0</v>
      </c>
    </row>
    <row r="277" spans="2:6" ht="15.75" thickBot="1">
      <c r="B277" s="238" t="s">
        <v>161</v>
      </c>
      <c r="C277" s="237">
        <f>C87+C113+C142+C167+C192</f>
        <v>0</v>
      </c>
      <c r="D277" s="237">
        <f t="shared" si="56"/>
        <v>0</v>
      </c>
      <c r="E277" s="237">
        <f t="shared" si="56"/>
        <v>0</v>
      </c>
      <c r="F277" s="237">
        <f t="shared" si="56"/>
        <v>0</v>
      </c>
    </row>
    <row r="278" spans="2:6" ht="15.75" thickBot="1">
      <c r="B278" s="236" t="s">
        <v>52</v>
      </c>
      <c r="C278" s="264">
        <f>C279+C280+C281+C282</f>
        <v>117000</v>
      </c>
      <c r="D278" s="264">
        <f t="shared" ref="D278:F278" si="57">D279+D280+D281+D282</f>
        <v>80000</v>
      </c>
      <c r="E278" s="264">
        <f t="shared" si="57"/>
        <v>80000</v>
      </c>
      <c r="F278" s="264">
        <f t="shared" si="57"/>
        <v>80000</v>
      </c>
    </row>
    <row r="279" spans="2:6" ht="15.75" thickBot="1">
      <c r="B279" s="238" t="s">
        <v>154</v>
      </c>
      <c r="C279" s="237">
        <f>C89+C115+C144+C169+C194+C244+C219</f>
        <v>66074</v>
      </c>
      <c r="D279" s="237">
        <f t="shared" ref="D279:F282" si="58">D89+D115+D144+D169+D194</f>
        <v>80000</v>
      </c>
      <c r="E279" s="237">
        <f t="shared" si="58"/>
        <v>80000</v>
      </c>
      <c r="F279" s="237">
        <f t="shared" si="58"/>
        <v>80000</v>
      </c>
    </row>
    <row r="280" spans="2:6" ht="15.75" thickBot="1">
      <c r="B280" s="238" t="s">
        <v>167</v>
      </c>
      <c r="C280" s="237">
        <f>C90+C116+C145+C170+C195</f>
        <v>50000</v>
      </c>
      <c r="D280" s="237">
        <f t="shared" si="58"/>
        <v>0</v>
      </c>
      <c r="E280" s="237">
        <f t="shared" si="58"/>
        <v>0</v>
      </c>
      <c r="F280" s="237">
        <f t="shared" si="58"/>
        <v>0</v>
      </c>
    </row>
    <row r="281" spans="2:6" ht="15.75" thickBot="1">
      <c r="B281" s="238" t="s">
        <v>160</v>
      </c>
      <c r="C281" s="237">
        <f>C91+C117+C146+C171+C196</f>
        <v>926</v>
      </c>
      <c r="D281" s="237">
        <f t="shared" si="58"/>
        <v>0</v>
      </c>
      <c r="E281" s="237">
        <f t="shared" si="58"/>
        <v>0</v>
      </c>
      <c r="F281" s="237">
        <f t="shared" si="58"/>
        <v>0</v>
      </c>
    </row>
    <row r="282" spans="2:6" ht="15.75" thickBot="1">
      <c r="B282" s="238" t="s">
        <v>161</v>
      </c>
      <c r="C282" s="237">
        <f>C92+C118+C147+C172+C197</f>
        <v>0</v>
      </c>
      <c r="D282" s="237">
        <f t="shared" si="58"/>
        <v>0</v>
      </c>
      <c r="E282" s="237">
        <f t="shared" si="58"/>
        <v>0</v>
      </c>
      <c r="F282" s="237">
        <f t="shared" si="58"/>
        <v>0</v>
      </c>
    </row>
    <row r="283" spans="2:6" ht="15.75" thickBot="1">
      <c r="B283" s="248" t="s">
        <v>31</v>
      </c>
      <c r="C283" s="249">
        <f>IF(C251-C250=0,0,"Error")</f>
        <v>0</v>
      </c>
      <c r="D283" s="249">
        <f>IF(D251-D250=0,0,"Error")</f>
        <v>0</v>
      </c>
      <c r="E283" s="249">
        <f>IF(E251-E250=0,0,"Error")</f>
        <v>0</v>
      </c>
      <c r="F283" s="249">
        <f>IF(F251-F250=0,0,"Error")</f>
        <v>0</v>
      </c>
    </row>
    <row r="284" spans="2:6" ht="15" customHeight="1">
      <c r="B284" s="265"/>
      <c r="C284" s="266"/>
      <c r="D284" s="266"/>
      <c r="E284" s="266"/>
      <c r="F284" s="266"/>
    </row>
    <row r="285" spans="2:6" ht="48" customHeight="1"/>
    <row r="286" spans="2:6" ht="19.5" customHeight="1"/>
    <row r="288" spans="2:6" ht="47.25" customHeight="1"/>
  </sheetData>
  <mergeCells count="69">
    <mergeCell ref="B26:F26"/>
    <mergeCell ref="A2:F2"/>
    <mergeCell ref="B3:F3"/>
    <mergeCell ref="C5:F5"/>
    <mergeCell ref="C6:F6"/>
    <mergeCell ref="C7:F7"/>
    <mergeCell ref="B8:F8"/>
    <mergeCell ref="B9:F11"/>
    <mergeCell ref="C12:F12"/>
    <mergeCell ref="B13:B14"/>
    <mergeCell ref="C18:F18"/>
    <mergeCell ref="B19:F19"/>
    <mergeCell ref="G68:K70"/>
    <mergeCell ref="C69:F69"/>
    <mergeCell ref="C70:F70"/>
    <mergeCell ref="B27:F27"/>
    <mergeCell ref="C28:F28"/>
    <mergeCell ref="C29:F29"/>
    <mergeCell ref="C30:F30"/>
    <mergeCell ref="B31:B32"/>
    <mergeCell ref="B39:F39"/>
    <mergeCell ref="B40:B41"/>
    <mergeCell ref="B65:F65"/>
    <mergeCell ref="B66:F66"/>
    <mergeCell ref="C67:F67"/>
    <mergeCell ref="E68:F68"/>
    <mergeCell ref="B120:F120"/>
    <mergeCell ref="C71:F71"/>
    <mergeCell ref="B72:B73"/>
    <mergeCell ref="B80:F80"/>
    <mergeCell ref="B81:B82"/>
    <mergeCell ref="C94:F94"/>
    <mergeCell ref="E95:F95"/>
    <mergeCell ref="C96:F96"/>
    <mergeCell ref="C97:F97"/>
    <mergeCell ref="B98:B99"/>
    <mergeCell ref="B106:F106"/>
    <mergeCell ref="B107:B108"/>
    <mergeCell ref="C150:F150"/>
    <mergeCell ref="B121:F121"/>
    <mergeCell ref="C122:F122"/>
    <mergeCell ref="G122:K124"/>
    <mergeCell ref="E123:F123"/>
    <mergeCell ref="C124:F124"/>
    <mergeCell ref="C125:F125"/>
    <mergeCell ref="C126:F126"/>
    <mergeCell ref="B127:B128"/>
    <mergeCell ref="B135:F135"/>
    <mergeCell ref="B136:B137"/>
    <mergeCell ref="E149:F149"/>
    <mergeCell ref="B202:B203"/>
    <mergeCell ref="C151:F151"/>
    <mergeCell ref="B152:B153"/>
    <mergeCell ref="B160:F160"/>
    <mergeCell ref="B161:B162"/>
    <mergeCell ref="C175:F175"/>
    <mergeCell ref="C176:F176"/>
    <mergeCell ref="B177:B178"/>
    <mergeCell ref="B185:F185"/>
    <mergeCell ref="B186:B187"/>
    <mergeCell ref="C200:F200"/>
    <mergeCell ref="C201:F201"/>
    <mergeCell ref="B236:B237"/>
    <mergeCell ref="B210:F210"/>
    <mergeCell ref="B211:B212"/>
    <mergeCell ref="C225:F225"/>
    <mergeCell ref="C226:F226"/>
    <mergeCell ref="B227:B228"/>
    <mergeCell ref="B235:F235"/>
  </mergeCells>
  <pageMargins left="0" right="0" top="0" bottom="0" header="0" footer="0"/>
  <pageSetup orientation="portrait" r:id="rId1"/>
  <rowBreaks count="1" manualBreakCount="1">
    <brk id="19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M203"/>
  <sheetViews>
    <sheetView view="pageBreakPreview" topLeftCell="A88" zoomScale="60" zoomScaleNormal="118" workbookViewId="0">
      <selection activeCell="H527" sqref="H527"/>
    </sheetView>
  </sheetViews>
  <sheetFormatPr defaultColWidth="9.140625" defaultRowHeight="12"/>
  <cols>
    <col min="1" max="1" width="21.85546875" style="312" customWidth="1"/>
    <col min="2" max="2" width="13.7109375" style="312" customWidth="1"/>
    <col min="3" max="3" width="10.85546875" style="312" customWidth="1"/>
    <col min="4" max="4" width="11.7109375" style="312" customWidth="1"/>
    <col min="5" max="5" width="24.28515625" style="312" customWidth="1"/>
    <col min="6" max="6" width="13.85546875" style="312" customWidth="1"/>
    <col min="7" max="7" width="11" style="312" bestFit="1" customWidth="1"/>
    <col min="8" max="8" width="15.85546875" style="312" bestFit="1" customWidth="1"/>
    <col min="9" max="9" width="13.5703125" style="312" bestFit="1" customWidth="1"/>
    <col min="10" max="10" width="12.42578125" style="312" bestFit="1" customWidth="1"/>
    <col min="11" max="11" width="16.7109375" style="312" customWidth="1"/>
    <col min="12" max="12" width="14.140625" style="312" customWidth="1"/>
    <col min="13" max="13" width="12.42578125" style="312" bestFit="1" customWidth="1"/>
    <col min="14" max="15" width="13.7109375" style="312" bestFit="1" customWidth="1"/>
    <col min="16" max="16384" width="9.140625" style="312"/>
  </cols>
  <sheetData>
    <row r="2" spans="1:6" ht="18" customHeight="1">
      <c r="A2" s="658" t="s">
        <v>826</v>
      </c>
      <c r="B2" s="658"/>
      <c r="C2" s="658"/>
      <c r="D2" s="658"/>
      <c r="E2" s="658"/>
      <c r="F2" s="658"/>
    </row>
    <row r="3" spans="1:6" ht="18" customHeight="1">
      <c r="A3" s="1361" t="s">
        <v>720</v>
      </c>
      <c r="B3" s="1361"/>
      <c r="C3" s="1361"/>
      <c r="D3" s="1361"/>
      <c r="E3" s="1361"/>
      <c r="F3" s="659"/>
    </row>
    <row r="4" spans="1:6" ht="12.75" thickBot="1">
      <c r="F4" s="659"/>
    </row>
    <row r="5" spans="1:6" ht="24.75" thickBot="1">
      <c r="A5" s="660" t="s">
        <v>0</v>
      </c>
      <c r="B5" s="1362" t="s">
        <v>386</v>
      </c>
      <c r="C5" s="1362"/>
      <c r="D5" s="1362"/>
      <c r="E5" s="1362"/>
    </row>
    <row r="6" spans="1:6" ht="12.75" thickBot="1">
      <c r="A6" s="660" t="s">
        <v>1</v>
      </c>
      <c r="B6" s="1363" t="s">
        <v>327</v>
      </c>
      <c r="C6" s="1364"/>
      <c r="D6" s="1364"/>
      <c r="E6" s="1365"/>
    </row>
    <row r="7" spans="1:6" ht="24.75" thickBot="1">
      <c r="A7" s="660" t="s">
        <v>3</v>
      </c>
      <c r="B7" s="1321" t="s">
        <v>719</v>
      </c>
      <c r="C7" s="1322"/>
      <c r="D7" s="1322"/>
      <c r="E7" s="1323"/>
    </row>
    <row r="8" spans="1:6" ht="12.75" thickBot="1">
      <c r="A8" s="1366" t="s">
        <v>4</v>
      </c>
      <c r="B8" s="1367"/>
      <c r="C8" s="1367"/>
      <c r="D8" s="1367"/>
      <c r="E8" s="1368"/>
    </row>
    <row r="9" spans="1:6" ht="20.25" customHeight="1" thickBot="1">
      <c r="A9" s="1014" t="s">
        <v>387</v>
      </c>
      <c r="B9" s="1015"/>
      <c r="C9" s="1015"/>
      <c r="D9" s="1015"/>
      <c r="E9" s="1016"/>
    </row>
    <row r="10" spans="1:6" ht="28.5" customHeight="1" thickBot="1">
      <c r="A10" s="1014"/>
      <c r="B10" s="1015"/>
      <c r="C10" s="1015"/>
      <c r="D10" s="1015"/>
      <c r="E10" s="1016"/>
    </row>
    <row r="11" spans="1:6" ht="30.75" customHeight="1" thickBot="1">
      <c r="A11" s="1014"/>
      <c r="B11" s="1015"/>
      <c r="C11" s="1015"/>
      <c r="D11" s="1015"/>
      <c r="E11" s="1016"/>
    </row>
    <row r="12" spans="1:6" ht="38.25" customHeight="1" thickBot="1">
      <c r="A12" s="661" t="s">
        <v>5</v>
      </c>
      <c r="B12" s="1142" t="s">
        <v>328</v>
      </c>
      <c r="C12" s="1143"/>
      <c r="D12" s="1143"/>
      <c r="E12" s="1144"/>
    </row>
    <row r="13" spans="1:6" ht="23.25" customHeight="1">
      <c r="A13" s="1312" t="s">
        <v>6</v>
      </c>
      <c r="B13" s="662">
        <v>2021</v>
      </c>
      <c r="C13" s="662">
        <v>2022</v>
      </c>
      <c r="D13" s="662">
        <v>2023</v>
      </c>
      <c r="E13" s="662">
        <v>2024</v>
      </c>
    </row>
    <row r="14" spans="1:6" ht="12.75" thickBot="1">
      <c r="A14" s="1313"/>
      <c r="B14" s="663" t="s">
        <v>7</v>
      </c>
      <c r="C14" s="663" t="s">
        <v>8</v>
      </c>
      <c r="D14" s="663" t="s">
        <v>8</v>
      </c>
      <c r="E14" s="663" t="s">
        <v>8</v>
      </c>
    </row>
    <row r="15" spans="1:6" ht="48.75" thickBot="1">
      <c r="A15" s="664" t="s">
        <v>329</v>
      </c>
      <c r="B15" s="665">
        <v>0.35</v>
      </c>
      <c r="C15" s="665">
        <v>0.4</v>
      </c>
      <c r="D15" s="665">
        <v>0.45</v>
      </c>
      <c r="E15" s="665">
        <v>0.45</v>
      </c>
    </row>
    <row r="16" spans="1:6" ht="48.75" thickBot="1">
      <c r="A16" s="666" t="s">
        <v>330</v>
      </c>
      <c r="B16" s="665">
        <v>0.2</v>
      </c>
      <c r="C16" s="665">
        <v>0.25</v>
      </c>
      <c r="D16" s="665">
        <v>0.3</v>
      </c>
      <c r="E16" s="665">
        <v>0.35</v>
      </c>
      <c r="F16" s="667"/>
    </row>
    <row r="17" spans="1:6" ht="24.75" customHeight="1" thickBot="1">
      <c r="A17" s="217" t="s">
        <v>9</v>
      </c>
      <c r="B17" s="1358" t="s">
        <v>331</v>
      </c>
      <c r="C17" s="1359"/>
      <c r="D17" s="1359"/>
      <c r="E17" s="1360"/>
    </row>
    <row r="18" spans="1:6" ht="23.25" customHeight="1" thickBot="1">
      <c r="A18" s="1321" t="s">
        <v>10</v>
      </c>
      <c r="B18" s="1322"/>
      <c r="C18" s="1322"/>
      <c r="D18" s="1322"/>
      <c r="E18" s="1323"/>
    </row>
    <row r="19" spans="1:6" ht="12.75" thickBot="1">
      <c r="A19" s="668"/>
      <c r="B19" s="669" t="s">
        <v>100</v>
      </c>
      <c r="C19" s="670" t="s">
        <v>100</v>
      </c>
      <c r="D19" s="670" t="s">
        <v>100</v>
      </c>
      <c r="E19" s="670" t="s">
        <v>100</v>
      </c>
    </row>
    <row r="20" spans="1:6" ht="60">
      <c r="A20" s="671" t="s">
        <v>332</v>
      </c>
      <c r="B20" s="672">
        <v>0.4</v>
      </c>
      <c r="C20" s="673">
        <v>0.4</v>
      </c>
      <c r="D20" s="673">
        <v>0.5</v>
      </c>
      <c r="E20" s="674">
        <v>0.5</v>
      </c>
    </row>
    <row r="21" spans="1:6" ht="84">
      <c r="A21" s="675" t="s">
        <v>389</v>
      </c>
      <c r="B21" s="676">
        <v>0.35</v>
      </c>
      <c r="C21" s="673">
        <v>0.4</v>
      </c>
      <c r="D21" s="673">
        <v>0.4</v>
      </c>
      <c r="E21" s="674">
        <v>0.4</v>
      </c>
    </row>
    <row r="22" spans="1:6" ht="12.75" thickBot="1">
      <c r="A22" s="677"/>
      <c r="B22" s="678"/>
      <c r="C22" s="679"/>
      <c r="D22" s="679"/>
      <c r="E22" s="680"/>
    </row>
    <row r="23" spans="1:6" ht="12.75" thickBot="1">
      <c r="A23" s="1327" t="s">
        <v>11</v>
      </c>
      <c r="B23" s="1328"/>
      <c r="C23" s="1328"/>
      <c r="D23" s="1328"/>
      <c r="E23" s="1329"/>
    </row>
    <row r="24" spans="1:6" ht="12.75" thickBot="1">
      <c r="A24" s="1327" t="s">
        <v>12</v>
      </c>
      <c r="B24" s="1328"/>
      <c r="C24" s="1328"/>
      <c r="D24" s="1328"/>
      <c r="E24" s="1329"/>
    </row>
    <row r="25" spans="1:6" ht="12.75" thickBot="1">
      <c r="A25" s="248" t="s">
        <v>391</v>
      </c>
      <c r="B25" s="1343" t="s">
        <v>392</v>
      </c>
      <c r="C25" s="1344"/>
      <c r="D25" s="1344"/>
      <c r="E25" s="1345"/>
    </row>
    <row r="26" spans="1:6" ht="33.75" customHeight="1" thickBot="1">
      <c r="A26" s="681" t="s">
        <v>13</v>
      </c>
      <c r="B26" s="1337" t="s">
        <v>393</v>
      </c>
      <c r="C26" s="1338"/>
      <c r="D26" s="1338"/>
      <c r="E26" s="1339"/>
      <c r="F26" s="682"/>
    </row>
    <row r="27" spans="1:6" ht="58.9" customHeight="1" thickBot="1">
      <c r="A27" s="666" t="s">
        <v>14</v>
      </c>
      <c r="B27" s="1352" t="s">
        <v>394</v>
      </c>
      <c r="C27" s="1353"/>
      <c r="D27" s="1353"/>
      <c r="E27" s="1354"/>
    </row>
    <row r="28" spans="1:6" ht="12.75" thickBot="1">
      <c r="A28" s="666" t="s">
        <v>15</v>
      </c>
      <c r="B28" s="1355" t="s">
        <v>395</v>
      </c>
      <c r="C28" s="1356"/>
      <c r="D28" s="1356"/>
      <c r="E28" s="1357"/>
    </row>
    <row r="29" spans="1:6" ht="12.75" customHeight="1">
      <c r="A29" s="1312"/>
      <c r="B29" s="683">
        <v>2021</v>
      </c>
      <c r="C29" s="683">
        <v>2022</v>
      </c>
      <c r="D29" s="683">
        <v>2023</v>
      </c>
      <c r="E29" s="683">
        <v>2024</v>
      </c>
    </row>
    <row r="30" spans="1:6" ht="12" customHeight="1" thickBot="1">
      <c r="A30" s="1313"/>
      <c r="B30" s="683" t="s">
        <v>7</v>
      </c>
      <c r="C30" s="683" t="s">
        <v>8</v>
      </c>
      <c r="D30" s="683" t="s">
        <v>8</v>
      </c>
      <c r="E30" s="683" t="s">
        <v>8</v>
      </c>
      <c r="F30" s="684"/>
    </row>
    <row r="31" spans="1:6" ht="12.75" thickBot="1">
      <c r="A31" s="685" t="s">
        <v>16</v>
      </c>
      <c r="B31" s="686">
        <v>8</v>
      </c>
      <c r="C31" s="686">
        <v>3</v>
      </c>
      <c r="D31" s="686">
        <v>10</v>
      </c>
      <c r="E31" s="686">
        <v>5</v>
      </c>
    </row>
    <row r="32" spans="1:6" ht="12.75" thickBot="1">
      <c r="A32" s="666" t="s">
        <v>17</v>
      </c>
      <c r="B32" s="687">
        <f>B40+B43+B46</f>
        <v>86400</v>
      </c>
      <c r="C32" s="687">
        <f>C40+C43+C46</f>
        <v>93300</v>
      </c>
      <c r="D32" s="687">
        <f>D40+D43+D46</f>
        <v>93300</v>
      </c>
      <c r="E32" s="687">
        <f>E40+E43+E46</f>
        <v>96303</v>
      </c>
    </row>
    <row r="33" spans="1:6" ht="12.75" thickBot="1">
      <c r="A33" s="666" t="s">
        <v>18</v>
      </c>
      <c r="B33" s="687">
        <f>B32/C31</f>
        <v>28800</v>
      </c>
      <c r="C33" s="687">
        <f>C32/D31</f>
        <v>9330</v>
      </c>
      <c r="D33" s="688">
        <f>D32/E31</f>
        <v>18660</v>
      </c>
      <c r="E33" s="688">
        <f>E32/E31</f>
        <v>19260.599999999999</v>
      </c>
    </row>
    <row r="34" spans="1:6" ht="12.75" thickBot="1">
      <c r="A34" s="666" t="s">
        <v>19</v>
      </c>
      <c r="B34" s="689" t="s">
        <v>20</v>
      </c>
      <c r="C34" s="690"/>
      <c r="D34" s="690"/>
      <c r="E34" s="690"/>
    </row>
    <row r="35" spans="1:6" ht="24.75" thickBot="1">
      <c r="A35" s="666" t="s">
        <v>21</v>
      </c>
      <c r="B35" s="689" t="s">
        <v>20</v>
      </c>
      <c r="C35" s="690"/>
      <c r="D35" s="690"/>
      <c r="E35" s="690"/>
    </row>
    <row r="36" spans="1:6" ht="24.75" thickBot="1">
      <c r="A36" s="666" t="s">
        <v>22</v>
      </c>
      <c r="B36" s="689" t="s">
        <v>20</v>
      </c>
      <c r="C36" s="690"/>
      <c r="D36" s="690"/>
      <c r="E36" s="690"/>
    </row>
    <row r="37" spans="1:6" ht="12.6" customHeight="1" thickBot="1">
      <c r="A37" s="1048" t="s">
        <v>396</v>
      </c>
      <c r="B37" s="1049"/>
      <c r="C37" s="1049"/>
      <c r="D37" s="1049"/>
      <c r="E37" s="1050"/>
    </row>
    <row r="38" spans="1:6" ht="12.75" customHeight="1">
      <c r="A38" s="1312"/>
      <c r="B38" s="683">
        <v>2021</v>
      </c>
      <c r="C38" s="683">
        <v>2022</v>
      </c>
      <c r="D38" s="683">
        <v>2023</v>
      </c>
      <c r="E38" s="683">
        <v>2024</v>
      </c>
    </row>
    <row r="39" spans="1:6" ht="14.25" customHeight="1" thickBot="1">
      <c r="A39" s="1313"/>
      <c r="B39" s="691" t="s">
        <v>7</v>
      </c>
      <c r="C39" s="691" t="s">
        <v>8</v>
      </c>
      <c r="D39" s="691" t="s">
        <v>8</v>
      </c>
      <c r="E39" s="691" t="s">
        <v>8</v>
      </c>
    </row>
    <row r="40" spans="1:6" ht="12.75" thickBot="1">
      <c r="A40" s="236" t="s">
        <v>23</v>
      </c>
      <c r="B40" s="692">
        <f>B41</f>
        <v>66760</v>
      </c>
      <c r="C40" s="693">
        <f>C41</f>
        <v>71760</v>
      </c>
      <c r="D40" s="693">
        <f t="shared" ref="D40:E40" si="0">D41</f>
        <v>71760</v>
      </c>
      <c r="E40" s="693">
        <f t="shared" si="0"/>
        <v>71760</v>
      </c>
      <c r="F40" s="684"/>
    </row>
    <row r="41" spans="1:6" ht="12.75" thickBot="1">
      <c r="A41" s="238" t="s">
        <v>154</v>
      </c>
      <c r="B41" s="694">
        <v>66760</v>
      </c>
      <c r="C41" s="695">
        <v>71760</v>
      </c>
      <c r="D41" s="695">
        <v>71760</v>
      </c>
      <c r="E41" s="695">
        <v>71760</v>
      </c>
      <c r="F41" s="684"/>
    </row>
    <row r="42" spans="1:6" ht="12.75" thickBot="1">
      <c r="A42" s="238" t="s">
        <v>155</v>
      </c>
      <c r="B42" s="694"/>
      <c r="C42" s="696"/>
      <c r="D42" s="696"/>
      <c r="E42" s="697"/>
    </row>
    <row r="43" spans="1:6" ht="24.75" thickBot="1">
      <c r="A43" s="236" t="s">
        <v>24</v>
      </c>
      <c r="B43" s="692">
        <f>B44+B45</f>
        <v>11720</v>
      </c>
      <c r="C43" s="693">
        <f>C44+C45</f>
        <v>11820</v>
      </c>
      <c r="D43" s="693">
        <f>D44+D45</f>
        <v>11820</v>
      </c>
      <c r="E43" s="693">
        <f>E44+E45</f>
        <v>11820</v>
      </c>
      <c r="F43" s="684"/>
    </row>
    <row r="44" spans="1:6" ht="12.75" thickBot="1">
      <c r="A44" s="238" t="s">
        <v>154</v>
      </c>
      <c r="B44" s="698">
        <v>11720</v>
      </c>
      <c r="C44" s="699">
        <v>11820</v>
      </c>
      <c r="D44" s="699">
        <v>11820</v>
      </c>
      <c r="E44" s="699">
        <v>11820</v>
      </c>
      <c r="F44" s="684"/>
    </row>
    <row r="45" spans="1:6" ht="12.75" thickBot="1">
      <c r="A45" s="238" t="s">
        <v>155</v>
      </c>
      <c r="B45" s="694"/>
      <c r="C45" s="700"/>
      <c r="D45" s="700"/>
      <c r="E45" s="700"/>
    </row>
    <row r="46" spans="1:6" ht="12.75" thickBot="1">
      <c r="A46" s="236" t="s">
        <v>25</v>
      </c>
      <c r="B46" s="692">
        <f>B47+B48</f>
        <v>7920</v>
      </c>
      <c r="C46" s="693">
        <f>C47+C48</f>
        <v>9720</v>
      </c>
      <c r="D46" s="693">
        <f>D47+D48</f>
        <v>9720</v>
      </c>
      <c r="E46" s="693">
        <f>E47+E48</f>
        <v>12723</v>
      </c>
      <c r="F46" s="684"/>
    </row>
    <row r="47" spans="1:6" ht="12.75" thickBot="1">
      <c r="A47" s="238" t="s">
        <v>154</v>
      </c>
      <c r="B47" s="699">
        <v>7920</v>
      </c>
      <c r="C47" s="699">
        <v>9720</v>
      </c>
      <c r="D47" s="699">
        <v>9720</v>
      </c>
      <c r="E47" s="699">
        <v>12723</v>
      </c>
      <c r="F47" s="684"/>
    </row>
    <row r="48" spans="1:6" ht="15.75" customHeight="1" thickBot="1">
      <c r="A48" s="238" t="s">
        <v>155</v>
      </c>
      <c r="B48" s="694"/>
      <c r="C48" s="698"/>
      <c r="D48" s="698"/>
      <c r="E48" s="698"/>
    </row>
    <row r="49" spans="1:6" ht="12.75" thickBot="1">
      <c r="A49" s="236" t="s">
        <v>26</v>
      </c>
      <c r="B49" s="701">
        <f>B50+B51</f>
        <v>0</v>
      </c>
      <c r="C49" s="701">
        <f>C50+C51</f>
        <v>0</v>
      </c>
      <c r="D49" s="701">
        <f>D50+D51</f>
        <v>0</v>
      </c>
      <c r="E49" s="701">
        <f>E50+E51</f>
        <v>0</v>
      </c>
    </row>
    <row r="50" spans="1:6" ht="12.75" thickBot="1">
      <c r="A50" s="238" t="s">
        <v>154</v>
      </c>
      <c r="B50" s="694"/>
      <c r="C50" s="698"/>
      <c r="D50" s="698"/>
      <c r="E50" s="698"/>
    </row>
    <row r="51" spans="1:6" ht="12.75" thickBot="1">
      <c r="A51" s="238" t="s">
        <v>155</v>
      </c>
      <c r="B51" s="694"/>
      <c r="C51" s="698"/>
      <c r="D51" s="698"/>
      <c r="E51" s="698"/>
      <c r="F51" s="18"/>
    </row>
    <row r="52" spans="1:6" ht="24.75" thickBot="1">
      <c r="A52" s="236" t="s">
        <v>27</v>
      </c>
      <c r="B52" s="702">
        <f>B53+B54</f>
        <v>0</v>
      </c>
      <c r="C52" s="702">
        <f>C53+C54</f>
        <v>0</v>
      </c>
      <c r="D52" s="702">
        <f>D53+D54</f>
        <v>0</v>
      </c>
      <c r="E52" s="702">
        <f>E53+E54</f>
        <v>0</v>
      </c>
      <c r="F52" s="703"/>
    </row>
    <row r="53" spans="1:6" ht="12.75" thickBot="1">
      <c r="A53" s="238" t="s">
        <v>154</v>
      </c>
      <c r="B53" s="704"/>
      <c r="C53" s="705"/>
      <c r="D53" s="705"/>
      <c r="E53" s="705"/>
      <c r="F53" s="18"/>
    </row>
    <row r="54" spans="1:6" ht="12.75" thickBot="1">
      <c r="A54" s="238" t="s">
        <v>155</v>
      </c>
      <c r="B54" s="704"/>
      <c r="C54" s="705"/>
      <c r="D54" s="705"/>
      <c r="E54" s="705"/>
    </row>
    <row r="55" spans="1:6" ht="12.75" thickBot="1">
      <c r="A55" s="236" t="s">
        <v>28</v>
      </c>
      <c r="B55" s="702">
        <f>B56+B57</f>
        <v>0</v>
      </c>
      <c r="C55" s="702">
        <f>C56+C57</f>
        <v>0</v>
      </c>
      <c r="D55" s="702">
        <f>D56+D57</f>
        <v>0</v>
      </c>
      <c r="E55" s="702">
        <f>E56+E57</f>
        <v>0</v>
      </c>
    </row>
    <row r="56" spans="1:6" ht="12.75" thickBot="1">
      <c r="A56" s="238" t="s">
        <v>154</v>
      </c>
      <c r="B56" s="704"/>
      <c r="C56" s="705"/>
      <c r="D56" s="705"/>
      <c r="E56" s="705"/>
    </row>
    <row r="57" spans="1:6" ht="12.75" thickBot="1">
      <c r="A57" s="238" t="s">
        <v>155</v>
      </c>
      <c r="B57" s="704"/>
      <c r="C57" s="705"/>
      <c r="D57" s="705"/>
      <c r="E57" s="705"/>
    </row>
    <row r="58" spans="1:6" ht="24.75" thickBot="1">
      <c r="A58" s="236" t="s">
        <v>29</v>
      </c>
      <c r="B58" s="702">
        <f>B59+B60</f>
        <v>0</v>
      </c>
      <c r="C58" s="702">
        <f>C59+C60</f>
        <v>0</v>
      </c>
      <c r="D58" s="702">
        <f>D59+D60</f>
        <v>0</v>
      </c>
      <c r="E58" s="702">
        <f>E59+E60</f>
        <v>0</v>
      </c>
    </row>
    <row r="59" spans="1:6" ht="12.75" thickBot="1">
      <c r="A59" s="238" t="s">
        <v>154</v>
      </c>
      <c r="B59" s="704"/>
      <c r="C59" s="706">
        <v>0</v>
      </c>
      <c r="D59" s="706"/>
      <c r="E59" s="706"/>
    </row>
    <row r="60" spans="1:6" ht="12.75" thickBot="1">
      <c r="A60" s="238" t="s">
        <v>155</v>
      </c>
      <c r="B60" s="704"/>
      <c r="C60" s="707"/>
      <c r="D60" s="708"/>
      <c r="E60" s="708"/>
    </row>
    <row r="61" spans="1:6" ht="12.75" thickBot="1">
      <c r="A61" s="247" t="s">
        <v>30</v>
      </c>
      <c r="B61" s="709">
        <f>B58+B55+B52+B49+B46+B43+B40</f>
        <v>86400</v>
      </c>
      <c r="C61" s="709">
        <f t="shared" ref="C61:E61" si="1">C58+C55+C52+C49+C46+C43+C40</f>
        <v>93300</v>
      </c>
      <c r="D61" s="709">
        <f t="shared" si="1"/>
        <v>93300</v>
      </c>
      <c r="E61" s="709">
        <f t="shared" si="1"/>
        <v>96303</v>
      </c>
      <c r="F61" s="684"/>
    </row>
    <row r="62" spans="1:6" ht="22.5" customHeight="1" thickBot="1">
      <c r="A62" s="710" t="s">
        <v>31</v>
      </c>
      <c r="B62" s="711">
        <f>B40+B43+B46+B49+B52+B58</f>
        <v>86400</v>
      </c>
      <c r="C62" s="711">
        <f t="shared" ref="C62:E62" si="2">C40+C43+C46+C49+C52+C58</f>
        <v>93300</v>
      </c>
      <c r="D62" s="711">
        <f t="shared" si="2"/>
        <v>93300</v>
      </c>
      <c r="E62" s="711">
        <f t="shared" si="2"/>
        <v>96303</v>
      </c>
    </row>
    <row r="63" spans="1:6" ht="22.5" customHeight="1" thickBot="1">
      <c r="A63" s="248" t="s">
        <v>391</v>
      </c>
      <c r="B63" s="1343" t="s">
        <v>397</v>
      </c>
      <c r="C63" s="1344"/>
      <c r="D63" s="1344"/>
      <c r="E63" s="1345"/>
    </row>
    <row r="64" spans="1:6" ht="30.75" customHeight="1" thickBot="1">
      <c r="A64" s="712" t="s">
        <v>32</v>
      </c>
      <c r="B64" s="1346" t="s">
        <v>398</v>
      </c>
      <c r="C64" s="1347"/>
      <c r="D64" s="1347"/>
      <c r="E64" s="1348"/>
    </row>
    <row r="65" spans="1:6" ht="60" customHeight="1" thickBot="1">
      <c r="A65" s="666" t="s">
        <v>14</v>
      </c>
      <c r="B65" s="1349" t="s">
        <v>825</v>
      </c>
      <c r="C65" s="1350"/>
      <c r="D65" s="1350"/>
      <c r="E65" s="1351"/>
    </row>
    <row r="66" spans="1:6" ht="12.75" thickBot="1">
      <c r="A66" s="666" t="s">
        <v>15</v>
      </c>
      <c r="B66" s="1340" t="s">
        <v>333</v>
      </c>
      <c r="C66" s="1341"/>
      <c r="D66" s="1341"/>
      <c r="E66" s="1342"/>
    </row>
    <row r="67" spans="1:6" ht="12.75" customHeight="1">
      <c r="A67" s="1312"/>
      <c r="B67" s="683">
        <v>2021</v>
      </c>
      <c r="C67" s="683">
        <v>2022</v>
      </c>
      <c r="D67" s="683">
        <v>2023</v>
      </c>
      <c r="E67" s="683">
        <v>2024</v>
      </c>
    </row>
    <row r="68" spans="1:6" ht="18" customHeight="1" thickBot="1">
      <c r="A68" s="1313"/>
      <c r="B68" s="691" t="s">
        <v>7</v>
      </c>
      <c r="C68" s="691" t="s">
        <v>8</v>
      </c>
      <c r="D68" s="691" t="s">
        <v>8</v>
      </c>
      <c r="E68" s="691" t="s">
        <v>8</v>
      </c>
    </row>
    <row r="69" spans="1:6" ht="12.75" thickBot="1">
      <c r="A69" s="666" t="s">
        <v>16</v>
      </c>
      <c r="B69" s="713">
        <v>0.25</v>
      </c>
      <c r="C69" s="713">
        <v>0.25</v>
      </c>
      <c r="D69" s="713">
        <v>0.25</v>
      </c>
      <c r="E69" s="713">
        <v>0.25</v>
      </c>
      <c r="F69" s="682"/>
    </row>
    <row r="70" spans="1:6" ht="12.75" thickBot="1">
      <c r="A70" s="666" t="s">
        <v>17</v>
      </c>
      <c r="B70" s="714">
        <f>B99</f>
        <v>5000</v>
      </c>
      <c r="C70" s="715">
        <f>C84</f>
        <v>9500</v>
      </c>
      <c r="D70" s="715">
        <f t="shared" ref="D70:E70" si="3">D84</f>
        <v>9500</v>
      </c>
      <c r="E70" s="715">
        <f t="shared" si="3"/>
        <v>9700</v>
      </c>
    </row>
    <row r="71" spans="1:6" ht="12.75" thickBot="1">
      <c r="A71" s="666" t="s">
        <v>18</v>
      </c>
      <c r="B71" s="714"/>
      <c r="C71" s="714"/>
      <c r="D71" s="714"/>
      <c r="E71" s="714"/>
    </row>
    <row r="72" spans="1:6" ht="12.75" thickBot="1">
      <c r="A72" s="666" t="s">
        <v>19</v>
      </c>
      <c r="B72" s="716" t="s">
        <v>20</v>
      </c>
      <c r="C72" s="717"/>
      <c r="D72" s="717"/>
      <c r="E72" s="717"/>
    </row>
    <row r="73" spans="1:6" ht="24.75" thickBot="1">
      <c r="A73" s="666" t="s">
        <v>21</v>
      </c>
      <c r="B73" s="716" t="s">
        <v>20</v>
      </c>
      <c r="C73" s="717"/>
      <c r="D73" s="717"/>
      <c r="E73" s="717"/>
    </row>
    <row r="74" spans="1:6" ht="24.75" thickBot="1">
      <c r="A74" s="666" t="s">
        <v>22</v>
      </c>
      <c r="B74" s="716" t="s">
        <v>20</v>
      </c>
      <c r="C74" s="717"/>
      <c r="D74" s="717"/>
      <c r="E74" s="717"/>
    </row>
    <row r="75" spans="1:6" ht="24.75" customHeight="1" thickBot="1">
      <c r="A75" s="1048" t="s">
        <v>399</v>
      </c>
      <c r="B75" s="1049"/>
      <c r="C75" s="1049"/>
      <c r="D75" s="1049"/>
      <c r="E75" s="1050"/>
    </row>
    <row r="76" spans="1:6" ht="12.75" customHeight="1">
      <c r="A76" s="1312"/>
      <c r="B76" s="683">
        <v>2021</v>
      </c>
      <c r="C76" s="683">
        <v>2022</v>
      </c>
      <c r="D76" s="683">
        <v>2023</v>
      </c>
      <c r="E76" s="683">
        <v>2024</v>
      </c>
    </row>
    <row r="77" spans="1:6" ht="12.6" customHeight="1" thickBot="1">
      <c r="A77" s="1313"/>
      <c r="B77" s="691" t="s">
        <v>7</v>
      </c>
      <c r="C77" s="691" t="s">
        <v>8</v>
      </c>
      <c r="D77" s="691" t="s">
        <v>8</v>
      </c>
      <c r="E77" s="691" t="s">
        <v>8</v>
      </c>
    </row>
    <row r="78" spans="1:6" ht="17.25" customHeight="1" thickBot="1">
      <c r="A78" s="236" t="s">
        <v>23</v>
      </c>
      <c r="B78" s="692">
        <f>B79+B80</f>
        <v>0</v>
      </c>
      <c r="C78" s="692">
        <f>C79+C80</f>
        <v>0</v>
      </c>
      <c r="D78" s="692">
        <f>D79+D80</f>
        <v>0</v>
      </c>
      <c r="E78" s="692">
        <f>E79+E80</f>
        <v>0</v>
      </c>
    </row>
    <row r="79" spans="1:6" ht="22.5" customHeight="1" thickBot="1">
      <c r="A79" s="238" t="s">
        <v>154</v>
      </c>
      <c r="B79" s="698">
        <v>0</v>
      </c>
      <c r="C79" s="698">
        <v>0</v>
      </c>
      <c r="D79" s="698">
        <v>0</v>
      </c>
      <c r="E79" s="698">
        <v>0</v>
      </c>
    </row>
    <row r="80" spans="1:6" ht="15" customHeight="1" thickBot="1">
      <c r="A80" s="238" t="s">
        <v>155</v>
      </c>
      <c r="B80" s="694"/>
      <c r="C80" s="696"/>
      <c r="D80" s="696"/>
      <c r="E80" s="696"/>
    </row>
    <row r="81" spans="1:5" ht="24.75" customHeight="1" thickBot="1">
      <c r="A81" s="236" t="s">
        <v>24</v>
      </c>
      <c r="B81" s="692">
        <f>B82+B83</f>
        <v>0</v>
      </c>
      <c r="C81" s="692">
        <f>C82+C83</f>
        <v>0</v>
      </c>
      <c r="D81" s="692">
        <f>D82+D83</f>
        <v>0</v>
      </c>
      <c r="E81" s="692">
        <f>E82+E83</f>
        <v>0</v>
      </c>
    </row>
    <row r="82" spans="1:5" ht="12.75" thickBot="1">
      <c r="A82" s="238" t="s">
        <v>154</v>
      </c>
      <c r="B82" s="698"/>
      <c r="C82" s="698"/>
      <c r="D82" s="698"/>
      <c r="E82" s="698"/>
    </row>
    <row r="83" spans="1:5" ht="12.75" thickBot="1">
      <c r="A83" s="238" t="s">
        <v>155</v>
      </c>
      <c r="B83" s="694"/>
      <c r="C83" s="698"/>
      <c r="D83" s="698"/>
      <c r="E83" s="698"/>
    </row>
    <row r="84" spans="1:5" ht="24.75" customHeight="1" thickBot="1">
      <c r="A84" s="236" t="s">
        <v>25</v>
      </c>
      <c r="B84" s="692">
        <f>B85+B86</f>
        <v>5000</v>
      </c>
      <c r="C84" s="693">
        <f>C85+C86</f>
        <v>9500</v>
      </c>
      <c r="D84" s="693">
        <f>D85+D86</f>
        <v>9500</v>
      </c>
      <c r="E84" s="693">
        <f>E85+E86</f>
        <v>9700</v>
      </c>
    </row>
    <row r="85" spans="1:5" ht="12.75" thickBot="1">
      <c r="A85" s="238" t="s">
        <v>154</v>
      </c>
      <c r="B85" s="718">
        <v>5000</v>
      </c>
      <c r="C85" s="699">
        <v>9500</v>
      </c>
      <c r="D85" s="699">
        <v>9500</v>
      </c>
      <c r="E85" s="699">
        <v>9700</v>
      </c>
    </row>
    <row r="86" spans="1:5" ht="12.75" thickBot="1">
      <c r="A86" s="238" t="s">
        <v>155</v>
      </c>
      <c r="B86" s="704"/>
      <c r="C86" s="705"/>
      <c r="D86" s="705"/>
      <c r="E86" s="705"/>
    </row>
    <row r="87" spans="1:5" ht="12.75" thickBot="1">
      <c r="A87" s="236" t="s">
        <v>26</v>
      </c>
      <c r="B87" s="702">
        <f>B88+B89</f>
        <v>0</v>
      </c>
      <c r="C87" s="702">
        <f>C88+C89</f>
        <v>0</v>
      </c>
      <c r="D87" s="702">
        <f>D88+D89</f>
        <v>0</v>
      </c>
      <c r="E87" s="702">
        <f>E88+E89</f>
        <v>0</v>
      </c>
    </row>
    <row r="88" spans="1:5" ht="12.75" thickBot="1">
      <c r="A88" s="238" t="s">
        <v>154</v>
      </c>
      <c r="B88" s="704"/>
      <c r="C88" s="705"/>
      <c r="D88" s="705"/>
      <c r="E88" s="705"/>
    </row>
    <row r="89" spans="1:5" ht="12.75" thickBot="1">
      <c r="A89" s="238" t="s">
        <v>155</v>
      </c>
      <c r="B89" s="704"/>
      <c r="C89" s="705"/>
      <c r="D89" s="705"/>
      <c r="E89" s="705"/>
    </row>
    <row r="90" spans="1:5" ht="24.75" thickBot="1">
      <c r="A90" s="236" t="s">
        <v>27</v>
      </c>
      <c r="B90" s="702">
        <f>B91+B92</f>
        <v>0</v>
      </c>
      <c r="C90" s="702">
        <f>C91+C92</f>
        <v>0</v>
      </c>
      <c r="D90" s="702">
        <f>D91+D92</f>
        <v>0</v>
      </c>
      <c r="E90" s="702">
        <f>E91+E92</f>
        <v>0</v>
      </c>
    </row>
    <row r="91" spans="1:5" ht="12.75" thickBot="1">
      <c r="A91" s="238" t="s">
        <v>154</v>
      </c>
      <c r="B91" s="704"/>
      <c r="C91" s="705"/>
      <c r="D91" s="705"/>
      <c r="E91" s="705"/>
    </row>
    <row r="92" spans="1:5" ht="12.75" thickBot="1">
      <c r="A92" s="238" t="s">
        <v>155</v>
      </c>
      <c r="B92" s="704"/>
      <c r="C92" s="705"/>
      <c r="D92" s="705"/>
      <c r="E92" s="705"/>
    </row>
    <row r="93" spans="1:5" ht="12.75" thickBot="1">
      <c r="A93" s="236" t="s">
        <v>28</v>
      </c>
      <c r="B93" s="702">
        <f>B94+B95</f>
        <v>0</v>
      </c>
      <c r="C93" s="702">
        <f>C94+C95</f>
        <v>0</v>
      </c>
      <c r="D93" s="702">
        <f>D94+D95</f>
        <v>0</v>
      </c>
      <c r="E93" s="702">
        <f>E94+E95</f>
        <v>0</v>
      </c>
    </row>
    <row r="94" spans="1:5" ht="12.75" thickBot="1">
      <c r="A94" s="238" t="s">
        <v>154</v>
      </c>
      <c r="B94" s="704"/>
      <c r="C94" s="705"/>
      <c r="D94" s="705"/>
      <c r="E94" s="705"/>
    </row>
    <row r="95" spans="1:5" ht="12.75" thickBot="1">
      <c r="A95" s="238" t="s">
        <v>155</v>
      </c>
      <c r="B95" s="704"/>
      <c r="C95" s="705"/>
      <c r="D95" s="705"/>
      <c r="E95" s="705"/>
    </row>
    <row r="96" spans="1:5" ht="24.75" thickBot="1">
      <c r="A96" s="236" t="s">
        <v>29</v>
      </c>
      <c r="B96" s="702">
        <f>B97+B98</f>
        <v>0</v>
      </c>
      <c r="C96" s="702">
        <f>C97+C98</f>
        <v>0</v>
      </c>
      <c r="D96" s="702">
        <f>D97+D98</f>
        <v>0</v>
      </c>
      <c r="E96" s="702">
        <f>E97+E98</f>
        <v>0</v>
      </c>
    </row>
    <row r="97" spans="1:5" ht="12.75" thickBot="1">
      <c r="A97" s="238" t="s">
        <v>154</v>
      </c>
      <c r="B97" s="704"/>
      <c r="C97" s="705"/>
      <c r="D97" s="705"/>
      <c r="E97" s="705"/>
    </row>
    <row r="98" spans="1:5" ht="12.75" thickBot="1">
      <c r="A98" s="719" t="s">
        <v>155</v>
      </c>
      <c r="B98" s="704"/>
      <c r="C98" s="705"/>
      <c r="D98" s="705"/>
      <c r="E98" s="705"/>
    </row>
    <row r="99" spans="1:5" ht="12.75" thickBot="1">
      <c r="A99" s="720" t="s">
        <v>33</v>
      </c>
      <c r="B99" s="709">
        <f>B96+B93+B90+B87+B84+B81+B78</f>
        <v>5000</v>
      </c>
      <c r="C99" s="709">
        <f t="shared" ref="C99:E99" si="4">C96+C93+C90+C87+C84+C81+C78</f>
        <v>9500</v>
      </c>
      <c r="D99" s="709">
        <f t="shared" si="4"/>
        <v>9500</v>
      </c>
      <c r="E99" s="709">
        <f t="shared" si="4"/>
        <v>9700</v>
      </c>
    </row>
    <row r="100" spans="1:5" ht="17.25" customHeight="1" thickBot="1">
      <c r="A100" s="248" t="s">
        <v>31</v>
      </c>
      <c r="B100" s="711">
        <f>IF(B99-B70=0,0,)</f>
        <v>0</v>
      </c>
      <c r="C100" s="711">
        <f>IF(C99-C70=0,0,"Error")</f>
        <v>0</v>
      </c>
      <c r="D100" s="711">
        <f>IF(D99-D70=0,0,)</f>
        <v>0</v>
      </c>
      <c r="E100" s="711">
        <f>IF(E99-E70=0,0,)</f>
        <v>0</v>
      </c>
    </row>
    <row r="101" spans="1:5" ht="25.5" customHeight="1" thickBot="1">
      <c r="A101" s="248" t="s">
        <v>400</v>
      </c>
      <c r="B101" s="1334" t="s">
        <v>401</v>
      </c>
      <c r="C101" s="1335"/>
      <c r="D101" s="1335"/>
      <c r="E101" s="1336"/>
    </row>
    <row r="102" spans="1:5" ht="43.5" customHeight="1" thickBot="1">
      <c r="A102" s="712" t="s">
        <v>34</v>
      </c>
      <c r="B102" s="1337" t="s">
        <v>402</v>
      </c>
      <c r="C102" s="1338"/>
      <c r="D102" s="1338"/>
      <c r="E102" s="1339"/>
    </row>
    <row r="103" spans="1:5" ht="49.5" customHeight="1" thickBot="1">
      <c r="A103" s="666" t="s">
        <v>14</v>
      </c>
      <c r="B103" s="1321" t="s">
        <v>824</v>
      </c>
      <c r="C103" s="1322"/>
      <c r="D103" s="1322"/>
      <c r="E103" s="1323"/>
    </row>
    <row r="104" spans="1:5" ht="12.75" thickBot="1">
      <c r="A104" s="666" t="s">
        <v>15</v>
      </c>
      <c r="B104" s="1340" t="s">
        <v>73</v>
      </c>
      <c r="C104" s="1341"/>
      <c r="D104" s="1341"/>
      <c r="E104" s="1342"/>
    </row>
    <row r="105" spans="1:5" ht="12.75" customHeight="1">
      <c r="A105" s="1312"/>
      <c r="B105" s="683">
        <v>2021</v>
      </c>
      <c r="C105" s="683">
        <v>2022</v>
      </c>
      <c r="D105" s="683">
        <v>2023</v>
      </c>
      <c r="E105" s="683">
        <v>2024</v>
      </c>
    </row>
    <row r="106" spans="1:5" ht="12.75" thickBot="1">
      <c r="A106" s="1313"/>
      <c r="B106" s="691" t="s">
        <v>7</v>
      </c>
      <c r="C106" s="691" t="s">
        <v>8</v>
      </c>
      <c r="D106" s="691" t="s">
        <v>8</v>
      </c>
      <c r="E106" s="691" t="s">
        <v>8</v>
      </c>
    </row>
    <row r="107" spans="1:5" ht="12.75" thickBot="1">
      <c r="A107" s="666" t="s">
        <v>16</v>
      </c>
      <c r="B107" s="714">
        <v>360</v>
      </c>
      <c r="C107" s="714">
        <v>365</v>
      </c>
      <c r="D107" s="714">
        <v>377</v>
      </c>
      <c r="E107" s="714">
        <v>377</v>
      </c>
    </row>
    <row r="108" spans="1:5" ht="12.75" thickBot="1">
      <c r="A108" s="666" t="s">
        <v>17</v>
      </c>
      <c r="B108" s="715">
        <f>B122</f>
        <v>6000</v>
      </c>
      <c r="C108" s="715">
        <f t="shared" ref="C108:E108" si="5">C122</f>
        <v>9000</v>
      </c>
      <c r="D108" s="715">
        <f t="shared" si="5"/>
        <v>9000</v>
      </c>
      <c r="E108" s="715">
        <f t="shared" si="5"/>
        <v>9560</v>
      </c>
    </row>
    <row r="109" spans="1:5" ht="12.75" thickBot="1">
      <c r="A109" s="666" t="s">
        <v>18</v>
      </c>
      <c r="B109" s="714"/>
      <c r="C109" s="714"/>
      <c r="D109" s="714"/>
      <c r="E109" s="714"/>
    </row>
    <row r="110" spans="1:5" ht="12.75" thickBot="1">
      <c r="A110" s="666" t="s">
        <v>19</v>
      </c>
      <c r="B110" s="716"/>
      <c r="C110" s="717"/>
      <c r="D110" s="717"/>
      <c r="E110" s="717"/>
    </row>
    <row r="111" spans="1:5" ht="24.75" thickBot="1">
      <c r="A111" s="666" t="s">
        <v>21</v>
      </c>
      <c r="B111" s="716"/>
      <c r="C111" s="717"/>
      <c r="D111" s="717"/>
      <c r="E111" s="717"/>
    </row>
    <row r="112" spans="1:5" ht="24.75" thickBot="1">
      <c r="A112" s="666" t="s">
        <v>22</v>
      </c>
      <c r="B112" s="716"/>
      <c r="C112" s="717"/>
      <c r="D112" s="717"/>
      <c r="E112" s="717"/>
    </row>
    <row r="113" spans="1:5" ht="24.75" customHeight="1" thickBot="1">
      <c r="A113" s="1048" t="s">
        <v>403</v>
      </c>
      <c r="B113" s="1049"/>
      <c r="C113" s="1049"/>
      <c r="D113" s="1049"/>
      <c r="E113" s="1050"/>
    </row>
    <row r="114" spans="1:5" ht="23.25" customHeight="1">
      <c r="A114" s="1312"/>
      <c r="B114" s="683">
        <v>2021</v>
      </c>
      <c r="C114" s="683">
        <v>2022</v>
      </c>
      <c r="D114" s="683">
        <v>2023</v>
      </c>
      <c r="E114" s="683">
        <v>2024</v>
      </c>
    </row>
    <row r="115" spans="1:5" ht="22.5" customHeight="1" thickBot="1">
      <c r="A115" s="1313"/>
      <c r="B115" s="691" t="s">
        <v>7</v>
      </c>
      <c r="C115" s="691" t="s">
        <v>8</v>
      </c>
      <c r="D115" s="691" t="s">
        <v>8</v>
      </c>
      <c r="E115" s="691" t="s">
        <v>8</v>
      </c>
    </row>
    <row r="116" spans="1:5" ht="24.75" customHeight="1" thickBot="1">
      <c r="A116" s="236" t="s">
        <v>23</v>
      </c>
      <c r="B116" s="692">
        <f>B117+B118</f>
        <v>0</v>
      </c>
      <c r="C116" s="692">
        <f>C117+C118</f>
        <v>0</v>
      </c>
      <c r="D116" s="692">
        <f>D117+D118</f>
        <v>0</v>
      </c>
      <c r="E116" s="692">
        <f>E117+E118</f>
        <v>0</v>
      </c>
    </row>
    <row r="117" spans="1:5" ht="12.75" thickBot="1">
      <c r="A117" s="238" t="s">
        <v>154</v>
      </c>
      <c r="B117" s="698"/>
      <c r="C117" s="698"/>
      <c r="D117" s="698"/>
      <c r="E117" s="698">
        <v>0</v>
      </c>
    </row>
    <row r="118" spans="1:5" ht="12.75" thickBot="1">
      <c r="A118" s="238" t="s">
        <v>155</v>
      </c>
      <c r="B118" s="694"/>
      <c r="C118" s="696"/>
      <c r="D118" s="696"/>
      <c r="E118" s="696"/>
    </row>
    <row r="119" spans="1:5" ht="24.75" customHeight="1" thickBot="1">
      <c r="A119" s="236" t="s">
        <v>24</v>
      </c>
      <c r="B119" s="692">
        <f>B120+B121</f>
        <v>0</v>
      </c>
      <c r="C119" s="692">
        <f>C120+C121</f>
        <v>0</v>
      </c>
      <c r="D119" s="692">
        <f>D120+D121</f>
        <v>0</v>
      </c>
      <c r="E119" s="692">
        <f>E120+E121</f>
        <v>0</v>
      </c>
    </row>
    <row r="120" spans="1:5" ht="12.75" thickBot="1">
      <c r="A120" s="238" t="s">
        <v>154</v>
      </c>
      <c r="B120" s="698"/>
      <c r="C120" s="698"/>
      <c r="D120" s="698"/>
      <c r="E120" s="698">
        <v>0</v>
      </c>
    </row>
    <row r="121" spans="1:5" ht="12.75" thickBot="1">
      <c r="A121" s="238" t="s">
        <v>155</v>
      </c>
      <c r="B121" s="694"/>
      <c r="C121" s="698"/>
      <c r="D121" s="698"/>
      <c r="E121" s="698"/>
    </row>
    <row r="122" spans="1:5" ht="24.75" customHeight="1" thickBot="1">
      <c r="A122" s="236" t="s">
        <v>25</v>
      </c>
      <c r="B122" s="692">
        <f>B123+B124</f>
        <v>6000</v>
      </c>
      <c r="C122" s="692">
        <f>C123+C124</f>
        <v>9000</v>
      </c>
      <c r="D122" s="692">
        <f>D123+D124</f>
        <v>9000</v>
      </c>
      <c r="E122" s="692">
        <f>E123+E124</f>
        <v>9560</v>
      </c>
    </row>
    <row r="123" spans="1:5" ht="12.75" thickBot="1">
      <c r="A123" s="238" t="s">
        <v>154</v>
      </c>
      <c r="B123" s="718">
        <v>6000</v>
      </c>
      <c r="C123" s="721">
        <v>9000</v>
      </c>
      <c r="D123" s="721">
        <v>9000</v>
      </c>
      <c r="E123" s="721">
        <v>9560</v>
      </c>
    </row>
    <row r="124" spans="1:5" ht="12.75" thickBot="1">
      <c r="A124" s="238" t="s">
        <v>155</v>
      </c>
      <c r="B124" s="704"/>
      <c r="C124" s="705"/>
      <c r="D124" s="705"/>
      <c r="E124" s="705"/>
    </row>
    <row r="125" spans="1:5" ht="12.75" thickBot="1">
      <c r="A125" s="236" t="s">
        <v>26</v>
      </c>
      <c r="B125" s="702">
        <f>B126+B127</f>
        <v>0</v>
      </c>
      <c r="C125" s="702">
        <f>C126+C127</f>
        <v>0</v>
      </c>
      <c r="D125" s="702">
        <f>D126+D127</f>
        <v>0</v>
      </c>
      <c r="E125" s="702">
        <f>E126+E127</f>
        <v>0</v>
      </c>
    </row>
    <row r="126" spans="1:5" ht="12.75" thickBot="1">
      <c r="A126" s="238" t="s">
        <v>154</v>
      </c>
      <c r="B126" s="704"/>
      <c r="C126" s="705"/>
      <c r="D126" s="705"/>
      <c r="E126" s="705"/>
    </row>
    <row r="127" spans="1:5" ht="12.75" thickBot="1">
      <c r="A127" s="238" t="s">
        <v>155</v>
      </c>
      <c r="B127" s="704"/>
      <c r="C127" s="705"/>
      <c r="D127" s="705"/>
      <c r="E127" s="705"/>
    </row>
    <row r="128" spans="1:5" ht="24.75" thickBot="1">
      <c r="A128" s="236" t="s">
        <v>27</v>
      </c>
      <c r="B128" s="702">
        <f>B129+B130</f>
        <v>0</v>
      </c>
      <c r="C128" s="702">
        <f>C129+C130</f>
        <v>0</v>
      </c>
      <c r="D128" s="702">
        <f>D129+D130</f>
        <v>0</v>
      </c>
      <c r="E128" s="702">
        <f>E129+E130</f>
        <v>0</v>
      </c>
    </row>
    <row r="129" spans="1:5" ht="12.75" thickBot="1">
      <c r="A129" s="238" t="s">
        <v>154</v>
      </c>
      <c r="B129" s="704"/>
      <c r="C129" s="705"/>
      <c r="D129" s="705"/>
      <c r="E129" s="705"/>
    </row>
    <row r="130" spans="1:5" ht="15" customHeight="1" thickBot="1">
      <c r="A130" s="238" t="s">
        <v>155</v>
      </c>
      <c r="B130" s="704"/>
      <c r="C130" s="705"/>
      <c r="D130" s="705"/>
      <c r="E130" s="705"/>
    </row>
    <row r="131" spans="1:5" ht="12.75" thickBot="1">
      <c r="A131" s="236" t="s">
        <v>28</v>
      </c>
      <c r="B131" s="702">
        <f>B132+B133</f>
        <v>0</v>
      </c>
      <c r="C131" s="702">
        <f>C132+C133</f>
        <v>0</v>
      </c>
      <c r="D131" s="702">
        <f>D132+D133</f>
        <v>0</v>
      </c>
      <c r="E131" s="702">
        <f>E132+E133</f>
        <v>0</v>
      </c>
    </row>
    <row r="132" spans="1:5" ht="12.75" thickBot="1">
      <c r="A132" s="238" t="s">
        <v>154</v>
      </c>
      <c r="B132" s="704"/>
      <c r="C132" s="705"/>
      <c r="D132" s="705"/>
      <c r="E132" s="705"/>
    </row>
    <row r="133" spans="1:5" ht="12.75" thickBot="1">
      <c r="A133" s="238" t="s">
        <v>155</v>
      </c>
      <c r="B133" s="704"/>
      <c r="C133" s="705"/>
      <c r="D133" s="705"/>
      <c r="E133" s="705"/>
    </row>
    <row r="134" spans="1:5" ht="24.75" thickBot="1">
      <c r="A134" s="236" t="s">
        <v>29</v>
      </c>
      <c r="B134" s="702">
        <f>B135+B136</f>
        <v>0</v>
      </c>
      <c r="C134" s="702">
        <f>C135+C136</f>
        <v>0</v>
      </c>
      <c r="D134" s="702">
        <f>D135+D136</f>
        <v>0</v>
      </c>
      <c r="E134" s="702">
        <f>E135+E136</f>
        <v>0</v>
      </c>
    </row>
    <row r="135" spans="1:5" ht="12.75" thickBot="1">
      <c r="A135" s="238" t="s">
        <v>154</v>
      </c>
      <c r="B135" s="704"/>
      <c r="C135" s="705"/>
      <c r="D135" s="705"/>
      <c r="E135" s="705"/>
    </row>
    <row r="136" spans="1:5" ht="12.75" thickBot="1">
      <c r="A136" s="238" t="s">
        <v>155</v>
      </c>
      <c r="B136" s="704"/>
      <c r="C136" s="705"/>
      <c r="D136" s="705"/>
      <c r="E136" s="705"/>
    </row>
    <row r="137" spans="1:5" ht="12.75" thickBot="1">
      <c r="A137" s="253" t="s">
        <v>35</v>
      </c>
      <c r="B137" s="709">
        <f>B134+B131+B128+B125+B122+B119+B116</f>
        <v>6000</v>
      </c>
      <c r="C137" s="709">
        <f t="shared" ref="C137:E137" si="6">C134+C131+C128+C125+C122+C119+C116</f>
        <v>9000</v>
      </c>
      <c r="D137" s="709">
        <f t="shared" si="6"/>
        <v>9000</v>
      </c>
      <c r="E137" s="709">
        <f t="shared" si="6"/>
        <v>9560</v>
      </c>
    </row>
    <row r="138" spans="1:5" ht="17.25" customHeight="1" thickBot="1">
      <c r="A138" s="248" t="s">
        <v>31</v>
      </c>
      <c r="B138" s="711">
        <f>IF(B137-B108=0,0,"Error")</f>
        <v>0</v>
      </c>
      <c r="C138" s="711">
        <f>IF(C137-C108=0,0,"Error")</f>
        <v>0</v>
      </c>
      <c r="D138" s="711">
        <f>IF(D137-D108=0,0,"Error")</f>
        <v>0</v>
      </c>
      <c r="E138" s="711">
        <f>E137-E122</f>
        <v>0</v>
      </c>
    </row>
    <row r="139" spans="1:5" ht="12.75" thickBot="1">
      <c r="A139" s="1327" t="s">
        <v>38</v>
      </c>
      <c r="B139" s="1328"/>
      <c r="C139" s="1328"/>
      <c r="D139" s="1328"/>
      <c r="E139" s="1329"/>
    </row>
    <row r="140" spans="1:5" ht="12.75" thickBot="1">
      <c r="A140" s="1327" t="s">
        <v>39</v>
      </c>
      <c r="B140" s="1328"/>
      <c r="C140" s="1328"/>
      <c r="D140" s="1328"/>
      <c r="E140" s="1329"/>
    </row>
    <row r="141" spans="1:5" ht="24.75" thickBot="1">
      <c r="A141" s="681" t="s">
        <v>48</v>
      </c>
      <c r="B141" s="1330" t="s">
        <v>334</v>
      </c>
      <c r="C141" s="1331"/>
      <c r="D141" s="1332"/>
      <c r="E141" s="1333"/>
    </row>
    <row r="142" spans="1:5" ht="51" customHeight="1" thickBot="1">
      <c r="A142" s="681" t="s">
        <v>68</v>
      </c>
      <c r="B142" s="722" t="s">
        <v>404</v>
      </c>
      <c r="C142" s="723" t="s">
        <v>156</v>
      </c>
      <c r="D142" s="1315" t="s">
        <v>405</v>
      </c>
      <c r="E142" s="1316"/>
    </row>
    <row r="143" spans="1:5" ht="12.75" thickBot="1">
      <c r="A143" s="724"/>
      <c r="B143" s="1317"/>
      <c r="C143" s="1318"/>
      <c r="D143" s="1319"/>
      <c r="E143" s="1320"/>
    </row>
    <row r="144" spans="1:5" ht="46.5" customHeight="1" thickBot="1">
      <c r="A144" s="666" t="s">
        <v>14</v>
      </c>
      <c r="B144" s="1321" t="s">
        <v>406</v>
      </c>
      <c r="C144" s="1322"/>
      <c r="D144" s="1322"/>
      <c r="E144" s="1323"/>
    </row>
    <row r="145" spans="1:5" ht="12.75" thickBot="1">
      <c r="A145" s="666" t="s">
        <v>15</v>
      </c>
      <c r="B145" s="1324" t="s">
        <v>407</v>
      </c>
      <c r="C145" s="1325"/>
      <c r="D145" s="1325"/>
      <c r="E145" s="1326"/>
    </row>
    <row r="146" spans="1:5" ht="12.75" customHeight="1">
      <c r="A146" s="1312"/>
      <c r="B146" s="683">
        <v>2021</v>
      </c>
      <c r="C146" s="683">
        <v>2022</v>
      </c>
      <c r="D146" s="683">
        <v>2023</v>
      </c>
      <c r="E146" s="683">
        <v>2024</v>
      </c>
    </row>
    <row r="147" spans="1:5" ht="12.75" thickBot="1">
      <c r="A147" s="1313"/>
      <c r="B147" s="691" t="s">
        <v>7</v>
      </c>
      <c r="C147" s="691" t="s">
        <v>8</v>
      </c>
      <c r="D147" s="691" t="s">
        <v>8</v>
      </c>
      <c r="E147" s="691" t="s">
        <v>8</v>
      </c>
    </row>
    <row r="148" spans="1:5" ht="12.75" thickBot="1">
      <c r="A148" s="666" t="s">
        <v>16</v>
      </c>
      <c r="B148" s="714">
        <v>1</v>
      </c>
      <c r="C148" s="714">
        <v>1</v>
      </c>
      <c r="D148" s="714">
        <v>1</v>
      </c>
      <c r="E148" s="714">
        <v>1</v>
      </c>
    </row>
    <row r="149" spans="1:5" ht="12.75" thickBot="1">
      <c r="A149" s="666" t="s">
        <v>17</v>
      </c>
      <c r="B149" s="714">
        <f>B167</f>
        <v>105000</v>
      </c>
      <c r="C149" s="714">
        <f>C167</f>
        <v>103000</v>
      </c>
      <c r="D149" s="714">
        <f>D167</f>
        <v>103000</v>
      </c>
      <c r="E149" s="714">
        <f>E167</f>
        <v>103000</v>
      </c>
    </row>
    <row r="150" spans="1:5" ht="12.75" thickBot="1">
      <c r="A150" s="666" t="s">
        <v>18</v>
      </c>
      <c r="B150" s="714">
        <f>B149/B148</f>
        <v>105000</v>
      </c>
      <c r="C150" s="714">
        <f>C149/C148</f>
        <v>103000</v>
      </c>
      <c r="D150" s="714">
        <f>D149/D148</f>
        <v>103000</v>
      </c>
      <c r="E150" s="714">
        <f>E149/E148</f>
        <v>103000</v>
      </c>
    </row>
    <row r="151" spans="1:5" ht="12.75" thickBot="1">
      <c r="A151" s="666" t="s">
        <v>19</v>
      </c>
      <c r="B151" s="716" t="s">
        <v>20</v>
      </c>
      <c r="C151" s="717"/>
      <c r="D151" s="717"/>
      <c r="E151" s="717"/>
    </row>
    <row r="152" spans="1:5" ht="24.75" thickBot="1">
      <c r="A152" s="666" t="s">
        <v>21</v>
      </c>
      <c r="B152" s="716" t="s">
        <v>20</v>
      </c>
      <c r="C152" s="717"/>
      <c r="D152" s="717"/>
      <c r="E152" s="717"/>
    </row>
    <row r="153" spans="1:5" ht="24.75" thickBot="1">
      <c r="A153" s="666" t="s">
        <v>22</v>
      </c>
      <c r="B153" s="716" t="s">
        <v>20</v>
      </c>
      <c r="C153" s="717"/>
      <c r="D153" s="717"/>
      <c r="E153" s="717"/>
    </row>
    <row r="154" spans="1:5" ht="12.6" customHeight="1" thickBot="1">
      <c r="A154" s="1048" t="s">
        <v>408</v>
      </c>
      <c r="B154" s="1049"/>
      <c r="C154" s="1049"/>
      <c r="D154" s="1049"/>
      <c r="E154" s="1050"/>
    </row>
    <row r="155" spans="1:5" ht="12.75" customHeight="1">
      <c r="A155" s="1312"/>
      <c r="B155" s="683">
        <v>2021</v>
      </c>
      <c r="C155" s="683">
        <v>2022</v>
      </c>
      <c r="D155" s="683">
        <v>2023</v>
      </c>
      <c r="E155" s="683">
        <v>2024</v>
      </c>
    </row>
    <row r="156" spans="1:5" ht="11.45" customHeight="1" thickBot="1">
      <c r="A156" s="1313"/>
      <c r="B156" s="691" t="s">
        <v>7</v>
      </c>
      <c r="C156" s="691" t="s">
        <v>8</v>
      </c>
      <c r="D156" s="691" t="s">
        <v>8</v>
      </c>
      <c r="E156" s="691" t="s">
        <v>8</v>
      </c>
    </row>
    <row r="157" spans="1:5" ht="12.75" thickBot="1">
      <c r="A157" s="236" t="s">
        <v>41</v>
      </c>
      <c r="B157" s="702">
        <f>B158+B159+B160+B161</f>
        <v>105000</v>
      </c>
      <c r="C157" s="702">
        <f t="shared" ref="C157:E157" si="7">C158+C159+C160+C161</f>
        <v>103000</v>
      </c>
      <c r="D157" s="702">
        <f t="shared" si="7"/>
        <v>103000</v>
      </c>
      <c r="E157" s="702">
        <f t="shared" si="7"/>
        <v>103000</v>
      </c>
    </row>
    <row r="158" spans="1:5" ht="12.75" thickBot="1">
      <c r="A158" s="238" t="s">
        <v>154</v>
      </c>
      <c r="B158" s="705"/>
      <c r="C158" s="705"/>
      <c r="D158" s="705"/>
      <c r="E158" s="705"/>
    </row>
    <row r="159" spans="1:5" ht="12.75" thickBot="1">
      <c r="A159" s="238" t="s">
        <v>159</v>
      </c>
      <c r="B159" s="692">
        <v>93000</v>
      </c>
      <c r="C159" s="693">
        <v>93000</v>
      </c>
      <c r="D159" s="693">
        <v>93000</v>
      </c>
      <c r="E159" s="693">
        <v>93000</v>
      </c>
    </row>
    <row r="160" spans="1:5" ht="12.75" thickBot="1">
      <c r="A160" s="238" t="s">
        <v>160</v>
      </c>
      <c r="B160" s="705"/>
      <c r="C160" s="721"/>
      <c r="D160" s="721"/>
      <c r="E160" s="725"/>
    </row>
    <row r="161" spans="1:13" ht="12.75" thickBot="1">
      <c r="A161" s="238" t="s">
        <v>161</v>
      </c>
      <c r="B161" s="692">
        <v>12000</v>
      </c>
      <c r="C161" s="693">
        <v>10000</v>
      </c>
      <c r="D161" s="693">
        <v>10000</v>
      </c>
      <c r="E161" s="693">
        <v>10000</v>
      </c>
    </row>
    <row r="162" spans="1:13" ht="12.75" thickBot="1">
      <c r="A162" s="236" t="s">
        <v>42</v>
      </c>
      <c r="B162" s="701">
        <f>B163+B164+B165+B166</f>
        <v>0</v>
      </c>
      <c r="C162" s="701">
        <f t="shared" ref="C162:E162" si="8">C163+C164+C165+C166</f>
        <v>0</v>
      </c>
      <c r="D162" s="701">
        <f t="shared" si="8"/>
        <v>0</v>
      </c>
      <c r="E162" s="701">
        <f t="shared" si="8"/>
        <v>0</v>
      </c>
    </row>
    <row r="163" spans="1:13" ht="12.75" thickBot="1">
      <c r="A163" s="238" t="s">
        <v>154</v>
      </c>
      <c r="B163" s="694"/>
      <c r="C163" s="698"/>
      <c r="D163" s="698"/>
      <c r="E163" s="698"/>
    </row>
    <row r="164" spans="1:13" ht="12.75" thickBot="1">
      <c r="A164" s="238" t="s">
        <v>159</v>
      </c>
      <c r="B164" s="694"/>
      <c r="C164" s="698"/>
      <c r="D164" s="698"/>
      <c r="E164" s="698"/>
    </row>
    <row r="165" spans="1:13" ht="12.75" thickBot="1">
      <c r="A165" s="238" t="s">
        <v>160</v>
      </c>
      <c r="B165" s="694"/>
      <c r="C165" s="698"/>
      <c r="D165" s="698"/>
      <c r="E165" s="698"/>
    </row>
    <row r="166" spans="1:13" ht="12.75" thickBot="1">
      <c r="A166" s="238" t="s">
        <v>161</v>
      </c>
      <c r="B166" s="694"/>
      <c r="C166" s="698"/>
      <c r="D166" s="698"/>
      <c r="E166" s="698"/>
    </row>
    <row r="167" spans="1:13" ht="12.75" thickBot="1">
      <c r="A167" s="260" t="s">
        <v>30</v>
      </c>
      <c r="B167" s="701">
        <f>B157+B162</f>
        <v>105000</v>
      </c>
      <c r="C167" s="701">
        <f t="shared" ref="C167:E167" si="9">C157+C162</f>
        <v>103000</v>
      </c>
      <c r="D167" s="701">
        <f t="shared" si="9"/>
        <v>103000</v>
      </c>
      <c r="E167" s="701">
        <f t="shared" si="9"/>
        <v>103000</v>
      </c>
    </row>
    <row r="168" spans="1:13" ht="12.75" thickBot="1">
      <c r="A168" s="248" t="s">
        <v>31</v>
      </c>
      <c r="B168" s="711">
        <f>B167-B149</f>
        <v>0</v>
      </c>
      <c r="C168" s="711">
        <f>C167-C149</f>
        <v>0</v>
      </c>
      <c r="D168" s="711">
        <f>D167-D149</f>
        <v>0</v>
      </c>
      <c r="E168" s="711">
        <f>E167-E149</f>
        <v>0</v>
      </c>
    </row>
    <row r="169" spans="1:13" ht="12.75" thickBot="1">
      <c r="A169" s="261"/>
      <c r="B169" s="726"/>
      <c r="C169" s="726"/>
      <c r="D169" s="726"/>
      <c r="E169" s="726"/>
    </row>
    <row r="170" spans="1:13" ht="36.75" thickBot="1">
      <c r="A170" s="217" t="s">
        <v>49</v>
      </c>
      <c r="B170" s="727">
        <f>B61+B99+B137+B167</f>
        <v>202400</v>
      </c>
      <c r="C170" s="727">
        <f t="shared" ref="C170:E170" si="10">C61+C99+C137+C167</f>
        <v>214800</v>
      </c>
      <c r="D170" s="727">
        <f t="shared" si="10"/>
        <v>214800</v>
      </c>
      <c r="E170" s="727">
        <f t="shared" si="10"/>
        <v>218563</v>
      </c>
    </row>
    <row r="171" spans="1:13" ht="36.75" thickBot="1">
      <c r="A171" s="217" t="s">
        <v>50</v>
      </c>
      <c r="B171" s="728">
        <f>B172+B175+B178+B193+B198</f>
        <v>202400</v>
      </c>
      <c r="C171" s="728">
        <f t="shared" ref="C171:E171" si="11">C172+C175+C178+C193+C198</f>
        <v>214800</v>
      </c>
      <c r="D171" s="728">
        <f t="shared" si="11"/>
        <v>214800</v>
      </c>
      <c r="E171" s="728">
        <f t="shared" si="11"/>
        <v>218563</v>
      </c>
      <c r="F171" s="684"/>
      <c r="G171" s="684"/>
      <c r="H171" s="684"/>
      <c r="I171" s="729"/>
      <c r="J171" s="730"/>
      <c r="K171" s="1314"/>
      <c r="L171" s="1314"/>
      <c r="M171" s="1314"/>
    </row>
    <row r="172" spans="1:13" ht="16.5" thickBot="1">
      <c r="A172" s="236" t="s">
        <v>23</v>
      </c>
      <c r="B172" s="727">
        <f>B173+B174</f>
        <v>66760</v>
      </c>
      <c r="C172" s="727">
        <f>C173+C174</f>
        <v>71760</v>
      </c>
      <c r="D172" s="727">
        <f>D173+D174</f>
        <v>71760</v>
      </c>
      <c r="E172" s="727">
        <f>E173+E174</f>
        <v>71760</v>
      </c>
      <c r="F172" s="20"/>
      <c r="H172" s="18"/>
      <c r="I172" s="731"/>
      <c r="J172" s="730"/>
      <c r="K172" s="730"/>
      <c r="L172" s="730"/>
      <c r="M172" s="730"/>
    </row>
    <row r="173" spans="1:13" ht="16.5" thickBot="1">
      <c r="A173" s="238" t="s">
        <v>154</v>
      </c>
      <c r="B173" s="694">
        <f t="shared" ref="B173:E176" si="12">B41+B79+B117</f>
        <v>66760</v>
      </c>
      <c r="C173" s="694">
        <f t="shared" si="12"/>
        <v>71760</v>
      </c>
      <c r="D173" s="694">
        <f t="shared" si="12"/>
        <v>71760</v>
      </c>
      <c r="E173" s="694">
        <f t="shared" si="12"/>
        <v>71760</v>
      </c>
      <c r="F173" s="18"/>
      <c r="H173" s="684"/>
      <c r="I173" s="729"/>
      <c r="J173" s="732"/>
      <c r="K173" s="732"/>
      <c r="L173" s="732"/>
      <c r="M173" s="732"/>
    </row>
    <row r="174" spans="1:13" ht="16.5" thickBot="1">
      <c r="A174" s="238" t="s">
        <v>166</v>
      </c>
      <c r="B174" s="694">
        <f t="shared" si="12"/>
        <v>0</v>
      </c>
      <c r="C174" s="694">
        <f t="shared" si="12"/>
        <v>0</v>
      </c>
      <c r="D174" s="694">
        <f t="shared" si="12"/>
        <v>0</v>
      </c>
      <c r="E174" s="694">
        <f t="shared" si="12"/>
        <v>0</v>
      </c>
      <c r="I174" s="729"/>
      <c r="J174" s="732"/>
      <c r="K174" s="732"/>
      <c r="L174" s="732"/>
      <c r="M174" s="732"/>
    </row>
    <row r="175" spans="1:13" ht="24.75" thickBot="1">
      <c r="A175" s="236" t="s">
        <v>24</v>
      </c>
      <c r="B175" s="727">
        <f t="shared" si="12"/>
        <v>11720</v>
      </c>
      <c r="C175" s="727">
        <f t="shared" si="12"/>
        <v>11820</v>
      </c>
      <c r="D175" s="727">
        <f t="shared" si="12"/>
        <v>11820</v>
      </c>
      <c r="E175" s="727">
        <f t="shared" si="12"/>
        <v>11820</v>
      </c>
      <c r="I175" s="729"/>
      <c r="J175" s="732"/>
      <c r="K175" s="732"/>
      <c r="L175" s="732"/>
      <c r="M175" s="732"/>
    </row>
    <row r="176" spans="1:13" ht="16.5" thickBot="1">
      <c r="A176" s="238" t="s">
        <v>154</v>
      </c>
      <c r="B176" s="698">
        <f t="shared" si="12"/>
        <v>11720</v>
      </c>
      <c r="C176" s="698">
        <f t="shared" si="12"/>
        <v>11820</v>
      </c>
      <c r="D176" s="698">
        <f t="shared" si="12"/>
        <v>11820</v>
      </c>
      <c r="E176" s="698">
        <f t="shared" si="12"/>
        <v>11820</v>
      </c>
      <c r="F176" s="19"/>
      <c r="G176" s="19"/>
      <c r="H176" s="19"/>
      <c r="I176" s="729"/>
      <c r="J176" s="732"/>
      <c r="K176" s="732"/>
      <c r="L176" s="732"/>
      <c r="M176" s="732"/>
    </row>
    <row r="177" spans="1:13" ht="16.5" thickBot="1">
      <c r="A177" s="238" t="s">
        <v>166</v>
      </c>
      <c r="B177" s="694">
        <f>B45+B83+B118</f>
        <v>0</v>
      </c>
      <c r="C177" s="694">
        <f>C45+C83+C118</f>
        <v>0</v>
      </c>
      <c r="D177" s="694">
        <f>D45+D83+D118</f>
        <v>0</v>
      </c>
      <c r="E177" s="694">
        <f>E45+E83+E118</f>
        <v>0</v>
      </c>
      <c r="F177" s="18"/>
      <c r="G177" s="18"/>
      <c r="H177" s="18"/>
      <c r="I177" s="729"/>
      <c r="J177" s="733"/>
      <c r="K177" s="733"/>
      <c r="L177" s="733"/>
      <c r="M177" s="733"/>
    </row>
    <row r="178" spans="1:13" ht="16.5" thickBot="1">
      <c r="A178" s="236" t="s">
        <v>25</v>
      </c>
      <c r="B178" s="727">
        <f t="shared" ref="B178:E189" si="13">B46+B84+B122</f>
        <v>18920</v>
      </c>
      <c r="C178" s="727">
        <f t="shared" si="13"/>
        <v>28220</v>
      </c>
      <c r="D178" s="727">
        <f t="shared" si="13"/>
        <v>28220</v>
      </c>
      <c r="E178" s="727">
        <f t="shared" si="13"/>
        <v>31983</v>
      </c>
      <c r="F178" s="703"/>
      <c r="G178" s="703"/>
      <c r="H178" s="703"/>
      <c r="I178" s="731"/>
      <c r="J178" s="734"/>
      <c r="K178" s="734"/>
      <c r="L178" s="734"/>
      <c r="M178" s="734"/>
    </row>
    <row r="179" spans="1:13" ht="15" customHeight="1" thickBot="1">
      <c r="A179" s="238" t="s">
        <v>154</v>
      </c>
      <c r="B179" s="694">
        <f t="shared" si="13"/>
        <v>18920</v>
      </c>
      <c r="C179" s="694">
        <f t="shared" si="13"/>
        <v>28220</v>
      </c>
      <c r="D179" s="694">
        <f t="shared" si="13"/>
        <v>28220</v>
      </c>
      <c r="E179" s="694">
        <f t="shared" si="13"/>
        <v>31983</v>
      </c>
      <c r="I179" s="703"/>
    </row>
    <row r="180" spans="1:13" ht="12.75" thickBot="1">
      <c r="A180" s="238" t="s">
        <v>166</v>
      </c>
      <c r="B180" s="694">
        <f t="shared" si="13"/>
        <v>0</v>
      </c>
      <c r="C180" s="694">
        <f t="shared" si="13"/>
        <v>0</v>
      </c>
      <c r="D180" s="694">
        <f t="shared" si="13"/>
        <v>0</v>
      </c>
      <c r="E180" s="694">
        <f t="shared" si="13"/>
        <v>0</v>
      </c>
      <c r="F180" s="703"/>
    </row>
    <row r="181" spans="1:13" ht="19.5" customHeight="1" thickBot="1">
      <c r="A181" s="236" t="s">
        <v>26</v>
      </c>
      <c r="B181" s="727">
        <f t="shared" si="13"/>
        <v>0</v>
      </c>
      <c r="C181" s="727">
        <f t="shared" si="13"/>
        <v>0</v>
      </c>
      <c r="D181" s="727">
        <f t="shared" si="13"/>
        <v>0</v>
      </c>
      <c r="E181" s="727">
        <f t="shared" si="13"/>
        <v>0</v>
      </c>
    </row>
    <row r="182" spans="1:13" ht="12.75" thickBot="1">
      <c r="A182" s="238" t="s">
        <v>154</v>
      </c>
      <c r="B182" s="698">
        <f t="shared" si="13"/>
        <v>0</v>
      </c>
      <c r="C182" s="698">
        <f t="shared" si="13"/>
        <v>0</v>
      </c>
      <c r="D182" s="698">
        <f t="shared" si="13"/>
        <v>0</v>
      </c>
      <c r="E182" s="698">
        <f t="shared" si="13"/>
        <v>0</v>
      </c>
      <c r="G182" s="735"/>
      <c r="H182" s="736"/>
      <c r="I182" s="735"/>
      <c r="J182" s="735"/>
    </row>
    <row r="183" spans="1:13" ht="47.25" customHeight="1" thickBot="1">
      <c r="A183" s="238" t="s">
        <v>166</v>
      </c>
      <c r="B183" s="694">
        <f t="shared" si="13"/>
        <v>0</v>
      </c>
      <c r="C183" s="694">
        <f t="shared" si="13"/>
        <v>0</v>
      </c>
      <c r="D183" s="694">
        <f t="shared" si="13"/>
        <v>0</v>
      </c>
      <c r="E183" s="694">
        <f t="shared" si="13"/>
        <v>0</v>
      </c>
      <c r="G183" s="735"/>
      <c r="H183" s="737"/>
      <c r="I183" s="737"/>
      <c r="J183" s="737"/>
      <c r="K183" s="738"/>
    </row>
    <row r="184" spans="1:13" ht="24.75" thickBot="1">
      <c r="A184" s="236" t="s">
        <v>27</v>
      </c>
      <c r="B184" s="727">
        <f t="shared" si="13"/>
        <v>0</v>
      </c>
      <c r="C184" s="727">
        <f t="shared" si="13"/>
        <v>0</v>
      </c>
      <c r="D184" s="727">
        <f t="shared" si="13"/>
        <v>0</v>
      </c>
      <c r="E184" s="727">
        <f t="shared" si="13"/>
        <v>0</v>
      </c>
      <c r="G184" s="735"/>
      <c r="H184" s="739"/>
      <c r="I184" s="740"/>
      <c r="J184" s="737"/>
      <c r="K184" s="738"/>
    </row>
    <row r="185" spans="1:13" ht="12.75" thickBot="1">
      <c r="A185" s="238" t="s">
        <v>154</v>
      </c>
      <c r="B185" s="698">
        <f t="shared" si="13"/>
        <v>0</v>
      </c>
      <c r="C185" s="698">
        <f t="shared" si="13"/>
        <v>0</v>
      </c>
      <c r="D185" s="698">
        <f t="shared" si="13"/>
        <v>0</v>
      </c>
      <c r="E185" s="698">
        <f t="shared" si="13"/>
        <v>0</v>
      </c>
      <c r="G185" s="735"/>
      <c r="H185" s="737"/>
      <c r="I185" s="737"/>
      <c r="J185" s="737"/>
      <c r="K185" s="738"/>
    </row>
    <row r="186" spans="1:13" ht="12.75" thickBot="1">
      <c r="A186" s="238" t="s">
        <v>166</v>
      </c>
      <c r="B186" s="694">
        <f t="shared" si="13"/>
        <v>0</v>
      </c>
      <c r="C186" s="694">
        <f t="shared" si="13"/>
        <v>0</v>
      </c>
      <c r="D186" s="694">
        <f t="shared" si="13"/>
        <v>0</v>
      </c>
      <c r="E186" s="694">
        <f t="shared" si="13"/>
        <v>0</v>
      </c>
    </row>
    <row r="187" spans="1:13" ht="12.75" thickBot="1">
      <c r="A187" s="236" t="s">
        <v>28</v>
      </c>
      <c r="B187" s="727">
        <f t="shared" si="13"/>
        <v>0</v>
      </c>
      <c r="C187" s="727">
        <f t="shared" si="13"/>
        <v>0</v>
      </c>
      <c r="D187" s="727">
        <f t="shared" si="13"/>
        <v>0</v>
      </c>
      <c r="E187" s="727">
        <f t="shared" si="13"/>
        <v>0</v>
      </c>
    </row>
    <row r="188" spans="1:13" ht="12.75" thickBot="1">
      <c r="A188" s="238" t="s">
        <v>154</v>
      </c>
      <c r="B188" s="698">
        <f t="shared" si="13"/>
        <v>0</v>
      </c>
      <c r="C188" s="698">
        <f t="shared" si="13"/>
        <v>0</v>
      </c>
      <c r="D188" s="698">
        <f t="shared" si="13"/>
        <v>0</v>
      </c>
      <c r="E188" s="698">
        <f t="shared" si="13"/>
        <v>0</v>
      </c>
    </row>
    <row r="189" spans="1:13" ht="12.75" thickBot="1">
      <c r="A189" s="238" t="s">
        <v>166</v>
      </c>
      <c r="B189" s="694">
        <f t="shared" si="13"/>
        <v>0</v>
      </c>
      <c r="C189" s="694">
        <f t="shared" si="13"/>
        <v>0</v>
      </c>
      <c r="D189" s="694">
        <f t="shared" si="13"/>
        <v>0</v>
      </c>
      <c r="E189" s="694">
        <f t="shared" si="13"/>
        <v>0</v>
      </c>
    </row>
    <row r="190" spans="1:13" ht="24.75" thickBot="1">
      <c r="A190" s="236" t="s">
        <v>29</v>
      </c>
      <c r="B190" s="727">
        <f>B191+B192</f>
        <v>0</v>
      </c>
      <c r="C190" s="727">
        <f t="shared" ref="C190:E190" si="14">C191+C192</f>
        <v>0</v>
      </c>
      <c r="D190" s="727">
        <f t="shared" si="14"/>
        <v>0</v>
      </c>
      <c r="E190" s="727">
        <f t="shared" si="14"/>
        <v>0</v>
      </c>
    </row>
    <row r="191" spans="1:13" ht="12.75" thickBot="1">
      <c r="A191" s="238" t="s">
        <v>154</v>
      </c>
      <c r="B191" s="698"/>
      <c r="C191" s="698">
        <v>0</v>
      </c>
      <c r="D191" s="698">
        <f>D59+D97+D135</f>
        <v>0</v>
      </c>
      <c r="E191" s="698">
        <f>E59+E97+E135</f>
        <v>0</v>
      </c>
    </row>
    <row r="192" spans="1:13" ht="12.75" thickBot="1">
      <c r="A192" s="238" t="s">
        <v>166</v>
      </c>
      <c r="B192" s="694">
        <f>B60+B98+B136</f>
        <v>0</v>
      </c>
      <c r="C192" s="694">
        <f>C60+C98+C136</f>
        <v>0</v>
      </c>
      <c r="D192" s="694">
        <f>D60+D98+D136</f>
        <v>0</v>
      </c>
      <c r="E192" s="694">
        <f>E60+E98+E136</f>
        <v>0</v>
      </c>
    </row>
    <row r="193" spans="1:8" ht="12.75" thickBot="1">
      <c r="A193" s="236" t="s">
        <v>51</v>
      </c>
      <c r="B193" s="727">
        <f>B195+B197</f>
        <v>105000</v>
      </c>
      <c r="C193" s="727">
        <f t="shared" ref="C193:E193" si="15">C195+C197</f>
        <v>103000</v>
      </c>
      <c r="D193" s="727">
        <f t="shared" si="15"/>
        <v>103000</v>
      </c>
      <c r="E193" s="727">
        <f t="shared" si="15"/>
        <v>103000</v>
      </c>
      <c r="F193" s="684"/>
      <c r="H193" s="684"/>
    </row>
    <row r="194" spans="1:8" ht="12.75" thickBot="1">
      <c r="A194" s="238" t="s">
        <v>154</v>
      </c>
      <c r="B194" s="727"/>
      <c r="C194" s="727"/>
      <c r="D194" s="727"/>
      <c r="E194" s="727"/>
    </row>
    <row r="195" spans="1:8" ht="12.75" thickBot="1">
      <c r="A195" s="238" t="s">
        <v>167</v>
      </c>
      <c r="B195" s="727">
        <f>B159</f>
        <v>93000</v>
      </c>
      <c r="C195" s="727">
        <f t="shared" ref="C195:E195" si="16">C159</f>
        <v>93000</v>
      </c>
      <c r="D195" s="727">
        <f t="shared" si="16"/>
        <v>93000</v>
      </c>
      <c r="E195" s="727">
        <f t="shared" si="16"/>
        <v>93000</v>
      </c>
    </row>
    <row r="196" spans="1:8" ht="12.75" thickBot="1">
      <c r="A196" s="238" t="s">
        <v>160</v>
      </c>
      <c r="B196" s="727"/>
      <c r="C196" s="727"/>
      <c r="D196" s="727"/>
      <c r="E196" s="727"/>
    </row>
    <row r="197" spans="1:8" ht="12.75" thickBot="1">
      <c r="A197" s="238" t="s">
        <v>161</v>
      </c>
      <c r="B197" s="727">
        <f>B161</f>
        <v>12000</v>
      </c>
      <c r="C197" s="727">
        <f t="shared" ref="C197:E197" si="17">C161</f>
        <v>10000</v>
      </c>
      <c r="D197" s="727">
        <f t="shared" si="17"/>
        <v>10000</v>
      </c>
      <c r="E197" s="727">
        <f t="shared" si="17"/>
        <v>10000</v>
      </c>
    </row>
    <row r="198" spans="1:8" ht="12.75" thickBot="1">
      <c r="A198" s="236" t="s">
        <v>52</v>
      </c>
      <c r="B198" s="692">
        <f>B200+B202</f>
        <v>0</v>
      </c>
      <c r="C198" s="692">
        <f t="shared" ref="C198:E198" si="18">C200+C202</f>
        <v>0</v>
      </c>
      <c r="D198" s="692">
        <f t="shared" si="18"/>
        <v>0</v>
      </c>
      <c r="E198" s="692">
        <f t="shared" si="18"/>
        <v>0</v>
      </c>
    </row>
    <row r="199" spans="1:8" ht="12.75" thickBot="1">
      <c r="A199" s="238" t="s">
        <v>154</v>
      </c>
      <c r="B199" s="692"/>
      <c r="C199" s="692"/>
      <c r="D199" s="692"/>
      <c r="E199" s="692"/>
    </row>
    <row r="200" spans="1:8" ht="12.75" thickBot="1">
      <c r="A200" s="238" t="s">
        <v>167</v>
      </c>
      <c r="B200" s="692">
        <v>0</v>
      </c>
      <c r="C200" s="692"/>
      <c r="D200" s="692"/>
      <c r="E200" s="692"/>
    </row>
    <row r="201" spans="1:8" ht="12.75" thickBot="1">
      <c r="A201" s="238" t="s">
        <v>160</v>
      </c>
      <c r="B201" s="692"/>
      <c r="C201" s="692"/>
      <c r="D201" s="692"/>
      <c r="E201" s="692"/>
    </row>
    <row r="202" spans="1:8" ht="12.75" thickBot="1">
      <c r="A202" s="238" t="s">
        <v>161</v>
      </c>
      <c r="B202" s="692">
        <v>0</v>
      </c>
      <c r="C202" s="692"/>
      <c r="D202" s="692"/>
      <c r="E202" s="692"/>
    </row>
    <row r="203" spans="1:8" ht="12.75" thickBot="1">
      <c r="A203" s="248" t="s">
        <v>31</v>
      </c>
      <c r="B203" s="711">
        <f>B198+B193+B190+B187+B184+B181+B178+B175+B172</f>
        <v>202400</v>
      </c>
      <c r="C203" s="711">
        <f t="shared" ref="C203:E203" si="19">C198+C193+C190+C187+C184+C181+C178+C175+C172</f>
        <v>214800</v>
      </c>
      <c r="D203" s="711">
        <f t="shared" si="19"/>
        <v>214800</v>
      </c>
      <c r="E203" s="711">
        <f t="shared" si="19"/>
        <v>218563</v>
      </c>
      <c r="G203" s="684"/>
    </row>
  </sheetData>
  <mergeCells count="44">
    <mergeCell ref="A24:E24"/>
    <mergeCell ref="A3:E3"/>
    <mergeCell ref="B5:E5"/>
    <mergeCell ref="B6:E6"/>
    <mergeCell ref="B7:E7"/>
    <mergeCell ref="A8:E8"/>
    <mergeCell ref="A9:E11"/>
    <mergeCell ref="B12:E12"/>
    <mergeCell ref="A13:A14"/>
    <mergeCell ref="B17:E17"/>
    <mergeCell ref="A18:E18"/>
    <mergeCell ref="A23:E23"/>
    <mergeCell ref="A67:A68"/>
    <mergeCell ref="B25:E25"/>
    <mergeCell ref="B26:E26"/>
    <mergeCell ref="B27:E27"/>
    <mergeCell ref="B28:E28"/>
    <mergeCell ref="A29:A30"/>
    <mergeCell ref="A37:E37"/>
    <mergeCell ref="A38:A39"/>
    <mergeCell ref="B63:E63"/>
    <mergeCell ref="B64:E64"/>
    <mergeCell ref="B65:E65"/>
    <mergeCell ref="B66:E66"/>
    <mergeCell ref="B141:E141"/>
    <mergeCell ref="A75:E75"/>
    <mergeCell ref="A76:A77"/>
    <mergeCell ref="B101:E101"/>
    <mergeCell ref="B102:E102"/>
    <mergeCell ref="B103:E103"/>
    <mergeCell ref="B104:E104"/>
    <mergeCell ref="A105:A106"/>
    <mergeCell ref="A113:E113"/>
    <mergeCell ref="A114:A115"/>
    <mergeCell ref="A139:E139"/>
    <mergeCell ref="A140:E140"/>
    <mergeCell ref="A155:A156"/>
    <mergeCell ref="K171:M171"/>
    <mergeCell ref="D142:E142"/>
    <mergeCell ref="B143:E143"/>
    <mergeCell ref="B144:E144"/>
    <mergeCell ref="B145:E145"/>
    <mergeCell ref="A146:A147"/>
    <mergeCell ref="A154:E15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M157"/>
  <sheetViews>
    <sheetView view="pageBreakPreview" topLeftCell="A103" zoomScale="60" zoomScaleNormal="70" workbookViewId="0">
      <selection activeCell="Q158" sqref="Q158"/>
    </sheetView>
  </sheetViews>
  <sheetFormatPr defaultRowHeight="15"/>
  <cols>
    <col min="1" max="1" width="11" customWidth="1"/>
    <col min="2" max="2" width="28.7109375" customWidth="1"/>
    <col min="3" max="4" width="21.42578125" customWidth="1"/>
    <col min="5" max="5" width="34.42578125" customWidth="1"/>
    <col min="6" max="6" width="36.85546875" customWidth="1"/>
    <col min="7" max="7" width="21.42578125" customWidth="1"/>
    <col min="9" max="9" width="18.42578125" customWidth="1"/>
    <col min="10" max="10" width="11" customWidth="1"/>
    <col min="11" max="11" width="11" bestFit="1" customWidth="1"/>
  </cols>
  <sheetData>
    <row r="2" spans="1:8" ht="18" customHeight="1">
      <c r="A2" s="1117" t="s">
        <v>664</v>
      </c>
      <c r="B2" s="1117"/>
      <c r="C2" s="1117"/>
      <c r="D2" s="1117"/>
      <c r="E2" s="1117"/>
      <c r="F2" s="1117"/>
      <c r="G2" s="1117"/>
      <c r="H2" s="272"/>
    </row>
    <row r="3" spans="1:8" ht="15.75">
      <c r="A3" s="401"/>
      <c r="B3" s="1118" t="s">
        <v>720</v>
      </c>
      <c r="C3" s="1118"/>
      <c r="D3" s="1118"/>
      <c r="E3" s="1118"/>
      <c r="F3" s="1118"/>
      <c r="G3" s="401"/>
    </row>
    <row r="4" spans="1:8" ht="16.5" thickBot="1">
      <c r="A4" s="315"/>
      <c r="B4" s="315"/>
      <c r="C4" s="315"/>
      <c r="D4" s="315"/>
      <c r="E4" s="315"/>
      <c r="F4" s="315"/>
      <c r="G4" s="315"/>
    </row>
    <row r="5" spans="1:8" ht="32.25" thickBot="1">
      <c r="A5" s="315"/>
      <c r="B5" s="741" t="s">
        <v>0</v>
      </c>
      <c r="C5" s="1404" t="s">
        <v>150</v>
      </c>
      <c r="D5" s="1404"/>
      <c r="E5" s="1404"/>
      <c r="F5" s="1404"/>
      <c r="G5" s="315"/>
    </row>
    <row r="6" spans="1:8" ht="16.5" thickBot="1">
      <c r="A6" s="315"/>
      <c r="B6" s="741" t="s">
        <v>1</v>
      </c>
      <c r="C6" s="1405" t="s">
        <v>149</v>
      </c>
      <c r="D6" s="1406"/>
      <c r="E6" s="1406"/>
      <c r="F6" s="1407"/>
      <c r="G6" s="315"/>
    </row>
    <row r="7" spans="1:8" ht="32.25" thickBot="1">
      <c r="A7" s="315"/>
      <c r="B7" s="741" t="s">
        <v>3</v>
      </c>
      <c r="C7" s="1372" t="s">
        <v>719</v>
      </c>
      <c r="D7" s="1373"/>
      <c r="E7" s="1373"/>
      <c r="F7" s="1374"/>
      <c r="G7" s="742"/>
    </row>
    <row r="8" spans="1:8" ht="81.75" customHeight="1" thickBot="1">
      <c r="A8" s="315"/>
      <c r="B8" s="1408" t="s">
        <v>4</v>
      </c>
      <c r="C8" s="1409"/>
      <c r="D8" s="1409"/>
      <c r="E8" s="1409"/>
      <c r="F8" s="1410"/>
      <c r="G8" s="315"/>
    </row>
    <row r="9" spans="1:8" ht="82.5" customHeight="1" thickBot="1">
      <c r="A9" s="315"/>
      <c r="B9" s="1399" t="s">
        <v>316</v>
      </c>
      <c r="C9" s="1400"/>
      <c r="D9" s="1400"/>
      <c r="E9" s="1400"/>
      <c r="F9" s="1401"/>
      <c r="G9" s="315"/>
    </row>
    <row r="10" spans="1:8" ht="23.25" customHeight="1" thickBot="1">
      <c r="A10" s="315"/>
      <c r="B10" s="1399"/>
      <c r="C10" s="1400"/>
      <c r="D10" s="1400"/>
      <c r="E10" s="1400"/>
      <c r="F10" s="1401"/>
      <c r="G10" s="315"/>
    </row>
    <row r="11" spans="1:8" ht="16.5" thickBot="1">
      <c r="A11" s="315"/>
      <c r="B11" s="1399"/>
      <c r="C11" s="1400"/>
      <c r="D11" s="1400"/>
      <c r="E11" s="1400"/>
      <c r="F11" s="1401"/>
      <c r="G11" s="315"/>
    </row>
    <row r="12" spans="1:8" ht="51" customHeight="1" thickBot="1">
      <c r="A12" s="315"/>
      <c r="B12" s="743" t="s">
        <v>5</v>
      </c>
      <c r="C12" s="1402" t="s">
        <v>317</v>
      </c>
      <c r="D12" s="1394"/>
      <c r="E12" s="1394"/>
      <c r="F12" s="1395"/>
      <c r="G12" s="315"/>
    </row>
    <row r="13" spans="1:8" ht="15" customHeight="1">
      <c r="A13" s="315"/>
      <c r="B13" s="1378" t="s">
        <v>318</v>
      </c>
      <c r="C13" s="744">
        <v>2021</v>
      </c>
      <c r="D13" s="744">
        <v>2022</v>
      </c>
      <c r="E13" s="744">
        <v>2023</v>
      </c>
      <c r="F13" s="744">
        <v>2024</v>
      </c>
      <c r="G13" s="315"/>
    </row>
    <row r="14" spans="1:8" ht="16.5" thickBot="1">
      <c r="A14" s="315"/>
      <c r="B14" s="1379"/>
      <c r="C14" s="745" t="s">
        <v>7</v>
      </c>
      <c r="D14" s="745" t="s">
        <v>8</v>
      </c>
      <c r="E14" s="745" t="s">
        <v>8</v>
      </c>
      <c r="F14" s="745" t="s">
        <v>8</v>
      </c>
      <c r="G14" s="315"/>
    </row>
    <row r="15" spans="1:8" ht="53.25" customHeight="1" thickBot="1">
      <c r="A15" s="315"/>
      <c r="B15" s="746" t="s">
        <v>823</v>
      </c>
      <c r="C15" s="747">
        <v>0.2</v>
      </c>
      <c r="D15" s="748" t="s">
        <v>67</v>
      </c>
      <c r="E15" s="748" t="s">
        <v>67</v>
      </c>
      <c r="F15" s="748" t="s">
        <v>67</v>
      </c>
      <c r="G15" s="315"/>
    </row>
    <row r="16" spans="1:8" ht="72.75" customHeight="1" thickBot="1">
      <c r="A16" s="315"/>
      <c r="B16" s="749" t="s">
        <v>148</v>
      </c>
      <c r="C16" s="750">
        <v>1</v>
      </c>
      <c r="D16" s="748" t="s">
        <v>67</v>
      </c>
      <c r="E16" s="748" t="s">
        <v>67</v>
      </c>
      <c r="F16" s="748" t="s">
        <v>67</v>
      </c>
      <c r="G16" s="315"/>
    </row>
    <row r="17" spans="1:13" ht="16.5" thickBot="1">
      <c r="A17" s="315"/>
      <c r="B17" s="749"/>
      <c r="C17" s="751"/>
      <c r="D17" s="748"/>
      <c r="E17" s="748"/>
      <c r="F17" s="748"/>
      <c r="G17" s="315"/>
    </row>
    <row r="18" spans="1:13" ht="71.25" customHeight="1" thickBot="1">
      <c r="A18" s="315"/>
      <c r="B18" s="752" t="s">
        <v>9</v>
      </c>
      <c r="C18" s="1393" t="s">
        <v>822</v>
      </c>
      <c r="D18" s="1402"/>
      <c r="E18" s="1402"/>
      <c r="F18" s="1403"/>
      <c r="G18" s="315"/>
    </row>
    <row r="19" spans="1:13" ht="15.75" customHeight="1" thickBot="1">
      <c r="A19" s="315"/>
      <c r="B19" s="1372" t="s">
        <v>10</v>
      </c>
      <c r="C19" s="1373"/>
      <c r="D19" s="1373"/>
      <c r="E19" s="1373"/>
      <c r="F19" s="1374"/>
      <c r="G19" s="315"/>
    </row>
    <row r="20" spans="1:13" ht="48.75" customHeight="1" thickBot="1">
      <c r="A20" s="315"/>
      <c r="B20" s="749" t="s">
        <v>319</v>
      </c>
      <c r="C20" s="753">
        <v>55</v>
      </c>
      <c r="D20" s="748" t="s">
        <v>100</v>
      </c>
      <c r="E20" s="748" t="s">
        <v>100</v>
      </c>
      <c r="F20" s="748" t="s">
        <v>100</v>
      </c>
      <c r="G20" s="315"/>
    </row>
    <row r="21" spans="1:13" ht="37.5" customHeight="1" thickBot="1">
      <c r="A21" s="315"/>
      <c r="B21" s="749" t="s">
        <v>146</v>
      </c>
      <c r="C21" s="754">
        <v>3</v>
      </c>
      <c r="D21" s="748" t="s">
        <v>145</v>
      </c>
      <c r="E21" s="748" t="s">
        <v>145</v>
      </c>
      <c r="F21" s="748" t="s">
        <v>145</v>
      </c>
      <c r="G21" s="315"/>
    </row>
    <row r="22" spans="1:13" ht="58.5" customHeight="1" thickBot="1">
      <c r="A22" s="315"/>
      <c r="B22" s="755" t="s">
        <v>320</v>
      </c>
      <c r="C22" s="756">
        <v>160</v>
      </c>
      <c r="D22" s="748" t="s">
        <v>100</v>
      </c>
      <c r="E22" s="748" t="s">
        <v>100</v>
      </c>
      <c r="F22" s="748" t="s">
        <v>100</v>
      </c>
      <c r="G22" s="315"/>
    </row>
    <row r="23" spans="1:13" ht="16.5" thickBot="1">
      <c r="A23" s="315"/>
      <c r="B23" s="1383" t="s">
        <v>11</v>
      </c>
      <c r="C23" s="1384"/>
      <c r="D23" s="1384"/>
      <c r="E23" s="1384"/>
      <c r="F23" s="1385"/>
      <c r="G23" s="315"/>
    </row>
    <row r="24" spans="1:13" ht="12.75" customHeight="1" thickBot="1">
      <c r="A24" s="315"/>
      <c r="B24" s="1383" t="s">
        <v>12</v>
      </c>
      <c r="C24" s="1384"/>
      <c r="D24" s="1384"/>
      <c r="E24" s="1384"/>
      <c r="F24" s="1385"/>
      <c r="G24" s="315"/>
    </row>
    <row r="25" spans="1:13" ht="12" customHeight="1" thickBot="1">
      <c r="A25" s="315"/>
      <c r="B25" s="757" t="s">
        <v>13</v>
      </c>
      <c r="C25" s="1393" t="s">
        <v>321</v>
      </c>
      <c r="D25" s="1394"/>
      <c r="E25" s="1394"/>
      <c r="F25" s="1395"/>
      <c r="G25" s="315"/>
    </row>
    <row r="26" spans="1:13" ht="60" customHeight="1" thickBot="1">
      <c r="A26" s="315"/>
      <c r="B26" s="758" t="s">
        <v>14</v>
      </c>
      <c r="C26" s="1396" t="s">
        <v>322</v>
      </c>
      <c r="D26" s="1397"/>
      <c r="E26" s="1397"/>
      <c r="F26" s="1398"/>
      <c r="G26" s="315"/>
    </row>
    <row r="27" spans="1:13" ht="16.5" thickBot="1">
      <c r="A27" s="315"/>
      <c r="B27" s="749" t="s">
        <v>15</v>
      </c>
      <c r="C27" s="1375" t="s">
        <v>323</v>
      </c>
      <c r="D27" s="1376"/>
      <c r="E27" s="1376"/>
      <c r="F27" s="1377"/>
      <c r="G27" s="315"/>
    </row>
    <row r="28" spans="1:13" ht="15.75">
      <c r="A28" s="315"/>
      <c r="B28" s="1378"/>
      <c r="C28" s="759">
        <v>2021</v>
      </c>
      <c r="D28" s="759">
        <v>2022</v>
      </c>
      <c r="E28" s="759">
        <v>2023</v>
      </c>
      <c r="F28" s="759">
        <v>2024</v>
      </c>
      <c r="G28" s="315"/>
    </row>
    <row r="29" spans="1:13" ht="16.5" thickBot="1">
      <c r="A29" s="315"/>
      <c r="B29" s="1379"/>
      <c r="C29" s="760" t="s">
        <v>7</v>
      </c>
      <c r="D29" s="760" t="s">
        <v>8</v>
      </c>
      <c r="E29" s="760" t="s">
        <v>8</v>
      </c>
      <c r="F29" s="760" t="s">
        <v>8</v>
      </c>
      <c r="G29" s="315"/>
      <c r="I29" s="235"/>
      <c r="J29" s="235"/>
      <c r="K29" s="235"/>
      <c r="L29" s="235"/>
      <c r="M29" s="235"/>
    </row>
    <row r="30" spans="1:13" ht="16.5" thickBot="1">
      <c r="A30" s="315"/>
      <c r="B30" s="749" t="s">
        <v>16</v>
      </c>
      <c r="C30" s="761">
        <v>3000</v>
      </c>
      <c r="D30" s="761">
        <v>3000</v>
      </c>
      <c r="E30" s="761">
        <v>3000</v>
      </c>
      <c r="F30" s="761">
        <v>3000</v>
      </c>
      <c r="G30" s="315"/>
    </row>
    <row r="31" spans="1:13" ht="16.5" thickBot="1">
      <c r="A31" s="315"/>
      <c r="B31" s="749" t="s">
        <v>17</v>
      </c>
      <c r="C31" s="761">
        <f>C60</f>
        <v>62400</v>
      </c>
      <c r="D31" s="761">
        <f t="shared" ref="D31:F31" si="0">D60</f>
        <v>62192</v>
      </c>
      <c r="E31" s="761">
        <f t="shared" si="0"/>
        <v>62712</v>
      </c>
      <c r="F31" s="761">
        <f t="shared" si="0"/>
        <v>64822.5</v>
      </c>
      <c r="G31" s="315"/>
    </row>
    <row r="32" spans="1:13" ht="33" customHeight="1" thickBot="1">
      <c r="A32" s="315"/>
      <c r="B32" s="749" t="s">
        <v>18</v>
      </c>
      <c r="C32" s="761">
        <f>C31/C30</f>
        <v>20.8</v>
      </c>
      <c r="D32" s="761">
        <f t="shared" ref="D32:F32" si="1">D31/D30</f>
        <v>20.730666666666668</v>
      </c>
      <c r="E32" s="761">
        <f t="shared" si="1"/>
        <v>20.904</v>
      </c>
      <c r="F32" s="761">
        <f t="shared" si="1"/>
        <v>21.607500000000002</v>
      </c>
      <c r="G32" s="315"/>
    </row>
    <row r="33" spans="1:7" ht="24" customHeight="1" thickBot="1">
      <c r="A33" s="315"/>
      <c r="B33" s="749" t="s">
        <v>19</v>
      </c>
      <c r="C33" s="762" t="s">
        <v>20</v>
      </c>
      <c r="D33" s="763">
        <f>D30/C30-1</f>
        <v>0</v>
      </c>
      <c r="E33" s="763">
        <f t="shared" ref="E33:F35" si="2">E30/D30-1</f>
        <v>0</v>
      </c>
      <c r="F33" s="763">
        <f t="shared" si="2"/>
        <v>0</v>
      </c>
      <c r="G33" s="315"/>
    </row>
    <row r="34" spans="1:7" ht="25.5" customHeight="1" thickBot="1">
      <c r="A34" s="315"/>
      <c r="B34" s="749" t="s">
        <v>21</v>
      </c>
      <c r="C34" s="762" t="s">
        <v>20</v>
      </c>
      <c r="D34" s="763">
        <f>D31/C31-1</f>
        <v>-3.3333333333332993E-3</v>
      </c>
      <c r="E34" s="763">
        <f t="shared" si="2"/>
        <v>8.3612040133780319E-3</v>
      </c>
      <c r="F34" s="763">
        <f t="shared" si="2"/>
        <v>3.3653846153846256E-2</v>
      </c>
      <c r="G34" s="315"/>
    </row>
    <row r="35" spans="1:7" ht="25.5" customHeight="1" thickBot="1">
      <c r="A35" s="315"/>
      <c r="B35" s="749" t="s">
        <v>22</v>
      </c>
      <c r="C35" s="762" t="s">
        <v>20</v>
      </c>
      <c r="D35" s="763">
        <f>D32/C32-1</f>
        <v>-3.3333333333332993E-3</v>
      </c>
      <c r="E35" s="763">
        <f t="shared" si="2"/>
        <v>8.3612040133778098E-3</v>
      </c>
      <c r="F35" s="763">
        <f t="shared" si="2"/>
        <v>3.3653846153846256E-2</v>
      </c>
      <c r="G35" s="315"/>
    </row>
    <row r="36" spans="1:7" ht="15.75" customHeight="1" thickBot="1">
      <c r="A36" s="315"/>
      <c r="B36" s="1380" t="s">
        <v>821</v>
      </c>
      <c r="C36" s="1381"/>
      <c r="D36" s="1381"/>
      <c r="E36" s="1381"/>
      <c r="F36" s="1382"/>
      <c r="G36" s="315"/>
    </row>
    <row r="37" spans="1:7" ht="15.75">
      <c r="A37" s="315"/>
      <c r="B37" s="1378"/>
      <c r="C37" s="759">
        <v>2021</v>
      </c>
      <c r="D37" s="759">
        <v>2022</v>
      </c>
      <c r="E37" s="759">
        <v>2023</v>
      </c>
      <c r="F37" s="759">
        <v>2024</v>
      </c>
      <c r="G37" s="315"/>
    </row>
    <row r="38" spans="1:7" ht="16.5" thickBot="1">
      <c r="A38" s="315"/>
      <c r="B38" s="1379"/>
      <c r="C38" s="760" t="s">
        <v>7</v>
      </c>
      <c r="D38" s="760" t="s">
        <v>8</v>
      </c>
      <c r="E38" s="760" t="s">
        <v>8</v>
      </c>
      <c r="F38" s="760" t="s">
        <v>8</v>
      </c>
      <c r="G38" s="315"/>
    </row>
    <row r="39" spans="1:7" ht="16.5" thickBot="1">
      <c r="A39" s="315"/>
      <c r="B39" s="764" t="s">
        <v>23</v>
      </c>
      <c r="C39" s="765">
        <f>C40</f>
        <v>44000</v>
      </c>
      <c r="D39" s="765">
        <f>D40</f>
        <v>44000</v>
      </c>
      <c r="E39" s="765">
        <f>E40</f>
        <v>44000</v>
      </c>
      <c r="F39" s="765">
        <f>F40</f>
        <v>44000</v>
      </c>
      <c r="G39" s="315"/>
    </row>
    <row r="40" spans="1:7" ht="16.5" thickBot="1">
      <c r="A40" s="315"/>
      <c r="B40" s="766" t="s">
        <v>154</v>
      </c>
      <c r="C40" s="765">
        <v>44000</v>
      </c>
      <c r="D40" s="765">
        <v>44000</v>
      </c>
      <c r="E40" s="765">
        <v>44000</v>
      </c>
      <c r="F40" s="765">
        <v>44000</v>
      </c>
      <c r="G40" s="315"/>
    </row>
    <row r="41" spans="1:7" ht="16.5" thickBot="1">
      <c r="A41" s="315"/>
      <c r="B41" s="766" t="s">
        <v>155</v>
      </c>
      <c r="C41" s="767"/>
      <c r="D41" s="768"/>
      <c r="E41" s="768"/>
      <c r="F41" s="768"/>
      <c r="G41" s="315"/>
    </row>
    <row r="42" spans="1:7" ht="50.25" customHeight="1" thickBot="1">
      <c r="A42" s="315"/>
      <c r="B42" s="764" t="s">
        <v>24</v>
      </c>
      <c r="C42" s="765">
        <f>C43</f>
        <v>7300</v>
      </c>
      <c r="D42" s="765">
        <f>D43</f>
        <v>7300</v>
      </c>
      <c r="E42" s="765">
        <f>E43</f>
        <v>7300</v>
      </c>
      <c r="F42" s="765">
        <f>F43</f>
        <v>7300</v>
      </c>
      <c r="G42" s="315"/>
    </row>
    <row r="43" spans="1:7" ht="31.5" customHeight="1" thickBot="1">
      <c r="A43" s="315"/>
      <c r="B43" s="766" t="s">
        <v>154</v>
      </c>
      <c r="C43" s="765">
        <v>7300</v>
      </c>
      <c r="D43" s="765">
        <v>7300</v>
      </c>
      <c r="E43" s="765">
        <v>7300</v>
      </c>
      <c r="F43" s="765">
        <v>7300</v>
      </c>
      <c r="G43" s="315"/>
    </row>
    <row r="44" spans="1:7" ht="29.25" customHeight="1" thickBot="1">
      <c r="A44" s="315"/>
      <c r="B44" s="766" t="s">
        <v>155</v>
      </c>
      <c r="C44" s="767"/>
      <c r="D44" s="765"/>
      <c r="E44" s="765"/>
      <c r="F44" s="765"/>
      <c r="G44" s="315"/>
    </row>
    <row r="45" spans="1:7" ht="16.5" thickBot="1">
      <c r="A45" s="315"/>
      <c r="B45" s="764" t="s">
        <v>25</v>
      </c>
      <c r="C45" s="765">
        <f t="shared" ref="C45:F45" si="3">C46</f>
        <v>10880</v>
      </c>
      <c r="D45" s="765">
        <f t="shared" si="3"/>
        <v>10892</v>
      </c>
      <c r="E45" s="765">
        <f t="shared" si="3"/>
        <v>11412</v>
      </c>
      <c r="F45" s="765">
        <f t="shared" si="3"/>
        <v>13522.5</v>
      </c>
      <c r="G45" s="315"/>
    </row>
    <row r="46" spans="1:7" ht="16.5" thickBot="1">
      <c r="A46" s="315"/>
      <c r="B46" s="766" t="s">
        <v>154</v>
      </c>
      <c r="C46" s="767">
        <v>10880</v>
      </c>
      <c r="D46" s="765">
        <v>10892</v>
      </c>
      <c r="E46" s="765">
        <v>11412</v>
      </c>
      <c r="F46" s="765">
        <v>13522.5</v>
      </c>
      <c r="G46" s="315"/>
    </row>
    <row r="47" spans="1:7" ht="16.5" thickBot="1">
      <c r="A47" s="315"/>
      <c r="B47" s="766" t="s">
        <v>155</v>
      </c>
      <c r="C47" s="767"/>
      <c r="D47" s="765"/>
      <c r="E47" s="765"/>
      <c r="F47" s="765"/>
      <c r="G47" s="315"/>
    </row>
    <row r="48" spans="1:7" ht="17.25" customHeight="1" thickBot="1">
      <c r="A48" s="315"/>
      <c r="B48" s="764" t="s">
        <v>26</v>
      </c>
      <c r="C48" s="767"/>
      <c r="D48" s="765"/>
      <c r="E48" s="765"/>
      <c r="F48" s="765"/>
      <c r="G48" s="315"/>
    </row>
    <row r="49" spans="1:13" ht="16.5" thickBot="1">
      <c r="A49" s="315"/>
      <c r="B49" s="766" t="s">
        <v>154</v>
      </c>
      <c r="C49" s="767"/>
      <c r="D49" s="765"/>
      <c r="E49" s="765"/>
      <c r="F49" s="765"/>
      <c r="G49" s="315"/>
    </row>
    <row r="50" spans="1:13" ht="12.75" customHeight="1" thickBot="1">
      <c r="A50" s="315"/>
      <c r="B50" s="766" t="s">
        <v>155</v>
      </c>
      <c r="C50" s="767"/>
      <c r="D50" s="765"/>
      <c r="E50" s="765"/>
      <c r="F50" s="765"/>
      <c r="G50" s="315"/>
    </row>
    <row r="51" spans="1:13" ht="9" customHeight="1" thickBot="1">
      <c r="A51" s="315"/>
      <c r="B51" s="764" t="s">
        <v>27</v>
      </c>
      <c r="C51" s="767"/>
      <c r="D51" s="765"/>
      <c r="E51" s="765"/>
      <c r="F51" s="765"/>
      <c r="G51" s="315"/>
    </row>
    <row r="52" spans="1:13" ht="16.5" thickBot="1">
      <c r="A52" s="315"/>
      <c r="B52" s="766" t="s">
        <v>154</v>
      </c>
      <c r="C52" s="767"/>
      <c r="D52" s="765"/>
      <c r="E52" s="765"/>
      <c r="F52" s="765"/>
      <c r="G52" s="315"/>
    </row>
    <row r="53" spans="1:13" ht="16.5" thickBot="1">
      <c r="A53" s="315"/>
      <c r="B53" s="766" t="s">
        <v>155</v>
      </c>
      <c r="C53" s="767"/>
      <c r="D53" s="765"/>
      <c r="E53" s="765"/>
      <c r="F53" s="765"/>
      <c r="G53" s="315"/>
    </row>
    <row r="54" spans="1:13" ht="16.5" thickBot="1">
      <c r="A54" s="315"/>
      <c r="B54" s="764" t="s">
        <v>28</v>
      </c>
      <c r="C54" s="767"/>
      <c r="D54" s="765"/>
      <c r="E54" s="765"/>
      <c r="F54" s="765"/>
      <c r="G54" s="315"/>
    </row>
    <row r="55" spans="1:13" ht="16.5" thickBot="1">
      <c r="A55" s="315"/>
      <c r="B55" s="766" t="s">
        <v>154</v>
      </c>
      <c r="C55" s="767"/>
      <c r="D55" s="765"/>
      <c r="E55" s="765"/>
      <c r="F55" s="765"/>
      <c r="G55" s="315"/>
      <c r="I55" s="235"/>
      <c r="J55" s="235"/>
      <c r="K55" s="235"/>
      <c r="L55" s="235"/>
      <c r="M55" s="235"/>
    </row>
    <row r="56" spans="1:13" ht="16.5" thickBot="1">
      <c r="A56" s="315"/>
      <c r="B56" s="766" t="s">
        <v>155</v>
      </c>
      <c r="C56" s="767"/>
      <c r="D56" s="765"/>
      <c r="E56" s="765"/>
      <c r="F56" s="765"/>
      <c r="G56" s="315"/>
    </row>
    <row r="57" spans="1:13" ht="32.25" thickBot="1">
      <c r="A57" s="315"/>
      <c r="B57" s="764" t="s">
        <v>29</v>
      </c>
      <c r="C57" s="767">
        <f>C58</f>
        <v>220</v>
      </c>
      <c r="D57" s="765">
        <v>0</v>
      </c>
      <c r="E57" s="765">
        <f>D57*1.03*0.99</f>
        <v>0</v>
      </c>
      <c r="F57" s="765">
        <f>E57*1.03*0.99</f>
        <v>0</v>
      </c>
      <c r="G57" s="315"/>
    </row>
    <row r="58" spans="1:13" ht="23.25" customHeight="1" thickBot="1">
      <c r="A58" s="315"/>
      <c r="B58" s="766" t="s">
        <v>154</v>
      </c>
      <c r="C58" s="767">
        <v>220</v>
      </c>
      <c r="D58" s="769"/>
      <c r="E58" s="769"/>
      <c r="F58" s="769"/>
      <c r="G58" s="315"/>
    </row>
    <row r="59" spans="1:13" ht="21.75" customHeight="1" thickBot="1">
      <c r="A59" s="315"/>
      <c r="B59" s="766" t="s">
        <v>155</v>
      </c>
      <c r="C59" s="767"/>
      <c r="D59" s="770"/>
      <c r="E59" s="769"/>
      <c r="F59" s="769"/>
      <c r="G59" s="315"/>
    </row>
    <row r="60" spans="1:13" ht="27.75" customHeight="1" thickBot="1">
      <c r="A60" s="315"/>
      <c r="B60" s="771" t="s">
        <v>30</v>
      </c>
      <c r="C60" s="767">
        <f>C57+C54+C51+C48+C45+C42+C39</f>
        <v>62400</v>
      </c>
      <c r="D60" s="772">
        <f t="shared" ref="D60:F60" si="4">D57+D54+D51+D48+D45+D42+D39</f>
        <v>62192</v>
      </c>
      <c r="E60" s="767">
        <f t="shared" si="4"/>
        <v>62712</v>
      </c>
      <c r="F60" s="767">
        <f t="shared" si="4"/>
        <v>64822.5</v>
      </c>
      <c r="G60" s="315"/>
    </row>
    <row r="61" spans="1:13" ht="16.5" thickBot="1">
      <c r="A61" s="315"/>
      <c r="B61" s="773" t="s">
        <v>31</v>
      </c>
      <c r="C61" s="774">
        <f>IF(C60-C31=0,0,"Error")</f>
        <v>0</v>
      </c>
      <c r="D61" s="774">
        <f>IF(D60-D31=0,0,"Error")</f>
        <v>0</v>
      </c>
      <c r="E61" s="774">
        <f>IF(E60-E31=0,0,"Error")</f>
        <v>0</v>
      </c>
      <c r="F61" s="774">
        <f>IF(F60-F31=0,0,"Error")</f>
        <v>0</v>
      </c>
      <c r="G61" s="315"/>
    </row>
    <row r="62" spans="1:13" ht="16.5" thickBot="1">
      <c r="A62" s="315"/>
      <c r="B62" s="1383" t="s">
        <v>38</v>
      </c>
      <c r="C62" s="1384"/>
      <c r="D62" s="1384"/>
      <c r="E62" s="1384"/>
      <c r="F62" s="1385"/>
      <c r="G62" s="315"/>
    </row>
    <row r="63" spans="1:13" ht="16.5" thickBot="1">
      <c r="A63" s="315"/>
      <c r="B63" s="1383" t="s">
        <v>39</v>
      </c>
      <c r="C63" s="1384"/>
      <c r="D63" s="1384"/>
      <c r="E63" s="1384"/>
      <c r="F63" s="1385"/>
      <c r="G63" s="315"/>
    </row>
    <row r="64" spans="1:13" ht="24.75" customHeight="1" thickBot="1">
      <c r="A64" s="315"/>
      <c r="B64" s="775" t="s">
        <v>48</v>
      </c>
      <c r="C64" s="1386" t="s">
        <v>324</v>
      </c>
      <c r="D64" s="1387"/>
      <c r="E64" s="1388"/>
      <c r="F64" s="1389"/>
      <c r="G64" s="315"/>
    </row>
    <row r="65" spans="1:7" ht="48" thickBot="1">
      <c r="A65" s="315"/>
      <c r="B65" s="757" t="s">
        <v>68</v>
      </c>
      <c r="C65" s="776" t="s">
        <v>325</v>
      </c>
      <c r="D65" s="777" t="s">
        <v>156</v>
      </c>
      <c r="E65" s="1390" t="s">
        <v>820</v>
      </c>
      <c r="F65" s="1391"/>
      <c r="G65" s="315"/>
    </row>
    <row r="66" spans="1:7" ht="16.5" thickBot="1">
      <c r="A66" s="315"/>
      <c r="B66" s="778"/>
      <c r="C66" s="1386"/>
      <c r="D66" s="1392"/>
      <c r="E66" s="1388"/>
      <c r="F66" s="1389"/>
      <c r="G66" s="315"/>
    </row>
    <row r="67" spans="1:7" ht="23.25" customHeight="1" thickBot="1">
      <c r="A67" s="315"/>
      <c r="B67" s="749" t="s">
        <v>14</v>
      </c>
      <c r="C67" s="1372" t="s">
        <v>147</v>
      </c>
      <c r="D67" s="1373"/>
      <c r="E67" s="1373"/>
      <c r="F67" s="1374"/>
      <c r="G67" s="315"/>
    </row>
    <row r="68" spans="1:7" ht="12.75" customHeight="1" thickBot="1">
      <c r="A68" s="315"/>
      <c r="B68" s="749" t="s">
        <v>15</v>
      </c>
      <c r="C68" s="1375" t="s">
        <v>260</v>
      </c>
      <c r="D68" s="1376"/>
      <c r="E68" s="1376"/>
      <c r="F68" s="1377"/>
      <c r="G68" s="315"/>
    </row>
    <row r="69" spans="1:7" ht="26.25" customHeight="1">
      <c r="A69" s="315"/>
      <c r="B69" s="1378"/>
      <c r="C69" s="759">
        <v>2021</v>
      </c>
      <c r="D69" s="759">
        <v>2022</v>
      </c>
      <c r="E69" s="759">
        <v>2023</v>
      </c>
      <c r="F69" s="759">
        <v>2024</v>
      </c>
      <c r="G69" s="315"/>
    </row>
    <row r="70" spans="1:7" ht="26.25" customHeight="1" thickBot="1">
      <c r="A70" s="315"/>
      <c r="B70" s="1379"/>
      <c r="C70" s="760" t="s">
        <v>7</v>
      </c>
      <c r="D70" s="760" t="s">
        <v>8</v>
      </c>
      <c r="E70" s="760" t="s">
        <v>8</v>
      </c>
      <c r="F70" s="760" t="s">
        <v>8</v>
      </c>
      <c r="G70" s="315"/>
    </row>
    <row r="71" spans="1:7" ht="22.5" customHeight="1" thickBot="1">
      <c r="A71" s="315"/>
      <c r="B71" s="749" t="s">
        <v>16</v>
      </c>
      <c r="C71" s="761">
        <v>13</v>
      </c>
      <c r="D71" s="761">
        <v>13</v>
      </c>
      <c r="E71" s="761">
        <v>13</v>
      </c>
      <c r="F71" s="761">
        <v>13</v>
      </c>
      <c r="G71" s="315"/>
    </row>
    <row r="72" spans="1:7" ht="15.75" customHeight="1" thickBot="1">
      <c r="A72" s="315"/>
      <c r="B72" s="749" t="s">
        <v>17</v>
      </c>
      <c r="C72" s="761">
        <v>1000</v>
      </c>
      <c r="D72" s="761">
        <f t="shared" ref="D72:F72" si="5">D85</f>
        <v>1000</v>
      </c>
      <c r="E72" s="761">
        <f t="shared" si="5"/>
        <v>1000</v>
      </c>
      <c r="F72" s="761">
        <f t="shared" si="5"/>
        <v>1000</v>
      </c>
      <c r="G72" s="315"/>
    </row>
    <row r="73" spans="1:7" ht="16.5" thickBot="1">
      <c r="A73" s="315"/>
      <c r="B73" s="749" t="s">
        <v>18</v>
      </c>
      <c r="C73" s="761">
        <f>C72/C71</f>
        <v>76.92307692307692</v>
      </c>
      <c r="D73" s="761">
        <f t="shared" ref="D73:F73" si="6">D72/D71</f>
        <v>76.92307692307692</v>
      </c>
      <c r="E73" s="761">
        <f t="shared" si="6"/>
        <v>76.92307692307692</v>
      </c>
      <c r="F73" s="761">
        <f t="shared" si="6"/>
        <v>76.92307692307692</v>
      </c>
      <c r="G73" s="315"/>
    </row>
    <row r="74" spans="1:7" ht="15.75" customHeight="1" thickBot="1">
      <c r="A74" s="315"/>
      <c r="B74" s="749" t="s">
        <v>19</v>
      </c>
      <c r="C74" s="762" t="s">
        <v>20</v>
      </c>
      <c r="D74" s="763">
        <f>D71/C71-1</f>
        <v>0</v>
      </c>
      <c r="E74" s="763">
        <f t="shared" ref="E74:F76" si="7">E71/D71-1</f>
        <v>0</v>
      </c>
      <c r="F74" s="763">
        <f t="shared" si="7"/>
        <v>0</v>
      </c>
      <c r="G74" s="315"/>
    </row>
    <row r="75" spans="1:7" ht="16.5" thickBot="1">
      <c r="A75" s="315"/>
      <c r="B75" s="749" t="s">
        <v>21</v>
      </c>
      <c r="C75" s="762" t="s">
        <v>20</v>
      </c>
      <c r="D75" s="763">
        <f>D72/C72-1</f>
        <v>0</v>
      </c>
      <c r="E75" s="763">
        <f t="shared" si="7"/>
        <v>0</v>
      </c>
      <c r="F75" s="763">
        <f t="shared" si="7"/>
        <v>0</v>
      </c>
      <c r="G75" s="315"/>
    </row>
    <row r="76" spans="1:7" ht="32.25" thickBot="1">
      <c r="A76" s="315"/>
      <c r="B76" s="749" t="s">
        <v>22</v>
      </c>
      <c r="C76" s="762" t="s">
        <v>20</v>
      </c>
      <c r="D76" s="763">
        <f>D73/C73-1</f>
        <v>0</v>
      </c>
      <c r="E76" s="763">
        <f t="shared" si="7"/>
        <v>0</v>
      </c>
      <c r="F76" s="763">
        <f t="shared" si="7"/>
        <v>0</v>
      </c>
      <c r="G76" s="315"/>
    </row>
    <row r="77" spans="1:7" ht="15.75" customHeight="1" thickBot="1">
      <c r="A77" s="315"/>
      <c r="B77" s="1380" t="s">
        <v>819</v>
      </c>
      <c r="C77" s="1381"/>
      <c r="D77" s="1381"/>
      <c r="E77" s="1381"/>
      <c r="F77" s="1382"/>
      <c r="G77" s="315"/>
    </row>
    <row r="78" spans="1:7" ht="15.75">
      <c r="A78" s="315"/>
      <c r="B78" s="1378"/>
      <c r="C78" s="759">
        <v>2021</v>
      </c>
      <c r="D78" s="759">
        <v>2022</v>
      </c>
      <c r="E78" s="759">
        <v>2023</v>
      </c>
      <c r="F78" s="759">
        <v>2024</v>
      </c>
      <c r="G78" s="315"/>
    </row>
    <row r="79" spans="1:7" ht="16.5" thickBot="1">
      <c r="A79" s="315"/>
      <c r="B79" s="1379"/>
      <c r="C79" s="760" t="s">
        <v>7</v>
      </c>
      <c r="D79" s="760" t="s">
        <v>8</v>
      </c>
      <c r="E79" s="760" t="s">
        <v>8</v>
      </c>
      <c r="F79" s="760" t="s">
        <v>8</v>
      </c>
      <c r="G79" s="315"/>
    </row>
    <row r="80" spans="1:7" ht="12.75" customHeight="1" thickBot="1">
      <c r="A80" s="315"/>
      <c r="B80" s="764" t="s">
        <v>41</v>
      </c>
      <c r="C80" s="765"/>
      <c r="D80" s="765"/>
      <c r="E80" s="765"/>
      <c r="F80" s="765"/>
      <c r="G80" s="315"/>
    </row>
    <row r="81" spans="1:7" ht="9" customHeight="1" thickBot="1">
      <c r="A81" s="315"/>
      <c r="B81" s="766" t="s">
        <v>154</v>
      </c>
      <c r="C81" s="765"/>
      <c r="D81" s="765"/>
      <c r="E81" s="765"/>
      <c r="F81" s="765"/>
      <c r="G81" s="315"/>
    </row>
    <row r="82" spans="1:7" ht="16.5" thickBot="1">
      <c r="A82" s="315"/>
      <c r="B82" s="766" t="s">
        <v>167</v>
      </c>
      <c r="C82" s="767"/>
      <c r="D82" s="768"/>
      <c r="E82" s="768"/>
      <c r="F82" s="768"/>
      <c r="G82" s="315"/>
    </row>
    <row r="83" spans="1:7" ht="16.5" thickBot="1">
      <c r="A83" s="315"/>
      <c r="B83" s="766" t="s">
        <v>160</v>
      </c>
      <c r="C83" s="765"/>
      <c r="D83" s="765"/>
      <c r="E83" s="765"/>
      <c r="F83" s="765"/>
      <c r="G83" s="315"/>
    </row>
    <row r="84" spans="1:7" ht="15.75" customHeight="1" thickBot="1">
      <c r="A84" s="315"/>
      <c r="B84" s="766" t="s">
        <v>161</v>
      </c>
      <c r="C84" s="767"/>
      <c r="D84" s="768"/>
      <c r="E84" s="768"/>
      <c r="F84" s="768"/>
      <c r="G84" s="315"/>
    </row>
    <row r="85" spans="1:7" ht="16.5" thickBot="1">
      <c r="A85" s="315"/>
      <c r="B85" s="764" t="s">
        <v>42</v>
      </c>
      <c r="C85" s="767">
        <f>C86+C87+C88+C89</f>
        <v>1000</v>
      </c>
      <c r="D85" s="767">
        <f t="shared" ref="D85:F85" si="8">D86+D87+D88+D89</f>
        <v>1000</v>
      </c>
      <c r="E85" s="767">
        <f t="shared" si="8"/>
        <v>1000</v>
      </c>
      <c r="F85" s="767">
        <f t="shared" si="8"/>
        <v>1000</v>
      </c>
      <c r="G85" s="315"/>
    </row>
    <row r="86" spans="1:7" ht="16.5" thickBot="1">
      <c r="A86" s="315"/>
      <c r="B86" s="766" t="s">
        <v>154</v>
      </c>
      <c r="C86" s="765">
        <v>1000</v>
      </c>
      <c r="D86" s="779">
        <v>1000</v>
      </c>
      <c r="E86" s="765">
        <v>1000</v>
      </c>
      <c r="F86" s="765">
        <v>1000</v>
      </c>
      <c r="G86" s="315"/>
    </row>
    <row r="87" spans="1:7" ht="16.5" thickBot="1">
      <c r="A87" s="315"/>
      <c r="B87" s="766" t="s">
        <v>167</v>
      </c>
      <c r="C87" s="767"/>
      <c r="D87" s="768"/>
      <c r="E87" s="768"/>
      <c r="F87" s="768"/>
      <c r="G87" s="315"/>
    </row>
    <row r="88" spans="1:7" ht="16.5" thickBot="1">
      <c r="A88" s="315"/>
      <c r="B88" s="766" t="s">
        <v>160</v>
      </c>
      <c r="C88" s="765"/>
      <c r="D88" s="765"/>
      <c r="E88" s="765"/>
      <c r="F88" s="765"/>
      <c r="G88" s="315"/>
    </row>
    <row r="89" spans="1:7" ht="16.5" thickBot="1">
      <c r="A89" s="315"/>
      <c r="B89" s="766" t="s">
        <v>161</v>
      </c>
      <c r="C89" s="767"/>
      <c r="D89" s="768"/>
      <c r="E89" s="768"/>
      <c r="F89" s="768"/>
      <c r="G89" s="315"/>
    </row>
    <row r="90" spans="1:7" ht="16.5" thickBot="1">
      <c r="A90" s="315"/>
      <c r="B90" s="771" t="s">
        <v>30</v>
      </c>
      <c r="C90" s="767">
        <f>C86+C87+C88+C89</f>
        <v>1000</v>
      </c>
      <c r="D90" s="767">
        <f t="shared" ref="D90:F90" si="9">D86+D87+D88+D89</f>
        <v>1000</v>
      </c>
      <c r="E90" s="767">
        <f t="shared" si="9"/>
        <v>1000</v>
      </c>
      <c r="F90" s="767">
        <f t="shared" si="9"/>
        <v>1000</v>
      </c>
      <c r="G90" s="315"/>
    </row>
    <row r="91" spans="1:7" ht="47.25" customHeight="1" thickBot="1">
      <c r="A91" s="315"/>
      <c r="B91" s="752" t="s">
        <v>49</v>
      </c>
      <c r="C91" s="780">
        <f>C72+C31</f>
        <v>63400</v>
      </c>
      <c r="D91" s="780">
        <f>D72+D31</f>
        <v>63192</v>
      </c>
      <c r="E91" s="780">
        <f>E72+E31</f>
        <v>63712</v>
      </c>
      <c r="F91" s="780">
        <f>F72+F31</f>
        <v>65822.5</v>
      </c>
      <c r="G91" s="315"/>
    </row>
    <row r="92" spans="1:7" ht="50.25" customHeight="1" thickBot="1">
      <c r="A92" s="315"/>
      <c r="B92" s="752" t="s">
        <v>50</v>
      </c>
      <c r="C92" s="780">
        <f>C93+C96+C99+C102+C105+C108+C111+C114+C119</f>
        <v>63400</v>
      </c>
      <c r="D92" s="780">
        <f t="shared" ref="D92:F92" si="10">D93+D96+D99+D102+D105+D108+D111+D114+D119</f>
        <v>63192</v>
      </c>
      <c r="E92" s="780">
        <f t="shared" si="10"/>
        <v>63712</v>
      </c>
      <c r="F92" s="780">
        <f t="shared" si="10"/>
        <v>65822.5</v>
      </c>
      <c r="G92" s="315"/>
    </row>
    <row r="93" spans="1:7" ht="21.75" customHeight="1" thickBot="1">
      <c r="A93" s="315"/>
      <c r="B93" s="764" t="s">
        <v>23</v>
      </c>
      <c r="C93" s="781">
        <f>C94+C95</f>
        <v>44000</v>
      </c>
      <c r="D93" s="782">
        <f t="shared" ref="D93:F93" si="11">D94+D95</f>
        <v>44000</v>
      </c>
      <c r="E93" s="782">
        <f>E94+E95</f>
        <v>44000</v>
      </c>
      <c r="F93" s="782">
        <f t="shared" si="11"/>
        <v>44000</v>
      </c>
      <c r="G93" s="419"/>
    </row>
    <row r="94" spans="1:7" ht="26.25" customHeight="1" thickBot="1">
      <c r="A94" s="315"/>
      <c r="B94" s="766" t="s">
        <v>154</v>
      </c>
      <c r="C94" s="767">
        <f t="shared" ref="C94:F95" si="12">C40</f>
        <v>44000</v>
      </c>
      <c r="D94" s="767">
        <f t="shared" si="12"/>
        <v>44000</v>
      </c>
      <c r="E94" s="767">
        <f t="shared" si="12"/>
        <v>44000</v>
      </c>
      <c r="F94" s="767">
        <f t="shared" si="12"/>
        <v>44000</v>
      </c>
      <c r="G94" s="315"/>
    </row>
    <row r="95" spans="1:7" ht="24.75" customHeight="1" thickBot="1">
      <c r="A95" s="315"/>
      <c r="B95" s="766" t="s">
        <v>166</v>
      </c>
      <c r="C95" s="767">
        <f t="shared" si="12"/>
        <v>0</v>
      </c>
      <c r="D95" s="767">
        <f t="shared" si="12"/>
        <v>0</v>
      </c>
      <c r="E95" s="767">
        <f t="shared" si="12"/>
        <v>0</v>
      </c>
      <c r="F95" s="767">
        <f t="shared" si="12"/>
        <v>0</v>
      </c>
      <c r="G95" s="315"/>
    </row>
    <row r="96" spans="1:7" ht="21" customHeight="1" thickBot="1">
      <c r="A96" s="315"/>
      <c r="B96" s="764" t="s">
        <v>24</v>
      </c>
      <c r="C96" s="781">
        <f>C97+C98</f>
        <v>7300</v>
      </c>
      <c r="D96" s="781">
        <f t="shared" ref="D96:F96" si="13">D97+D98</f>
        <v>7300</v>
      </c>
      <c r="E96" s="781">
        <f t="shared" si="13"/>
        <v>7300</v>
      </c>
      <c r="F96" s="781">
        <f t="shared" si="13"/>
        <v>7300</v>
      </c>
      <c r="G96" s="419"/>
    </row>
    <row r="97" spans="1:7" ht="24" customHeight="1" thickBot="1">
      <c r="A97" s="315"/>
      <c r="B97" s="766" t="s">
        <v>154</v>
      </c>
      <c r="C97" s="765">
        <f>C43</f>
        <v>7300</v>
      </c>
      <c r="D97" s="765">
        <f>D43</f>
        <v>7300</v>
      </c>
      <c r="E97" s="765">
        <v>7300</v>
      </c>
      <c r="F97" s="765">
        <v>7300</v>
      </c>
      <c r="G97" s="315"/>
    </row>
    <row r="98" spans="1:7" ht="16.5" thickBot="1">
      <c r="A98" s="315"/>
      <c r="B98" s="766" t="s">
        <v>166</v>
      </c>
      <c r="C98" s="767">
        <f>C44</f>
        <v>0</v>
      </c>
      <c r="D98" s="767">
        <f>D44</f>
        <v>0</v>
      </c>
      <c r="E98" s="767">
        <f>E44</f>
        <v>0</v>
      </c>
      <c r="F98" s="767">
        <f>F44</f>
        <v>0</v>
      </c>
      <c r="G98" s="315"/>
    </row>
    <row r="99" spans="1:7" ht="16.5" thickBot="1">
      <c r="A99" s="315"/>
      <c r="B99" s="764" t="s">
        <v>25</v>
      </c>
      <c r="C99" s="781">
        <f>C100+C101</f>
        <v>10880</v>
      </c>
      <c r="D99" s="781">
        <f t="shared" ref="D99:F99" si="14">D100+D101</f>
        <v>10892</v>
      </c>
      <c r="E99" s="781">
        <f t="shared" si="14"/>
        <v>11412</v>
      </c>
      <c r="F99" s="781">
        <f t="shared" si="14"/>
        <v>13522.5</v>
      </c>
      <c r="G99" s="315"/>
    </row>
    <row r="100" spans="1:7" ht="27.75" customHeight="1" thickBot="1">
      <c r="A100" s="315"/>
      <c r="B100" s="766" t="s">
        <v>154</v>
      </c>
      <c r="C100" s="767">
        <f t="shared" ref="C100:F101" si="15">C46</f>
        <v>10880</v>
      </c>
      <c r="D100" s="767">
        <f t="shared" si="15"/>
        <v>10892</v>
      </c>
      <c r="E100" s="767">
        <f t="shared" si="15"/>
        <v>11412</v>
      </c>
      <c r="F100" s="767">
        <f t="shared" si="15"/>
        <v>13522.5</v>
      </c>
      <c r="G100" s="315"/>
    </row>
    <row r="101" spans="1:7" ht="16.5" thickBot="1">
      <c r="A101" s="315"/>
      <c r="B101" s="766" t="s">
        <v>166</v>
      </c>
      <c r="C101" s="767">
        <f t="shared" si="15"/>
        <v>0</v>
      </c>
      <c r="D101" s="767">
        <f t="shared" si="15"/>
        <v>0</v>
      </c>
      <c r="E101" s="767">
        <f t="shared" si="15"/>
        <v>0</v>
      </c>
      <c r="F101" s="767">
        <f t="shared" si="15"/>
        <v>0</v>
      </c>
      <c r="G101" s="315"/>
    </row>
    <row r="102" spans="1:7" ht="16.5" thickBot="1">
      <c r="A102" s="315"/>
      <c r="B102" s="764" t="s">
        <v>26</v>
      </c>
      <c r="C102" s="781">
        <f>C103+C104</f>
        <v>0</v>
      </c>
      <c r="D102" s="781">
        <f t="shared" ref="D102:F102" si="16">D103+D104</f>
        <v>0</v>
      </c>
      <c r="E102" s="781">
        <f t="shared" si="16"/>
        <v>0</v>
      </c>
      <c r="F102" s="781">
        <f t="shared" si="16"/>
        <v>0</v>
      </c>
      <c r="G102" s="315"/>
    </row>
    <row r="103" spans="1:7" ht="16.5" thickBot="1">
      <c r="A103" s="315"/>
      <c r="B103" s="766" t="s">
        <v>154</v>
      </c>
      <c r="C103" s="765">
        <f t="shared" ref="C103:F104" si="17">C49</f>
        <v>0</v>
      </c>
      <c r="D103" s="765">
        <f t="shared" si="17"/>
        <v>0</v>
      </c>
      <c r="E103" s="765">
        <f t="shared" si="17"/>
        <v>0</v>
      </c>
      <c r="F103" s="765">
        <f t="shared" si="17"/>
        <v>0</v>
      </c>
      <c r="G103" s="315"/>
    </row>
    <row r="104" spans="1:7" ht="15.75" customHeight="1" thickBot="1">
      <c r="A104" s="315"/>
      <c r="B104" s="766" t="s">
        <v>166</v>
      </c>
      <c r="C104" s="765">
        <f t="shared" si="17"/>
        <v>0</v>
      </c>
      <c r="D104" s="765">
        <f t="shared" si="17"/>
        <v>0</v>
      </c>
      <c r="E104" s="765">
        <f t="shared" si="17"/>
        <v>0</v>
      </c>
      <c r="F104" s="765">
        <f t="shared" si="17"/>
        <v>0</v>
      </c>
      <c r="G104" s="315"/>
    </row>
    <row r="105" spans="1:7" ht="16.5" thickBot="1">
      <c r="A105" s="315"/>
      <c r="B105" s="764" t="s">
        <v>27</v>
      </c>
      <c r="C105" s="781">
        <f>C106+C107</f>
        <v>0</v>
      </c>
      <c r="D105" s="781">
        <f t="shared" ref="D105:F105" si="18">D106+D107</f>
        <v>0</v>
      </c>
      <c r="E105" s="781">
        <f t="shared" si="18"/>
        <v>0</v>
      </c>
      <c r="F105" s="781">
        <f t="shared" si="18"/>
        <v>0</v>
      </c>
      <c r="G105" s="315"/>
    </row>
    <row r="106" spans="1:7" ht="16.5" thickBot="1">
      <c r="A106" s="315"/>
      <c r="B106" s="766" t="s">
        <v>154</v>
      </c>
      <c r="C106" s="765">
        <f t="shared" ref="C106:F113" si="19">C52</f>
        <v>0</v>
      </c>
      <c r="D106" s="765">
        <f t="shared" si="19"/>
        <v>0</v>
      </c>
      <c r="E106" s="765">
        <f t="shared" si="19"/>
        <v>0</v>
      </c>
      <c r="F106" s="765">
        <f t="shared" si="19"/>
        <v>0</v>
      </c>
      <c r="G106" s="315"/>
    </row>
    <row r="107" spans="1:7" ht="16.5" thickBot="1">
      <c r="A107" s="315"/>
      <c r="B107" s="766" t="s">
        <v>166</v>
      </c>
      <c r="C107" s="765">
        <f t="shared" si="19"/>
        <v>0</v>
      </c>
      <c r="D107" s="765">
        <f t="shared" si="19"/>
        <v>0</v>
      </c>
      <c r="E107" s="765">
        <f t="shared" si="19"/>
        <v>0</v>
      </c>
      <c r="F107" s="765">
        <f t="shared" si="19"/>
        <v>0</v>
      </c>
      <c r="G107" s="315"/>
    </row>
    <row r="108" spans="1:7" ht="16.5" thickBot="1">
      <c r="A108" s="315"/>
      <c r="B108" s="764" t="s">
        <v>28</v>
      </c>
      <c r="C108" s="765">
        <f t="shared" si="19"/>
        <v>0</v>
      </c>
      <c r="D108" s="765">
        <f t="shared" si="19"/>
        <v>0</v>
      </c>
      <c r="E108" s="765">
        <f t="shared" si="19"/>
        <v>0</v>
      </c>
      <c r="F108" s="765">
        <f t="shared" si="19"/>
        <v>0</v>
      </c>
      <c r="G108" s="315"/>
    </row>
    <row r="109" spans="1:7" ht="16.5" thickBot="1">
      <c r="A109" s="315"/>
      <c r="B109" s="766" t="s">
        <v>154</v>
      </c>
      <c r="C109" s="765">
        <f t="shared" si="19"/>
        <v>0</v>
      </c>
      <c r="D109" s="765">
        <f t="shared" si="19"/>
        <v>0</v>
      </c>
      <c r="E109" s="765">
        <f t="shared" si="19"/>
        <v>0</v>
      </c>
      <c r="F109" s="765">
        <f t="shared" si="19"/>
        <v>0</v>
      </c>
      <c r="G109" s="315"/>
    </row>
    <row r="110" spans="1:7" ht="16.5" thickBot="1">
      <c r="A110" s="315"/>
      <c r="B110" s="766" t="s">
        <v>166</v>
      </c>
      <c r="C110" s="765">
        <f t="shared" si="19"/>
        <v>0</v>
      </c>
      <c r="D110" s="765">
        <f t="shared" si="19"/>
        <v>0</v>
      </c>
      <c r="E110" s="765">
        <f t="shared" si="19"/>
        <v>0</v>
      </c>
      <c r="F110" s="765">
        <f t="shared" si="19"/>
        <v>0</v>
      </c>
      <c r="G110" s="315"/>
    </row>
    <row r="111" spans="1:7" ht="20.25" customHeight="1" thickBot="1">
      <c r="A111" s="315"/>
      <c r="B111" s="764" t="s">
        <v>29</v>
      </c>
      <c r="C111" s="765">
        <f t="shared" si="19"/>
        <v>220</v>
      </c>
      <c r="D111" s="765">
        <f t="shared" si="19"/>
        <v>0</v>
      </c>
      <c r="E111" s="765">
        <f t="shared" si="19"/>
        <v>0</v>
      </c>
      <c r="F111" s="765">
        <f t="shared" si="19"/>
        <v>0</v>
      </c>
      <c r="G111" s="315"/>
    </row>
    <row r="112" spans="1:7" ht="16.5" thickBot="1">
      <c r="A112" s="315"/>
      <c r="B112" s="766" t="s">
        <v>154</v>
      </c>
      <c r="C112" s="765">
        <f t="shared" si="19"/>
        <v>220</v>
      </c>
      <c r="D112" s="765">
        <f t="shared" si="19"/>
        <v>0</v>
      </c>
      <c r="E112" s="765">
        <f t="shared" si="19"/>
        <v>0</v>
      </c>
      <c r="F112" s="765">
        <f t="shared" si="19"/>
        <v>0</v>
      </c>
      <c r="G112" s="315"/>
    </row>
    <row r="113" spans="1:8" ht="16.5" thickBot="1">
      <c r="A113" s="315"/>
      <c r="B113" s="766" t="s">
        <v>166</v>
      </c>
      <c r="C113" s="765">
        <f t="shared" si="19"/>
        <v>0</v>
      </c>
      <c r="D113" s="765">
        <f t="shared" si="19"/>
        <v>0</v>
      </c>
      <c r="E113" s="765">
        <f t="shared" si="19"/>
        <v>0</v>
      </c>
      <c r="F113" s="765">
        <f t="shared" si="19"/>
        <v>0</v>
      </c>
      <c r="G113" s="315"/>
    </row>
    <row r="114" spans="1:8" ht="16.5" thickBot="1">
      <c r="A114" s="315"/>
      <c r="B114" s="764" t="s">
        <v>51</v>
      </c>
      <c r="C114" s="765">
        <f>C80</f>
        <v>0</v>
      </c>
      <c r="D114" s="765">
        <f>D80</f>
        <v>0</v>
      </c>
      <c r="E114" s="765">
        <f>E80</f>
        <v>0</v>
      </c>
      <c r="F114" s="765">
        <f>F80</f>
        <v>0</v>
      </c>
      <c r="G114" s="315"/>
    </row>
    <row r="115" spans="1:8" ht="15" customHeight="1" thickBot="1">
      <c r="A115" s="315"/>
      <c r="B115" s="766" t="s">
        <v>154</v>
      </c>
      <c r="C115" s="765">
        <v>0</v>
      </c>
      <c r="D115" s="765">
        <v>0</v>
      </c>
      <c r="E115" s="765">
        <v>0</v>
      </c>
      <c r="F115" s="765">
        <v>0</v>
      </c>
      <c r="G115" s="315"/>
    </row>
    <row r="116" spans="1:8" ht="15.75" customHeight="1" thickBot="1">
      <c r="A116" s="315"/>
      <c r="B116" s="766" t="s">
        <v>167</v>
      </c>
      <c r="C116" s="767"/>
      <c r="D116" s="768"/>
      <c r="E116" s="768"/>
      <c r="F116" s="768"/>
      <c r="G116" s="315"/>
    </row>
    <row r="117" spans="1:8" ht="19.5" customHeight="1" thickBot="1">
      <c r="A117" s="315"/>
      <c r="B117" s="766" t="s">
        <v>160</v>
      </c>
      <c r="C117" s="765"/>
      <c r="D117" s="765"/>
      <c r="E117" s="765"/>
      <c r="F117" s="765"/>
      <c r="G117" s="315"/>
    </row>
    <row r="118" spans="1:8" ht="16.5" thickBot="1">
      <c r="A118" s="315"/>
      <c r="B118" s="766" t="s">
        <v>161</v>
      </c>
      <c r="C118" s="767"/>
      <c r="D118" s="768"/>
      <c r="E118" s="768"/>
      <c r="F118" s="768"/>
      <c r="G118" s="315"/>
      <c r="H118" s="783"/>
    </row>
    <row r="119" spans="1:8" ht="16.5" thickBot="1">
      <c r="A119" s="315"/>
      <c r="B119" s="764" t="s">
        <v>52</v>
      </c>
      <c r="C119" s="765">
        <f>C120</f>
        <v>1000</v>
      </c>
      <c r="D119" s="765">
        <f>D120</f>
        <v>1000</v>
      </c>
      <c r="E119" s="765">
        <f t="shared" ref="E119:F119" si="20">E120</f>
        <v>1000</v>
      </c>
      <c r="F119" s="765">
        <f t="shared" si="20"/>
        <v>1000</v>
      </c>
      <c r="G119" s="315"/>
      <c r="H119" s="783"/>
    </row>
    <row r="120" spans="1:8" ht="39.75" customHeight="1" thickBot="1">
      <c r="A120" s="315"/>
      <c r="B120" s="766" t="s">
        <v>154</v>
      </c>
      <c r="C120" s="765">
        <v>1000</v>
      </c>
      <c r="D120" s="765">
        <v>1000</v>
      </c>
      <c r="E120" s="765">
        <v>1000</v>
      </c>
      <c r="F120" s="765">
        <v>1000</v>
      </c>
      <c r="G120" s="315"/>
      <c r="H120" s="784"/>
    </row>
    <row r="121" spans="1:8" ht="40.5" customHeight="1" thickBot="1">
      <c r="A121" s="315"/>
      <c r="B121" s="766" t="s">
        <v>167</v>
      </c>
      <c r="C121" s="767"/>
      <c r="D121" s="768"/>
      <c r="E121" s="768"/>
      <c r="F121" s="768"/>
      <c r="G121" s="315"/>
    </row>
    <row r="122" spans="1:8" ht="28.5" customHeight="1" thickBot="1">
      <c r="A122" s="315"/>
      <c r="B122" s="766" t="s">
        <v>160</v>
      </c>
      <c r="C122" s="765"/>
      <c r="D122" s="765"/>
      <c r="E122" s="765"/>
      <c r="F122" s="765"/>
      <c r="G122" s="315"/>
    </row>
    <row r="123" spans="1:8" ht="16.5" thickBot="1">
      <c r="A123" s="315"/>
      <c r="B123" s="766" t="s">
        <v>161</v>
      </c>
      <c r="C123" s="767"/>
      <c r="D123" s="768"/>
      <c r="E123" s="768"/>
      <c r="F123" s="768"/>
      <c r="G123" s="315"/>
    </row>
    <row r="124" spans="1:8" ht="16.5" thickBot="1">
      <c r="A124" s="315"/>
      <c r="B124" s="773" t="s">
        <v>31</v>
      </c>
      <c r="C124" s="774">
        <f>IF(C92-C91=0,0,"Error")</f>
        <v>0</v>
      </c>
      <c r="D124" s="774">
        <f>IF(D92-D91=0,0,"Error")</f>
        <v>0</v>
      </c>
      <c r="E124" s="774">
        <f>IF(E92-E91=0,0,"Error")</f>
        <v>0</v>
      </c>
      <c r="F124" s="774">
        <f>IF(F92-F91=0,0,"Error")</f>
        <v>0</v>
      </c>
      <c r="G124" s="315"/>
    </row>
    <row r="126" spans="1:8" ht="15" customHeight="1"/>
    <row r="130" ht="36.75" customHeight="1"/>
    <row r="149" spans="1:6">
      <c r="A149" s="1039"/>
      <c r="B149" s="205"/>
    </row>
    <row r="150" spans="1:6">
      <c r="A150" s="1039"/>
      <c r="B150" s="205"/>
    </row>
    <row r="151" spans="1:6">
      <c r="A151" s="1039"/>
      <c r="B151" s="205"/>
    </row>
    <row r="153" spans="1:6" ht="15.75" thickBot="1"/>
    <row r="154" spans="1:6">
      <c r="B154" s="1369"/>
    </row>
    <row r="155" spans="1:6">
      <c r="B155" s="1370"/>
    </row>
    <row r="156" spans="1:6" ht="15.75" thickBot="1">
      <c r="B156" s="1371"/>
    </row>
    <row r="157" spans="1:6">
      <c r="C157" s="205"/>
      <c r="D157" s="270"/>
      <c r="E157" s="271"/>
      <c r="F157" s="205"/>
    </row>
  </sheetData>
  <mergeCells count="31">
    <mergeCell ref="B8:F8"/>
    <mergeCell ref="A2:G2"/>
    <mergeCell ref="B3:F3"/>
    <mergeCell ref="C5:F5"/>
    <mergeCell ref="C6:F6"/>
    <mergeCell ref="C7:F7"/>
    <mergeCell ref="B36:F36"/>
    <mergeCell ref="B9:F11"/>
    <mergeCell ref="C12:F12"/>
    <mergeCell ref="B13:B14"/>
    <mergeCell ref="C18:F18"/>
    <mergeCell ref="B19:F19"/>
    <mergeCell ref="B23:F23"/>
    <mergeCell ref="B24:F24"/>
    <mergeCell ref="C25:F25"/>
    <mergeCell ref="C26:F26"/>
    <mergeCell ref="C27:F27"/>
    <mergeCell ref="B28:B29"/>
    <mergeCell ref="A149:A151"/>
    <mergeCell ref="B37:B38"/>
    <mergeCell ref="B62:F62"/>
    <mergeCell ref="B63:F63"/>
    <mergeCell ref="C64:F64"/>
    <mergeCell ref="E65:F65"/>
    <mergeCell ref="C66:F66"/>
    <mergeCell ref="B154:B156"/>
    <mergeCell ref="C67:F67"/>
    <mergeCell ref="C68:F68"/>
    <mergeCell ref="B69:B70"/>
    <mergeCell ref="B77:F77"/>
    <mergeCell ref="B78:B79"/>
  </mergeCells>
  <printOptions horizontalCentered="1" verticalCentered="1"/>
  <pageMargins left="0.7" right="0.7" top="0.75" bottom="0.75" header="0.3" footer="0.3"/>
  <pageSetup scale="85" orientation="landscape" r:id="rId1"/>
  <rowBreaks count="2" manualBreakCount="2">
    <brk id="43" max="16383" man="1"/>
    <brk id="7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239"/>
  <sheetViews>
    <sheetView workbookViewId="0">
      <selection activeCell="A42" sqref="A42"/>
    </sheetView>
  </sheetViews>
  <sheetFormatPr defaultRowHeight="15"/>
  <cols>
    <col min="1" max="1" width="0.7109375" customWidth="1"/>
    <col min="2" max="2" width="4.855468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1718</v>
      </c>
      <c r="E3" s="842"/>
      <c r="F3" s="842"/>
      <c r="G3" s="842"/>
      <c r="H3" s="4"/>
      <c r="I3" s="4"/>
      <c r="J3" s="4"/>
      <c r="K3" s="4"/>
    </row>
    <row r="4" spans="1:11" ht="14.1" customHeight="1">
      <c r="A4" s="4"/>
      <c r="B4" s="4"/>
      <c r="C4" s="16" t="s">
        <v>573</v>
      </c>
      <c r="D4" s="841" t="s">
        <v>1380</v>
      </c>
      <c r="E4" s="842"/>
      <c r="F4" s="842"/>
      <c r="G4" s="842"/>
      <c r="H4" s="4"/>
      <c r="I4" s="4"/>
      <c r="J4" s="4"/>
      <c r="K4" s="4"/>
    </row>
    <row r="5" spans="1:11" ht="14.1" customHeight="1">
      <c r="A5" s="4"/>
      <c r="B5" s="4"/>
      <c r="C5" s="16" t="s">
        <v>0</v>
      </c>
      <c r="D5" s="841" t="s">
        <v>66</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41.1" customHeight="1">
      <c r="A9" s="4"/>
      <c r="B9" s="4"/>
      <c r="C9" s="835" t="s">
        <v>1717</v>
      </c>
      <c r="D9" s="836"/>
      <c r="E9" s="836"/>
      <c r="F9" s="836"/>
      <c r="G9" s="836"/>
      <c r="H9" s="4"/>
      <c r="I9" s="4"/>
      <c r="J9" s="4"/>
      <c r="K9" s="4"/>
    </row>
    <row r="10" spans="1:11" ht="110.1" customHeight="1">
      <c r="A10" s="4"/>
      <c r="B10" s="4"/>
      <c r="C10" s="8" t="s">
        <v>5</v>
      </c>
      <c r="D10" s="829" t="s">
        <v>1716</v>
      </c>
      <c r="E10" s="830"/>
      <c r="F10" s="830"/>
      <c r="G10" s="830"/>
      <c r="H10" s="4"/>
      <c r="I10" s="4"/>
      <c r="J10" s="4"/>
      <c r="K10" s="4"/>
    </row>
    <row r="11" spans="1:11" ht="27.95" customHeight="1">
      <c r="A11" s="4"/>
      <c r="B11" s="4"/>
      <c r="C11" s="7" t="s">
        <v>6</v>
      </c>
      <c r="D11" s="112">
        <v>2021</v>
      </c>
      <c r="E11" s="112">
        <v>2022</v>
      </c>
      <c r="F11" s="112">
        <v>2023</v>
      </c>
      <c r="G11" s="112">
        <v>2024</v>
      </c>
      <c r="H11" s="4"/>
      <c r="I11" s="4"/>
      <c r="J11" s="4"/>
      <c r="K11" s="4"/>
    </row>
    <row r="12" spans="1:11" ht="14.1" customHeight="1">
      <c r="A12" s="4"/>
      <c r="B12" s="4"/>
      <c r="C12" s="15"/>
      <c r="D12" s="113" t="s">
        <v>7</v>
      </c>
      <c r="E12" s="113" t="s">
        <v>8</v>
      </c>
      <c r="F12" s="113" t="s">
        <v>8</v>
      </c>
      <c r="G12" s="113" t="s">
        <v>8</v>
      </c>
      <c r="H12" s="4"/>
      <c r="I12" s="4"/>
      <c r="J12" s="4"/>
      <c r="K12" s="4"/>
    </row>
    <row r="13" spans="1:11" ht="41.1" customHeight="1">
      <c r="A13" s="4"/>
      <c r="B13" s="4"/>
      <c r="C13" s="7" t="s">
        <v>1715</v>
      </c>
      <c r="D13" s="114" t="s">
        <v>450</v>
      </c>
      <c r="E13" s="114" t="s">
        <v>508</v>
      </c>
      <c r="F13" s="114" t="s">
        <v>1178</v>
      </c>
      <c r="G13" s="114" t="s">
        <v>566</v>
      </c>
      <c r="H13" s="4"/>
      <c r="I13" s="4"/>
      <c r="J13" s="4"/>
      <c r="K13" s="4"/>
    </row>
    <row r="14" spans="1:11" ht="51.95" customHeight="1">
      <c r="A14" s="4"/>
      <c r="B14" s="4"/>
      <c r="C14" s="7" t="s">
        <v>1714</v>
      </c>
      <c r="D14" s="114" t="s">
        <v>450</v>
      </c>
      <c r="E14" s="114" t="s">
        <v>508</v>
      </c>
      <c r="F14" s="114" t="s">
        <v>1178</v>
      </c>
      <c r="G14" s="114" t="s">
        <v>566</v>
      </c>
      <c r="H14" s="4"/>
      <c r="I14" s="4"/>
      <c r="J14" s="4"/>
      <c r="K14" s="4"/>
    </row>
    <row r="15" spans="1:11" ht="66" customHeight="1">
      <c r="A15" s="4"/>
      <c r="B15" s="4"/>
      <c r="C15" s="8" t="s">
        <v>303</v>
      </c>
      <c r="D15" s="829" t="s">
        <v>1713</v>
      </c>
      <c r="E15" s="830"/>
      <c r="F15" s="830"/>
      <c r="G15" s="830"/>
      <c r="H15" s="4"/>
      <c r="I15" s="4"/>
      <c r="J15" s="4"/>
      <c r="K15" s="4"/>
    </row>
    <row r="16" spans="1:11" ht="27.95" customHeight="1">
      <c r="A16" s="4"/>
      <c r="B16" s="4"/>
      <c r="C16" s="7" t="s">
        <v>511</v>
      </c>
      <c r="D16" s="112">
        <v>2021</v>
      </c>
      <c r="E16" s="112">
        <v>2022</v>
      </c>
      <c r="F16" s="112">
        <v>2023</v>
      </c>
      <c r="G16" s="112">
        <v>2024</v>
      </c>
      <c r="H16" s="4"/>
      <c r="I16" s="4"/>
      <c r="J16" s="4"/>
      <c r="K16" s="4"/>
    </row>
    <row r="17" spans="1:11" ht="14.1" customHeight="1">
      <c r="A17" s="4"/>
      <c r="B17" s="4"/>
      <c r="C17" s="15"/>
      <c r="D17" s="113" t="s">
        <v>7</v>
      </c>
      <c r="E17" s="113" t="s">
        <v>8</v>
      </c>
      <c r="F17" s="113" t="s">
        <v>8</v>
      </c>
      <c r="G17" s="113" t="s">
        <v>8</v>
      </c>
      <c r="H17" s="4"/>
      <c r="I17" s="4"/>
      <c r="J17" s="4"/>
      <c r="K17" s="4"/>
    </row>
    <row r="18" spans="1:11" ht="14.1" customHeight="1">
      <c r="A18" s="4"/>
      <c r="B18" s="4"/>
      <c r="C18" s="7" t="s">
        <v>1712</v>
      </c>
      <c r="D18" s="114" t="s">
        <v>450</v>
      </c>
      <c r="E18" s="114" t="s">
        <v>508</v>
      </c>
      <c r="F18" s="114" t="s">
        <v>1178</v>
      </c>
      <c r="G18" s="114" t="s">
        <v>566</v>
      </c>
      <c r="H18" s="4"/>
      <c r="I18" s="4"/>
      <c r="J18" s="4"/>
      <c r="K18" s="4"/>
    </row>
    <row r="19" spans="1:11" ht="20.100000000000001" customHeight="1">
      <c r="A19" s="4"/>
      <c r="B19" s="4"/>
      <c r="C19" s="7" t="s">
        <v>1711</v>
      </c>
      <c r="D19" s="114" t="s">
        <v>450</v>
      </c>
      <c r="E19" s="114" t="s">
        <v>428</v>
      </c>
      <c r="F19" s="114" t="s">
        <v>523</v>
      </c>
      <c r="G19" s="114" t="s">
        <v>510</v>
      </c>
      <c r="H19" s="4"/>
      <c r="I19" s="4"/>
      <c r="J19" s="4"/>
      <c r="K19" s="4"/>
    </row>
    <row r="20" spans="1:11" ht="20.100000000000001" customHeight="1">
      <c r="A20" s="4"/>
      <c r="B20" s="4"/>
      <c r="C20" s="7" t="s">
        <v>1710</v>
      </c>
      <c r="D20" s="114" t="s">
        <v>450</v>
      </c>
      <c r="E20" s="114" t="s">
        <v>566</v>
      </c>
      <c r="F20" s="114" t="s">
        <v>526</v>
      </c>
      <c r="G20" s="114" t="s">
        <v>524</v>
      </c>
      <c r="H20" s="4"/>
      <c r="I20" s="4"/>
      <c r="J20" s="4"/>
      <c r="K20" s="4"/>
    </row>
    <row r="21" spans="1:11" ht="14.1" customHeight="1">
      <c r="A21" s="4"/>
      <c r="B21" s="4"/>
      <c r="C21" s="827" t="s">
        <v>347</v>
      </c>
      <c r="D21" s="828"/>
      <c r="E21" s="828"/>
      <c r="F21" s="828"/>
      <c r="G21" s="828"/>
      <c r="H21" s="4"/>
      <c r="I21" s="4"/>
      <c r="J21" s="4"/>
      <c r="K21" s="4"/>
    </row>
    <row r="22" spans="1:11" ht="14.1" customHeight="1">
      <c r="A22" s="4"/>
      <c r="B22" s="4"/>
      <c r="C22" s="111" t="s">
        <v>1709</v>
      </c>
      <c r="D22" s="827" t="s">
        <v>1708</v>
      </c>
      <c r="E22" s="828"/>
      <c r="F22" s="828"/>
      <c r="G22" s="828"/>
      <c r="H22" s="4"/>
      <c r="I22" s="4"/>
      <c r="J22" s="4"/>
      <c r="K22" s="4"/>
    </row>
    <row r="23" spans="1:11" ht="54.95" customHeight="1">
      <c r="A23" s="4"/>
      <c r="B23" s="4"/>
      <c r="C23" s="14" t="s">
        <v>484</v>
      </c>
      <c r="D23" s="825" t="s">
        <v>1707</v>
      </c>
      <c r="E23" s="826"/>
      <c r="F23" s="826"/>
      <c r="G23" s="826"/>
      <c r="H23" s="4"/>
      <c r="I23" s="4"/>
      <c r="J23" s="4"/>
      <c r="K23" s="4"/>
    </row>
    <row r="24" spans="1:11" ht="54.95" customHeight="1">
      <c r="A24" s="4"/>
      <c r="B24" s="4"/>
      <c r="C24" s="122" t="s">
        <v>482</v>
      </c>
      <c r="D24" s="821" t="s">
        <v>1706</v>
      </c>
      <c r="E24" s="822"/>
      <c r="F24" s="822"/>
      <c r="G24" s="822"/>
      <c r="H24" s="4"/>
      <c r="I24" s="4"/>
      <c r="J24" s="4"/>
      <c r="K24" s="4"/>
    </row>
    <row r="25" spans="1:11" ht="54.95" customHeight="1">
      <c r="A25" s="4"/>
      <c r="B25" s="4"/>
      <c r="C25" s="122" t="s">
        <v>15</v>
      </c>
      <c r="D25" s="821" t="s">
        <v>1705</v>
      </c>
      <c r="E25" s="822"/>
      <c r="F25" s="822"/>
      <c r="G25" s="822"/>
      <c r="H25" s="4"/>
      <c r="I25" s="4"/>
      <c r="J25" s="4"/>
      <c r="K25" s="4"/>
    </row>
    <row r="26" spans="1:11" ht="15" customHeight="1">
      <c r="A26" s="4"/>
      <c r="B26" s="4"/>
      <c r="C26" s="13"/>
      <c r="D26" s="116">
        <v>2021</v>
      </c>
      <c r="E26" s="116">
        <v>2022</v>
      </c>
      <c r="F26" s="116">
        <v>2023</v>
      </c>
      <c r="G26" s="116">
        <v>2024</v>
      </c>
      <c r="H26" s="4"/>
      <c r="I26" s="4"/>
      <c r="J26" s="4"/>
      <c r="K26" s="4"/>
    </row>
    <row r="27" spans="1:11" ht="15" customHeight="1">
      <c r="A27" s="4"/>
      <c r="B27" s="4"/>
      <c r="C27" s="12"/>
      <c r="D27" s="117" t="s">
        <v>7</v>
      </c>
      <c r="E27" s="117" t="s">
        <v>8</v>
      </c>
      <c r="F27" s="117" t="s">
        <v>8</v>
      </c>
      <c r="G27" s="117" t="s">
        <v>8</v>
      </c>
      <c r="H27" s="4"/>
      <c r="I27" s="4"/>
      <c r="J27" s="4"/>
      <c r="K27" s="4"/>
    </row>
    <row r="28" spans="1:11" ht="14.1" customHeight="1">
      <c r="A28" s="4"/>
      <c r="B28" s="4"/>
      <c r="C28" s="7" t="s">
        <v>16</v>
      </c>
      <c r="D28" s="114" t="s">
        <v>566</v>
      </c>
      <c r="E28" s="114" t="s">
        <v>526</v>
      </c>
      <c r="F28" s="114" t="s">
        <v>524</v>
      </c>
      <c r="G28" s="114" t="s">
        <v>524</v>
      </c>
      <c r="H28" s="4"/>
      <c r="I28" s="4"/>
      <c r="J28" s="4"/>
      <c r="K28" s="4"/>
    </row>
    <row r="29" spans="1:11" ht="14.1" customHeight="1">
      <c r="A29" s="4"/>
      <c r="B29" s="4"/>
      <c r="C29" s="7" t="s">
        <v>680</v>
      </c>
      <c r="D29" s="114" t="s">
        <v>1704</v>
      </c>
      <c r="E29" s="114" t="s">
        <v>2481</v>
      </c>
      <c r="F29" s="114" t="s">
        <v>1703</v>
      </c>
      <c r="G29" s="114" t="s">
        <v>1702</v>
      </c>
      <c r="H29" s="4"/>
      <c r="I29" s="4"/>
      <c r="J29" s="4"/>
      <c r="K29" s="4"/>
    </row>
    <row r="30" spans="1:11" ht="14.1" customHeight="1">
      <c r="A30" s="4"/>
      <c r="C30" s="7" t="s">
        <v>676</v>
      </c>
      <c r="D30" s="114" t="s">
        <v>1701</v>
      </c>
      <c r="E30" s="114" t="s">
        <v>2482</v>
      </c>
      <c r="F30" s="114" t="s">
        <v>1700</v>
      </c>
      <c r="G30" s="114" t="s">
        <v>1699</v>
      </c>
      <c r="H30" s="4"/>
      <c r="I30" s="4"/>
      <c r="J30" s="4"/>
      <c r="K30" s="4"/>
    </row>
    <row r="31" spans="1:11" ht="14.1" customHeight="1">
      <c r="A31" s="4"/>
      <c r="B31" s="4"/>
      <c r="C31" s="7" t="s">
        <v>477</v>
      </c>
      <c r="D31" s="114" t="s">
        <v>450</v>
      </c>
      <c r="E31" s="114" t="s">
        <v>1698</v>
      </c>
      <c r="F31" s="114" t="s">
        <v>1396</v>
      </c>
      <c r="G31" s="114" t="s">
        <v>474</v>
      </c>
      <c r="H31" s="4"/>
      <c r="I31" s="4"/>
      <c r="J31" s="4"/>
      <c r="K31" s="4"/>
    </row>
    <row r="32" spans="1:11" ht="14.1" customHeight="1">
      <c r="A32" s="4"/>
      <c r="B32" s="4"/>
      <c r="C32" s="7" t="s">
        <v>476</v>
      </c>
      <c r="D32" s="114" t="s">
        <v>450</v>
      </c>
      <c r="E32" s="114" t="s">
        <v>2483</v>
      </c>
      <c r="F32" s="114" t="s">
        <v>2484</v>
      </c>
      <c r="G32" s="114" t="s">
        <v>1697</v>
      </c>
      <c r="H32" s="4"/>
      <c r="I32" s="4"/>
      <c r="J32" s="4"/>
      <c r="K32" s="4"/>
    </row>
    <row r="33" spans="1:11" ht="14.1" customHeight="1">
      <c r="A33" s="4"/>
      <c r="B33" s="4"/>
      <c r="C33" s="7" t="s">
        <v>22</v>
      </c>
      <c r="D33" s="114" t="s">
        <v>450</v>
      </c>
      <c r="E33" s="114" t="s">
        <v>2485</v>
      </c>
      <c r="F33" s="114" t="s">
        <v>2486</v>
      </c>
      <c r="G33" s="114" t="s">
        <v>1697</v>
      </c>
      <c r="H33" s="4"/>
      <c r="I33" s="4"/>
      <c r="J33" s="4"/>
      <c r="K33" s="4"/>
    </row>
    <row r="34" spans="1:11" ht="14.1" customHeight="1">
      <c r="A34" s="4"/>
      <c r="B34" s="4"/>
      <c r="C34" s="823" t="s">
        <v>473</v>
      </c>
      <c r="D34" s="824"/>
      <c r="E34" s="824"/>
      <c r="F34" s="824"/>
      <c r="G34" s="824"/>
      <c r="H34" s="4"/>
      <c r="I34" s="4"/>
      <c r="J34" s="4"/>
      <c r="K34" s="4"/>
    </row>
    <row r="35" spans="1:11" ht="14.1" customHeight="1">
      <c r="A35" s="4"/>
      <c r="B35" s="4"/>
      <c r="C35" s="13"/>
      <c r="D35" s="116">
        <v>2021</v>
      </c>
      <c r="E35" s="116">
        <v>2022</v>
      </c>
      <c r="F35" s="116">
        <v>2023</v>
      </c>
      <c r="G35" s="116">
        <v>2024</v>
      </c>
      <c r="H35" s="4"/>
      <c r="I35" s="4"/>
      <c r="J35" s="4"/>
      <c r="K35" s="4"/>
    </row>
    <row r="36" spans="1:11" ht="14.1" customHeight="1">
      <c r="A36" s="4"/>
      <c r="B36" s="4"/>
      <c r="C36" s="12"/>
      <c r="D36" s="117" t="s">
        <v>7</v>
      </c>
      <c r="E36" s="117" t="s">
        <v>8</v>
      </c>
      <c r="F36" s="117" t="s">
        <v>8</v>
      </c>
      <c r="G36" s="117" t="s">
        <v>8</v>
      </c>
      <c r="H36" s="4"/>
      <c r="I36" s="4"/>
      <c r="J36" s="4"/>
      <c r="K36" s="4"/>
    </row>
    <row r="37" spans="1:11" ht="14.1" customHeight="1">
      <c r="A37" s="4"/>
      <c r="B37" s="4"/>
      <c r="C37" s="11" t="s">
        <v>470</v>
      </c>
      <c r="D37" s="115">
        <v>13800000</v>
      </c>
      <c r="E37" s="115">
        <v>14700000</v>
      </c>
      <c r="F37" s="115">
        <v>14900000</v>
      </c>
      <c r="G37" s="115">
        <v>14900000</v>
      </c>
      <c r="H37" s="4"/>
      <c r="I37" s="4"/>
      <c r="J37" s="4"/>
      <c r="K37" s="4"/>
    </row>
    <row r="38" spans="1:11" ht="14.1" customHeight="1">
      <c r="A38" s="4"/>
      <c r="B38" s="4"/>
      <c r="C38" s="11" t="s">
        <v>459</v>
      </c>
      <c r="D38" s="115">
        <v>13800000</v>
      </c>
      <c r="E38" s="115">
        <v>14700000</v>
      </c>
      <c r="F38" s="115">
        <v>14900000</v>
      </c>
      <c r="G38" s="115">
        <v>14900000</v>
      </c>
      <c r="H38" s="4"/>
      <c r="I38" s="4"/>
      <c r="J38" s="4"/>
      <c r="K38" s="4"/>
    </row>
    <row r="39" spans="1:11" ht="14.1" customHeight="1">
      <c r="A39" s="4"/>
      <c r="B39" s="4"/>
      <c r="C39" s="11" t="s">
        <v>463</v>
      </c>
      <c r="D39" s="115">
        <v>0</v>
      </c>
      <c r="E39" s="115">
        <v>0</v>
      </c>
      <c r="F39" s="115">
        <v>0</v>
      </c>
      <c r="G39" s="115">
        <v>0</v>
      </c>
      <c r="H39" s="4"/>
      <c r="I39" s="4"/>
      <c r="J39" s="4"/>
      <c r="K39" s="4"/>
    </row>
    <row r="40" spans="1:11" ht="14.1" customHeight="1">
      <c r="A40" s="4"/>
      <c r="B40" s="4"/>
      <c r="C40" s="11" t="s">
        <v>469</v>
      </c>
      <c r="D40" s="115">
        <v>2700000</v>
      </c>
      <c r="E40" s="115">
        <v>2600000</v>
      </c>
      <c r="F40" s="115">
        <v>2600000</v>
      </c>
      <c r="G40" s="115">
        <v>2600000</v>
      </c>
      <c r="H40" s="4"/>
      <c r="I40" s="4"/>
      <c r="J40" s="4"/>
      <c r="K40" s="4"/>
    </row>
    <row r="41" spans="1:11" ht="14.1" customHeight="1">
      <c r="A41" s="4"/>
      <c r="B41" s="4"/>
      <c r="C41" s="11" t="s">
        <v>459</v>
      </c>
      <c r="D41" s="115">
        <v>2700000</v>
      </c>
      <c r="E41" s="115">
        <v>2600000</v>
      </c>
      <c r="F41" s="115">
        <v>2600000</v>
      </c>
      <c r="G41" s="115">
        <v>2600000</v>
      </c>
      <c r="H41" s="4"/>
      <c r="I41" s="4"/>
      <c r="J41" s="4"/>
      <c r="K41" s="4"/>
    </row>
    <row r="42" spans="1:11" ht="14.1" customHeight="1">
      <c r="A42" s="4"/>
      <c r="B42" s="4"/>
      <c r="C42" s="11" t="s">
        <v>463</v>
      </c>
      <c r="D42" s="115">
        <v>0</v>
      </c>
      <c r="E42" s="115">
        <v>0</v>
      </c>
      <c r="F42" s="115">
        <v>0</v>
      </c>
      <c r="G42" s="115">
        <v>0</v>
      </c>
      <c r="H42" s="4"/>
      <c r="I42" s="4"/>
      <c r="J42" s="4"/>
      <c r="K42" s="4"/>
    </row>
    <row r="43" spans="1:11" ht="14.1" customHeight="1">
      <c r="A43" s="4"/>
      <c r="B43" s="4"/>
      <c r="C43" s="11" t="s">
        <v>468</v>
      </c>
      <c r="D43" s="115">
        <v>2500000</v>
      </c>
      <c r="E43" s="115">
        <v>2981000</v>
      </c>
      <c r="F43" s="115">
        <v>3480000</v>
      </c>
      <c r="G43" s="115">
        <v>3838000</v>
      </c>
      <c r="H43" s="4"/>
      <c r="I43" s="4"/>
      <c r="J43" s="4"/>
      <c r="K43" s="4"/>
    </row>
    <row r="44" spans="1:11" ht="14.1" customHeight="1">
      <c r="A44" s="4"/>
      <c r="B44" s="4"/>
      <c r="C44" s="11" t="s">
        <v>459</v>
      </c>
      <c r="D44" s="115">
        <v>2500000</v>
      </c>
      <c r="E44" s="115">
        <v>2981000</v>
      </c>
      <c r="F44" s="115">
        <v>3480000</v>
      </c>
      <c r="G44" s="115">
        <v>3838000</v>
      </c>
      <c r="H44" s="4"/>
      <c r="I44" s="4"/>
      <c r="J44" s="4"/>
      <c r="K44" s="4"/>
    </row>
    <row r="45" spans="1:11" ht="14.1" customHeight="1">
      <c r="A45" s="4"/>
      <c r="B45" s="4"/>
      <c r="C45" s="11" t="s">
        <v>463</v>
      </c>
      <c r="D45" s="115">
        <v>0</v>
      </c>
      <c r="E45" s="115">
        <v>0</v>
      </c>
      <c r="F45" s="115">
        <v>0</v>
      </c>
      <c r="G45" s="115">
        <v>0</v>
      </c>
      <c r="H45" s="4"/>
      <c r="I45" s="4"/>
      <c r="J45" s="4"/>
      <c r="K45" s="4"/>
    </row>
    <row r="46" spans="1:11" ht="14.1" customHeight="1">
      <c r="A46" s="4"/>
      <c r="B46" s="4"/>
      <c r="C46" s="11" t="s">
        <v>467</v>
      </c>
      <c r="D46" s="115">
        <v>0</v>
      </c>
      <c r="E46" s="115">
        <v>0</v>
      </c>
      <c r="F46" s="115">
        <v>0</v>
      </c>
      <c r="G46" s="115">
        <v>0</v>
      </c>
      <c r="H46" s="4"/>
      <c r="I46" s="4"/>
      <c r="J46" s="4"/>
      <c r="K46" s="4"/>
    </row>
    <row r="47" spans="1:11" ht="14.1" customHeight="1">
      <c r="A47" s="4"/>
      <c r="B47" s="4"/>
      <c r="C47" s="11" t="s">
        <v>459</v>
      </c>
      <c r="D47" s="115">
        <v>0</v>
      </c>
      <c r="E47" s="115">
        <v>0</v>
      </c>
      <c r="F47" s="115">
        <v>0</v>
      </c>
      <c r="G47" s="115">
        <v>0</v>
      </c>
      <c r="H47" s="4"/>
      <c r="I47" s="4"/>
      <c r="J47" s="4"/>
      <c r="K47" s="4"/>
    </row>
    <row r="48" spans="1:11" ht="14.1" customHeight="1">
      <c r="A48" s="4"/>
      <c r="B48" s="4"/>
      <c r="C48" s="11" t="s">
        <v>463</v>
      </c>
      <c r="D48" s="115">
        <v>0</v>
      </c>
      <c r="E48" s="115">
        <v>0</v>
      </c>
      <c r="F48" s="115">
        <v>0</v>
      </c>
      <c r="G48" s="115">
        <v>0</v>
      </c>
      <c r="H48" s="4"/>
      <c r="I48" s="4"/>
      <c r="J48" s="4"/>
      <c r="K48" s="4"/>
    </row>
    <row r="49" spans="1:11" ht="14.1" customHeight="1">
      <c r="A49" s="4"/>
      <c r="B49" s="4"/>
      <c r="C49" s="11" t="s">
        <v>472</v>
      </c>
      <c r="D49" s="115">
        <v>91000000</v>
      </c>
      <c r="E49" s="115">
        <v>105000000</v>
      </c>
      <c r="F49" s="115">
        <v>106000000</v>
      </c>
      <c r="G49" s="115">
        <v>110000000</v>
      </c>
      <c r="H49" s="4"/>
      <c r="I49" s="4"/>
      <c r="J49" s="4"/>
      <c r="K49" s="4"/>
    </row>
    <row r="50" spans="1:11" ht="14.1" customHeight="1">
      <c r="A50" s="4"/>
      <c r="B50" s="4"/>
      <c r="C50" s="11" t="s">
        <v>459</v>
      </c>
      <c r="D50" s="115">
        <v>91000000</v>
      </c>
      <c r="E50" s="115">
        <v>105000000</v>
      </c>
      <c r="F50" s="115">
        <v>106000000</v>
      </c>
      <c r="G50" s="115">
        <v>110000000</v>
      </c>
      <c r="H50" s="4"/>
      <c r="I50" s="4"/>
      <c r="J50" s="4"/>
      <c r="K50" s="4"/>
    </row>
    <row r="51" spans="1:11" ht="14.1" customHeight="1">
      <c r="A51" s="4"/>
      <c r="B51" s="4"/>
      <c r="C51" s="11" t="s">
        <v>463</v>
      </c>
      <c r="D51" s="115">
        <v>0</v>
      </c>
      <c r="E51" s="115">
        <v>0</v>
      </c>
      <c r="F51" s="115">
        <v>0</v>
      </c>
      <c r="G51" s="115">
        <v>0</v>
      </c>
      <c r="H51" s="4"/>
      <c r="I51" s="4"/>
      <c r="J51" s="4"/>
      <c r="K51" s="4"/>
    </row>
    <row r="52" spans="1:11" ht="14.1" customHeight="1">
      <c r="A52" s="4"/>
      <c r="B52" s="4"/>
      <c r="C52" s="11" t="s">
        <v>465</v>
      </c>
      <c r="D52" s="115">
        <v>0</v>
      </c>
      <c r="E52" s="115">
        <v>0</v>
      </c>
      <c r="F52" s="115">
        <v>0</v>
      </c>
      <c r="G52" s="115">
        <v>0</v>
      </c>
      <c r="H52" s="4"/>
      <c r="I52" s="4"/>
      <c r="J52" s="4"/>
      <c r="K52" s="4"/>
    </row>
    <row r="53" spans="1:11" ht="14.1" customHeight="1">
      <c r="A53" s="4"/>
      <c r="B53" s="4"/>
      <c r="C53" s="11" t="s">
        <v>459</v>
      </c>
      <c r="D53" s="115">
        <v>0</v>
      </c>
      <c r="E53" s="115">
        <v>0</v>
      </c>
      <c r="F53" s="115">
        <v>0</v>
      </c>
      <c r="G53" s="115">
        <v>0</v>
      </c>
      <c r="H53" s="4"/>
      <c r="I53" s="4"/>
      <c r="J53" s="4"/>
      <c r="K53" s="4"/>
    </row>
    <row r="54" spans="1:11" ht="14.1" customHeight="1">
      <c r="A54" s="4"/>
      <c r="B54" s="4"/>
      <c r="C54" s="11" t="s">
        <v>463</v>
      </c>
      <c r="D54" s="115">
        <v>0</v>
      </c>
      <c r="E54" s="115">
        <v>0</v>
      </c>
      <c r="F54" s="115">
        <v>0</v>
      </c>
      <c r="G54" s="115">
        <v>0</v>
      </c>
      <c r="H54" s="4"/>
      <c r="I54" s="4"/>
      <c r="J54" s="4"/>
      <c r="K54" s="4"/>
    </row>
    <row r="55" spans="1:11" ht="14.1" customHeight="1">
      <c r="A55" s="4"/>
      <c r="B55" s="4"/>
      <c r="C55" s="11" t="s">
        <v>464</v>
      </c>
      <c r="D55" s="115">
        <v>150000</v>
      </c>
      <c r="E55" s="115">
        <v>0</v>
      </c>
      <c r="F55" s="115">
        <v>0</v>
      </c>
      <c r="G55" s="115">
        <v>0</v>
      </c>
      <c r="H55" s="4"/>
      <c r="I55" s="4"/>
      <c r="J55" s="4"/>
      <c r="K55" s="4"/>
    </row>
    <row r="56" spans="1:11" ht="14.1" customHeight="1">
      <c r="A56" s="4"/>
      <c r="B56" s="4"/>
      <c r="C56" s="11" t="s">
        <v>459</v>
      </c>
      <c r="D56" s="115">
        <v>150000</v>
      </c>
      <c r="E56" s="115">
        <v>0</v>
      </c>
      <c r="F56" s="115">
        <v>0</v>
      </c>
      <c r="G56" s="115">
        <v>0</v>
      </c>
      <c r="H56" s="4"/>
      <c r="I56" s="4"/>
      <c r="J56" s="4"/>
      <c r="K56" s="4"/>
    </row>
    <row r="57" spans="1:11" ht="14.1" customHeight="1">
      <c r="A57" s="4"/>
      <c r="B57" s="4"/>
      <c r="C57" s="11" t="s">
        <v>463</v>
      </c>
      <c r="D57" s="115">
        <v>0</v>
      </c>
      <c r="E57" s="115">
        <v>0</v>
      </c>
      <c r="F57" s="115">
        <v>0</v>
      </c>
      <c r="G57" s="115">
        <v>0</v>
      </c>
      <c r="H57" s="4"/>
      <c r="I57" s="4"/>
      <c r="J57" s="4"/>
      <c r="K57" s="4"/>
    </row>
    <row r="58" spans="1:11" ht="14.1" customHeight="1">
      <c r="A58" s="4"/>
      <c r="B58" s="4"/>
      <c r="C58" s="11" t="s">
        <v>462</v>
      </c>
      <c r="D58" s="115">
        <v>0</v>
      </c>
      <c r="E58" s="115">
        <v>0</v>
      </c>
      <c r="F58" s="115">
        <v>0</v>
      </c>
      <c r="G58" s="115">
        <v>0</v>
      </c>
      <c r="H58" s="4"/>
      <c r="I58" s="4"/>
      <c r="J58" s="4"/>
      <c r="K58" s="4"/>
    </row>
    <row r="59" spans="1:11" ht="14.1" customHeight="1">
      <c r="A59" s="4"/>
      <c r="B59" s="4"/>
      <c r="C59" s="11" t="s">
        <v>459</v>
      </c>
      <c r="D59" s="115">
        <v>0</v>
      </c>
      <c r="E59" s="115">
        <v>0</v>
      </c>
      <c r="F59" s="115">
        <v>0</v>
      </c>
      <c r="G59" s="115">
        <v>0</v>
      </c>
      <c r="H59" s="4"/>
      <c r="I59" s="4"/>
      <c r="J59" s="4"/>
      <c r="K59" s="4"/>
    </row>
    <row r="60" spans="1:11" ht="14.1" customHeight="1">
      <c r="A60" s="4"/>
      <c r="B60" s="4"/>
      <c r="C60" s="11" t="s">
        <v>458</v>
      </c>
      <c r="D60" s="115">
        <v>0</v>
      </c>
      <c r="E60" s="115">
        <v>0</v>
      </c>
      <c r="F60" s="115">
        <v>0</v>
      </c>
      <c r="G60" s="115">
        <v>0</v>
      </c>
      <c r="H60" s="4"/>
      <c r="I60" s="4"/>
      <c r="J60" s="4"/>
      <c r="K60" s="4"/>
    </row>
    <row r="61" spans="1:11" ht="14.1" customHeight="1">
      <c r="A61" s="4"/>
      <c r="B61" s="4"/>
      <c r="C61" s="11" t="s">
        <v>457</v>
      </c>
      <c r="D61" s="115">
        <v>0</v>
      </c>
      <c r="E61" s="115">
        <v>0</v>
      </c>
      <c r="F61" s="115">
        <v>0</v>
      </c>
      <c r="G61" s="115">
        <v>0</v>
      </c>
      <c r="H61" s="4"/>
      <c r="I61" s="4"/>
      <c r="J61" s="4"/>
      <c r="K61" s="4"/>
    </row>
    <row r="62" spans="1:11" ht="14.1" customHeight="1">
      <c r="A62" s="4"/>
      <c r="B62" s="4"/>
      <c r="C62" s="11" t="s">
        <v>456</v>
      </c>
      <c r="D62" s="115">
        <v>0</v>
      </c>
      <c r="E62" s="115">
        <v>0</v>
      </c>
      <c r="F62" s="115">
        <v>0</v>
      </c>
      <c r="G62" s="115">
        <v>0</v>
      </c>
      <c r="H62" s="4"/>
      <c r="I62" s="4"/>
      <c r="J62" s="4"/>
      <c r="K62" s="4"/>
    </row>
    <row r="63" spans="1:11" ht="14.1" customHeight="1">
      <c r="A63" s="4"/>
      <c r="B63" s="4"/>
      <c r="C63" s="11" t="s">
        <v>455</v>
      </c>
      <c r="D63" s="115">
        <v>0</v>
      </c>
      <c r="E63" s="115">
        <v>0</v>
      </c>
      <c r="F63" s="115">
        <v>0</v>
      </c>
      <c r="G63" s="115">
        <v>0</v>
      </c>
      <c r="H63" s="4"/>
      <c r="I63" s="4"/>
      <c r="J63" s="4"/>
      <c r="K63" s="4"/>
    </row>
    <row r="64" spans="1:11" ht="14.1" customHeight="1">
      <c r="A64" s="4"/>
      <c r="B64" s="4"/>
      <c r="C64" s="11" t="s">
        <v>461</v>
      </c>
      <c r="D64" s="115">
        <v>0</v>
      </c>
      <c r="E64" s="115">
        <v>0</v>
      </c>
      <c r="F64" s="115">
        <v>0</v>
      </c>
      <c r="G64" s="115">
        <v>0</v>
      </c>
      <c r="H64" s="4"/>
      <c r="I64" s="4"/>
      <c r="J64" s="4"/>
      <c r="K64" s="4"/>
    </row>
    <row r="65" spans="1:11" ht="14.1" customHeight="1">
      <c r="A65" s="4"/>
      <c r="B65" s="4"/>
      <c r="C65" s="11" t="s">
        <v>459</v>
      </c>
      <c r="D65" s="115">
        <v>0</v>
      </c>
      <c r="E65" s="115">
        <v>0</v>
      </c>
      <c r="F65" s="115">
        <v>0</v>
      </c>
      <c r="G65" s="115">
        <v>0</v>
      </c>
      <c r="H65" s="4"/>
      <c r="I65" s="4"/>
      <c r="J65" s="4"/>
      <c r="K65" s="4"/>
    </row>
    <row r="66" spans="1:11" ht="14.1" customHeight="1">
      <c r="A66" s="4"/>
      <c r="B66" s="4"/>
      <c r="C66" s="11" t="s">
        <v>458</v>
      </c>
      <c r="D66" s="115">
        <v>0</v>
      </c>
      <c r="E66" s="115">
        <v>0</v>
      </c>
      <c r="F66" s="115">
        <v>0</v>
      </c>
      <c r="G66" s="115">
        <v>0</v>
      </c>
      <c r="H66" s="4"/>
      <c r="I66" s="4"/>
      <c r="J66" s="4"/>
      <c r="K66" s="4"/>
    </row>
    <row r="67" spans="1:11" ht="14.1" customHeight="1">
      <c r="A67" s="4"/>
      <c r="B67" s="4"/>
      <c r="C67" s="11" t="s">
        <v>457</v>
      </c>
      <c r="D67" s="115">
        <v>0</v>
      </c>
      <c r="E67" s="115">
        <v>0</v>
      </c>
      <c r="F67" s="115">
        <v>0</v>
      </c>
      <c r="G67" s="115">
        <v>0</v>
      </c>
      <c r="H67" s="4"/>
      <c r="I67" s="4"/>
      <c r="J67" s="4"/>
      <c r="K67" s="4"/>
    </row>
    <row r="68" spans="1:11" ht="14.1" customHeight="1">
      <c r="A68" s="4"/>
      <c r="B68" s="4"/>
      <c r="C68" s="11" t="s">
        <v>456</v>
      </c>
      <c r="D68" s="115">
        <v>0</v>
      </c>
      <c r="E68" s="115">
        <v>0</v>
      </c>
      <c r="F68" s="115">
        <v>0</v>
      </c>
      <c r="G68" s="115">
        <v>0</v>
      </c>
      <c r="H68" s="4"/>
      <c r="I68" s="4"/>
      <c r="J68" s="4"/>
      <c r="K68" s="4"/>
    </row>
    <row r="69" spans="1:11" ht="14.1" customHeight="1">
      <c r="A69" s="4"/>
      <c r="B69" s="4"/>
      <c r="C69" s="11" t="s">
        <v>455</v>
      </c>
      <c r="D69" s="115">
        <v>0</v>
      </c>
      <c r="E69" s="115">
        <v>0</v>
      </c>
      <c r="F69" s="115">
        <v>0</v>
      </c>
      <c r="G69" s="115">
        <v>0</v>
      </c>
      <c r="H69" s="4"/>
      <c r="I69" s="4"/>
      <c r="J69" s="4"/>
      <c r="K69" s="4"/>
    </row>
    <row r="70" spans="1:11" ht="14.1" customHeight="1">
      <c r="A70" s="4"/>
      <c r="B70" s="4"/>
      <c r="C70" s="11" t="s">
        <v>460</v>
      </c>
      <c r="D70" s="115">
        <v>0</v>
      </c>
      <c r="E70" s="115">
        <v>0</v>
      </c>
      <c r="F70" s="115">
        <v>0</v>
      </c>
      <c r="G70" s="115">
        <v>0</v>
      </c>
      <c r="H70" s="4"/>
      <c r="I70" s="4"/>
      <c r="J70" s="4"/>
      <c r="K70" s="4"/>
    </row>
    <row r="71" spans="1:11" ht="14.1" customHeight="1">
      <c r="A71" s="4"/>
      <c r="B71" s="4"/>
      <c r="C71" s="11" t="s">
        <v>459</v>
      </c>
      <c r="D71" s="115">
        <v>0</v>
      </c>
      <c r="E71" s="115">
        <v>0</v>
      </c>
      <c r="F71" s="115">
        <v>0</v>
      </c>
      <c r="G71" s="115">
        <v>0</v>
      </c>
      <c r="H71" s="4"/>
      <c r="I71" s="4"/>
      <c r="J71" s="4"/>
      <c r="K71" s="4"/>
    </row>
    <row r="72" spans="1:11" ht="14.1" customHeight="1">
      <c r="A72" s="4"/>
      <c r="B72" s="4"/>
      <c r="C72" s="11" t="s">
        <v>458</v>
      </c>
      <c r="D72" s="115">
        <v>0</v>
      </c>
      <c r="E72" s="115">
        <v>0</v>
      </c>
      <c r="F72" s="115">
        <v>0</v>
      </c>
      <c r="G72" s="115">
        <v>0</v>
      </c>
      <c r="H72" s="4"/>
      <c r="I72" s="4"/>
      <c r="J72" s="4"/>
      <c r="K72" s="4"/>
    </row>
    <row r="73" spans="1:11" ht="14.1" customHeight="1">
      <c r="A73" s="4"/>
      <c r="B73" s="4"/>
      <c r="C73" s="11" t="s">
        <v>457</v>
      </c>
      <c r="D73" s="115">
        <v>0</v>
      </c>
      <c r="E73" s="115">
        <v>0</v>
      </c>
      <c r="F73" s="115">
        <v>0</v>
      </c>
      <c r="G73" s="115">
        <v>0</v>
      </c>
      <c r="H73" s="4"/>
      <c r="I73" s="4"/>
      <c r="J73" s="4"/>
      <c r="K73" s="4"/>
    </row>
    <row r="74" spans="1:11" ht="14.1" customHeight="1">
      <c r="A74" s="4"/>
      <c r="B74" s="4"/>
      <c r="C74" s="11" t="s">
        <v>456</v>
      </c>
      <c r="D74" s="115">
        <v>0</v>
      </c>
      <c r="E74" s="115">
        <v>0</v>
      </c>
      <c r="F74" s="115">
        <v>0</v>
      </c>
      <c r="G74" s="115">
        <v>0</v>
      </c>
      <c r="H74" s="4"/>
      <c r="I74" s="4"/>
      <c r="J74" s="4"/>
      <c r="K74" s="4"/>
    </row>
    <row r="75" spans="1:11" ht="14.1" customHeight="1">
      <c r="A75" s="4"/>
      <c r="B75" s="4"/>
      <c r="C75" s="11" t="s">
        <v>455</v>
      </c>
      <c r="D75" s="115">
        <v>0</v>
      </c>
      <c r="E75" s="115">
        <v>0</v>
      </c>
      <c r="F75" s="115">
        <v>0</v>
      </c>
      <c r="G75" s="115">
        <v>0</v>
      </c>
      <c r="H75" s="4"/>
      <c r="I75" s="4"/>
      <c r="J75" s="4"/>
      <c r="K75" s="4"/>
    </row>
    <row r="76" spans="1:11" ht="14.1" customHeight="1">
      <c r="A76" s="4"/>
      <c r="B76" s="4"/>
      <c r="C76" s="11" t="s">
        <v>454</v>
      </c>
      <c r="D76" s="115">
        <v>0</v>
      </c>
      <c r="E76" s="115">
        <v>0</v>
      </c>
      <c r="F76" s="115">
        <v>0</v>
      </c>
      <c r="G76" s="115">
        <v>0</v>
      </c>
      <c r="H76" s="4"/>
      <c r="I76" s="4"/>
      <c r="J76" s="4"/>
      <c r="K76" s="4"/>
    </row>
    <row r="77" spans="1:11" ht="14.1" customHeight="1">
      <c r="A77" s="4"/>
      <c r="B77" s="4"/>
      <c r="C77" s="11" t="s">
        <v>453</v>
      </c>
      <c r="D77" s="115">
        <v>0</v>
      </c>
      <c r="E77" s="115">
        <v>0</v>
      </c>
      <c r="F77" s="115">
        <v>0</v>
      </c>
      <c r="G77" s="115">
        <v>0</v>
      </c>
      <c r="H77" s="4"/>
      <c r="I77" s="4"/>
      <c r="J77" s="4"/>
      <c r="K77" s="4"/>
    </row>
    <row r="78" spans="1:11" ht="14.1" customHeight="1">
      <c r="A78" s="4"/>
      <c r="B78" s="4"/>
      <c r="C78" s="10" t="s">
        <v>165</v>
      </c>
      <c r="D78" s="115">
        <v>110150000</v>
      </c>
      <c r="E78" s="115">
        <v>125281000</v>
      </c>
      <c r="F78" s="115">
        <v>126980000</v>
      </c>
      <c r="G78" s="115">
        <v>131338000</v>
      </c>
      <c r="H78" s="4"/>
      <c r="I78" s="4"/>
      <c r="J78" s="4"/>
      <c r="K78" s="4"/>
    </row>
    <row r="79" spans="1:11" ht="36.950000000000003" customHeight="1">
      <c r="A79" s="4"/>
      <c r="B79" s="4"/>
      <c r="C79" s="14" t="s">
        <v>484</v>
      </c>
      <c r="D79" s="825" t="s">
        <v>1696</v>
      </c>
      <c r="E79" s="826"/>
      <c r="F79" s="826"/>
      <c r="G79" s="826"/>
      <c r="H79" s="4"/>
      <c r="I79" s="4"/>
      <c r="J79" s="4"/>
      <c r="K79" s="4"/>
    </row>
    <row r="80" spans="1:11" ht="36.950000000000003" customHeight="1">
      <c r="A80" s="4"/>
      <c r="B80" s="4"/>
      <c r="C80" s="122" t="s">
        <v>482</v>
      </c>
      <c r="D80" s="821" t="s">
        <v>1695</v>
      </c>
      <c r="E80" s="822"/>
      <c r="F80" s="822"/>
      <c r="G80" s="822"/>
      <c r="H80" s="4"/>
      <c r="I80" s="4"/>
      <c r="J80" s="4"/>
      <c r="K80" s="4"/>
    </row>
    <row r="81" spans="1:11" ht="36.950000000000003" customHeight="1">
      <c r="A81" s="4"/>
      <c r="B81" s="4"/>
      <c r="C81" s="122" t="s">
        <v>15</v>
      </c>
      <c r="D81" s="821" t="s">
        <v>1694</v>
      </c>
      <c r="E81" s="822"/>
      <c r="F81" s="822"/>
      <c r="G81" s="822"/>
      <c r="H81" s="4"/>
      <c r="I81" s="4"/>
      <c r="J81" s="4"/>
      <c r="K81" s="4"/>
    </row>
    <row r="82" spans="1:11" ht="15" customHeight="1">
      <c r="A82" s="4"/>
      <c r="B82" s="4"/>
      <c r="C82" s="13"/>
      <c r="D82" s="116">
        <v>2021</v>
      </c>
      <c r="E82" s="116">
        <v>2022</v>
      </c>
      <c r="F82" s="116">
        <v>2023</v>
      </c>
      <c r="G82" s="116">
        <v>2024</v>
      </c>
      <c r="H82" s="4"/>
      <c r="I82" s="4"/>
      <c r="J82" s="4"/>
      <c r="K82" s="4"/>
    </row>
    <row r="83" spans="1:11" ht="15" customHeight="1">
      <c r="A83" s="4"/>
      <c r="B83" s="4"/>
      <c r="C83" s="12"/>
      <c r="D83" s="117" t="s">
        <v>7</v>
      </c>
      <c r="E83" s="117" t="s">
        <v>8</v>
      </c>
      <c r="F83" s="117" t="s">
        <v>8</v>
      </c>
      <c r="G83" s="117" t="s">
        <v>8</v>
      </c>
      <c r="H83" s="4"/>
      <c r="I83" s="4"/>
      <c r="J83" s="4"/>
      <c r="K83" s="4"/>
    </row>
    <row r="84" spans="1:11" ht="14.1" customHeight="1">
      <c r="A84" s="4"/>
      <c r="B84" s="4"/>
      <c r="C84" s="7" t="s">
        <v>16</v>
      </c>
      <c r="D84" s="114" t="s">
        <v>1179</v>
      </c>
      <c r="E84" s="114" t="s">
        <v>566</v>
      </c>
      <c r="F84" s="114" t="s">
        <v>566</v>
      </c>
      <c r="G84" s="114" t="s">
        <v>566</v>
      </c>
      <c r="H84" s="4"/>
      <c r="I84" s="4"/>
      <c r="J84" s="4"/>
      <c r="K84" s="4"/>
    </row>
    <row r="85" spans="1:11" ht="14.1" customHeight="1">
      <c r="A85" s="4"/>
      <c r="B85" s="4"/>
      <c r="C85" s="7" t="s">
        <v>680</v>
      </c>
      <c r="D85" s="114" t="s">
        <v>1215</v>
      </c>
      <c r="E85" s="114" t="s">
        <v>1215</v>
      </c>
      <c r="F85" s="114" t="s">
        <v>1215</v>
      </c>
      <c r="G85" s="114" t="s">
        <v>1215</v>
      </c>
      <c r="H85" s="4"/>
      <c r="I85" s="4"/>
      <c r="J85" s="4"/>
      <c r="K85" s="4"/>
    </row>
    <row r="86" spans="1:11" ht="14.1" customHeight="1">
      <c r="A86" s="4"/>
      <c r="B86" s="4"/>
      <c r="C86" s="7" t="s">
        <v>676</v>
      </c>
      <c r="D86" s="114" t="s">
        <v>1693</v>
      </c>
      <c r="E86" s="114" t="s">
        <v>1692</v>
      </c>
      <c r="F86" s="114" t="s">
        <v>1692</v>
      </c>
      <c r="G86" s="114" t="s">
        <v>1692</v>
      </c>
      <c r="H86" s="4"/>
      <c r="I86" s="4"/>
      <c r="J86" s="4"/>
      <c r="K86" s="4"/>
    </row>
    <row r="87" spans="1:11" ht="14.1" customHeight="1">
      <c r="A87" s="4"/>
      <c r="B87" s="4"/>
      <c r="C87" s="7" t="s">
        <v>477</v>
      </c>
      <c r="D87" s="114" t="s">
        <v>450</v>
      </c>
      <c r="E87" s="114" t="s">
        <v>604</v>
      </c>
      <c r="F87" s="114" t="s">
        <v>474</v>
      </c>
      <c r="G87" s="114" t="s">
        <v>474</v>
      </c>
      <c r="H87" s="4"/>
      <c r="I87" s="4"/>
      <c r="J87" s="4"/>
      <c r="K87" s="4"/>
    </row>
    <row r="88" spans="1:11" ht="14.1" customHeight="1">
      <c r="A88" s="4"/>
      <c r="B88" s="4"/>
      <c r="C88" s="7" t="s">
        <v>476</v>
      </c>
      <c r="D88" s="114" t="s">
        <v>450</v>
      </c>
      <c r="E88" s="114" t="s">
        <v>474</v>
      </c>
      <c r="F88" s="114" t="s">
        <v>474</v>
      </c>
      <c r="G88" s="114" t="s">
        <v>474</v>
      </c>
      <c r="H88" s="4"/>
      <c r="I88" s="4"/>
      <c r="J88" s="4"/>
      <c r="K88" s="4"/>
    </row>
    <row r="89" spans="1:11" ht="14.1" customHeight="1">
      <c r="A89" s="4"/>
      <c r="B89" s="4"/>
      <c r="C89" s="7" t="s">
        <v>22</v>
      </c>
      <c r="D89" s="114" t="s">
        <v>450</v>
      </c>
      <c r="E89" s="114" t="s">
        <v>608</v>
      </c>
      <c r="F89" s="114" t="s">
        <v>474</v>
      </c>
      <c r="G89" s="114" t="s">
        <v>474</v>
      </c>
      <c r="H89" s="4"/>
      <c r="I89" s="4"/>
      <c r="J89" s="4"/>
      <c r="K89" s="4"/>
    </row>
    <row r="90" spans="1:11" ht="14.1" customHeight="1">
      <c r="A90" s="4"/>
      <c r="B90" s="4"/>
      <c r="C90" s="823" t="s">
        <v>473</v>
      </c>
      <c r="D90" s="824"/>
      <c r="E90" s="824"/>
      <c r="F90" s="824"/>
      <c r="G90" s="824"/>
      <c r="H90" s="4"/>
      <c r="I90" s="4"/>
      <c r="J90" s="4"/>
      <c r="K90" s="4"/>
    </row>
    <row r="91" spans="1:11" ht="14.1" customHeight="1">
      <c r="A91" s="4"/>
      <c r="B91" s="4"/>
      <c r="C91" s="13"/>
      <c r="D91" s="116">
        <v>2021</v>
      </c>
      <c r="E91" s="116">
        <v>2022</v>
      </c>
      <c r="F91" s="116">
        <v>2023</v>
      </c>
      <c r="G91" s="116">
        <v>2024</v>
      </c>
      <c r="H91" s="4"/>
      <c r="I91" s="4"/>
      <c r="J91" s="4"/>
      <c r="K91" s="4"/>
    </row>
    <row r="92" spans="1:11" ht="14.1" customHeight="1">
      <c r="A92" s="4"/>
      <c r="B92" s="4"/>
      <c r="C92" s="12"/>
      <c r="D92" s="117" t="s">
        <v>7</v>
      </c>
      <c r="E92" s="117" t="s">
        <v>8</v>
      </c>
      <c r="F92" s="117" t="s">
        <v>8</v>
      </c>
      <c r="G92" s="117" t="s">
        <v>8</v>
      </c>
      <c r="H92" s="4"/>
      <c r="I92" s="4"/>
      <c r="J92" s="4"/>
      <c r="K92" s="4"/>
    </row>
    <row r="93" spans="1:11" ht="14.1" customHeight="1">
      <c r="A93" s="4"/>
      <c r="B93" s="4"/>
      <c r="C93" s="11" t="s">
        <v>470</v>
      </c>
      <c r="D93" s="115">
        <v>0</v>
      </c>
      <c r="E93" s="115">
        <v>0</v>
      </c>
      <c r="F93" s="115">
        <v>0</v>
      </c>
      <c r="G93" s="115">
        <v>0</v>
      </c>
      <c r="H93" s="4"/>
      <c r="I93" s="4"/>
      <c r="J93" s="4"/>
      <c r="K93" s="4"/>
    </row>
    <row r="94" spans="1:11" ht="14.1" customHeight="1">
      <c r="A94" s="4"/>
      <c r="B94" s="4"/>
      <c r="C94" s="11" t="s">
        <v>459</v>
      </c>
      <c r="D94" s="115">
        <v>0</v>
      </c>
      <c r="E94" s="115">
        <v>0</v>
      </c>
      <c r="F94" s="115">
        <v>0</v>
      </c>
      <c r="G94" s="115">
        <v>0</v>
      </c>
      <c r="H94" s="4"/>
      <c r="I94" s="4"/>
      <c r="J94" s="4"/>
      <c r="K94" s="4"/>
    </row>
    <row r="95" spans="1:11" ht="14.1" customHeight="1">
      <c r="A95" s="4"/>
      <c r="B95" s="4"/>
      <c r="C95" s="11" t="s">
        <v>463</v>
      </c>
      <c r="D95" s="115">
        <v>0</v>
      </c>
      <c r="E95" s="115">
        <v>0</v>
      </c>
      <c r="F95" s="115">
        <v>0</v>
      </c>
      <c r="G95" s="115">
        <v>0</v>
      </c>
      <c r="H95" s="4"/>
      <c r="I95" s="4"/>
      <c r="J95" s="4"/>
      <c r="K95" s="4"/>
    </row>
    <row r="96" spans="1:11" ht="14.1" customHeight="1">
      <c r="A96" s="4"/>
      <c r="B96" s="4"/>
      <c r="C96" s="11" t="s">
        <v>469</v>
      </c>
      <c r="D96" s="115">
        <v>0</v>
      </c>
      <c r="E96" s="115">
        <v>0</v>
      </c>
      <c r="F96" s="115">
        <v>0</v>
      </c>
      <c r="G96" s="115">
        <v>0</v>
      </c>
      <c r="H96" s="4"/>
      <c r="I96" s="4"/>
      <c r="J96" s="4"/>
      <c r="K96" s="4"/>
    </row>
    <row r="97" spans="1:11" ht="14.1" customHeight="1">
      <c r="A97" s="4"/>
      <c r="B97" s="4"/>
      <c r="C97" s="11" t="s">
        <v>459</v>
      </c>
      <c r="D97" s="115">
        <v>0</v>
      </c>
      <c r="E97" s="115">
        <v>0</v>
      </c>
      <c r="F97" s="115">
        <v>0</v>
      </c>
      <c r="G97" s="115">
        <v>0</v>
      </c>
      <c r="H97" s="4"/>
      <c r="I97" s="4"/>
      <c r="J97" s="4"/>
      <c r="K97" s="4"/>
    </row>
    <row r="98" spans="1:11" ht="14.1" customHeight="1">
      <c r="A98" s="4"/>
      <c r="B98" s="4"/>
      <c r="C98" s="11" t="s">
        <v>463</v>
      </c>
      <c r="D98" s="115">
        <v>0</v>
      </c>
      <c r="E98" s="115">
        <v>0</v>
      </c>
      <c r="F98" s="115">
        <v>0</v>
      </c>
      <c r="G98" s="115">
        <v>0</v>
      </c>
      <c r="H98" s="4"/>
      <c r="I98" s="4"/>
      <c r="J98" s="4"/>
      <c r="K98" s="4"/>
    </row>
    <row r="99" spans="1:11" ht="14.1" customHeight="1">
      <c r="A99" s="4"/>
      <c r="B99" s="4"/>
      <c r="C99" s="11" t="s">
        <v>468</v>
      </c>
      <c r="D99" s="115">
        <v>2500000</v>
      </c>
      <c r="E99" s="115">
        <v>2500000</v>
      </c>
      <c r="F99" s="115">
        <v>2500000</v>
      </c>
      <c r="G99" s="115">
        <v>2500000</v>
      </c>
      <c r="H99" s="4"/>
      <c r="I99" s="4"/>
      <c r="J99" s="4"/>
      <c r="K99" s="4"/>
    </row>
    <row r="100" spans="1:11" ht="14.1" customHeight="1">
      <c r="A100" s="4"/>
      <c r="B100" s="4"/>
      <c r="C100" s="11" t="s">
        <v>459</v>
      </c>
      <c r="D100" s="115">
        <v>2500000</v>
      </c>
      <c r="E100" s="115">
        <v>2500000</v>
      </c>
      <c r="F100" s="115">
        <v>2500000</v>
      </c>
      <c r="G100" s="115">
        <v>2500000</v>
      </c>
      <c r="H100" s="4"/>
      <c r="I100" s="4"/>
      <c r="J100" s="4"/>
      <c r="K100" s="4"/>
    </row>
    <row r="101" spans="1:11" ht="14.1" customHeight="1">
      <c r="A101" s="4"/>
      <c r="B101" s="4"/>
      <c r="C101" s="11" t="s">
        <v>463</v>
      </c>
      <c r="D101" s="115">
        <v>0</v>
      </c>
      <c r="E101" s="115">
        <v>0</v>
      </c>
      <c r="F101" s="115">
        <v>0</v>
      </c>
      <c r="G101" s="115">
        <v>0</v>
      </c>
      <c r="H101" s="4"/>
      <c r="I101" s="4"/>
      <c r="J101" s="4"/>
      <c r="K101" s="4"/>
    </row>
    <row r="102" spans="1:11" ht="14.1" customHeight="1">
      <c r="A102" s="4"/>
      <c r="B102" s="4"/>
      <c r="C102" s="11" t="s">
        <v>467</v>
      </c>
      <c r="D102" s="115">
        <v>0</v>
      </c>
      <c r="E102" s="115">
        <v>0</v>
      </c>
      <c r="F102" s="115">
        <v>0</v>
      </c>
      <c r="G102" s="115">
        <v>0</v>
      </c>
      <c r="H102" s="4"/>
      <c r="I102" s="4"/>
      <c r="J102" s="4"/>
      <c r="K102" s="4"/>
    </row>
    <row r="103" spans="1:11" ht="14.1" customHeight="1">
      <c r="A103" s="4"/>
      <c r="B103" s="4"/>
      <c r="C103" s="11" t="s">
        <v>459</v>
      </c>
      <c r="D103" s="115">
        <v>0</v>
      </c>
      <c r="E103" s="115">
        <v>0</v>
      </c>
      <c r="F103" s="115">
        <v>0</v>
      </c>
      <c r="G103" s="115">
        <v>0</v>
      </c>
      <c r="H103" s="4"/>
      <c r="I103" s="4"/>
      <c r="J103" s="4"/>
      <c r="K103" s="4"/>
    </row>
    <row r="104" spans="1:11" ht="14.1" customHeight="1">
      <c r="A104" s="4"/>
      <c r="B104" s="4"/>
      <c r="C104" s="11" t="s">
        <v>463</v>
      </c>
      <c r="D104" s="115">
        <v>0</v>
      </c>
      <c r="E104" s="115">
        <v>0</v>
      </c>
      <c r="F104" s="115">
        <v>0</v>
      </c>
      <c r="G104" s="115">
        <v>0</v>
      </c>
      <c r="H104" s="4"/>
      <c r="I104" s="4"/>
      <c r="J104" s="4"/>
      <c r="K104" s="4"/>
    </row>
    <row r="105" spans="1:11" ht="14.1" customHeight="1">
      <c r="A105" s="4"/>
      <c r="B105" s="4"/>
      <c r="C105" s="11" t="s">
        <v>472</v>
      </c>
      <c r="D105" s="115">
        <v>0</v>
      </c>
      <c r="E105" s="115">
        <v>0</v>
      </c>
      <c r="F105" s="115">
        <v>0</v>
      </c>
      <c r="G105" s="115">
        <v>0</v>
      </c>
      <c r="H105" s="4"/>
      <c r="I105" s="4"/>
      <c r="J105" s="4"/>
      <c r="K105" s="4"/>
    </row>
    <row r="106" spans="1:11" ht="14.1" customHeight="1">
      <c r="A106" s="4"/>
      <c r="B106" s="4"/>
      <c r="C106" s="11" t="s">
        <v>459</v>
      </c>
      <c r="D106" s="115">
        <v>0</v>
      </c>
      <c r="E106" s="115">
        <v>0</v>
      </c>
      <c r="F106" s="115">
        <v>0</v>
      </c>
      <c r="G106" s="115">
        <v>0</v>
      </c>
      <c r="H106" s="4"/>
      <c r="I106" s="4"/>
      <c r="J106" s="4"/>
      <c r="K106" s="4"/>
    </row>
    <row r="107" spans="1:11" ht="14.1" customHeight="1">
      <c r="A107" s="4"/>
      <c r="B107" s="4"/>
      <c r="C107" s="11" t="s">
        <v>463</v>
      </c>
      <c r="D107" s="115">
        <v>0</v>
      </c>
      <c r="E107" s="115">
        <v>0</v>
      </c>
      <c r="F107" s="115">
        <v>0</v>
      </c>
      <c r="G107" s="115">
        <v>0</v>
      </c>
      <c r="H107" s="4"/>
      <c r="I107" s="4"/>
      <c r="J107" s="4"/>
      <c r="K107" s="4"/>
    </row>
    <row r="108" spans="1:11" ht="14.1" customHeight="1">
      <c r="A108" s="4"/>
      <c r="B108" s="4"/>
      <c r="C108" s="11" t="s">
        <v>465</v>
      </c>
      <c r="D108" s="115">
        <v>0</v>
      </c>
      <c r="E108" s="115">
        <v>0</v>
      </c>
      <c r="F108" s="115">
        <v>0</v>
      </c>
      <c r="G108" s="115">
        <v>0</v>
      </c>
      <c r="H108" s="4"/>
      <c r="I108" s="4"/>
      <c r="J108" s="4"/>
      <c r="K108" s="4"/>
    </row>
    <row r="109" spans="1:11" ht="14.1" customHeight="1">
      <c r="A109" s="4"/>
      <c r="B109" s="4"/>
      <c r="C109" s="11" t="s">
        <v>459</v>
      </c>
      <c r="D109" s="115">
        <v>0</v>
      </c>
      <c r="E109" s="115">
        <v>0</v>
      </c>
      <c r="F109" s="115">
        <v>0</v>
      </c>
      <c r="G109" s="115">
        <v>0</v>
      </c>
      <c r="H109" s="4"/>
      <c r="I109" s="4"/>
      <c r="J109" s="4"/>
      <c r="K109" s="4"/>
    </row>
    <row r="110" spans="1:11" ht="14.1" customHeight="1">
      <c r="A110" s="4"/>
      <c r="B110" s="4"/>
      <c r="C110" s="11" t="s">
        <v>463</v>
      </c>
      <c r="D110" s="115">
        <v>0</v>
      </c>
      <c r="E110" s="115">
        <v>0</v>
      </c>
      <c r="F110" s="115">
        <v>0</v>
      </c>
      <c r="G110" s="115">
        <v>0</v>
      </c>
      <c r="H110" s="4"/>
      <c r="I110" s="4"/>
      <c r="J110" s="4"/>
      <c r="K110" s="4"/>
    </row>
    <row r="111" spans="1:11" ht="14.1" customHeight="1">
      <c r="A111" s="4"/>
      <c r="B111" s="4"/>
      <c r="C111" s="11" t="s">
        <v>464</v>
      </c>
      <c r="D111" s="115">
        <v>0</v>
      </c>
      <c r="E111" s="115">
        <v>0</v>
      </c>
      <c r="F111" s="115">
        <v>0</v>
      </c>
      <c r="G111" s="115">
        <v>0</v>
      </c>
      <c r="H111" s="4"/>
      <c r="I111" s="4"/>
      <c r="J111" s="4"/>
      <c r="K111" s="4"/>
    </row>
    <row r="112" spans="1:11" ht="14.1" customHeight="1">
      <c r="A112" s="4"/>
      <c r="B112" s="4"/>
      <c r="C112" s="11" t="s">
        <v>459</v>
      </c>
      <c r="D112" s="115">
        <v>0</v>
      </c>
      <c r="E112" s="115">
        <v>0</v>
      </c>
      <c r="F112" s="115">
        <v>0</v>
      </c>
      <c r="G112" s="115">
        <v>0</v>
      </c>
      <c r="H112" s="4"/>
      <c r="I112" s="4"/>
      <c r="J112" s="4"/>
      <c r="K112" s="4"/>
    </row>
    <row r="113" spans="1:11" ht="14.1" customHeight="1">
      <c r="A113" s="4"/>
      <c r="B113" s="4"/>
      <c r="C113" s="11" t="s">
        <v>463</v>
      </c>
      <c r="D113" s="115">
        <v>0</v>
      </c>
      <c r="E113" s="115">
        <v>0</v>
      </c>
      <c r="F113" s="115">
        <v>0</v>
      </c>
      <c r="G113" s="115">
        <v>0</v>
      </c>
      <c r="H113" s="4"/>
      <c r="I113" s="4"/>
      <c r="J113" s="4"/>
      <c r="K113" s="4"/>
    </row>
    <row r="114" spans="1:11" ht="14.1" customHeight="1">
      <c r="A114" s="4"/>
      <c r="B114" s="4"/>
      <c r="C114" s="11" t="s">
        <v>462</v>
      </c>
      <c r="D114" s="115">
        <v>0</v>
      </c>
      <c r="E114" s="115">
        <v>0</v>
      </c>
      <c r="F114" s="115">
        <v>0</v>
      </c>
      <c r="G114" s="115">
        <v>0</v>
      </c>
      <c r="H114" s="4"/>
      <c r="I114" s="4"/>
      <c r="J114" s="4"/>
      <c r="K114" s="4"/>
    </row>
    <row r="115" spans="1:11" ht="14.1" customHeight="1">
      <c r="A115" s="4"/>
      <c r="B115" s="4"/>
      <c r="C115" s="11" t="s">
        <v>459</v>
      </c>
      <c r="D115" s="115">
        <v>0</v>
      </c>
      <c r="E115" s="115">
        <v>0</v>
      </c>
      <c r="F115" s="115">
        <v>0</v>
      </c>
      <c r="G115" s="115">
        <v>0</v>
      </c>
      <c r="H115" s="4"/>
      <c r="I115" s="4"/>
      <c r="J115" s="4"/>
      <c r="K115" s="4"/>
    </row>
    <row r="116" spans="1:11" ht="14.1" customHeight="1">
      <c r="A116" s="4"/>
      <c r="B116" s="4"/>
      <c r="C116" s="11" t="s">
        <v>458</v>
      </c>
      <c r="D116" s="115">
        <v>0</v>
      </c>
      <c r="E116" s="115">
        <v>0</v>
      </c>
      <c r="F116" s="115">
        <v>0</v>
      </c>
      <c r="G116" s="115">
        <v>0</v>
      </c>
      <c r="H116" s="4"/>
      <c r="I116" s="4"/>
      <c r="J116" s="4"/>
      <c r="K116" s="4"/>
    </row>
    <row r="117" spans="1:11" ht="14.1" customHeight="1">
      <c r="A117" s="4"/>
      <c r="B117" s="4"/>
      <c r="C117" s="11" t="s">
        <v>457</v>
      </c>
      <c r="D117" s="115">
        <v>0</v>
      </c>
      <c r="E117" s="115">
        <v>0</v>
      </c>
      <c r="F117" s="115">
        <v>0</v>
      </c>
      <c r="G117" s="115">
        <v>0</v>
      </c>
      <c r="H117" s="4"/>
      <c r="I117" s="4"/>
      <c r="J117" s="4"/>
      <c r="K117" s="4"/>
    </row>
    <row r="118" spans="1:11" ht="14.1" customHeight="1">
      <c r="A118" s="4"/>
      <c r="B118" s="4"/>
      <c r="C118" s="11" t="s">
        <v>456</v>
      </c>
      <c r="D118" s="115">
        <v>0</v>
      </c>
      <c r="E118" s="115">
        <v>0</v>
      </c>
      <c r="F118" s="115">
        <v>0</v>
      </c>
      <c r="G118" s="115">
        <v>0</v>
      </c>
      <c r="H118" s="4"/>
      <c r="I118" s="4"/>
      <c r="J118" s="4"/>
      <c r="K118" s="4"/>
    </row>
    <row r="119" spans="1:11" ht="14.1" customHeight="1">
      <c r="A119" s="4"/>
      <c r="B119" s="4"/>
      <c r="C119" s="11" t="s">
        <v>455</v>
      </c>
      <c r="D119" s="115">
        <v>0</v>
      </c>
      <c r="E119" s="115">
        <v>0</v>
      </c>
      <c r="F119" s="115">
        <v>0</v>
      </c>
      <c r="G119" s="115">
        <v>0</v>
      </c>
      <c r="H119" s="4"/>
      <c r="I119" s="4"/>
      <c r="J119" s="4"/>
      <c r="K119" s="4"/>
    </row>
    <row r="120" spans="1:11" ht="14.1" customHeight="1">
      <c r="A120" s="4"/>
      <c r="B120" s="4"/>
      <c r="C120" s="11" t="s">
        <v>461</v>
      </c>
      <c r="D120" s="115">
        <v>0</v>
      </c>
      <c r="E120" s="115">
        <v>0</v>
      </c>
      <c r="F120" s="115">
        <v>0</v>
      </c>
      <c r="G120" s="115">
        <v>0</v>
      </c>
      <c r="H120" s="4"/>
      <c r="I120" s="4"/>
      <c r="J120" s="4"/>
      <c r="K120" s="4"/>
    </row>
    <row r="121" spans="1:11" ht="14.1" customHeight="1">
      <c r="A121" s="4"/>
      <c r="B121" s="4"/>
      <c r="C121" s="11" t="s">
        <v>459</v>
      </c>
      <c r="D121" s="115">
        <v>0</v>
      </c>
      <c r="E121" s="115">
        <v>0</v>
      </c>
      <c r="F121" s="115">
        <v>0</v>
      </c>
      <c r="G121" s="115">
        <v>0</v>
      </c>
      <c r="H121" s="4"/>
      <c r="I121" s="4"/>
      <c r="J121" s="4"/>
      <c r="K121" s="4"/>
    </row>
    <row r="122" spans="1:11" ht="14.1" customHeight="1">
      <c r="A122" s="4"/>
      <c r="B122" s="4"/>
      <c r="C122" s="11" t="s">
        <v>458</v>
      </c>
      <c r="D122" s="115">
        <v>0</v>
      </c>
      <c r="E122" s="115">
        <v>0</v>
      </c>
      <c r="F122" s="115">
        <v>0</v>
      </c>
      <c r="G122" s="115">
        <v>0</v>
      </c>
      <c r="H122" s="4"/>
      <c r="I122" s="4"/>
      <c r="J122" s="4"/>
      <c r="K122" s="4"/>
    </row>
    <row r="123" spans="1:11" ht="14.1" customHeight="1">
      <c r="A123" s="4"/>
      <c r="B123" s="4"/>
      <c r="C123" s="11" t="s">
        <v>457</v>
      </c>
      <c r="D123" s="115">
        <v>0</v>
      </c>
      <c r="E123" s="115">
        <v>0</v>
      </c>
      <c r="F123" s="115">
        <v>0</v>
      </c>
      <c r="G123" s="115">
        <v>0</v>
      </c>
      <c r="H123" s="4"/>
      <c r="I123" s="4"/>
      <c r="J123" s="4"/>
      <c r="K123" s="4"/>
    </row>
    <row r="124" spans="1:11" ht="14.1" customHeight="1">
      <c r="A124" s="4"/>
      <c r="B124" s="4"/>
      <c r="C124" s="11" t="s">
        <v>456</v>
      </c>
      <c r="D124" s="115">
        <v>0</v>
      </c>
      <c r="E124" s="115">
        <v>0</v>
      </c>
      <c r="F124" s="115">
        <v>0</v>
      </c>
      <c r="G124" s="115">
        <v>0</v>
      </c>
      <c r="H124" s="4"/>
      <c r="I124" s="4"/>
      <c r="J124" s="4"/>
      <c r="K124" s="4"/>
    </row>
    <row r="125" spans="1:11" ht="14.1" customHeight="1">
      <c r="A125" s="4"/>
      <c r="B125" s="4"/>
      <c r="C125" s="11" t="s">
        <v>455</v>
      </c>
      <c r="D125" s="115">
        <v>0</v>
      </c>
      <c r="E125" s="115">
        <v>0</v>
      </c>
      <c r="F125" s="115">
        <v>0</v>
      </c>
      <c r="G125" s="115">
        <v>0</v>
      </c>
      <c r="H125" s="4"/>
      <c r="I125" s="4"/>
      <c r="J125" s="4"/>
      <c r="K125" s="4"/>
    </row>
    <row r="126" spans="1:11" ht="14.1" customHeight="1">
      <c r="A126" s="4"/>
      <c r="B126" s="4"/>
      <c r="C126" s="11" t="s">
        <v>460</v>
      </c>
      <c r="D126" s="115">
        <v>0</v>
      </c>
      <c r="E126" s="115">
        <v>0</v>
      </c>
      <c r="F126" s="115">
        <v>0</v>
      </c>
      <c r="G126" s="115">
        <v>0</v>
      </c>
      <c r="H126" s="4"/>
      <c r="I126" s="4"/>
      <c r="J126" s="4"/>
      <c r="K126" s="4"/>
    </row>
    <row r="127" spans="1:11" ht="14.1" customHeight="1">
      <c r="A127" s="4"/>
      <c r="B127" s="4"/>
      <c r="C127" s="11" t="s">
        <v>459</v>
      </c>
      <c r="D127" s="115">
        <v>0</v>
      </c>
      <c r="E127" s="115">
        <v>0</v>
      </c>
      <c r="F127" s="115">
        <v>0</v>
      </c>
      <c r="G127" s="115">
        <v>0</v>
      </c>
      <c r="H127" s="4"/>
      <c r="I127" s="4"/>
      <c r="J127" s="4"/>
      <c r="K127" s="4"/>
    </row>
    <row r="128" spans="1:11" ht="14.1" customHeight="1">
      <c r="A128" s="4"/>
      <c r="B128" s="4"/>
      <c r="C128" s="11" t="s">
        <v>458</v>
      </c>
      <c r="D128" s="115">
        <v>0</v>
      </c>
      <c r="E128" s="115">
        <v>0</v>
      </c>
      <c r="F128" s="115">
        <v>0</v>
      </c>
      <c r="G128" s="115">
        <v>0</v>
      </c>
      <c r="H128" s="4"/>
      <c r="I128" s="4"/>
      <c r="J128" s="4"/>
      <c r="K128" s="4"/>
    </row>
    <row r="129" spans="1:11" ht="14.1" customHeight="1">
      <c r="A129" s="4"/>
      <c r="B129" s="4"/>
      <c r="C129" s="11" t="s">
        <v>457</v>
      </c>
      <c r="D129" s="115">
        <v>0</v>
      </c>
      <c r="E129" s="115">
        <v>0</v>
      </c>
      <c r="F129" s="115">
        <v>0</v>
      </c>
      <c r="G129" s="115">
        <v>0</v>
      </c>
      <c r="H129" s="4"/>
      <c r="I129" s="4"/>
      <c r="J129" s="4"/>
      <c r="K129" s="4"/>
    </row>
    <row r="130" spans="1:11" ht="14.1" customHeight="1">
      <c r="A130" s="4"/>
      <c r="B130" s="4"/>
      <c r="C130" s="11" t="s">
        <v>456</v>
      </c>
      <c r="D130" s="115">
        <v>0</v>
      </c>
      <c r="E130" s="115">
        <v>0</v>
      </c>
      <c r="F130" s="115">
        <v>0</v>
      </c>
      <c r="G130" s="115">
        <v>0</v>
      </c>
      <c r="H130" s="4"/>
      <c r="I130" s="4"/>
      <c r="J130" s="4"/>
      <c r="K130" s="4"/>
    </row>
    <row r="131" spans="1:11" ht="14.1" customHeight="1">
      <c r="A131" s="4"/>
      <c r="B131" s="4"/>
      <c r="C131" s="11" t="s">
        <v>455</v>
      </c>
      <c r="D131" s="115">
        <v>0</v>
      </c>
      <c r="E131" s="115">
        <v>0</v>
      </c>
      <c r="F131" s="115">
        <v>0</v>
      </c>
      <c r="G131" s="115">
        <v>0</v>
      </c>
      <c r="H131" s="4"/>
      <c r="I131" s="4"/>
      <c r="J131" s="4"/>
      <c r="K131" s="4"/>
    </row>
    <row r="132" spans="1:11" ht="14.1" customHeight="1">
      <c r="A132" s="4"/>
      <c r="B132" s="4"/>
      <c r="C132" s="11" t="s">
        <v>454</v>
      </c>
      <c r="D132" s="115">
        <v>0</v>
      </c>
      <c r="E132" s="115">
        <v>0</v>
      </c>
      <c r="F132" s="115">
        <v>0</v>
      </c>
      <c r="G132" s="115">
        <v>0</v>
      </c>
      <c r="H132" s="4"/>
      <c r="I132" s="4"/>
      <c r="J132" s="4"/>
      <c r="K132" s="4"/>
    </row>
    <row r="133" spans="1:11" ht="14.1" customHeight="1">
      <c r="A133" s="4"/>
      <c r="B133" s="4"/>
      <c r="C133" s="11" t="s">
        <v>453</v>
      </c>
      <c r="D133" s="115">
        <v>0</v>
      </c>
      <c r="E133" s="115">
        <v>0</v>
      </c>
      <c r="F133" s="115">
        <v>0</v>
      </c>
      <c r="G133" s="115">
        <v>0</v>
      </c>
      <c r="H133" s="4"/>
      <c r="I133" s="4"/>
      <c r="J133" s="4"/>
      <c r="K133" s="4"/>
    </row>
    <row r="134" spans="1:11" ht="14.1" customHeight="1">
      <c r="A134" s="4"/>
      <c r="B134" s="4"/>
      <c r="C134" s="10" t="s">
        <v>165</v>
      </c>
      <c r="D134" s="115">
        <v>2500000</v>
      </c>
      <c r="E134" s="115">
        <v>2500000</v>
      </c>
      <c r="F134" s="115">
        <v>2500000</v>
      </c>
      <c r="G134" s="115">
        <v>2500000</v>
      </c>
      <c r="H134" s="4"/>
      <c r="I134" s="4"/>
      <c r="J134" s="4"/>
      <c r="K134" s="4"/>
    </row>
    <row r="135" spans="1:11" ht="14.1" customHeight="1">
      <c r="A135" s="4"/>
      <c r="B135" s="4"/>
      <c r="C135" s="827" t="s">
        <v>44</v>
      </c>
      <c r="D135" s="828"/>
      <c r="E135" s="828"/>
      <c r="F135" s="828"/>
      <c r="G135" s="828"/>
      <c r="H135" s="4"/>
      <c r="I135" s="4"/>
      <c r="J135" s="4"/>
      <c r="K135" s="4"/>
    </row>
    <row r="136" spans="1:11" ht="14.1" customHeight="1">
      <c r="A136" s="4"/>
      <c r="B136" s="4"/>
      <c r="C136" s="111" t="s">
        <v>1691</v>
      </c>
      <c r="D136" s="827" t="s">
        <v>261</v>
      </c>
      <c r="E136" s="828"/>
      <c r="F136" s="828"/>
      <c r="G136" s="828"/>
      <c r="H136" s="4"/>
      <c r="I136" s="4"/>
      <c r="J136" s="4"/>
      <c r="K136" s="4"/>
    </row>
    <row r="137" spans="1:11" ht="14.1" customHeight="1">
      <c r="A137" s="4"/>
      <c r="B137" s="4"/>
      <c r="C137" s="14" t="s">
        <v>484</v>
      </c>
      <c r="D137" s="825" t="s">
        <v>1690</v>
      </c>
      <c r="E137" s="826"/>
      <c r="F137" s="826"/>
      <c r="G137" s="826"/>
      <c r="H137" s="4"/>
      <c r="I137" s="4"/>
      <c r="J137" s="4"/>
      <c r="K137" s="4"/>
    </row>
    <row r="138" spans="1:11" ht="14.1" customHeight="1">
      <c r="A138" s="4"/>
      <c r="B138" s="4"/>
      <c r="C138" s="122" t="s">
        <v>482</v>
      </c>
      <c r="D138" s="821" t="s">
        <v>1689</v>
      </c>
      <c r="E138" s="822"/>
      <c r="F138" s="822"/>
      <c r="G138" s="822"/>
      <c r="H138" s="4"/>
      <c r="I138" s="4"/>
      <c r="J138" s="4"/>
      <c r="K138" s="4"/>
    </row>
    <row r="139" spans="1:11" ht="14.1" customHeight="1">
      <c r="A139" s="4"/>
      <c r="B139" s="4"/>
      <c r="C139" s="122" t="s">
        <v>15</v>
      </c>
      <c r="D139" s="821" t="s">
        <v>1688</v>
      </c>
      <c r="E139" s="822"/>
      <c r="F139" s="822"/>
      <c r="G139" s="822"/>
      <c r="H139" s="4"/>
      <c r="I139" s="4"/>
      <c r="J139" s="4"/>
      <c r="K139" s="4"/>
    </row>
    <row r="140" spans="1:11" ht="15" customHeight="1">
      <c r="A140" s="4"/>
      <c r="B140" s="4"/>
      <c r="C140" s="13"/>
      <c r="D140" s="116">
        <v>2021</v>
      </c>
      <c r="E140" s="116">
        <v>2022</v>
      </c>
      <c r="F140" s="116">
        <v>2023</v>
      </c>
      <c r="G140" s="116">
        <v>2024</v>
      </c>
      <c r="H140" s="4"/>
      <c r="I140" s="4"/>
      <c r="J140" s="4"/>
      <c r="K140" s="4"/>
    </row>
    <row r="141" spans="1:11" ht="15" customHeight="1">
      <c r="A141" s="4"/>
      <c r="B141" s="4"/>
      <c r="C141" s="12"/>
      <c r="D141" s="117" t="s">
        <v>7</v>
      </c>
      <c r="E141" s="117" t="s">
        <v>8</v>
      </c>
      <c r="F141" s="117" t="s">
        <v>8</v>
      </c>
      <c r="G141" s="117" t="s">
        <v>8</v>
      </c>
      <c r="H141" s="4"/>
      <c r="I141" s="4"/>
      <c r="J141" s="4"/>
      <c r="K141" s="4"/>
    </row>
    <row r="142" spans="1:11" ht="14.1" customHeight="1">
      <c r="A142" s="4"/>
      <c r="B142" s="4"/>
      <c r="C142" s="7" t="s">
        <v>16</v>
      </c>
      <c r="D142" s="114" t="s">
        <v>491</v>
      </c>
      <c r="E142" s="114" t="s">
        <v>1626</v>
      </c>
      <c r="F142" s="114" t="s">
        <v>500</v>
      </c>
      <c r="G142" s="114" t="s">
        <v>1626</v>
      </c>
      <c r="H142" s="4"/>
      <c r="I142" s="4"/>
      <c r="J142" s="4"/>
      <c r="K142" s="4"/>
    </row>
    <row r="143" spans="1:11" ht="14.1" customHeight="1">
      <c r="A143" s="4"/>
      <c r="B143" s="4"/>
      <c r="C143" s="7" t="s">
        <v>680</v>
      </c>
      <c r="D143" s="114" t="s">
        <v>692</v>
      </c>
      <c r="E143" s="114" t="s">
        <v>692</v>
      </c>
      <c r="F143" s="114" t="s">
        <v>692</v>
      </c>
      <c r="G143" s="114" t="s">
        <v>692</v>
      </c>
      <c r="H143" s="4"/>
      <c r="I143" s="4"/>
      <c r="J143" s="4"/>
      <c r="K143" s="4"/>
    </row>
    <row r="144" spans="1:11" ht="14.1" customHeight="1">
      <c r="A144" s="4"/>
      <c r="B144" s="4"/>
      <c r="C144" s="7" t="s">
        <v>676</v>
      </c>
      <c r="D144" s="114" t="s">
        <v>857</v>
      </c>
      <c r="E144" s="114" t="s">
        <v>480</v>
      </c>
      <c r="F144" s="114" t="s">
        <v>479</v>
      </c>
      <c r="G144" s="114" t="s">
        <v>480</v>
      </c>
      <c r="H144" s="4"/>
      <c r="I144" s="4"/>
      <c r="J144" s="4"/>
      <c r="K144" s="4"/>
    </row>
    <row r="145" spans="1:11" ht="14.1" customHeight="1">
      <c r="A145" s="4"/>
      <c r="B145" s="4"/>
      <c r="C145" s="7" t="s">
        <v>477</v>
      </c>
      <c r="D145" s="114" t="s">
        <v>450</v>
      </c>
      <c r="E145" s="114" t="s">
        <v>531</v>
      </c>
      <c r="F145" s="114" t="s">
        <v>866</v>
      </c>
      <c r="G145" s="114" t="s">
        <v>475</v>
      </c>
      <c r="H145" s="4"/>
      <c r="I145" s="4"/>
      <c r="J145" s="4"/>
      <c r="K145" s="4"/>
    </row>
    <row r="146" spans="1:11" ht="14.1" customHeight="1">
      <c r="A146" s="4"/>
      <c r="B146" s="4"/>
      <c r="C146" s="7" t="s">
        <v>476</v>
      </c>
      <c r="D146" s="114" t="s">
        <v>450</v>
      </c>
      <c r="E146" s="114" t="s">
        <v>474</v>
      </c>
      <c r="F146" s="114" t="s">
        <v>474</v>
      </c>
      <c r="G146" s="114" t="s">
        <v>474</v>
      </c>
      <c r="H146" s="4"/>
      <c r="I146" s="4"/>
      <c r="J146" s="4"/>
      <c r="K146" s="4"/>
    </row>
    <row r="147" spans="1:11" ht="14.1" customHeight="1">
      <c r="A147" s="4"/>
      <c r="B147" s="4"/>
      <c r="C147" s="7" t="s">
        <v>22</v>
      </c>
      <c r="D147" s="114" t="s">
        <v>450</v>
      </c>
      <c r="E147" s="114" t="s">
        <v>1398</v>
      </c>
      <c r="F147" s="114" t="s">
        <v>475</v>
      </c>
      <c r="G147" s="114" t="s">
        <v>866</v>
      </c>
      <c r="H147" s="4"/>
      <c r="I147" s="4"/>
      <c r="J147" s="4"/>
      <c r="K147" s="4"/>
    </row>
    <row r="148" spans="1:11" ht="14.1" customHeight="1">
      <c r="A148" s="4"/>
      <c r="B148" s="4"/>
      <c r="C148" s="823" t="s">
        <v>473</v>
      </c>
      <c r="D148" s="824"/>
      <c r="E148" s="824"/>
      <c r="F148" s="824"/>
      <c r="G148" s="824"/>
      <c r="H148" s="4"/>
      <c r="I148" s="4"/>
      <c r="J148" s="4"/>
      <c r="K148" s="4"/>
    </row>
    <row r="149" spans="1:11" ht="14.1" customHeight="1">
      <c r="A149" s="4"/>
      <c r="B149" s="4"/>
      <c r="C149" s="13"/>
      <c r="D149" s="116">
        <v>2021</v>
      </c>
      <c r="E149" s="116">
        <v>2022</v>
      </c>
      <c r="F149" s="116">
        <v>2023</v>
      </c>
      <c r="G149" s="116">
        <v>2024</v>
      </c>
      <c r="H149" s="4"/>
      <c r="I149" s="4"/>
      <c r="J149" s="4"/>
      <c r="K149" s="4"/>
    </row>
    <row r="150" spans="1:11" ht="14.1" customHeight="1">
      <c r="A150" s="4"/>
      <c r="B150" s="4"/>
      <c r="C150" s="12"/>
      <c r="D150" s="117" t="s">
        <v>7</v>
      </c>
      <c r="E150" s="117" t="s">
        <v>8</v>
      </c>
      <c r="F150" s="117" t="s">
        <v>8</v>
      </c>
      <c r="G150" s="117" t="s">
        <v>8</v>
      </c>
      <c r="H150" s="4"/>
      <c r="I150" s="4"/>
      <c r="J150" s="4"/>
      <c r="K150" s="4"/>
    </row>
    <row r="151" spans="1:11" ht="14.1" customHeight="1">
      <c r="A151" s="4"/>
      <c r="B151" s="4"/>
      <c r="C151" s="11" t="s">
        <v>470</v>
      </c>
      <c r="D151" s="115">
        <v>0</v>
      </c>
      <c r="E151" s="115">
        <v>0</v>
      </c>
      <c r="F151" s="115">
        <v>0</v>
      </c>
      <c r="G151" s="115">
        <v>0</v>
      </c>
      <c r="H151" s="4"/>
      <c r="I151" s="4"/>
      <c r="J151" s="4"/>
      <c r="K151" s="4"/>
    </row>
    <row r="152" spans="1:11" ht="14.1" customHeight="1">
      <c r="A152" s="4"/>
      <c r="B152" s="4"/>
      <c r="C152" s="11" t="s">
        <v>459</v>
      </c>
      <c r="D152" s="115">
        <v>0</v>
      </c>
      <c r="E152" s="115">
        <v>0</v>
      </c>
      <c r="F152" s="115">
        <v>0</v>
      </c>
      <c r="G152" s="115">
        <v>0</v>
      </c>
      <c r="H152" s="4"/>
      <c r="I152" s="4"/>
      <c r="J152" s="4"/>
      <c r="K152" s="4"/>
    </row>
    <row r="153" spans="1:11" ht="14.1" customHeight="1">
      <c r="A153" s="4"/>
      <c r="B153" s="4"/>
      <c r="C153" s="11" t="s">
        <v>463</v>
      </c>
      <c r="D153" s="115">
        <v>0</v>
      </c>
      <c r="E153" s="115">
        <v>0</v>
      </c>
      <c r="F153" s="115">
        <v>0</v>
      </c>
      <c r="G153" s="115">
        <v>0</v>
      </c>
      <c r="H153" s="4"/>
      <c r="I153" s="4"/>
      <c r="J153" s="4"/>
      <c r="K153" s="4"/>
    </row>
    <row r="154" spans="1:11" ht="14.1" customHeight="1">
      <c r="A154" s="4"/>
      <c r="B154" s="4"/>
      <c r="C154" s="11" t="s">
        <v>469</v>
      </c>
      <c r="D154" s="115">
        <v>0</v>
      </c>
      <c r="E154" s="115">
        <v>0</v>
      </c>
      <c r="F154" s="115">
        <v>0</v>
      </c>
      <c r="G154" s="115">
        <v>0</v>
      </c>
      <c r="H154" s="4"/>
      <c r="I154" s="4"/>
      <c r="J154" s="4"/>
      <c r="K154" s="4"/>
    </row>
    <row r="155" spans="1:11" ht="14.1" customHeight="1">
      <c r="A155" s="4"/>
      <c r="B155" s="4"/>
      <c r="C155" s="11" t="s">
        <v>459</v>
      </c>
      <c r="D155" s="115">
        <v>0</v>
      </c>
      <c r="E155" s="115">
        <v>0</v>
      </c>
      <c r="F155" s="115">
        <v>0</v>
      </c>
      <c r="G155" s="115">
        <v>0</v>
      </c>
      <c r="H155" s="4"/>
      <c r="I155" s="4"/>
      <c r="J155" s="4"/>
      <c r="K155" s="4"/>
    </row>
    <row r="156" spans="1:11" ht="14.1" customHeight="1">
      <c r="A156" s="4"/>
      <c r="B156" s="4"/>
      <c r="C156" s="11" t="s">
        <v>463</v>
      </c>
      <c r="D156" s="115">
        <v>0</v>
      </c>
      <c r="E156" s="115">
        <v>0</v>
      </c>
      <c r="F156" s="115">
        <v>0</v>
      </c>
      <c r="G156" s="115">
        <v>0</v>
      </c>
      <c r="H156" s="4"/>
      <c r="I156" s="4"/>
      <c r="J156" s="4"/>
      <c r="K156" s="4"/>
    </row>
    <row r="157" spans="1:11" ht="14.1" customHeight="1">
      <c r="A157" s="4"/>
      <c r="B157" s="4"/>
      <c r="C157" s="11" t="s">
        <v>468</v>
      </c>
      <c r="D157" s="115">
        <v>0</v>
      </c>
      <c r="E157" s="115">
        <v>0</v>
      </c>
      <c r="F157" s="115">
        <v>0</v>
      </c>
      <c r="G157" s="115">
        <v>0</v>
      </c>
      <c r="H157" s="4"/>
      <c r="I157" s="4"/>
      <c r="J157" s="4"/>
      <c r="K157" s="4"/>
    </row>
    <row r="158" spans="1:11" ht="14.1" customHeight="1">
      <c r="A158" s="4"/>
      <c r="B158" s="4"/>
      <c r="C158" s="11" t="s">
        <v>459</v>
      </c>
      <c r="D158" s="115">
        <v>0</v>
      </c>
      <c r="E158" s="115">
        <v>0</v>
      </c>
      <c r="F158" s="115">
        <v>0</v>
      </c>
      <c r="G158" s="115">
        <v>0</v>
      </c>
      <c r="H158" s="4"/>
      <c r="I158" s="4"/>
      <c r="J158" s="4"/>
      <c r="K158" s="4"/>
    </row>
    <row r="159" spans="1:11" ht="14.1" customHeight="1">
      <c r="A159" s="4"/>
      <c r="B159" s="4"/>
      <c r="C159" s="11" t="s">
        <v>463</v>
      </c>
      <c r="D159" s="115">
        <v>0</v>
      </c>
      <c r="E159" s="115">
        <v>0</v>
      </c>
      <c r="F159" s="115">
        <v>0</v>
      </c>
      <c r="G159" s="115">
        <v>0</v>
      </c>
      <c r="H159" s="4"/>
      <c r="I159" s="4"/>
      <c r="J159" s="4"/>
      <c r="K159" s="4"/>
    </row>
    <row r="160" spans="1:11" ht="14.1" customHeight="1">
      <c r="A160" s="4"/>
      <c r="B160" s="4"/>
      <c r="C160" s="11" t="s">
        <v>467</v>
      </c>
      <c r="D160" s="115">
        <v>0</v>
      </c>
      <c r="E160" s="115">
        <v>0</v>
      </c>
      <c r="F160" s="115">
        <v>0</v>
      </c>
      <c r="G160" s="115">
        <v>0</v>
      </c>
      <c r="H160" s="4"/>
      <c r="I160" s="4"/>
      <c r="J160" s="4"/>
      <c r="K160" s="4"/>
    </row>
    <row r="161" spans="1:11" ht="14.1" customHeight="1">
      <c r="A161" s="4"/>
      <c r="B161" s="4"/>
      <c r="C161" s="11" t="s">
        <v>459</v>
      </c>
      <c r="D161" s="115">
        <v>0</v>
      </c>
      <c r="E161" s="115">
        <v>0</v>
      </c>
      <c r="F161" s="115">
        <v>0</v>
      </c>
      <c r="G161" s="115">
        <v>0</v>
      </c>
      <c r="H161" s="4"/>
      <c r="I161" s="4"/>
      <c r="J161" s="4"/>
      <c r="K161" s="4"/>
    </row>
    <row r="162" spans="1:11" ht="14.1" customHeight="1">
      <c r="A162" s="4"/>
      <c r="B162" s="4"/>
      <c r="C162" s="11" t="s">
        <v>463</v>
      </c>
      <c r="D162" s="115">
        <v>0</v>
      </c>
      <c r="E162" s="115">
        <v>0</v>
      </c>
      <c r="F162" s="115">
        <v>0</v>
      </c>
      <c r="G162" s="115">
        <v>0</v>
      </c>
      <c r="H162" s="4"/>
      <c r="I162" s="4"/>
      <c r="J162" s="4"/>
      <c r="K162" s="4"/>
    </row>
    <row r="163" spans="1:11" ht="14.1" customHeight="1">
      <c r="A163" s="4"/>
      <c r="B163" s="4"/>
      <c r="C163" s="11" t="s">
        <v>472</v>
      </c>
      <c r="D163" s="115">
        <v>0</v>
      </c>
      <c r="E163" s="115">
        <v>0</v>
      </c>
      <c r="F163" s="115">
        <v>0</v>
      </c>
      <c r="G163" s="115">
        <v>0</v>
      </c>
      <c r="H163" s="4"/>
      <c r="I163" s="4"/>
      <c r="J163" s="4"/>
      <c r="K163" s="4"/>
    </row>
    <row r="164" spans="1:11" ht="14.1" customHeight="1">
      <c r="A164" s="4"/>
      <c r="B164" s="4"/>
      <c r="C164" s="11" t="s">
        <v>459</v>
      </c>
      <c r="D164" s="115">
        <v>0</v>
      </c>
      <c r="E164" s="115">
        <v>0</v>
      </c>
      <c r="F164" s="115">
        <v>0</v>
      </c>
      <c r="G164" s="115">
        <v>0</v>
      </c>
      <c r="H164" s="4"/>
      <c r="I164" s="4"/>
      <c r="J164" s="4"/>
      <c r="K164" s="4"/>
    </row>
    <row r="165" spans="1:11" ht="14.1" customHeight="1">
      <c r="A165" s="4"/>
      <c r="B165" s="4"/>
      <c r="C165" s="11" t="s">
        <v>463</v>
      </c>
      <c r="D165" s="115">
        <v>0</v>
      </c>
      <c r="E165" s="115">
        <v>0</v>
      </c>
      <c r="F165" s="115">
        <v>0</v>
      </c>
      <c r="G165" s="115">
        <v>0</v>
      </c>
      <c r="H165" s="4"/>
      <c r="I165" s="4"/>
      <c r="J165" s="4"/>
      <c r="K165" s="4"/>
    </row>
    <row r="166" spans="1:11" ht="14.1" customHeight="1">
      <c r="A166" s="4"/>
      <c r="B166" s="4"/>
      <c r="C166" s="11" t="s">
        <v>465</v>
      </c>
      <c r="D166" s="115">
        <v>0</v>
      </c>
      <c r="E166" s="115">
        <v>0</v>
      </c>
      <c r="F166" s="115">
        <v>0</v>
      </c>
      <c r="G166" s="115">
        <v>0</v>
      </c>
      <c r="H166" s="4"/>
      <c r="I166" s="4"/>
      <c r="J166" s="4"/>
      <c r="K166" s="4"/>
    </row>
    <row r="167" spans="1:11" ht="14.1" customHeight="1">
      <c r="A167" s="4"/>
      <c r="B167" s="4"/>
      <c r="C167" s="11" t="s">
        <v>459</v>
      </c>
      <c r="D167" s="115">
        <v>0</v>
      </c>
      <c r="E167" s="115">
        <v>0</v>
      </c>
      <c r="F167" s="115">
        <v>0</v>
      </c>
      <c r="G167" s="115">
        <v>0</v>
      </c>
      <c r="H167" s="4"/>
      <c r="I167" s="4"/>
      <c r="J167" s="4"/>
      <c r="K167" s="4"/>
    </row>
    <row r="168" spans="1:11" ht="14.1" customHeight="1">
      <c r="A168" s="4"/>
      <c r="B168" s="4"/>
      <c r="C168" s="11" t="s">
        <v>463</v>
      </c>
      <c r="D168" s="115">
        <v>0</v>
      </c>
      <c r="E168" s="115">
        <v>0</v>
      </c>
      <c r="F168" s="115">
        <v>0</v>
      </c>
      <c r="G168" s="115">
        <v>0</v>
      </c>
      <c r="H168" s="4"/>
      <c r="I168" s="4"/>
      <c r="J168" s="4"/>
      <c r="K168" s="4"/>
    </row>
    <row r="169" spans="1:11" ht="14.1" customHeight="1">
      <c r="A169" s="4"/>
      <c r="B169" s="4"/>
      <c r="C169" s="11" t="s">
        <v>464</v>
      </c>
      <c r="D169" s="115">
        <v>0</v>
      </c>
      <c r="E169" s="115">
        <v>0</v>
      </c>
      <c r="F169" s="115">
        <v>0</v>
      </c>
      <c r="G169" s="115">
        <v>0</v>
      </c>
      <c r="H169" s="4"/>
      <c r="I169" s="4"/>
      <c r="J169" s="4"/>
      <c r="K169" s="4"/>
    </row>
    <row r="170" spans="1:11" ht="14.1" customHeight="1">
      <c r="A170" s="4"/>
      <c r="B170" s="4"/>
      <c r="C170" s="11" t="s">
        <v>459</v>
      </c>
      <c r="D170" s="115">
        <v>0</v>
      </c>
      <c r="E170" s="115">
        <v>0</v>
      </c>
      <c r="F170" s="115">
        <v>0</v>
      </c>
      <c r="G170" s="115">
        <v>0</v>
      </c>
      <c r="H170" s="4"/>
      <c r="I170" s="4"/>
      <c r="J170" s="4"/>
      <c r="K170" s="4"/>
    </row>
    <row r="171" spans="1:11" ht="14.1" customHeight="1">
      <c r="A171" s="4"/>
      <c r="B171" s="4"/>
      <c r="C171" s="11" t="s">
        <v>463</v>
      </c>
      <c r="D171" s="115">
        <v>0</v>
      </c>
      <c r="E171" s="115">
        <v>0</v>
      </c>
      <c r="F171" s="115">
        <v>0</v>
      </c>
      <c r="G171" s="115">
        <v>0</v>
      </c>
      <c r="H171" s="4"/>
      <c r="I171" s="4"/>
      <c r="J171" s="4"/>
      <c r="K171" s="4"/>
    </row>
    <row r="172" spans="1:11" ht="14.1" customHeight="1">
      <c r="A172" s="4"/>
      <c r="B172" s="4"/>
      <c r="C172" s="11" t="s">
        <v>462</v>
      </c>
      <c r="D172" s="115">
        <v>0</v>
      </c>
      <c r="E172" s="115">
        <v>0</v>
      </c>
      <c r="F172" s="115">
        <v>0</v>
      </c>
      <c r="G172" s="115">
        <v>0</v>
      </c>
      <c r="H172" s="4"/>
      <c r="I172" s="4"/>
      <c r="J172" s="4"/>
      <c r="K172" s="4"/>
    </row>
    <row r="173" spans="1:11" ht="14.1" customHeight="1">
      <c r="A173" s="4"/>
      <c r="B173" s="4"/>
      <c r="C173" s="11" t="s">
        <v>459</v>
      </c>
      <c r="D173" s="115">
        <v>0</v>
      </c>
      <c r="E173" s="115">
        <v>0</v>
      </c>
      <c r="F173" s="115">
        <v>0</v>
      </c>
      <c r="G173" s="115">
        <v>0</v>
      </c>
      <c r="H173" s="4"/>
      <c r="I173" s="4"/>
      <c r="J173" s="4"/>
      <c r="K173" s="4"/>
    </row>
    <row r="174" spans="1:11" ht="14.1" customHeight="1">
      <c r="A174" s="4"/>
      <c r="B174" s="4"/>
      <c r="C174" s="11" t="s">
        <v>458</v>
      </c>
      <c r="D174" s="115">
        <v>0</v>
      </c>
      <c r="E174" s="115">
        <v>0</v>
      </c>
      <c r="F174" s="115">
        <v>0</v>
      </c>
      <c r="G174" s="115">
        <v>0</v>
      </c>
      <c r="H174" s="4"/>
      <c r="I174" s="4"/>
      <c r="J174" s="4"/>
      <c r="K174" s="4"/>
    </row>
    <row r="175" spans="1:11" ht="14.1" customHeight="1">
      <c r="A175" s="4"/>
      <c r="B175" s="4"/>
      <c r="C175" s="11" t="s">
        <v>457</v>
      </c>
      <c r="D175" s="115">
        <v>0</v>
      </c>
      <c r="E175" s="115">
        <v>0</v>
      </c>
      <c r="F175" s="115">
        <v>0</v>
      </c>
      <c r="G175" s="115">
        <v>0</v>
      </c>
      <c r="H175" s="4"/>
      <c r="I175" s="4"/>
      <c r="J175" s="4"/>
      <c r="K175" s="4"/>
    </row>
    <row r="176" spans="1:11" ht="14.1" customHeight="1">
      <c r="A176" s="4"/>
      <c r="B176" s="4"/>
      <c r="C176" s="11" t="s">
        <v>456</v>
      </c>
      <c r="D176" s="115">
        <v>0</v>
      </c>
      <c r="E176" s="115">
        <v>0</v>
      </c>
      <c r="F176" s="115">
        <v>0</v>
      </c>
      <c r="G176" s="115">
        <v>0</v>
      </c>
      <c r="H176" s="4"/>
      <c r="I176" s="4"/>
      <c r="J176" s="4"/>
      <c r="K176" s="4"/>
    </row>
    <row r="177" spans="1:11" ht="14.1" customHeight="1">
      <c r="A177" s="4"/>
      <c r="B177" s="4"/>
      <c r="C177" s="11" t="s">
        <v>455</v>
      </c>
      <c r="D177" s="115">
        <v>0</v>
      </c>
      <c r="E177" s="115">
        <v>0</v>
      </c>
      <c r="F177" s="115">
        <v>0</v>
      </c>
      <c r="G177" s="115">
        <v>0</v>
      </c>
      <c r="H177" s="4"/>
      <c r="I177" s="4"/>
      <c r="J177" s="4"/>
      <c r="K177" s="4"/>
    </row>
    <row r="178" spans="1:11" ht="14.1" customHeight="1">
      <c r="A178" s="4"/>
      <c r="B178" s="4"/>
      <c r="C178" s="11" t="s">
        <v>461</v>
      </c>
      <c r="D178" s="115">
        <v>1000000</v>
      </c>
      <c r="E178" s="115">
        <v>1000000</v>
      </c>
      <c r="F178" s="115">
        <v>1000000</v>
      </c>
      <c r="G178" s="115">
        <v>1000000</v>
      </c>
      <c r="H178" s="4"/>
      <c r="I178" s="4"/>
      <c r="J178" s="4"/>
      <c r="K178" s="4"/>
    </row>
    <row r="179" spans="1:11" ht="14.1" customHeight="1">
      <c r="A179" s="4"/>
      <c r="B179" s="4"/>
      <c r="C179" s="11" t="s">
        <v>459</v>
      </c>
      <c r="D179" s="115">
        <v>1000000</v>
      </c>
      <c r="E179" s="115">
        <v>1000000</v>
      </c>
      <c r="F179" s="115">
        <v>1000000</v>
      </c>
      <c r="G179" s="115">
        <v>1000000</v>
      </c>
      <c r="H179" s="4"/>
      <c r="I179" s="4"/>
      <c r="J179" s="4"/>
      <c r="K179" s="4"/>
    </row>
    <row r="180" spans="1:11" ht="14.1" customHeight="1">
      <c r="A180" s="4"/>
      <c r="B180" s="4"/>
      <c r="C180" s="11" t="s">
        <v>458</v>
      </c>
      <c r="D180" s="115">
        <v>0</v>
      </c>
      <c r="E180" s="115">
        <v>0</v>
      </c>
      <c r="F180" s="115">
        <v>0</v>
      </c>
      <c r="G180" s="115">
        <v>0</v>
      </c>
      <c r="H180" s="4"/>
      <c r="I180" s="4"/>
      <c r="J180" s="4"/>
      <c r="K180" s="4"/>
    </row>
    <row r="181" spans="1:11" ht="14.1" customHeight="1">
      <c r="A181" s="4"/>
      <c r="B181" s="4"/>
      <c r="C181" s="11" t="s">
        <v>457</v>
      </c>
      <c r="D181" s="115">
        <v>0</v>
      </c>
      <c r="E181" s="115">
        <v>0</v>
      </c>
      <c r="F181" s="115">
        <v>0</v>
      </c>
      <c r="G181" s="115">
        <v>0</v>
      </c>
      <c r="H181" s="4"/>
      <c r="I181" s="4"/>
      <c r="J181" s="4"/>
      <c r="K181" s="4"/>
    </row>
    <row r="182" spans="1:11" ht="14.1" customHeight="1">
      <c r="A182" s="4"/>
      <c r="B182" s="4"/>
      <c r="C182" s="11" t="s">
        <v>456</v>
      </c>
      <c r="D182" s="115">
        <v>0</v>
      </c>
      <c r="E182" s="115">
        <v>0</v>
      </c>
      <c r="F182" s="115">
        <v>0</v>
      </c>
      <c r="G182" s="115">
        <v>0</v>
      </c>
      <c r="H182" s="4"/>
      <c r="I182" s="4"/>
      <c r="J182" s="4"/>
      <c r="K182" s="4"/>
    </row>
    <row r="183" spans="1:11" ht="14.1" customHeight="1">
      <c r="A183" s="4"/>
      <c r="B183" s="4"/>
      <c r="C183" s="11" t="s">
        <v>455</v>
      </c>
      <c r="D183" s="115">
        <v>0</v>
      </c>
      <c r="E183" s="115">
        <v>0</v>
      </c>
      <c r="F183" s="115">
        <v>0</v>
      </c>
      <c r="G183" s="115">
        <v>0</v>
      </c>
      <c r="H183" s="4"/>
      <c r="I183" s="4"/>
      <c r="J183" s="4"/>
      <c r="K183" s="4"/>
    </row>
    <row r="184" spans="1:11" ht="14.1" customHeight="1">
      <c r="A184" s="4"/>
      <c r="B184" s="4"/>
      <c r="C184" s="11" t="s">
        <v>460</v>
      </c>
      <c r="D184" s="115">
        <v>0</v>
      </c>
      <c r="E184" s="115">
        <v>0</v>
      </c>
      <c r="F184" s="115">
        <v>0</v>
      </c>
      <c r="G184" s="115">
        <v>0</v>
      </c>
      <c r="H184" s="4"/>
      <c r="I184" s="4"/>
      <c r="J184" s="4"/>
      <c r="K184" s="4"/>
    </row>
    <row r="185" spans="1:11" ht="14.1" customHeight="1">
      <c r="A185" s="4"/>
      <c r="B185" s="4"/>
      <c r="C185" s="11" t="s">
        <v>459</v>
      </c>
      <c r="D185" s="115">
        <v>0</v>
      </c>
      <c r="E185" s="115">
        <v>0</v>
      </c>
      <c r="F185" s="115">
        <v>0</v>
      </c>
      <c r="G185" s="115">
        <v>0</v>
      </c>
      <c r="H185" s="4"/>
      <c r="I185" s="4"/>
      <c r="J185" s="4"/>
      <c r="K185" s="4"/>
    </row>
    <row r="186" spans="1:11" ht="14.1" customHeight="1">
      <c r="A186" s="4"/>
      <c r="B186" s="4"/>
      <c r="C186" s="11" t="s">
        <v>458</v>
      </c>
      <c r="D186" s="115">
        <v>0</v>
      </c>
      <c r="E186" s="115">
        <v>0</v>
      </c>
      <c r="F186" s="115">
        <v>0</v>
      </c>
      <c r="G186" s="115">
        <v>0</v>
      </c>
      <c r="H186" s="4"/>
      <c r="I186" s="4"/>
      <c r="J186" s="4"/>
      <c r="K186" s="4"/>
    </row>
    <row r="187" spans="1:11" ht="14.1" customHeight="1">
      <c r="A187" s="4"/>
      <c r="B187" s="4"/>
      <c r="C187" s="11" t="s">
        <v>457</v>
      </c>
      <c r="D187" s="115">
        <v>0</v>
      </c>
      <c r="E187" s="115">
        <v>0</v>
      </c>
      <c r="F187" s="115">
        <v>0</v>
      </c>
      <c r="G187" s="115">
        <v>0</v>
      </c>
      <c r="H187" s="4"/>
      <c r="I187" s="4"/>
      <c r="J187" s="4"/>
      <c r="K187" s="4"/>
    </row>
    <row r="188" spans="1:11" ht="14.1" customHeight="1">
      <c r="A188" s="4"/>
      <c r="B188" s="4"/>
      <c r="C188" s="11" t="s">
        <v>456</v>
      </c>
      <c r="D188" s="115">
        <v>0</v>
      </c>
      <c r="E188" s="115">
        <v>0</v>
      </c>
      <c r="F188" s="115">
        <v>0</v>
      </c>
      <c r="G188" s="115">
        <v>0</v>
      </c>
      <c r="H188" s="4"/>
      <c r="I188" s="4"/>
      <c r="J188" s="4"/>
      <c r="K188" s="4"/>
    </row>
    <row r="189" spans="1:11" ht="14.1" customHeight="1">
      <c r="A189" s="4"/>
      <c r="B189" s="4"/>
      <c r="C189" s="11" t="s">
        <v>455</v>
      </c>
      <c r="D189" s="115">
        <v>0</v>
      </c>
      <c r="E189" s="115">
        <v>0</v>
      </c>
      <c r="F189" s="115">
        <v>0</v>
      </c>
      <c r="G189" s="115">
        <v>0</v>
      </c>
      <c r="H189" s="4"/>
      <c r="I189" s="4"/>
      <c r="J189" s="4"/>
      <c r="K189" s="4"/>
    </row>
    <row r="190" spans="1:11" ht="14.1" customHeight="1">
      <c r="A190" s="4"/>
      <c r="B190" s="4"/>
      <c r="C190" s="11" t="s">
        <v>454</v>
      </c>
      <c r="D190" s="115">
        <v>0</v>
      </c>
      <c r="E190" s="115">
        <v>0</v>
      </c>
      <c r="F190" s="115">
        <v>0</v>
      </c>
      <c r="G190" s="115">
        <v>0</v>
      </c>
      <c r="H190" s="4"/>
      <c r="I190" s="4"/>
      <c r="J190" s="4"/>
      <c r="K190" s="4"/>
    </row>
    <row r="191" spans="1:11" ht="14.1" customHeight="1">
      <c r="A191" s="4"/>
      <c r="B191" s="4"/>
      <c r="C191" s="11" t="s">
        <v>453</v>
      </c>
      <c r="D191" s="115">
        <v>0</v>
      </c>
      <c r="E191" s="115">
        <v>0</v>
      </c>
      <c r="F191" s="115">
        <v>0</v>
      </c>
      <c r="G191" s="115">
        <v>0</v>
      </c>
      <c r="H191" s="4"/>
      <c r="I191" s="4"/>
      <c r="J191" s="4"/>
      <c r="K191" s="4"/>
    </row>
    <row r="192" spans="1:11" ht="14.1" customHeight="1">
      <c r="A192" s="4"/>
      <c r="B192" s="4"/>
      <c r="C192" s="10" t="s">
        <v>165</v>
      </c>
      <c r="D192" s="115">
        <v>1000000</v>
      </c>
      <c r="E192" s="115">
        <v>1000000</v>
      </c>
      <c r="F192" s="115">
        <v>1000000</v>
      </c>
      <c r="G192" s="115">
        <v>1000000</v>
      </c>
      <c r="H192" s="4"/>
      <c r="I192" s="4"/>
      <c r="J192" s="4"/>
      <c r="K192" s="4"/>
    </row>
    <row r="193" spans="1:11" ht="15" customHeight="1">
      <c r="A193" s="4"/>
      <c r="B193" s="4"/>
      <c r="C193" s="9" t="s">
        <v>450</v>
      </c>
      <c r="D193" s="119" t="s">
        <v>450</v>
      </c>
      <c r="E193" s="119" t="s">
        <v>450</v>
      </c>
      <c r="F193" s="119" t="s">
        <v>450</v>
      </c>
      <c r="G193" s="119" t="s">
        <v>450</v>
      </c>
      <c r="H193" s="4"/>
      <c r="I193" s="4"/>
      <c r="J193" s="4"/>
      <c r="K193" s="4"/>
    </row>
    <row r="194" spans="1:11" ht="15" customHeight="1">
      <c r="A194" s="4"/>
      <c r="B194" s="4"/>
      <c r="C194" s="8" t="s">
        <v>471</v>
      </c>
      <c r="D194" s="120">
        <v>113650000</v>
      </c>
      <c r="E194" s="120">
        <v>128781000</v>
      </c>
      <c r="F194" s="120">
        <v>130480000</v>
      </c>
      <c r="G194" s="120">
        <v>134838000</v>
      </c>
      <c r="H194" s="4"/>
      <c r="I194" s="4"/>
      <c r="J194" s="4"/>
      <c r="K194" s="4"/>
    </row>
    <row r="195" spans="1:11" ht="15" customHeight="1">
      <c r="A195" s="4"/>
      <c r="B195" s="4"/>
      <c r="C195" s="7" t="s">
        <v>470</v>
      </c>
      <c r="D195" s="118">
        <v>13800000</v>
      </c>
      <c r="E195" s="118">
        <v>14700000</v>
      </c>
      <c r="F195" s="118">
        <v>14900000</v>
      </c>
      <c r="G195" s="118">
        <v>14900000</v>
      </c>
      <c r="H195" s="4"/>
      <c r="I195" s="4"/>
      <c r="J195" s="4"/>
      <c r="K195" s="4"/>
    </row>
    <row r="196" spans="1:11" ht="15" customHeight="1">
      <c r="A196" s="4"/>
      <c r="B196" s="4"/>
      <c r="C196" s="7" t="s">
        <v>459</v>
      </c>
      <c r="D196" s="118">
        <v>13800000</v>
      </c>
      <c r="E196" s="118">
        <v>14700000</v>
      </c>
      <c r="F196" s="118">
        <v>14900000</v>
      </c>
      <c r="G196" s="118">
        <v>14900000</v>
      </c>
      <c r="H196" s="4"/>
      <c r="I196" s="4"/>
      <c r="J196" s="4"/>
      <c r="K196" s="4"/>
    </row>
    <row r="197" spans="1:11" ht="15" customHeight="1">
      <c r="A197" s="4"/>
      <c r="B197" s="4"/>
      <c r="C197" s="7" t="s">
        <v>463</v>
      </c>
      <c r="D197" s="118">
        <v>0</v>
      </c>
      <c r="E197" s="118">
        <v>0</v>
      </c>
      <c r="F197" s="118">
        <v>0</v>
      </c>
      <c r="G197" s="118">
        <v>0</v>
      </c>
      <c r="H197" s="4"/>
      <c r="I197" s="4"/>
      <c r="J197" s="4"/>
      <c r="K197" s="4"/>
    </row>
    <row r="198" spans="1:11" ht="15" customHeight="1">
      <c r="A198" s="4"/>
      <c r="B198" s="4"/>
      <c r="C198" s="7" t="s">
        <v>469</v>
      </c>
      <c r="D198" s="118">
        <v>2700000</v>
      </c>
      <c r="E198" s="118">
        <v>2600000</v>
      </c>
      <c r="F198" s="118">
        <v>2600000</v>
      </c>
      <c r="G198" s="118">
        <v>2600000</v>
      </c>
      <c r="H198" s="4"/>
      <c r="I198" s="4"/>
      <c r="J198" s="4"/>
      <c r="K198" s="4"/>
    </row>
    <row r="199" spans="1:11" ht="15" customHeight="1">
      <c r="A199" s="4"/>
      <c r="B199" s="4"/>
      <c r="C199" s="7" t="s">
        <v>459</v>
      </c>
      <c r="D199" s="118">
        <v>2700000</v>
      </c>
      <c r="E199" s="118">
        <v>2600000</v>
      </c>
      <c r="F199" s="118">
        <v>2600000</v>
      </c>
      <c r="G199" s="118">
        <v>2600000</v>
      </c>
      <c r="H199" s="4"/>
      <c r="I199" s="4"/>
      <c r="J199" s="4"/>
      <c r="K199" s="4"/>
    </row>
    <row r="200" spans="1:11" ht="15" customHeight="1">
      <c r="A200" s="4"/>
      <c r="B200" s="4"/>
      <c r="C200" s="7" t="s">
        <v>463</v>
      </c>
      <c r="D200" s="118">
        <v>0</v>
      </c>
      <c r="E200" s="118">
        <v>0</v>
      </c>
      <c r="F200" s="118">
        <v>0</v>
      </c>
      <c r="G200" s="118">
        <v>0</v>
      </c>
      <c r="H200" s="4"/>
      <c r="I200" s="4"/>
      <c r="J200" s="4"/>
      <c r="K200" s="4"/>
    </row>
    <row r="201" spans="1:11" ht="15" customHeight="1">
      <c r="A201" s="4"/>
      <c r="B201" s="4"/>
      <c r="C201" s="7" t="s">
        <v>468</v>
      </c>
      <c r="D201" s="118">
        <v>5000000</v>
      </c>
      <c r="E201" s="118">
        <v>5481000</v>
      </c>
      <c r="F201" s="118">
        <v>5980000</v>
      </c>
      <c r="G201" s="118">
        <v>6338000</v>
      </c>
      <c r="H201" s="4"/>
      <c r="I201" s="4"/>
      <c r="J201" s="4"/>
      <c r="K201" s="4"/>
    </row>
    <row r="202" spans="1:11" ht="15" customHeight="1">
      <c r="A202" s="4"/>
      <c r="B202" s="4"/>
      <c r="C202" s="7" t="s">
        <v>459</v>
      </c>
      <c r="D202" s="118">
        <v>5000000</v>
      </c>
      <c r="E202" s="118">
        <v>5481000</v>
      </c>
      <c r="F202" s="118">
        <v>5980000</v>
      </c>
      <c r="G202" s="118">
        <v>6338000</v>
      </c>
      <c r="H202" s="4"/>
      <c r="I202" s="4"/>
      <c r="J202" s="4"/>
      <c r="K202" s="4"/>
    </row>
    <row r="203" spans="1:11" ht="15" customHeight="1">
      <c r="A203" s="4"/>
      <c r="B203" s="4"/>
      <c r="C203" s="7" t="s">
        <v>463</v>
      </c>
      <c r="D203" s="118">
        <v>0</v>
      </c>
      <c r="E203" s="118">
        <v>0</v>
      </c>
      <c r="F203" s="118">
        <v>0</v>
      </c>
      <c r="G203" s="118">
        <v>0</v>
      </c>
      <c r="H203" s="4"/>
      <c r="I203" s="4"/>
      <c r="J203" s="4"/>
      <c r="K203" s="4"/>
    </row>
    <row r="204" spans="1:11" ht="15" customHeight="1">
      <c r="A204" s="4"/>
      <c r="B204" s="4"/>
      <c r="C204" s="7" t="s">
        <v>467</v>
      </c>
      <c r="D204" s="118">
        <v>0</v>
      </c>
      <c r="E204" s="118">
        <v>0</v>
      </c>
      <c r="F204" s="118">
        <v>0</v>
      </c>
      <c r="G204" s="118">
        <v>0</v>
      </c>
      <c r="H204" s="4"/>
      <c r="I204" s="4"/>
      <c r="J204" s="4"/>
      <c r="K204" s="4"/>
    </row>
    <row r="205" spans="1:11" ht="15" customHeight="1">
      <c r="A205" s="4"/>
      <c r="B205" s="4"/>
      <c r="C205" s="7" t="s">
        <v>459</v>
      </c>
      <c r="D205" s="118">
        <v>0</v>
      </c>
      <c r="E205" s="118">
        <v>0</v>
      </c>
      <c r="F205" s="118">
        <v>0</v>
      </c>
      <c r="G205" s="118">
        <v>0</v>
      </c>
      <c r="H205" s="4"/>
      <c r="I205" s="4"/>
      <c r="J205" s="4"/>
      <c r="K205" s="4"/>
    </row>
    <row r="206" spans="1:11" ht="15" customHeight="1">
      <c r="A206" s="4"/>
      <c r="B206" s="4"/>
      <c r="C206" s="7" t="s">
        <v>463</v>
      </c>
      <c r="D206" s="118">
        <v>0</v>
      </c>
      <c r="E206" s="118">
        <v>0</v>
      </c>
      <c r="F206" s="118">
        <v>0</v>
      </c>
      <c r="G206" s="118">
        <v>0</v>
      </c>
      <c r="H206" s="4"/>
      <c r="I206" s="4"/>
      <c r="J206" s="4"/>
      <c r="K206" s="4"/>
    </row>
    <row r="207" spans="1:11" ht="20.100000000000001" customHeight="1">
      <c r="A207" s="4"/>
      <c r="B207" s="4"/>
      <c r="C207" s="7" t="s">
        <v>466</v>
      </c>
      <c r="D207" s="121">
        <v>91000000</v>
      </c>
      <c r="E207" s="121">
        <v>105000000</v>
      </c>
      <c r="F207" s="121">
        <v>106000000</v>
      </c>
      <c r="G207" s="121">
        <v>110000000</v>
      </c>
      <c r="H207" s="4"/>
      <c r="I207" s="4"/>
      <c r="J207" s="4"/>
      <c r="K207" s="4"/>
    </row>
    <row r="208" spans="1:11" ht="15" customHeight="1">
      <c r="A208" s="4"/>
      <c r="B208" s="4"/>
      <c r="C208" s="7" t="s">
        <v>459</v>
      </c>
      <c r="D208" s="118">
        <v>91000000</v>
      </c>
      <c r="E208" s="118">
        <v>105000000</v>
      </c>
      <c r="F208" s="118">
        <v>106000000</v>
      </c>
      <c r="G208" s="118">
        <v>110000000</v>
      </c>
      <c r="H208" s="4"/>
      <c r="I208" s="4"/>
      <c r="J208" s="4"/>
      <c r="K208" s="4"/>
    </row>
    <row r="209" spans="1:11" ht="15" customHeight="1">
      <c r="A209" s="4"/>
      <c r="B209" s="4"/>
      <c r="C209" s="7" t="s">
        <v>463</v>
      </c>
      <c r="D209" s="118">
        <v>0</v>
      </c>
      <c r="E209" s="118">
        <v>0</v>
      </c>
      <c r="F209" s="118">
        <v>0</v>
      </c>
      <c r="G209" s="118">
        <v>0</v>
      </c>
      <c r="H209" s="4"/>
      <c r="I209" s="4"/>
      <c r="J209" s="4"/>
      <c r="K209" s="4"/>
    </row>
    <row r="210" spans="1:11" ht="15" customHeight="1">
      <c r="A210" s="4"/>
      <c r="B210" s="4"/>
      <c r="C210" s="7" t="s">
        <v>465</v>
      </c>
      <c r="D210" s="118">
        <v>0</v>
      </c>
      <c r="E210" s="118">
        <v>0</v>
      </c>
      <c r="F210" s="118">
        <v>0</v>
      </c>
      <c r="G210" s="118">
        <v>0</v>
      </c>
      <c r="H210" s="4"/>
      <c r="I210" s="4"/>
      <c r="J210" s="4"/>
      <c r="K210" s="4"/>
    </row>
    <row r="211" spans="1:11" ht="15" customHeight="1">
      <c r="A211" s="4"/>
      <c r="B211" s="4"/>
      <c r="C211" s="7" t="s">
        <v>459</v>
      </c>
      <c r="D211" s="118">
        <v>0</v>
      </c>
      <c r="E211" s="118">
        <v>0</v>
      </c>
      <c r="F211" s="118">
        <v>0</v>
      </c>
      <c r="G211" s="118">
        <v>0</v>
      </c>
      <c r="H211" s="4"/>
      <c r="I211" s="4"/>
      <c r="J211" s="4"/>
      <c r="K211" s="4"/>
    </row>
    <row r="212" spans="1:11" ht="15" customHeight="1">
      <c r="A212" s="4"/>
      <c r="B212" s="4"/>
      <c r="C212" s="7" t="s">
        <v>463</v>
      </c>
      <c r="D212" s="118">
        <v>0</v>
      </c>
      <c r="E212" s="118">
        <v>0</v>
      </c>
      <c r="F212" s="118">
        <v>0</v>
      </c>
      <c r="G212" s="118">
        <v>0</v>
      </c>
      <c r="H212" s="4"/>
      <c r="I212" s="4"/>
      <c r="J212" s="4"/>
      <c r="K212" s="4"/>
    </row>
    <row r="213" spans="1:11" ht="15" customHeight="1">
      <c r="A213" s="4"/>
      <c r="B213" s="4"/>
      <c r="C213" s="7" t="s">
        <v>464</v>
      </c>
      <c r="D213" s="118">
        <v>150000</v>
      </c>
      <c r="E213" s="118">
        <v>0</v>
      </c>
      <c r="F213" s="118">
        <v>0</v>
      </c>
      <c r="G213" s="118">
        <v>0</v>
      </c>
      <c r="H213" s="4"/>
      <c r="I213" s="4"/>
      <c r="J213" s="4"/>
      <c r="K213" s="4"/>
    </row>
    <row r="214" spans="1:11" ht="15" customHeight="1">
      <c r="A214" s="4"/>
      <c r="B214" s="4"/>
      <c r="C214" s="7" t="s">
        <v>459</v>
      </c>
      <c r="D214" s="118">
        <v>150000</v>
      </c>
      <c r="E214" s="118">
        <v>0</v>
      </c>
      <c r="F214" s="118">
        <v>0</v>
      </c>
      <c r="G214" s="118">
        <v>0</v>
      </c>
      <c r="H214" s="4"/>
      <c r="I214" s="4"/>
      <c r="J214" s="4"/>
      <c r="K214" s="4"/>
    </row>
    <row r="215" spans="1:11" ht="15" customHeight="1">
      <c r="A215" s="4"/>
      <c r="B215" s="4"/>
      <c r="C215" s="7" t="s">
        <v>463</v>
      </c>
      <c r="D215" s="118">
        <v>0</v>
      </c>
      <c r="E215" s="118">
        <v>0</v>
      </c>
      <c r="F215" s="118">
        <v>0</v>
      </c>
      <c r="G215" s="118">
        <v>0</v>
      </c>
      <c r="H215" s="4"/>
      <c r="I215" s="4"/>
      <c r="J215" s="4"/>
      <c r="K215" s="4"/>
    </row>
    <row r="216" spans="1:11" ht="15" customHeight="1">
      <c r="A216" s="4"/>
      <c r="B216" s="4"/>
      <c r="C216" s="7" t="s">
        <v>462</v>
      </c>
      <c r="D216" s="118">
        <v>0</v>
      </c>
      <c r="E216" s="118">
        <v>0</v>
      </c>
      <c r="F216" s="118">
        <v>0</v>
      </c>
      <c r="G216" s="118">
        <v>0</v>
      </c>
      <c r="H216" s="4"/>
      <c r="I216" s="4"/>
      <c r="J216" s="4"/>
      <c r="K216" s="4"/>
    </row>
    <row r="217" spans="1:11" ht="15" customHeight="1">
      <c r="A217" s="4"/>
      <c r="B217" s="4"/>
      <c r="C217" s="7" t="s">
        <v>459</v>
      </c>
      <c r="D217" s="118">
        <v>0</v>
      </c>
      <c r="E217" s="118">
        <v>0</v>
      </c>
      <c r="F217" s="118">
        <v>0</v>
      </c>
      <c r="G217" s="118">
        <v>0</v>
      </c>
      <c r="H217" s="4"/>
      <c r="I217" s="4"/>
      <c r="J217" s="4"/>
      <c r="K217" s="4"/>
    </row>
    <row r="218" spans="1:11" ht="15" customHeight="1">
      <c r="A218" s="4"/>
      <c r="B218" s="4"/>
      <c r="C218" s="7" t="s">
        <v>458</v>
      </c>
      <c r="D218" s="118">
        <v>0</v>
      </c>
      <c r="E218" s="118">
        <v>0</v>
      </c>
      <c r="F218" s="118">
        <v>0</v>
      </c>
      <c r="G218" s="118">
        <v>0</v>
      </c>
      <c r="H218" s="4"/>
      <c r="I218" s="4"/>
      <c r="J218" s="4"/>
      <c r="K218" s="4"/>
    </row>
    <row r="219" spans="1:11" ht="15" customHeight="1">
      <c r="A219" s="4"/>
      <c r="B219" s="4"/>
      <c r="C219" s="7" t="s">
        <v>457</v>
      </c>
      <c r="D219" s="118">
        <v>0</v>
      </c>
      <c r="E219" s="118">
        <v>0</v>
      </c>
      <c r="F219" s="118">
        <v>0</v>
      </c>
      <c r="G219" s="118">
        <v>0</v>
      </c>
      <c r="H219" s="4"/>
      <c r="I219" s="4"/>
      <c r="J219" s="4"/>
      <c r="K219" s="4"/>
    </row>
    <row r="220" spans="1:11" ht="15" customHeight="1">
      <c r="A220" s="4"/>
      <c r="B220" s="4"/>
      <c r="C220" s="7" t="s">
        <v>456</v>
      </c>
      <c r="D220" s="118">
        <v>0</v>
      </c>
      <c r="E220" s="118">
        <v>0</v>
      </c>
      <c r="F220" s="118">
        <v>0</v>
      </c>
      <c r="G220" s="118">
        <v>0</v>
      </c>
      <c r="H220" s="4"/>
      <c r="I220" s="4"/>
      <c r="J220" s="4"/>
      <c r="K220" s="4"/>
    </row>
    <row r="221" spans="1:11" ht="15" customHeight="1">
      <c r="A221" s="4"/>
      <c r="B221" s="4"/>
      <c r="C221" s="7" t="s">
        <v>455</v>
      </c>
      <c r="D221" s="118">
        <v>0</v>
      </c>
      <c r="E221" s="118">
        <v>0</v>
      </c>
      <c r="F221" s="118">
        <v>0</v>
      </c>
      <c r="G221" s="118">
        <v>0</v>
      </c>
      <c r="H221" s="4"/>
      <c r="I221" s="4"/>
      <c r="J221" s="4"/>
      <c r="K221" s="4"/>
    </row>
    <row r="222" spans="1:11" ht="15" customHeight="1">
      <c r="A222" s="4"/>
      <c r="B222" s="4"/>
      <c r="C222" s="7" t="s">
        <v>461</v>
      </c>
      <c r="D222" s="118">
        <v>1000000</v>
      </c>
      <c r="E222" s="118">
        <v>1000000</v>
      </c>
      <c r="F222" s="118">
        <v>1000000</v>
      </c>
      <c r="G222" s="118">
        <v>1000000</v>
      </c>
      <c r="H222" s="4"/>
      <c r="I222" s="4"/>
      <c r="J222" s="4"/>
      <c r="K222" s="4"/>
    </row>
    <row r="223" spans="1:11" ht="15" customHeight="1">
      <c r="A223" s="4"/>
      <c r="B223" s="4"/>
      <c r="C223" s="7" t="s">
        <v>459</v>
      </c>
      <c r="D223" s="118">
        <v>1000000</v>
      </c>
      <c r="E223" s="118">
        <v>1000000</v>
      </c>
      <c r="F223" s="118">
        <v>1000000</v>
      </c>
      <c r="G223" s="118">
        <v>1000000</v>
      </c>
      <c r="H223" s="4"/>
      <c r="I223" s="4"/>
      <c r="J223" s="4"/>
      <c r="K223" s="4"/>
    </row>
    <row r="224" spans="1:11" ht="15" customHeight="1">
      <c r="A224" s="4"/>
      <c r="B224" s="4"/>
      <c r="C224" s="7" t="s">
        <v>458</v>
      </c>
      <c r="D224" s="118">
        <v>0</v>
      </c>
      <c r="E224" s="118">
        <v>0</v>
      </c>
      <c r="F224" s="118">
        <v>0</v>
      </c>
      <c r="G224" s="118">
        <v>0</v>
      </c>
      <c r="H224" s="4"/>
      <c r="I224" s="4"/>
      <c r="J224" s="4"/>
      <c r="K224" s="4"/>
    </row>
    <row r="225" spans="1:11" ht="15" customHeight="1">
      <c r="A225" s="4"/>
      <c r="B225" s="4"/>
      <c r="C225" s="7" t="s">
        <v>457</v>
      </c>
      <c r="D225" s="118">
        <v>0</v>
      </c>
      <c r="E225" s="118">
        <v>0</v>
      </c>
      <c r="F225" s="118">
        <v>0</v>
      </c>
      <c r="G225" s="118">
        <v>0</v>
      </c>
      <c r="H225" s="4"/>
      <c r="I225" s="4"/>
      <c r="J225" s="4"/>
      <c r="K225" s="4"/>
    </row>
    <row r="226" spans="1:11" ht="15" customHeight="1">
      <c r="A226" s="4"/>
      <c r="B226" s="4"/>
      <c r="C226" s="7" t="s">
        <v>456</v>
      </c>
      <c r="D226" s="118">
        <v>0</v>
      </c>
      <c r="E226" s="118">
        <v>0</v>
      </c>
      <c r="F226" s="118">
        <v>0</v>
      </c>
      <c r="G226" s="118">
        <v>0</v>
      </c>
      <c r="H226" s="4"/>
      <c r="I226" s="4"/>
      <c r="J226" s="4"/>
      <c r="K226" s="4"/>
    </row>
    <row r="227" spans="1:11" ht="15" customHeight="1">
      <c r="A227" s="4"/>
      <c r="B227" s="4"/>
      <c r="C227" s="7" t="s">
        <v>455</v>
      </c>
      <c r="D227" s="118">
        <v>0</v>
      </c>
      <c r="E227" s="118">
        <v>0</v>
      </c>
      <c r="F227" s="118">
        <v>0</v>
      </c>
      <c r="G227" s="118">
        <v>0</v>
      </c>
      <c r="H227" s="4"/>
      <c r="I227" s="4"/>
      <c r="J227" s="4"/>
      <c r="K227" s="4"/>
    </row>
    <row r="228" spans="1:11" ht="15" customHeight="1">
      <c r="A228" s="4"/>
      <c r="B228" s="4"/>
      <c r="C228" s="7" t="s">
        <v>460</v>
      </c>
      <c r="D228" s="118">
        <v>0</v>
      </c>
      <c r="E228" s="118">
        <v>0</v>
      </c>
      <c r="F228" s="118">
        <v>0</v>
      </c>
      <c r="G228" s="118">
        <v>0</v>
      </c>
      <c r="H228" s="4"/>
      <c r="I228" s="4"/>
      <c r="J228" s="4"/>
      <c r="K228" s="4"/>
    </row>
    <row r="229" spans="1:11" ht="15" customHeight="1">
      <c r="A229" s="4"/>
      <c r="B229" s="4"/>
      <c r="C229" s="7" t="s">
        <v>459</v>
      </c>
      <c r="D229" s="118">
        <v>0</v>
      </c>
      <c r="E229" s="118">
        <v>0</v>
      </c>
      <c r="F229" s="118">
        <v>0</v>
      </c>
      <c r="G229" s="118">
        <v>0</v>
      </c>
      <c r="H229" s="4"/>
      <c r="I229" s="4"/>
      <c r="J229" s="4"/>
      <c r="K229" s="4"/>
    </row>
    <row r="230" spans="1:11" ht="15" customHeight="1">
      <c r="A230" s="4"/>
      <c r="B230" s="4"/>
      <c r="C230" s="7" t="s">
        <v>458</v>
      </c>
      <c r="D230" s="118">
        <v>0</v>
      </c>
      <c r="E230" s="118">
        <v>0</v>
      </c>
      <c r="F230" s="118">
        <v>0</v>
      </c>
      <c r="G230" s="118">
        <v>0</v>
      </c>
      <c r="H230" s="4"/>
      <c r="I230" s="4"/>
      <c r="J230" s="4"/>
      <c r="K230" s="4"/>
    </row>
    <row r="231" spans="1:11" ht="15" customHeight="1">
      <c r="A231" s="4"/>
      <c r="B231" s="4"/>
      <c r="C231" s="7" t="s">
        <v>457</v>
      </c>
      <c r="D231" s="118">
        <v>0</v>
      </c>
      <c r="E231" s="118">
        <v>0</v>
      </c>
      <c r="F231" s="118">
        <v>0</v>
      </c>
      <c r="G231" s="118">
        <v>0</v>
      </c>
      <c r="H231" s="4"/>
      <c r="I231" s="4"/>
      <c r="J231" s="4"/>
      <c r="K231" s="4"/>
    </row>
    <row r="232" spans="1:11" ht="15" customHeight="1">
      <c r="A232" s="4"/>
      <c r="B232" s="4"/>
      <c r="C232" s="7" t="s">
        <v>456</v>
      </c>
      <c r="D232" s="118">
        <v>0</v>
      </c>
      <c r="E232" s="118">
        <v>0</v>
      </c>
      <c r="F232" s="118">
        <v>0</v>
      </c>
      <c r="G232" s="118">
        <v>0</v>
      </c>
      <c r="H232" s="4"/>
      <c r="I232" s="4"/>
      <c r="J232" s="4"/>
      <c r="K232" s="4"/>
    </row>
    <row r="233" spans="1:11" ht="15" customHeight="1">
      <c r="A233" s="4"/>
      <c r="B233" s="4"/>
      <c r="C233" s="7" t="s">
        <v>455</v>
      </c>
      <c r="D233" s="118">
        <v>0</v>
      </c>
      <c r="E233" s="118">
        <v>0</v>
      </c>
      <c r="F233" s="118">
        <v>0</v>
      </c>
      <c r="G233" s="118">
        <v>0</v>
      </c>
      <c r="H233" s="4"/>
      <c r="I233" s="4"/>
      <c r="J233" s="4"/>
      <c r="K233" s="4"/>
    </row>
    <row r="234" spans="1:11" ht="15" customHeight="1">
      <c r="A234" s="4"/>
      <c r="B234" s="4"/>
      <c r="C234" s="7" t="s">
        <v>454</v>
      </c>
      <c r="D234" s="118">
        <v>0</v>
      </c>
      <c r="E234" s="118">
        <v>0</v>
      </c>
      <c r="F234" s="118">
        <v>0</v>
      </c>
      <c r="G234" s="118">
        <v>0</v>
      </c>
      <c r="H234" s="4"/>
      <c r="I234" s="4"/>
      <c r="J234" s="4"/>
      <c r="K234" s="4"/>
    </row>
    <row r="235" spans="1:11" ht="15" customHeight="1">
      <c r="A235" s="4"/>
      <c r="B235" s="4"/>
      <c r="C235" s="7" t="s">
        <v>453</v>
      </c>
      <c r="D235" s="118">
        <v>0</v>
      </c>
      <c r="E235" s="118">
        <v>0</v>
      </c>
      <c r="F235" s="118">
        <v>0</v>
      </c>
      <c r="G235" s="118">
        <v>0</v>
      </c>
      <c r="H235" s="4"/>
      <c r="I235" s="4"/>
      <c r="J235" s="4"/>
      <c r="K235" s="4"/>
    </row>
    <row r="236" spans="1:11" ht="20.100000000000001" customHeight="1">
      <c r="A236" s="4"/>
      <c r="B236" s="4"/>
      <c r="C236" s="6" t="s">
        <v>450</v>
      </c>
      <c r="D236" s="4"/>
      <c r="E236" s="4"/>
      <c r="F236" s="4"/>
      <c r="G236" s="4"/>
      <c r="H236" s="4"/>
      <c r="I236" s="4"/>
      <c r="J236" s="4"/>
      <c r="K236" s="4"/>
    </row>
    <row r="237" spans="1:11" ht="20.100000000000001" customHeight="1">
      <c r="A237" s="17" t="s">
        <v>582</v>
      </c>
      <c r="B237" s="122" t="s">
        <v>338</v>
      </c>
      <c r="C237" s="122" t="s">
        <v>450</v>
      </c>
      <c r="D237" s="4"/>
      <c r="E237" s="3" t="s">
        <v>450</v>
      </c>
      <c r="F237" s="122" t="s">
        <v>338</v>
      </c>
      <c r="G237" s="122" t="s">
        <v>450</v>
      </c>
      <c r="H237" s="5" t="s">
        <v>450</v>
      </c>
      <c r="I237" s="3" t="s">
        <v>450</v>
      </c>
      <c r="J237" s="122" t="s">
        <v>338</v>
      </c>
      <c r="K237" s="122" t="s">
        <v>450</v>
      </c>
    </row>
    <row r="238" spans="1:11" ht="20.100000000000001" customHeight="1">
      <c r="A238" s="2" t="s">
        <v>578</v>
      </c>
      <c r="B238" s="122" t="s">
        <v>451</v>
      </c>
      <c r="C238" s="122" t="s">
        <v>450</v>
      </c>
      <c r="D238" s="4"/>
      <c r="E238" s="2" t="s">
        <v>577</v>
      </c>
      <c r="F238" s="122" t="s">
        <v>451</v>
      </c>
      <c r="G238" s="122" t="s">
        <v>450</v>
      </c>
      <c r="H238" s="4"/>
      <c r="I238" s="2" t="s">
        <v>452</v>
      </c>
      <c r="J238" s="122" t="s">
        <v>451</v>
      </c>
      <c r="K238" s="122" t="s">
        <v>450</v>
      </c>
    </row>
    <row r="239" spans="1:11" ht="20.100000000000001" customHeight="1">
      <c r="A239" s="1" t="s">
        <v>450</v>
      </c>
      <c r="B239" s="122" t="s">
        <v>336</v>
      </c>
      <c r="C239" s="122" t="s">
        <v>450</v>
      </c>
      <c r="D239" s="4"/>
      <c r="E239" s="1" t="s">
        <v>450</v>
      </c>
      <c r="F239" s="122" t="s">
        <v>336</v>
      </c>
      <c r="G239" s="122" t="s">
        <v>450</v>
      </c>
      <c r="H239" s="4"/>
      <c r="I239" s="1" t="s">
        <v>450</v>
      </c>
      <c r="J239" s="122" t="s">
        <v>336</v>
      </c>
      <c r="K239" s="122" t="s">
        <v>450</v>
      </c>
    </row>
  </sheetData>
  <mergeCells count="27">
    <mergeCell ref="D138:G138"/>
    <mergeCell ref="D139:G139"/>
    <mergeCell ref="C148:G148"/>
    <mergeCell ref="D80:G80"/>
    <mergeCell ref="D81:G81"/>
    <mergeCell ref="C90:G90"/>
    <mergeCell ref="C135:G135"/>
    <mergeCell ref="D136:G136"/>
    <mergeCell ref="D137:G137"/>
    <mergeCell ref="D79:G79"/>
    <mergeCell ref="D7:G7"/>
    <mergeCell ref="C8:G8"/>
    <mergeCell ref="C9:G9"/>
    <mergeCell ref="D10:G10"/>
    <mergeCell ref="D15:G15"/>
    <mergeCell ref="C21:G21"/>
    <mergeCell ref="D22:G22"/>
    <mergeCell ref="D23:G23"/>
    <mergeCell ref="D24:G24"/>
    <mergeCell ref="D25:G25"/>
    <mergeCell ref="C34:G34"/>
    <mergeCell ref="D6:G6"/>
    <mergeCell ref="C1:G1"/>
    <mergeCell ref="C2:G2"/>
    <mergeCell ref="D3:G3"/>
    <mergeCell ref="D4:G4"/>
    <mergeCell ref="D5:G5"/>
  </mergeCells>
  <pageMargins left="0" right="0" top="0" bottom="0"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861"/>
  <sheetViews>
    <sheetView topLeftCell="A832" workbookViewId="0">
      <selection activeCell="A27" sqref="A2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2519</v>
      </c>
      <c r="E3" s="842"/>
      <c r="F3" s="842"/>
      <c r="G3" s="842"/>
      <c r="H3" s="4"/>
      <c r="I3" s="4"/>
      <c r="J3" s="4"/>
      <c r="K3" s="4"/>
    </row>
    <row r="4" spans="1:11" ht="14.1" customHeight="1">
      <c r="A4" s="4"/>
      <c r="B4" s="4"/>
      <c r="C4" s="16" t="s">
        <v>573</v>
      </c>
      <c r="D4" s="841" t="s">
        <v>955</v>
      </c>
      <c r="E4" s="842"/>
      <c r="F4" s="842"/>
      <c r="G4" s="842"/>
      <c r="H4" s="4"/>
      <c r="I4" s="4"/>
      <c r="J4" s="4"/>
      <c r="K4" s="4"/>
    </row>
    <row r="5" spans="1:11" ht="14.1" customHeight="1">
      <c r="A5" s="4"/>
      <c r="B5" s="4"/>
      <c r="C5" s="16" t="s">
        <v>0</v>
      </c>
      <c r="D5" s="841" t="s">
        <v>2520</v>
      </c>
      <c r="E5" s="842"/>
      <c r="F5" s="842"/>
      <c r="G5" s="842"/>
      <c r="H5" s="4"/>
      <c r="I5" s="4"/>
      <c r="J5" s="4"/>
      <c r="K5" s="4"/>
    </row>
    <row r="6" spans="1:11" ht="14.1" customHeight="1">
      <c r="A6" s="4"/>
      <c r="B6" s="4"/>
      <c r="C6" s="16" t="s">
        <v>1</v>
      </c>
      <c r="D6" s="841" t="s">
        <v>2521</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30.95" customHeight="1">
      <c r="A9" s="4"/>
      <c r="B9" s="4"/>
      <c r="C9" s="835" t="s">
        <v>2522</v>
      </c>
      <c r="D9" s="836"/>
      <c r="E9" s="836"/>
      <c r="F9" s="836"/>
      <c r="G9" s="836"/>
      <c r="H9" s="4"/>
      <c r="I9" s="4"/>
      <c r="J9" s="4"/>
      <c r="K9" s="4"/>
    </row>
    <row r="10" spans="1:11" ht="27" customHeight="1">
      <c r="A10" s="4"/>
      <c r="B10" s="4"/>
      <c r="C10" s="8" t="s">
        <v>5</v>
      </c>
      <c r="D10" s="829" t="s">
        <v>2523</v>
      </c>
      <c r="E10" s="830"/>
      <c r="F10" s="830"/>
      <c r="G10" s="830"/>
      <c r="H10" s="4"/>
      <c r="I10" s="4"/>
      <c r="J10" s="4"/>
      <c r="K10" s="4"/>
    </row>
    <row r="11" spans="1:11" ht="26.1" customHeight="1">
      <c r="A11" s="4"/>
      <c r="B11" s="4"/>
      <c r="C11" s="8" t="s">
        <v>303</v>
      </c>
      <c r="D11" s="829" t="s">
        <v>2524</v>
      </c>
      <c r="E11" s="830"/>
      <c r="F11" s="830"/>
      <c r="G11" s="830"/>
      <c r="H11" s="4"/>
      <c r="I11" s="4"/>
      <c r="J11" s="4"/>
      <c r="K11" s="4"/>
    </row>
    <row r="12" spans="1:11" ht="14.1" customHeight="1">
      <c r="A12" s="4"/>
      <c r="B12" s="4"/>
      <c r="C12" s="827" t="s">
        <v>450</v>
      </c>
      <c r="D12" s="828"/>
      <c r="E12" s="828"/>
      <c r="F12" s="828"/>
      <c r="G12" s="828"/>
      <c r="H12" s="4"/>
      <c r="I12" s="4"/>
      <c r="J12" s="4"/>
      <c r="K12" s="4"/>
    </row>
    <row r="13" spans="1:11" ht="14.1" customHeight="1">
      <c r="A13" s="4"/>
      <c r="B13" s="4"/>
      <c r="C13" s="124" t="s">
        <v>450</v>
      </c>
      <c r="D13" s="827" t="s">
        <v>450</v>
      </c>
      <c r="E13" s="828"/>
      <c r="F13" s="828"/>
      <c r="G13" s="828"/>
      <c r="H13" s="4"/>
      <c r="I13" s="4"/>
      <c r="J13" s="4"/>
      <c r="K13" s="4"/>
    </row>
    <row r="14" spans="1:11" ht="14.1" customHeight="1">
      <c r="A14" s="4"/>
      <c r="B14" s="4"/>
      <c r="C14" s="14" t="s">
        <v>484</v>
      </c>
      <c r="D14" s="825" t="s">
        <v>450</v>
      </c>
      <c r="E14" s="826"/>
      <c r="F14" s="826"/>
      <c r="G14" s="826"/>
      <c r="H14" s="4"/>
      <c r="I14" s="4"/>
      <c r="J14" s="4"/>
      <c r="K14" s="4"/>
    </row>
    <row r="15" spans="1:11" ht="14.1" customHeight="1">
      <c r="A15" s="4"/>
      <c r="B15" s="4"/>
      <c r="C15" s="125" t="s">
        <v>482</v>
      </c>
      <c r="D15" s="821" t="s">
        <v>450</v>
      </c>
      <c r="E15" s="822"/>
      <c r="F15" s="822"/>
      <c r="G15" s="822"/>
      <c r="H15" s="4"/>
      <c r="I15" s="4"/>
      <c r="J15" s="4"/>
      <c r="K15" s="4"/>
    </row>
    <row r="16" spans="1:11" ht="14.1" customHeight="1">
      <c r="A16" s="4"/>
      <c r="B16" s="4"/>
      <c r="C16" s="125" t="s">
        <v>15</v>
      </c>
      <c r="D16" s="821" t="s">
        <v>450</v>
      </c>
      <c r="E16" s="822"/>
      <c r="F16" s="822"/>
      <c r="G16" s="822"/>
      <c r="H16" s="4"/>
      <c r="I16" s="4"/>
      <c r="J16" s="4"/>
      <c r="K16" s="4"/>
    </row>
    <row r="17" spans="1:11" ht="15" customHeight="1">
      <c r="A17" s="4"/>
      <c r="B17" s="4"/>
      <c r="C17" s="13"/>
      <c r="D17" s="131">
        <v>2021</v>
      </c>
      <c r="E17" s="131">
        <v>2022</v>
      </c>
      <c r="F17" s="131">
        <v>2023</v>
      </c>
      <c r="G17" s="131">
        <v>2024</v>
      </c>
      <c r="H17" s="4"/>
      <c r="I17" s="4"/>
      <c r="J17" s="4"/>
      <c r="K17" s="4"/>
    </row>
    <row r="18" spans="1:11" ht="15" customHeight="1">
      <c r="A18" s="4"/>
      <c r="B18" s="4"/>
      <c r="C18" s="12"/>
      <c r="D18" s="132" t="s">
        <v>7</v>
      </c>
      <c r="E18" s="132" t="s">
        <v>8</v>
      </c>
      <c r="F18" s="132" t="s">
        <v>8</v>
      </c>
      <c r="G18" s="132" t="s">
        <v>8</v>
      </c>
      <c r="H18" s="4"/>
      <c r="I18" s="4"/>
      <c r="J18" s="4"/>
      <c r="K18" s="4"/>
    </row>
    <row r="19" spans="1:11" ht="14.1" customHeight="1">
      <c r="A19" s="4"/>
      <c r="B19" s="4"/>
      <c r="C19" s="823" t="s">
        <v>473</v>
      </c>
      <c r="D19" s="824"/>
      <c r="E19" s="824"/>
      <c r="F19" s="824"/>
      <c r="G19" s="824"/>
      <c r="H19" s="4"/>
      <c r="I19" s="4"/>
      <c r="J19" s="4"/>
      <c r="K19" s="4"/>
    </row>
    <row r="20" spans="1:11" ht="14.1" customHeight="1">
      <c r="A20" s="4"/>
      <c r="B20" s="4"/>
      <c r="C20" s="13"/>
      <c r="D20" s="131">
        <v>2021</v>
      </c>
      <c r="E20" s="131">
        <v>2022</v>
      </c>
      <c r="F20" s="131">
        <v>2023</v>
      </c>
      <c r="G20" s="131">
        <v>2024</v>
      </c>
      <c r="H20" s="4"/>
      <c r="I20" s="4"/>
      <c r="J20" s="4"/>
      <c r="K20" s="4"/>
    </row>
    <row r="21" spans="1:11" ht="14.1" customHeight="1">
      <c r="A21" s="4"/>
      <c r="B21" s="4"/>
      <c r="C21" s="12"/>
      <c r="D21" s="132" t="s">
        <v>7</v>
      </c>
      <c r="E21" s="132" t="s">
        <v>8</v>
      </c>
      <c r="F21" s="132" t="s">
        <v>8</v>
      </c>
      <c r="G21" s="132" t="s">
        <v>8</v>
      </c>
      <c r="H21" s="4"/>
      <c r="I21" s="4"/>
      <c r="J21" s="4"/>
      <c r="K21" s="4"/>
    </row>
    <row r="22" spans="1:11" ht="14.1" customHeight="1">
      <c r="A22" s="4"/>
      <c r="B22" s="4"/>
      <c r="C22" s="10" t="s">
        <v>165</v>
      </c>
      <c r="D22" s="21" t="s">
        <v>450</v>
      </c>
      <c r="E22" s="21" t="s">
        <v>450</v>
      </c>
      <c r="F22" s="21" t="s">
        <v>450</v>
      </c>
      <c r="G22" s="21" t="s">
        <v>450</v>
      </c>
      <c r="H22" s="4"/>
      <c r="I22" s="4"/>
      <c r="J22" s="4"/>
      <c r="K22" s="4"/>
    </row>
    <row r="23" spans="1:11" ht="27" customHeight="1">
      <c r="A23" s="4"/>
      <c r="B23" s="4"/>
      <c r="C23" s="8" t="s">
        <v>5</v>
      </c>
      <c r="D23" s="829" t="s">
        <v>946</v>
      </c>
      <c r="E23" s="830"/>
      <c r="F23" s="830"/>
      <c r="G23" s="830"/>
      <c r="H23" s="4"/>
      <c r="I23" s="4"/>
      <c r="J23" s="4"/>
      <c r="K23" s="4"/>
    </row>
    <row r="24" spans="1:11" ht="26.1" customHeight="1">
      <c r="A24" s="4"/>
      <c r="B24" s="4"/>
      <c r="C24" s="8" t="s">
        <v>303</v>
      </c>
      <c r="D24" s="829" t="s">
        <v>450</v>
      </c>
      <c r="E24" s="830"/>
      <c r="F24" s="830"/>
      <c r="G24" s="830"/>
      <c r="H24" s="4"/>
      <c r="I24" s="4"/>
      <c r="J24" s="4"/>
      <c r="K24" s="4"/>
    </row>
    <row r="25" spans="1:11" ht="14.1" customHeight="1">
      <c r="A25" s="4"/>
      <c r="B25" s="4"/>
      <c r="C25" s="827" t="s">
        <v>347</v>
      </c>
      <c r="D25" s="828"/>
      <c r="E25" s="828"/>
      <c r="F25" s="828"/>
      <c r="G25" s="828"/>
      <c r="H25" s="4"/>
      <c r="I25" s="4"/>
      <c r="J25" s="4"/>
      <c r="K25" s="4"/>
    </row>
    <row r="26" spans="1:11" ht="14.1" customHeight="1">
      <c r="A26" s="4"/>
      <c r="B26" s="4"/>
      <c r="C26" s="124" t="s">
        <v>2525</v>
      </c>
      <c r="D26" s="827" t="s">
        <v>2526</v>
      </c>
      <c r="E26" s="828"/>
      <c r="F26" s="828"/>
      <c r="G26" s="828"/>
      <c r="H26" s="4"/>
      <c r="I26" s="4"/>
      <c r="J26" s="4"/>
      <c r="K26" s="4"/>
    </row>
    <row r="27" spans="1:11" ht="27" customHeight="1">
      <c r="A27" s="4"/>
      <c r="B27" s="4"/>
      <c r="C27" s="14" t="s">
        <v>484</v>
      </c>
      <c r="D27" s="825" t="s">
        <v>2527</v>
      </c>
      <c r="E27" s="826"/>
      <c r="F27" s="826"/>
      <c r="G27" s="826"/>
      <c r="H27" s="4"/>
      <c r="I27" s="4"/>
      <c r="J27" s="4"/>
      <c r="K27" s="4"/>
    </row>
    <row r="28" spans="1:11" ht="27" customHeight="1">
      <c r="A28" s="4"/>
      <c r="B28" s="4"/>
      <c r="C28" s="125" t="s">
        <v>482</v>
      </c>
      <c r="D28" s="821" t="s">
        <v>2528</v>
      </c>
      <c r="E28" s="822"/>
      <c r="F28" s="822"/>
      <c r="G28" s="822"/>
      <c r="H28" s="4"/>
      <c r="I28" s="4"/>
      <c r="J28" s="4"/>
      <c r="K28" s="4"/>
    </row>
    <row r="29" spans="1:11" ht="27" customHeight="1">
      <c r="A29" s="4"/>
      <c r="B29" s="4"/>
      <c r="C29" s="125" t="s">
        <v>15</v>
      </c>
      <c r="D29" s="821" t="s">
        <v>2529</v>
      </c>
      <c r="E29" s="822"/>
      <c r="F29" s="822"/>
      <c r="G29" s="822"/>
      <c r="H29" s="4"/>
      <c r="I29" s="4"/>
      <c r="J29" s="4"/>
      <c r="K29" s="4"/>
    </row>
    <row r="30" spans="1:11" ht="15" customHeight="1">
      <c r="A30" s="4"/>
      <c r="B30" s="4"/>
      <c r="C30" s="13"/>
      <c r="D30" s="131">
        <v>2021</v>
      </c>
      <c r="E30" s="131">
        <v>2022</v>
      </c>
      <c r="F30" s="131">
        <v>2023</v>
      </c>
      <c r="G30" s="131">
        <v>2024</v>
      </c>
      <c r="H30" s="4"/>
      <c r="I30" s="4"/>
      <c r="J30" s="4"/>
      <c r="K30" s="4"/>
    </row>
    <row r="31" spans="1:11" ht="15" customHeight="1">
      <c r="A31" s="4"/>
      <c r="B31" s="4"/>
      <c r="C31" s="12"/>
      <c r="D31" s="132" t="s">
        <v>7</v>
      </c>
      <c r="E31" s="132" t="s">
        <v>8</v>
      </c>
      <c r="F31" s="132" t="s">
        <v>8</v>
      </c>
      <c r="G31" s="132" t="s">
        <v>8</v>
      </c>
      <c r="H31" s="4"/>
      <c r="I31" s="4"/>
      <c r="J31" s="4"/>
      <c r="K31" s="4"/>
    </row>
    <row r="32" spans="1:11" ht="14.1" customHeight="1">
      <c r="A32" s="4"/>
      <c r="B32" s="4"/>
      <c r="C32" s="7" t="s">
        <v>16</v>
      </c>
      <c r="D32" s="133" t="s">
        <v>531</v>
      </c>
      <c r="E32" s="133" t="s">
        <v>531</v>
      </c>
      <c r="F32" s="133" t="s">
        <v>531</v>
      </c>
      <c r="G32" s="133" t="s">
        <v>531</v>
      </c>
      <c r="H32" s="4"/>
      <c r="I32" s="4"/>
      <c r="J32" s="4"/>
      <c r="K32" s="4"/>
    </row>
    <row r="33" spans="1:11" ht="14.1" customHeight="1">
      <c r="A33" s="4"/>
      <c r="B33" s="4"/>
      <c r="C33" s="7" t="s">
        <v>680</v>
      </c>
      <c r="D33" s="133" t="s">
        <v>2530</v>
      </c>
      <c r="E33" s="133" t="s">
        <v>2531</v>
      </c>
      <c r="F33" s="133" t="s">
        <v>2532</v>
      </c>
      <c r="G33" s="133" t="s">
        <v>2533</v>
      </c>
      <c r="H33" s="4"/>
      <c r="I33" s="4"/>
      <c r="J33" s="4"/>
      <c r="K33" s="4"/>
    </row>
    <row r="34" spans="1:11" ht="14.1" customHeight="1">
      <c r="A34" s="4"/>
      <c r="B34" s="4"/>
      <c r="C34" s="7" t="s">
        <v>676</v>
      </c>
      <c r="D34" s="133" t="s">
        <v>2530</v>
      </c>
      <c r="E34" s="133" t="s">
        <v>2531</v>
      </c>
      <c r="F34" s="133" t="s">
        <v>2532</v>
      </c>
      <c r="G34" s="133" t="s">
        <v>2533</v>
      </c>
      <c r="H34" s="4"/>
      <c r="I34" s="4"/>
      <c r="J34" s="4"/>
      <c r="K34" s="4"/>
    </row>
    <row r="35" spans="1:11" ht="14.1" customHeight="1">
      <c r="A35" s="4"/>
      <c r="B35" s="4"/>
      <c r="C35" s="7" t="s">
        <v>477</v>
      </c>
      <c r="D35" s="133" t="s">
        <v>450</v>
      </c>
      <c r="E35" s="133" t="s">
        <v>474</v>
      </c>
      <c r="F35" s="133" t="s">
        <v>474</v>
      </c>
      <c r="G35" s="133" t="s">
        <v>474</v>
      </c>
      <c r="H35" s="4"/>
      <c r="I35" s="4"/>
      <c r="J35" s="4"/>
      <c r="K35" s="4"/>
    </row>
    <row r="36" spans="1:11" ht="14.1" customHeight="1">
      <c r="A36" s="4"/>
      <c r="B36" s="4"/>
      <c r="C36" s="7" t="s">
        <v>476</v>
      </c>
      <c r="D36" s="133" t="s">
        <v>450</v>
      </c>
      <c r="E36" s="133" t="s">
        <v>2534</v>
      </c>
      <c r="F36" s="133" t="s">
        <v>2535</v>
      </c>
      <c r="G36" s="133" t="s">
        <v>2536</v>
      </c>
      <c r="H36" s="4"/>
      <c r="I36" s="4"/>
      <c r="J36" s="4"/>
      <c r="K36" s="4"/>
    </row>
    <row r="37" spans="1:11" ht="14.1" customHeight="1">
      <c r="A37" s="4"/>
      <c r="B37" s="4"/>
      <c r="C37" s="7" t="s">
        <v>22</v>
      </c>
      <c r="D37" s="133" t="s">
        <v>450</v>
      </c>
      <c r="E37" s="133" t="s">
        <v>2534</v>
      </c>
      <c r="F37" s="133" t="s">
        <v>2535</v>
      </c>
      <c r="G37" s="133" t="s">
        <v>2536</v>
      </c>
      <c r="H37" s="4"/>
      <c r="I37" s="4"/>
      <c r="J37" s="4"/>
      <c r="K37" s="4"/>
    </row>
    <row r="38" spans="1:11" ht="14.1" customHeight="1">
      <c r="A38" s="4"/>
      <c r="B38" s="4"/>
      <c r="C38" s="823" t="s">
        <v>473</v>
      </c>
      <c r="D38" s="824"/>
      <c r="E38" s="824"/>
      <c r="F38" s="824"/>
      <c r="G38" s="824"/>
      <c r="H38" s="4"/>
      <c r="I38" s="4"/>
      <c r="J38" s="4"/>
      <c r="K38" s="4"/>
    </row>
    <row r="39" spans="1:11" ht="14.1" customHeight="1">
      <c r="A39" s="4"/>
      <c r="B39" s="4"/>
      <c r="C39" s="13"/>
      <c r="D39" s="131">
        <v>2021</v>
      </c>
      <c r="E39" s="131">
        <v>2022</v>
      </c>
      <c r="F39" s="131">
        <v>2023</v>
      </c>
      <c r="G39" s="131">
        <v>2024</v>
      </c>
      <c r="H39" s="4"/>
      <c r="I39" s="4"/>
      <c r="J39" s="4"/>
      <c r="K39" s="4"/>
    </row>
    <row r="40" spans="1:11" ht="14.1" customHeight="1">
      <c r="A40" s="4"/>
      <c r="B40" s="4"/>
      <c r="C40" s="12"/>
      <c r="D40" s="132" t="s">
        <v>7</v>
      </c>
      <c r="E40" s="132" t="s">
        <v>8</v>
      </c>
      <c r="F40" s="132" t="s">
        <v>8</v>
      </c>
      <c r="G40" s="132" t="s">
        <v>8</v>
      </c>
      <c r="H40" s="4"/>
      <c r="I40" s="4"/>
      <c r="J40" s="4"/>
      <c r="K40" s="4"/>
    </row>
    <row r="41" spans="1:11" ht="14.1" customHeight="1">
      <c r="A41" s="4"/>
      <c r="B41" s="4"/>
      <c r="C41" s="11" t="s">
        <v>470</v>
      </c>
      <c r="D41" s="128">
        <v>1129860000</v>
      </c>
      <c r="E41" s="128">
        <v>1140000000</v>
      </c>
      <c r="F41" s="128">
        <v>1140000000</v>
      </c>
      <c r="G41" s="128">
        <v>1140000000</v>
      </c>
      <c r="H41" s="4"/>
      <c r="I41" s="4"/>
      <c r="J41" s="4"/>
      <c r="K41" s="4"/>
    </row>
    <row r="42" spans="1:11" ht="14.1" customHeight="1">
      <c r="A42" s="4"/>
      <c r="B42" s="4"/>
      <c r="C42" s="11" t="s">
        <v>459</v>
      </c>
      <c r="D42" s="128">
        <v>1129860000</v>
      </c>
      <c r="E42" s="128">
        <v>1140000000</v>
      </c>
      <c r="F42" s="128">
        <v>1140000000</v>
      </c>
      <c r="G42" s="128">
        <v>1140000000</v>
      </c>
      <c r="H42" s="4"/>
      <c r="I42" s="4"/>
      <c r="J42" s="4"/>
      <c r="K42" s="4"/>
    </row>
    <row r="43" spans="1:11" ht="14.1" customHeight="1">
      <c r="A43" s="4"/>
      <c r="B43" s="4"/>
      <c r="C43" s="11" t="s">
        <v>463</v>
      </c>
      <c r="D43" s="128">
        <v>0</v>
      </c>
      <c r="E43" s="128">
        <v>0</v>
      </c>
      <c r="F43" s="128">
        <v>0</v>
      </c>
      <c r="G43" s="128">
        <v>0</v>
      </c>
      <c r="H43" s="4"/>
      <c r="I43" s="4"/>
      <c r="J43" s="4"/>
      <c r="K43" s="4"/>
    </row>
    <row r="44" spans="1:11" ht="14.1" customHeight="1">
      <c r="A44" s="4"/>
      <c r="B44" s="4"/>
      <c r="C44" s="11" t="s">
        <v>469</v>
      </c>
      <c r="D44" s="128">
        <v>185000000</v>
      </c>
      <c r="E44" s="128">
        <v>185000000</v>
      </c>
      <c r="F44" s="128">
        <v>185000000</v>
      </c>
      <c r="G44" s="128">
        <v>185000000</v>
      </c>
      <c r="H44" s="4"/>
      <c r="I44" s="4"/>
      <c r="J44" s="4"/>
      <c r="K44" s="4"/>
    </row>
    <row r="45" spans="1:11" ht="14.1" customHeight="1">
      <c r="A45" s="4"/>
      <c r="B45" s="4"/>
      <c r="C45" s="11" t="s">
        <v>459</v>
      </c>
      <c r="D45" s="128">
        <v>185000000</v>
      </c>
      <c r="E45" s="128">
        <v>185000000</v>
      </c>
      <c r="F45" s="128">
        <v>185000000</v>
      </c>
      <c r="G45" s="128">
        <v>185000000</v>
      </c>
      <c r="H45" s="4"/>
      <c r="I45" s="4"/>
      <c r="J45" s="4"/>
      <c r="K45" s="4"/>
    </row>
    <row r="46" spans="1:11" ht="14.1" customHeight="1">
      <c r="A46" s="4"/>
      <c r="B46" s="4"/>
      <c r="C46" s="11" t="s">
        <v>463</v>
      </c>
      <c r="D46" s="128">
        <v>0</v>
      </c>
      <c r="E46" s="128">
        <v>0</v>
      </c>
      <c r="F46" s="128">
        <v>0</v>
      </c>
      <c r="G46" s="128">
        <v>0</v>
      </c>
      <c r="H46" s="4"/>
      <c r="I46" s="4"/>
      <c r="J46" s="4"/>
      <c r="K46" s="4"/>
    </row>
    <row r="47" spans="1:11" ht="14.1" customHeight="1">
      <c r="A47" s="4"/>
      <c r="B47" s="4"/>
      <c r="C47" s="11" t="s">
        <v>468</v>
      </c>
      <c r="D47" s="128">
        <v>455000000</v>
      </c>
      <c r="E47" s="128">
        <v>496200000</v>
      </c>
      <c r="F47" s="128">
        <v>516600000</v>
      </c>
      <c r="G47" s="128">
        <v>621000000</v>
      </c>
      <c r="H47" s="4"/>
      <c r="I47" s="4"/>
      <c r="J47" s="4"/>
      <c r="K47" s="4"/>
    </row>
    <row r="48" spans="1:11" ht="14.1" customHeight="1">
      <c r="A48" s="4"/>
      <c r="B48" s="4"/>
      <c r="C48" s="11" t="s">
        <v>459</v>
      </c>
      <c r="D48" s="128">
        <v>451800000</v>
      </c>
      <c r="E48" s="128">
        <v>493200000</v>
      </c>
      <c r="F48" s="128">
        <v>513600000</v>
      </c>
      <c r="G48" s="128">
        <v>618000000</v>
      </c>
      <c r="H48" s="4"/>
      <c r="I48" s="4"/>
      <c r="J48" s="4"/>
      <c r="K48" s="4"/>
    </row>
    <row r="49" spans="1:11" ht="14.1" customHeight="1">
      <c r="A49" s="4"/>
      <c r="B49" s="4"/>
      <c r="C49" s="11" t="s">
        <v>463</v>
      </c>
      <c r="D49" s="128">
        <v>3200000</v>
      </c>
      <c r="E49" s="128">
        <v>3000000</v>
      </c>
      <c r="F49" s="128">
        <v>3000000</v>
      </c>
      <c r="G49" s="128">
        <v>3000000</v>
      </c>
      <c r="H49" s="4"/>
      <c r="I49" s="4"/>
      <c r="J49" s="4"/>
      <c r="K49" s="4"/>
    </row>
    <row r="50" spans="1:11" ht="14.1" customHeight="1">
      <c r="A50" s="4"/>
      <c r="B50" s="4"/>
      <c r="C50" s="11" t="s">
        <v>467</v>
      </c>
      <c r="D50" s="128">
        <v>0</v>
      </c>
      <c r="E50" s="128">
        <v>0</v>
      </c>
      <c r="F50" s="128">
        <v>0</v>
      </c>
      <c r="G50" s="128">
        <v>0</v>
      </c>
      <c r="H50" s="4"/>
      <c r="I50" s="4"/>
      <c r="J50" s="4"/>
      <c r="K50" s="4"/>
    </row>
    <row r="51" spans="1:11" ht="14.1" customHeight="1">
      <c r="A51" s="4"/>
      <c r="B51" s="4"/>
      <c r="C51" s="11" t="s">
        <v>459</v>
      </c>
      <c r="D51" s="128">
        <v>0</v>
      </c>
      <c r="E51" s="128">
        <v>0</v>
      </c>
      <c r="F51" s="128">
        <v>0</v>
      </c>
      <c r="G51" s="128">
        <v>0</v>
      </c>
      <c r="H51" s="4"/>
      <c r="I51" s="4"/>
      <c r="J51" s="4"/>
      <c r="K51" s="4"/>
    </row>
    <row r="52" spans="1:11" ht="14.1" customHeight="1">
      <c r="A52" s="4"/>
      <c r="B52" s="4"/>
      <c r="C52" s="11" t="s">
        <v>463</v>
      </c>
      <c r="D52" s="128">
        <v>0</v>
      </c>
      <c r="E52" s="128">
        <v>0</v>
      </c>
      <c r="F52" s="128">
        <v>0</v>
      </c>
      <c r="G52" s="128">
        <v>0</v>
      </c>
      <c r="H52" s="4"/>
      <c r="I52" s="4"/>
      <c r="J52" s="4"/>
      <c r="K52" s="4"/>
    </row>
    <row r="53" spans="1:11" ht="14.1" customHeight="1">
      <c r="A53" s="4"/>
      <c r="B53" s="4"/>
      <c r="C53" s="11" t="s">
        <v>472</v>
      </c>
      <c r="D53" s="128">
        <v>0</v>
      </c>
      <c r="E53" s="128">
        <v>0</v>
      </c>
      <c r="F53" s="128">
        <v>0</v>
      </c>
      <c r="G53" s="128">
        <v>0</v>
      </c>
      <c r="H53" s="4"/>
      <c r="I53" s="4"/>
      <c r="J53" s="4"/>
      <c r="K53" s="4"/>
    </row>
    <row r="54" spans="1:11" ht="14.1" customHeight="1">
      <c r="A54" s="4"/>
      <c r="B54" s="4"/>
      <c r="C54" s="11" t="s">
        <v>459</v>
      </c>
      <c r="D54" s="128">
        <v>0</v>
      </c>
      <c r="E54" s="128">
        <v>0</v>
      </c>
      <c r="F54" s="128">
        <v>0</v>
      </c>
      <c r="G54" s="128">
        <v>0</v>
      </c>
      <c r="H54" s="4"/>
      <c r="I54" s="4"/>
      <c r="J54" s="4"/>
      <c r="K54" s="4"/>
    </row>
    <row r="55" spans="1:11" ht="14.1" customHeight="1">
      <c r="A55" s="4"/>
      <c r="B55" s="4"/>
      <c r="C55" s="11" t="s">
        <v>463</v>
      </c>
      <c r="D55" s="128">
        <v>0</v>
      </c>
      <c r="E55" s="128">
        <v>0</v>
      </c>
      <c r="F55" s="128">
        <v>0</v>
      </c>
      <c r="G55" s="128">
        <v>0</v>
      </c>
      <c r="H55" s="4"/>
      <c r="I55" s="4"/>
      <c r="J55" s="4"/>
      <c r="K55" s="4"/>
    </row>
    <row r="56" spans="1:11" ht="14.1" customHeight="1">
      <c r="A56" s="4"/>
      <c r="B56" s="4"/>
      <c r="C56" s="11" t="s">
        <v>465</v>
      </c>
      <c r="D56" s="128">
        <v>0</v>
      </c>
      <c r="E56" s="128">
        <v>0</v>
      </c>
      <c r="F56" s="128">
        <v>0</v>
      </c>
      <c r="G56" s="128">
        <v>0</v>
      </c>
      <c r="H56" s="4"/>
      <c r="I56" s="4"/>
      <c r="J56" s="4"/>
      <c r="K56" s="4"/>
    </row>
    <row r="57" spans="1:11" ht="14.1" customHeight="1">
      <c r="A57" s="4"/>
      <c r="B57" s="4"/>
      <c r="C57" s="11" t="s">
        <v>459</v>
      </c>
      <c r="D57" s="128">
        <v>0</v>
      </c>
      <c r="E57" s="128">
        <v>0</v>
      </c>
      <c r="F57" s="128">
        <v>0</v>
      </c>
      <c r="G57" s="128">
        <v>0</v>
      </c>
      <c r="H57" s="4"/>
      <c r="I57" s="4"/>
      <c r="J57" s="4"/>
      <c r="K57" s="4"/>
    </row>
    <row r="58" spans="1:11" ht="14.1" customHeight="1">
      <c r="A58" s="4"/>
      <c r="B58" s="4"/>
      <c r="C58" s="11" t="s">
        <v>463</v>
      </c>
      <c r="D58" s="128">
        <v>0</v>
      </c>
      <c r="E58" s="128">
        <v>0</v>
      </c>
      <c r="F58" s="128">
        <v>0</v>
      </c>
      <c r="G58" s="128">
        <v>0</v>
      </c>
      <c r="H58" s="4"/>
      <c r="I58" s="4"/>
      <c r="J58" s="4"/>
      <c r="K58" s="4"/>
    </row>
    <row r="59" spans="1:11" ht="14.1" customHeight="1">
      <c r="A59" s="4"/>
      <c r="B59" s="4"/>
      <c r="C59" s="11" t="s">
        <v>464</v>
      </c>
      <c r="D59" s="128">
        <v>46640000</v>
      </c>
      <c r="E59" s="128">
        <v>32000000</v>
      </c>
      <c r="F59" s="128">
        <v>32000000</v>
      </c>
      <c r="G59" s="128">
        <v>32000000</v>
      </c>
      <c r="H59" s="4"/>
      <c r="I59" s="4"/>
      <c r="J59" s="4"/>
      <c r="K59" s="4"/>
    </row>
    <row r="60" spans="1:11" ht="14.1" customHeight="1">
      <c r="A60" s="4"/>
      <c r="B60" s="4"/>
      <c r="C60" s="11" t="s">
        <v>459</v>
      </c>
      <c r="D60" s="128">
        <v>46640000</v>
      </c>
      <c r="E60" s="128">
        <v>32000000</v>
      </c>
      <c r="F60" s="128">
        <v>32000000</v>
      </c>
      <c r="G60" s="128">
        <v>32000000</v>
      </c>
      <c r="H60" s="4"/>
      <c r="I60" s="4"/>
      <c r="J60" s="4"/>
      <c r="K60" s="4"/>
    </row>
    <row r="61" spans="1:11" ht="14.1" customHeight="1">
      <c r="A61" s="4"/>
      <c r="B61" s="4"/>
      <c r="C61" s="11" t="s">
        <v>463</v>
      </c>
      <c r="D61" s="128">
        <v>0</v>
      </c>
      <c r="E61" s="128">
        <v>0</v>
      </c>
      <c r="F61" s="128">
        <v>0</v>
      </c>
      <c r="G61" s="128">
        <v>0</v>
      </c>
      <c r="H61" s="4"/>
      <c r="I61" s="4"/>
      <c r="J61" s="4"/>
      <c r="K61" s="4"/>
    </row>
    <row r="62" spans="1:11" ht="14.1" customHeight="1">
      <c r="A62" s="4"/>
      <c r="B62" s="4"/>
      <c r="C62" s="11" t="s">
        <v>462</v>
      </c>
      <c r="D62" s="128">
        <v>0</v>
      </c>
      <c r="E62" s="128">
        <v>0</v>
      </c>
      <c r="F62" s="128">
        <v>0</v>
      </c>
      <c r="G62" s="128">
        <v>0</v>
      </c>
      <c r="H62" s="4"/>
      <c r="I62" s="4"/>
      <c r="J62" s="4"/>
      <c r="K62" s="4"/>
    </row>
    <row r="63" spans="1:11" ht="14.1" customHeight="1">
      <c r="A63" s="4"/>
      <c r="B63" s="4"/>
      <c r="C63" s="11" t="s">
        <v>459</v>
      </c>
      <c r="D63" s="128">
        <v>0</v>
      </c>
      <c r="E63" s="128">
        <v>0</v>
      </c>
      <c r="F63" s="128">
        <v>0</v>
      </c>
      <c r="G63" s="128">
        <v>0</v>
      </c>
      <c r="H63" s="4"/>
      <c r="I63" s="4"/>
      <c r="J63" s="4"/>
      <c r="K63" s="4"/>
    </row>
    <row r="64" spans="1:11" ht="14.1" customHeight="1">
      <c r="A64" s="4"/>
      <c r="B64" s="4"/>
      <c r="C64" s="11" t="s">
        <v>458</v>
      </c>
      <c r="D64" s="128">
        <v>0</v>
      </c>
      <c r="E64" s="128">
        <v>0</v>
      </c>
      <c r="F64" s="128">
        <v>0</v>
      </c>
      <c r="G64" s="128">
        <v>0</v>
      </c>
      <c r="H64" s="4"/>
      <c r="I64" s="4"/>
      <c r="J64" s="4"/>
      <c r="K64" s="4"/>
    </row>
    <row r="65" spans="1:11" ht="14.1" customHeight="1">
      <c r="A65" s="4"/>
      <c r="B65" s="4"/>
      <c r="C65" s="11" t="s">
        <v>457</v>
      </c>
      <c r="D65" s="128">
        <v>0</v>
      </c>
      <c r="E65" s="128">
        <v>0</v>
      </c>
      <c r="F65" s="128">
        <v>0</v>
      </c>
      <c r="G65" s="128">
        <v>0</v>
      </c>
      <c r="H65" s="4"/>
      <c r="I65" s="4"/>
      <c r="J65" s="4"/>
      <c r="K65" s="4"/>
    </row>
    <row r="66" spans="1:11" ht="14.1" customHeight="1">
      <c r="A66" s="4"/>
      <c r="B66" s="4"/>
      <c r="C66" s="11" t="s">
        <v>456</v>
      </c>
      <c r="D66" s="128">
        <v>0</v>
      </c>
      <c r="E66" s="128">
        <v>0</v>
      </c>
      <c r="F66" s="128">
        <v>0</v>
      </c>
      <c r="G66" s="128">
        <v>0</v>
      </c>
      <c r="H66" s="4"/>
      <c r="I66" s="4"/>
      <c r="J66" s="4"/>
      <c r="K66" s="4"/>
    </row>
    <row r="67" spans="1:11" ht="14.1" customHeight="1">
      <c r="A67" s="4"/>
      <c r="B67" s="4"/>
      <c r="C67" s="11" t="s">
        <v>455</v>
      </c>
      <c r="D67" s="128">
        <v>0</v>
      </c>
      <c r="E67" s="128">
        <v>0</v>
      </c>
      <c r="F67" s="128">
        <v>0</v>
      </c>
      <c r="G67" s="128">
        <v>0</v>
      </c>
      <c r="H67" s="4"/>
      <c r="I67" s="4"/>
      <c r="J67" s="4"/>
      <c r="K67" s="4"/>
    </row>
    <row r="68" spans="1:11" ht="14.1" customHeight="1">
      <c r="A68" s="4"/>
      <c r="B68" s="4"/>
      <c r="C68" s="11" t="s">
        <v>461</v>
      </c>
      <c r="D68" s="128">
        <v>0</v>
      </c>
      <c r="E68" s="128">
        <v>0</v>
      </c>
      <c r="F68" s="128">
        <v>0</v>
      </c>
      <c r="G68" s="128">
        <v>0</v>
      </c>
      <c r="H68" s="4"/>
      <c r="I68" s="4"/>
      <c r="J68" s="4"/>
      <c r="K68" s="4"/>
    </row>
    <row r="69" spans="1:11" ht="14.1" customHeight="1">
      <c r="A69" s="4"/>
      <c r="B69" s="4"/>
      <c r="C69" s="11" t="s">
        <v>459</v>
      </c>
      <c r="D69" s="128">
        <v>0</v>
      </c>
      <c r="E69" s="128">
        <v>0</v>
      </c>
      <c r="F69" s="128">
        <v>0</v>
      </c>
      <c r="G69" s="128">
        <v>0</v>
      </c>
      <c r="H69" s="4"/>
      <c r="I69" s="4"/>
      <c r="J69" s="4"/>
      <c r="K69" s="4"/>
    </row>
    <row r="70" spans="1:11" ht="14.1" customHeight="1">
      <c r="A70" s="4"/>
      <c r="B70" s="4"/>
      <c r="C70" s="11" t="s">
        <v>458</v>
      </c>
      <c r="D70" s="128">
        <v>0</v>
      </c>
      <c r="E70" s="128">
        <v>0</v>
      </c>
      <c r="F70" s="128">
        <v>0</v>
      </c>
      <c r="G70" s="128">
        <v>0</v>
      </c>
      <c r="H70" s="4"/>
      <c r="I70" s="4"/>
      <c r="J70" s="4"/>
      <c r="K70" s="4"/>
    </row>
    <row r="71" spans="1:11" ht="14.1" customHeight="1">
      <c r="A71" s="4"/>
      <c r="B71" s="4"/>
      <c r="C71" s="11" t="s">
        <v>457</v>
      </c>
      <c r="D71" s="128">
        <v>0</v>
      </c>
      <c r="E71" s="128">
        <v>0</v>
      </c>
      <c r="F71" s="128">
        <v>0</v>
      </c>
      <c r="G71" s="128">
        <v>0</v>
      </c>
      <c r="H71" s="4"/>
      <c r="I71" s="4"/>
      <c r="J71" s="4"/>
      <c r="K71" s="4"/>
    </row>
    <row r="72" spans="1:11" ht="14.1" customHeight="1">
      <c r="A72" s="4"/>
      <c r="B72" s="4"/>
      <c r="C72" s="11" t="s">
        <v>456</v>
      </c>
      <c r="D72" s="128">
        <v>0</v>
      </c>
      <c r="E72" s="128">
        <v>0</v>
      </c>
      <c r="F72" s="128">
        <v>0</v>
      </c>
      <c r="G72" s="128">
        <v>0</v>
      </c>
      <c r="H72" s="4"/>
      <c r="I72" s="4"/>
      <c r="J72" s="4"/>
      <c r="K72" s="4"/>
    </row>
    <row r="73" spans="1:11" ht="14.1" customHeight="1">
      <c r="A73" s="4"/>
      <c r="B73" s="4"/>
      <c r="C73" s="11" t="s">
        <v>455</v>
      </c>
      <c r="D73" s="128">
        <v>0</v>
      </c>
      <c r="E73" s="128">
        <v>0</v>
      </c>
      <c r="F73" s="128">
        <v>0</v>
      </c>
      <c r="G73" s="128">
        <v>0</v>
      </c>
      <c r="H73" s="4"/>
      <c r="I73" s="4"/>
      <c r="J73" s="4"/>
      <c r="K73" s="4"/>
    </row>
    <row r="74" spans="1:11" ht="14.1" customHeight="1">
      <c r="A74" s="4"/>
      <c r="B74" s="4"/>
      <c r="C74" s="11" t="s">
        <v>460</v>
      </c>
      <c r="D74" s="128">
        <v>0</v>
      </c>
      <c r="E74" s="128">
        <v>0</v>
      </c>
      <c r="F74" s="128">
        <v>0</v>
      </c>
      <c r="G74" s="128">
        <v>0</v>
      </c>
      <c r="H74" s="4"/>
      <c r="I74" s="4"/>
      <c r="J74" s="4"/>
      <c r="K74" s="4"/>
    </row>
    <row r="75" spans="1:11" ht="14.1" customHeight="1">
      <c r="A75" s="4"/>
      <c r="B75" s="4"/>
      <c r="C75" s="11" t="s">
        <v>459</v>
      </c>
      <c r="D75" s="128">
        <v>0</v>
      </c>
      <c r="E75" s="128">
        <v>0</v>
      </c>
      <c r="F75" s="128">
        <v>0</v>
      </c>
      <c r="G75" s="128">
        <v>0</v>
      </c>
      <c r="H75" s="4"/>
      <c r="I75" s="4"/>
      <c r="J75" s="4"/>
      <c r="K75" s="4"/>
    </row>
    <row r="76" spans="1:11" ht="14.1" customHeight="1">
      <c r="A76" s="4"/>
      <c r="B76" s="4"/>
      <c r="C76" s="11" t="s">
        <v>458</v>
      </c>
      <c r="D76" s="128">
        <v>0</v>
      </c>
      <c r="E76" s="128">
        <v>0</v>
      </c>
      <c r="F76" s="128">
        <v>0</v>
      </c>
      <c r="G76" s="128">
        <v>0</v>
      </c>
      <c r="H76" s="4"/>
      <c r="I76" s="4"/>
      <c r="J76" s="4"/>
      <c r="K76" s="4"/>
    </row>
    <row r="77" spans="1:11" ht="14.1" customHeight="1">
      <c r="A77" s="4"/>
      <c r="B77" s="4"/>
      <c r="C77" s="11" t="s">
        <v>457</v>
      </c>
      <c r="D77" s="128">
        <v>0</v>
      </c>
      <c r="E77" s="128">
        <v>0</v>
      </c>
      <c r="F77" s="128">
        <v>0</v>
      </c>
      <c r="G77" s="128">
        <v>0</v>
      </c>
      <c r="H77" s="4"/>
      <c r="I77" s="4"/>
      <c r="J77" s="4"/>
      <c r="K77" s="4"/>
    </row>
    <row r="78" spans="1:11" ht="14.1" customHeight="1">
      <c r="A78" s="4"/>
      <c r="B78" s="4"/>
      <c r="C78" s="11" t="s">
        <v>456</v>
      </c>
      <c r="D78" s="128">
        <v>0</v>
      </c>
      <c r="E78" s="128">
        <v>0</v>
      </c>
      <c r="F78" s="128">
        <v>0</v>
      </c>
      <c r="G78" s="128">
        <v>0</v>
      </c>
      <c r="H78" s="4"/>
      <c r="I78" s="4"/>
      <c r="J78" s="4"/>
      <c r="K78" s="4"/>
    </row>
    <row r="79" spans="1:11" ht="14.1" customHeight="1">
      <c r="A79" s="4"/>
      <c r="B79" s="4"/>
      <c r="C79" s="11" t="s">
        <v>455</v>
      </c>
      <c r="D79" s="128">
        <v>0</v>
      </c>
      <c r="E79" s="128">
        <v>0</v>
      </c>
      <c r="F79" s="128">
        <v>0</v>
      </c>
      <c r="G79" s="128">
        <v>0</v>
      </c>
      <c r="H79" s="4"/>
      <c r="I79" s="4"/>
      <c r="J79" s="4"/>
      <c r="K79" s="4"/>
    </row>
    <row r="80" spans="1:11" ht="14.1" customHeight="1">
      <c r="A80" s="4"/>
      <c r="B80" s="4"/>
      <c r="C80" s="11" t="s">
        <v>454</v>
      </c>
      <c r="D80" s="128">
        <v>0</v>
      </c>
      <c r="E80" s="128">
        <v>0</v>
      </c>
      <c r="F80" s="128">
        <v>0</v>
      </c>
      <c r="G80" s="128">
        <v>0</v>
      </c>
      <c r="H80" s="4"/>
      <c r="I80" s="4"/>
      <c r="J80" s="4"/>
      <c r="K80" s="4"/>
    </row>
    <row r="81" spans="1:11" ht="14.1" customHeight="1">
      <c r="A81" s="4"/>
      <c r="B81" s="4"/>
      <c r="C81" s="11" t="s">
        <v>453</v>
      </c>
      <c r="D81" s="128">
        <v>0</v>
      </c>
      <c r="E81" s="128">
        <v>0</v>
      </c>
      <c r="F81" s="128">
        <v>0</v>
      </c>
      <c r="G81" s="128">
        <v>0</v>
      </c>
      <c r="H81" s="4"/>
      <c r="I81" s="4"/>
      <c r="J81" s="4"/>
      <c r="K81" s="4"/>
    </row>
    <row r="82" spans="1:11" ht="14.1" customHeight="1">
      <c r="A82" s="4"/>
      <c r="B82" s="4"/>
      <c r="C82" s="10" t="s">
        <v>165</v>
      </c>
      <c r="D82" s="128">
        <v>1816500000</v>
      </c>
      <c r="E82" s="128">
        <v>1853200000</v>
      </c>
      <c r="F82" s="128">
        <v>1873600000</v>
      </c>
      <c r="G82" s="128">
        <v>1978000000</v>
      </c>
      <c r="H82" s="4"/>
      <c r="I82" s="4"/>
      <c r="J82" s="4"/>
      <c r="K82" s="4"/>
    </row>
    <row r="83" spans="1:11" ht="14.1" customHeight="1">
      <c r="A83" s="4"/>
      <c r="B83" s="4"/>
      <c r="C83" s="827" t="s">
        <v>44</v>
      </c>
      <c r="D83" s="828"/>
      <c r="E83" s="828"/>
      <c r="F83" s="828"/>
      <c r="G83" s="828"/>
      <c r="H83" s="4"/>
      <c r="I83" s="4"/>
      <c r="J83" s="4"/>
      <c r="K83" s="4"/>
    </row>
    <row r="84" spans="1:11" ht="14.1" customHeight="1">
      <c r="A84" s="4"/>
      <c r="B84" s="4"/>
      <c r="C84" s="124" t="s">
        <v>2537</v>
      </c>
      <c r="D84" s="827" t="s">
        <v>2538</v>
      </c>
      <c r="E84" s="828"/>
      <c r="F84" s="828"/>
      <c r="G84" s="828"/>
      <c r="H84" s="4"/>
      <c r="I84" s="4"/>
      <c r="J84" s="4"/>
      <c r="K84" s="4"/>
    </row>
    <row r="85" spans="1:11" ht="14.1" customHeight="1">
      <c r="A85" s="4"/>
      <c r="B85" s="4"/>
      <c r="C85" s="14" t="s">
        <v>484</v>
      </c>
      <c r="D85" s="825" t="s">
        <v>2539</v>
      </c>
      <c r="E85" s="826"/>
      <c r="F85" s="826"/>
      <c r="G85" s="826"/>
      <c r="H85" s="4"/>
      <c r="I85" s="4"/>
      <c r="J85" s="4"/>
      <c r="K85" s="4"/>
    </row>
    <row r="86" spans="1:11" ht="14.1" customHeight="1">
      <c r="A86" s="4"/>
      <c r="B86" s="4"/>
      <c r="C86" s="125" t="s">
        <v>482</v>
      </c>
      <c r="D86" s="821" t="s">
        <v>2540</v>
      </c>
      <c r="E86" s="822"/>
      <c r="F86" s="822"/>
      <c r="G86" s="822"/>
      <c r="H86" s="4"/>
      <c r="I86" s="4"/>
      <c r="J86" s="4"/>
      <c r="K86" s="4"/>
    </row>
    <row r="87" spans="1:11" ht="14.1" customHeight="1">
      <c r="A87" s="4"/>
      <c r="B87" s="4"/>
      <c r="C87" s="125" t="s">
        <v>15</v>
      </c>
      <c r="D87" s="821" t="s">
        <v>2541</v>
      </c>
      <c r="E87" s="822"/>
      <c r="F87" s="822"/>
      <c r="G87" s="822"/>
      <c r="H87" s="4"/>
      <c r="I87" s="4"/>
      <c r="J87" s="4"/>
      <c r="K87" s="4"/>
    </row>
    <row r="88" spans="1:11" ht="15" customHeight="1">
      <c r="A88" s="4"/>
      <c r="B88" s="4"/>
      <c r="C88" s="13"/>
      <c r="D88" s="131">
        <v>2021</v>
      </c>
      <c r="E88" s="131">
        <v>2022</v>
      </c>
      <c r="F88" s="131">
        <v>2023</v>
      </c>
      <c r="G88" s="131">
        <v>2024</v>
      </c>
      <c r="H88" s="4"/>
      <c r="I88" s="4"/>
      <c r="J88" s="4"/>
      <c r="K88" s="4"/>
    </row>
    <row r="89" spans="1:11" ht="15" customHeight="1">
      <c r="A89" s="4"/>
      <c r="B89" s="4"/>
      <c r="C89" s="12"/>
      <c r="D89" s="132" t="s">
        <v>7</v>
      </c>
      <c r="E89" s="132" t="s">
        <v>8</v>
      </c>
      <c r="F89" s="132" t="s">
        <v>8</v>
      </c>
      <c r="G89" s="132" t="s">
        <v>8</v>
      </c>
      <c r="H89" s="4"/>
      <c r="I89" s="4"/>
      <c r="J89" s="4"/>
      <c r="K89" s="4"/>
    </row>
    <row r="90" spans="1:11" ht="14.1" customHeight="1">
      <c r="A90" s="4"/>
      <c r="B90" s="4"/>
      <c r="C90" s="7" t="s">
        <v>16</v>
      </c>
      <c r="D90" s="133" t="s">
        <v>474</v>
      </c>
      <c r="E90" s="133" t="s">
        <v>545</v>
      </c>
      <c r="F90" s="133" t="s">
        <v>593</v>
      </c>
      <c r="G90" s="133" t="s">
        <v>593</v>
      </c>
      <c r="H90" s="4"/>
      <c r="I90" s="4"/>
      <c r="J90" s="4"/>
      <c r="K90" s="4"/>
    </row>
    <row r="91" spans="1:11" ht="14.1" customHeight="1">
      <c r="A91" s="4"/>
      <c r="B91" s="4"/>
      <c r="C91" s="7" t="s">
        <v>680</v>
      </c>
      <c r="D91" s="133" t="s">
        <v>2542</v>
      </c>
      <c r="E91" s="133" t="s">
        <v>2542</v>
      </c>
      <c r="F91" s="133" t="s">
        <v>2543</v>
      </c>
      <c r="G91" s="133" t="s">
        <v>2543</v>
      </c>
      <c r="H91" s="4"/>
      <c r="I91" s="4"/>
      <c r="J91" s="4"/>
      <c r="K91" s="4"/>
    </row>
    <row r="92" spans="1:11" ht="14.1" customHeight="1">
      <c r="A92" s="4"/>
      <c r="B92" s="4"/>
      <c r="C92" s="7" t="s">
        <v>676</v>
      </c>
      <c r="D92" s="133" t="s">
        <v>474</v>
      </c>
      <c r="E92" s="133" t="s">
        <v>2544</v>
      </c>
      <c r="F92" s="133" t="s">
        <v>2545</v>
      </c>
      <c r="G92" s="133" t="s">
        <v>2545</v>
      </c>
      <c r="H92" s="4"/>
      <c r="I92" s="4"/>
      <c r="J92" s="4"/>
      <c r="K92" s="4"/>
    </row>
    <row r="93" spans="1:11" ht="14.1" customHeight="1">
      <c r="A93" s="4"/>
      <c r="B93" s="4"/>
      <c r="C93" s="7" t="s">
        <v>477</v>
      </c>
      <c r="D93" s="133" t="s">
        <v>450</v>
      </c>
      <c r="E93" s="133" t="s">
        <v>450</v>
      </c>
      <c r="F93" s="133" t="s">
        <v>2546</v>
      </c>
      <c r="G93" s="133" t="s">
        <v>474</v>
      </c>
      <c r="H93" s="4"/>
      <c r="I93" s="4"/>
      <c r="J93" s="4"/>
      <c r="K93" s="4"/>
    </row>
    <row r="94" spans="1:11" ht="14.1" customHeight="1">
      <c r="A94" s="4"/>
      <c r="B94" s="4"/>
      <c r="C94" s="7" t="s">
        <v>476</v>
      </c>
      <c r="D94" s="133" t="s">
        <v>450</v>
      </c>
      <c r="E94" s="133" t="s">
        <v>474</v>
      </c>
      <c r="F94" s="133" t="s">
        <v>2547</v>
      </c>
      <c r="G94" s="133" t="s">
        <v>474</v>
      </c>
      <c r="H94" s="4"/>
      <c r="I94" s="4"/>
      <c r="J94" s="4"/>
      <c r="K94" s="4"/>
    </row>
    <row r="95" spans="1:11" ht="14.1" customHeight="1">
      <c r="A95" s="4"/>
      <c r="B95" s="4"/>
      <c r="C95" s="7" t="s">
        <v>22</v>
      </c>
      <c r="D95" s="133" t="s">
        <v>450</v>
      </c>
      <c r="E95" s="133" t="s">
        <v>450</v>
      </c>
      <c r="F95" s="133" t="s">
        <v>2548</v>
      </c>
      <c r="G95" s="133" t="s">
        <v>474</v>
      </c>
      <c r="H95" s="4"/>
      <c r="I95" s="4"/>
      <c r="J95" s="4"/>
      <c r="K95" s="4"/>
    </row>
    <row r="96" spans="1:11" ht="14.1" customHeight="1">
      <c r="A96" s="4"/>
      <c r="B96" s="4"/>
      <c r="C96" s="823" t="s">
        <v>473</v>
      </c>
      <c r="D96" s="824"/>
      <c r="E96" s="824"/>
      <c r="F96" s="824"/>
      <c r="G96" s="824"/>
      <c r="H96" s="4"/>
      <c r="I96" s="4"/>
      <c r="J96" s="4"/>
      <c r="K96" s="4"/>
    </row>
    <row r="97" spans="1:11" ht="14.1" customHeight="1">
      <c r="A97" s="4"/>
      <c r="B97" s="4"/>
      <c r="C97" s="13"/>
      <c r="D97" s="131">
        <v>2021</v>
      </c>
      <c r="E97" s="131">
        <v>2022</v>
      </c>
      <c r="F97" s="131">
        <v>2023</v>
      </c>
      <c r="G97" s="131">
        <v>2024</v>
      </c>
      <c r="H97" s="4"/>
      <c r="I97" s="4"/>
      <c r="J97" s="4"/>
      <c r="K97" s="4"/>
    </row>
    <row r="98" spans="1:11" ht="14.1" customHeight="1">
      <c r="A98" s="4"/>
      <c r="B98" s="4"/>
      <c r="C98" s="12"/>
      <c r="D98" s="132" t="s">
        <v>7</v>
      </c>
      <c r="E98" s="132" t="s">
        <v>8</v>
      </c>
      <c r="F98" s="132" t="s">
        <v>8</v>
      </c>
      <c r="G98" s="132" t="s">
        <v>8</v>
      </c>
      <c r="H98" s="4"/>
      <c r="I98" s="4"/>
      <c r="J98" s="4"/>
      <c r="K98" s="4"/>
    </row>
    <row r="99" spans="1:11" ht="14.1" customHeight="1">
      <c r="A99" s="4"/>
      <c r="B99" s="4"/>
      <c r="C99" s="11" t="s">
        <v>470</v>
      </c>
      <c r="D99" s="128">
        <v>0</v>
      </c>
      <c r="E99" s="128">
        <v>0</v>
      </c>
      <c r="F99" s="128">
        <v>0</v>
      </c>
      <c r="G99" s="128">
        <v>0</v>
      </c>
      <c r="H99" s="4"/>
      <c r="I99" s="4"/>
      <c r="J99" s="4"/>
      <c r="K99" s="4"/>
    </row>
    <row r="100" spans="1:11" ht="14.1" customHeight="1">
      <c r="A100" s="4"/>
      <c r="B100" s="4"/>
      <c r="C100" s="11" t="s">
        <v>459</v>
      </c>
      <c r="D100" s="128">
        <v>0</v>
      </c>
      <c r="E100" s="128">
        <v>0</v>
      </c>
      <c r="F100" s="128">
        <v>0</v>
      </c>
      <c r="G100" s="128">
        <v>0</v>
      </c>
      <c r="H100" s="4"/>
      <c r="I100" s="4"/>
      <c r="J100" s="4"/>
      <c r="K100" s="4"/>
    </row>
    <row r="101" spans="1:11" ht="14.1" customHeight="1">
      <c r="A101" s="4"/>
      <c r="B101" s="4"/>
      <c r="C101" s="11" t="s">
        <v>463</v>
      </c>
      <c r="D101" s="128">
        <v>0</v>
      </c>
      <c r="E101" s="128">
        <v>0</v>
      </c>
      <c r="F101" s="128">
        <v>0</v>
      </c>
      <c r="G101" s="128">
        <v>0</v>
      </c>
      <c r="H101" s="4"/>
      <c r="I101" s="4"/>
      <c r="J101" s="4"/>
      <c r="K101" s="4"/>
    </row>
    <row r="102" spans="1:11" ht="14.1" customHeight="1">
      <c r="A102" s="4"/>
      <c r="B102" s="4"/>
      <c r="C102" s="11" t="s">
        <v>469</v>
      </c>
      <c r="D102" s="128">
        <v>0</v>
      </c>
      <c r="E102" s="128">
        <v>0</v>
      </c>
      <c r="F102" s="128">
        <v>0</v>
      </c>
      <c r="G102" s="128">
        <v>0</v>
      </c>
      <c r="H102" s="4"/>
      <c r="I102" s="4"/>
      <c r="J102" s="4"/>
      <c r="K102" s="4"/>
    </row>
    <row r="103" spans="1:11" ht="14.1" customHeight="1">
      <c r="A103" s="4"/>
      <c r="B103" s="4"/>
      <c r="C103" s="11" t="s">
        <v>459</v>
      </c>
      <c r="D103" s="128">
        <v>0</v>
      </c>
      <c r="E103" s="128">
        <v>0</v>
      </c>
      <c r="F103" s="128">
        <v>0</v>
      </c>
      <c r="G103" s="128">
        <v>0</v>
      </c>
      <c r="H103" s="4"/>
      <c r="I103" s="4"/>
      <c r="J103" s="4"/>
      <c r="K103" s="4"/>
    </row>
    <row r="104" spans="1:11" ht="14.1" customHeight="1">
      <c r="A104" s="4"/>
      <c r="B104" s="4"/>
      <c r="C104" s="11" t="s">
        <v>463</v>
      </c>
      <c r="D104" s="128">
        <v>0</v>
      </c>
      <c r="E104" s="128">
        <v>0</v>
      </c>
      <c r="F104" s="128">
        <v>0</v>
      </c>
      <c r="G104" s="128">
        <v>0</v>
      </c>
      <c r="H104" s="4"/>
      <c r="I104" s="4"/>
      <c r="J104" s="4"/>
      <c r="K104" s="4"/>
    </row>
    <row r="105" spans="1:11" ht="14.1" customHeight="1">
      <c r="A105" s="4"/>
      <c r="B105" s="4"/>
      <c r="C105" s="11" t="s">
        <v>468</v>
      </c>
      <c r="D105" s="128">
        <v>0</v>
      </c>
      <c r="E105" s="128">
        <v>0</v>
      </c>
      <c r="F105" s="128">
        <v>0</v>
      </c>
      <c r="G105" s="128">
        <v>0</v>
      </c>
      <c r="H105" s="4"/>
      <c r="I105" s="4"/>
      <c r="J105" s="4"/>
      <c r="K105" s="4"/>
    </row>
    <row r="106" spans="1:11" ht="14.1" customHeight="1">
      <c r="A106" s="4"/>
      <c r="B106" s="4"/>
      <c r="C106" s="11" t="s">
        <v>459</v>
      </c>
      <c r="D106" s="128">
        <v>0</v>
      </c>
      <c r="E106" s="128">
        <v>0</v>
      </c>
      <c r="F106" s="128">
        <v>0</v>
      </c>
      <c r="G106" s="128">
        <v>0</v>
      </c>
      <c r="H106" s="4"/>
      <c r="I106" s="4"/>
      <c r="J106" s="4"/>
      <c r="K106" s="4"/>
    </row>
    <row r="107" spans="1:11" ht="14.1" customHeight="1">
      <c r="A107" s="4"/>
      <c r="B107" s="4"/>
      <c r="C107" s="11" t="s">
        <v>463</v>
      </c>
      <c r="D107" s="128">
        <v>0</v>
      </c>
      <c r="E107" s="128">
        <v>0</v>
      </c>
      <c r="F107" s="128">
        <v>0</v>
      </c>
      <c r="G107" s="128">
        <v>0</v>
      </c>
      <c r="H107" s="4"/>
      <c r="I107" s="4"/>
      <c r="J107" s="4"/>
      <c r="K107" s="4"/>
    </row>
    <row r="108" spans="1:11" ht="14.1" customHeight="1">
      <c r="A108" s="4"/>
      <c r="B108" s="4"/>
      <c r="C108" s="11" t="s">
        <v>467</v>
      </c>
      <c r="D108" s="128">
        <v>0</v>
      </c>
      <c r="E108" s="128">
        <v>0</v>
      </c>
      <c r="F108" s="128">
        <v>0</v>
      </c>
      <c r="G108" s="128">
        <v>0</v>
      </c>
      <c r="H108" s="4"/>
      <c r="I108" s="4"/>
      <c r="J108" s="4"/>
      <c r="K108" s="4"/>
    </row>
    <row r="109" spans="1:11" ht="14.1" customHeight="1">
      <c r="A109" s="4"/>
      <c r="B109" s="4"/>
      <c r="C109" s="11" t="s">
        <v>459</v>
      </c>
      <c r="D109" s="128">
        <v>0</v>
      </c>
      <c r="E109" s="128">
        <v>0</v>
      </c>
      <c r="F109" s="128">
        <v>0</v>
      </c>
      <c r="G109" s="128">
        <v>0</v>
      </c>
      <c r="H109" s="4"/>
      <c r="I109" s="4"/>
      <c r="J109" s="4"/>
      <c r="K109" s="4"/>
    </row>
    <row r="110" spans="1:11" ht="14.1" customHeight="1">
      <c r="A110" s="4"/>
      <c r="B110" s="4"/>
      <c r="C110" s="11" t="s">
        <v>463</v>
      </c>
      <c r="D110" s="128">
        <v>0</v>
      </c>
      <c r="E110" s="128">
        <v>0</v>
      </c>
      <c r="F110" s="128">
        <v>0</v>
      </c>
      <c r="G110" s="128">
        <v>0</v>
      </c>
      <c r="H110" s="4"/>
      <c r="I110" s="4"/>
      <c r="J110" s="4"/>
      <c r="K110" s="4"/>
    </row>
    <row r="111" spans="1:11" ht="14.1" customHeight="1">
      <c r="A111" s="4"/>
      <c r="B111" s="4"/>
      <c r="C111" s="11" t="s">
        <v>472</v>
      </c>
      <c r="D111" s="128">
        <v>0</v>
      </c>
      <c r="E111" s="128">
        <v>0</v>
      </c>
      <c r="F111" s="128">
        <v>0</v>
      </c>
      <c r="G111" s="128">
        <v>0</v>
      </c>
      <c r="H111" s="4"/>
      <c r="I111" s="4"/>
      <c r="J111" s="4"/>
      <c r="K111" s="4"/>
    </row>
    <row r="112" spans="1:11" ht="14.1" customHeight="1">
      <c r="A112" s="4"/>
      <c r="B112" s="4"/>
      <c r="C112" s="11" t="s">
        <v>459</v>
      </c>
      <c r="D112" s="128">
        <v>0</v>
      </c>
      <c r="E112" s="128">
        <v>0</v>
      </c>
      <c r="F112" s="128">
        <v>0</v>
      </c>
      <c r="G112" s="128">
        <v>0</v>
      </c>
      <c r="H112" s="4"/>
      <c r="I112" s="4"/>
      <c r="J112" s="4"/>
      <c r="K112" s="4"/>
    </row>
    <row r="113" spans="1:11" ht="14.1" customHeight="1">
      <c r="A113" s="4"/>
      <c r="B113" s="4"/>
      <c r="C113" s="11" t="s">
        <v>463</v>
      </c>
      <c r="D113" s="128">
        <v>0</v>
      </c>
      <c r="E113" s="128">
        <v>0</v>
      </c>
      <c r="F113" s="128">
        <v>0</v>
      </c>
      <c r="G113" s="128">
        <v>0</v>
      </c>
      <c r="H113" s="4"/>
      <c r="I113" s="4"/>
      <c r="J113" s="4"/>
      <c r="K113" s="4"/>
    </row>
    <row r="114" spans="1:11" ht="14.1" customHeight="1">
      <c r="A114" s="4"/>
      <c r="B114" s="4"/>
      <c r="C114" s="11" t="s">
        <v>465</v>
      </c>
      <c r="D114" s="128">
        <v>0</v>
      </c>
      <c r="E114" s="128">
        <v>0</v>
      </c>
      <c r="F114" s="128">
        <v>0</v>
      </c>
      <c r="G114" s="128">
        <v>0</v>
      </c>
      <c r="H114" s="4"/>
      <c r="I114" s="4"/>
      <c r="J114" s="4"/>
      <c r="K114" s="4"/>
    </row>
    <row r="115" spans="1:11" ht="14.1" customHeight="1">
      <c r="A115" s="4"/>
      <c r="B115" s="4"/>
      <c r="C115" s="11" t="s">
        <v>459</v>
      </c>
      <c r="D115" s="128">
        <v>0</v>
      </c>
      <c r="E115" s="128">
        <v>0</v>
      </c>
      <c r="F115" s="128">
        <v>0</v>
      </c>
      <c r="G115" s="128">
        <v>0</v>
      </c>
      <c r="H115" s="4"/>
      <c r="I115" s="4"/>
      <c r="J115" s="4"/>
      <c r="K115" s="4"/>
    </row>
    <row r="116" spans="1:11" ht="14.1" customHeight="1">
      <c r="A116" s="4"/>
      <c r="B116" s="4"/>
      <c r="C116" s="11" t="s">
        <v>463</v>
      </c>
      <c r="D116" s="128">
        <v>0</v>
      </c>
      <c r="E116" s="128">
        <v>0</v>
      </c>
      <c r="F116" s="128">
        <v>0</v>
      </c>
      <c r="G116" s="128">
        <v>0</v>
      </c>
      <c r="H116" s="4"/>
      <c r="I116" s="4"/>
      <c r="J116" s="4"/>
      <c r="K116" s="4"/>
    </row>
    <row r="117" spans="1:11" ht="14.1" customHeight="1">
      <c r="A117" s="4"/>
      <c r="B117" s="4"/>
      <c r="C117" s="11" t="s">
        <v>464</v>
      </c>
      <c r="D117" s="128">
        <v>0</v>
      </c>
      <c r="E117" s="128">
        <v>0</v>
      </c>
      <c r="F117" s="128">
        <v>0</v>
      </c>
      <c r="G117" s="128">
        <v>0</v>
      </c>
      <c r="H117" s="4"/>
      <c r="I117" s="4"/>
      <c r="J117" s="4"/>
      <c r="K117" s="4"/>
    </row>
    <row r="118" spans="1:11" ht="14.1" customHeight="1">
      <c r="A118" s="4"/>
      <c r="B118" s="4"/>
      <c r="C118" s="11" t="s">
        <v>459</v>
      </c>
      <c r="D118" s="128">
        <v>0</v>
      </c>
      <c r="E118" s="128">
        <v>0</v>
      </c>
      <c r="F118" s="128">
        <v>0</v>
      </c>
      <c r="G118" s="128">
        <v>0</v>
      </c>
      <c r="H118" s="4"/>
      <c r="I118" s="4"/>
      <c r="J118" s="4"/>
      <c r="K118" s="4"/>
    </row>
    <row r="119" spans="1:11" ht="14.1" customHeight="1">
      <c r="A119" s="4"/>
      <c r="B119" s="4"/>
      <c r="C119" s="11" t="s">
        <v>463</v>
      </c>
      <c r="D119" s="128">
        <v>0</v>
      </c>
      <c r="E119" s="128">
        <v>0</v>
      </c>
      <c r="F119" s="128">
        <v>0</v>
      </c>
      <c r="G119" s="128">
        <v>0</v>
      </c>
      <c r="H119" s="4"/>
      <c r="I119" s="4"/>
      <c r="J119" s="4"/>
      <c r="K119" s="4"/>
    </row>
    <row r="120" spans="1:11" ht="14.1" customHeight="1">
      <c r="A120" s="4"/>
      <c r="B120" s="4"/>
      <c r="C120" s="11" t="s">
        <v>462</v>
      </c>
      <c r="D120" s="128">
        <v>0</v>
      </c>
      <c r="E120" s="128">
        <v>0</v>
      </c>
      <c r="F120" s="128">
        <v>0</v>
      </c>
      <c r="G120" s="128">
        <v>0</v>
      </c>
      <c r="H120" s="4"/>
      <c r="I120" s="4"/>
      <c r="J120" s="4"/>
      <c r="K120" s="4"/>
    </row>
    <row r="121" spans="1:11" ht="14.1" customHeight="1">
      <c r="A121" s="4"/>
      <c r="B121" s="4"/>
      <c r="C121" s="11" t="s">
        <v>459</v>
      </c>
      <c r="D121" s="128">
        <v>0</v>
      </c>
      <c r="E121" s="128">
        <v>0</v>
      </c>
      <c r="F121" s="128">
        <v>0</v>
      </c>
      <c r="G121" s="128">
        <v>0</v>
      </c>
      <c r="H121" s="4"/>
      <c r="I121" s="4"/>
      <c r="J121" s="4"/>
      <c r="K121" s="4"/>
    </row>
    <row r="122" spans="1:11" ht="14.1" customHeight="1">
      <c r="A122" s="4"/>
      <c r="B122" s="4"/>
      <c r="C122" s="11" t="s">
        <v>458</v>
      </c>
      <c r="D122" s="128">
        <v>0</v>
      </c>
      <c r="E122" s="128">
        <v>0</v>
      </c>
      <c r="F122" s="128">
        <v>0</v>
      </c>
      <c r="G122" s="128">
        <v>0</v>
      </c>
      <c r="H122" s="4"/>
      <c r="I122" s="4"/>
      <c r="J122" s="4"/>
      <c r="K122" s="4"/>
    </row>
    <row r="123" spans="1:11" ht="14.1" customHeight="1">
      <c r="A123" s="4"/>
      <c r="B123" s="4"/>
      <c r="C123" s="11" t="s">
        <v>457</v>
      </c>
      <c r="D123" s="128">
        <v>0</v>
      </c>
      <c r="E123" s="128">
        <v>0</v>
      </c>
      <c r="F123" s="128">
        <v>0</v>
      </c>
      <c r="G123" s="128">
        <v>0</v>
      </c>
      <c r="H123" s="4"/>
      <c r="I123" s="4"/>
      <c r="J123" s="4"/>
      <c r="K123" s="4"/>
    </row>
    <row r="124" spans="1:11" ht="14.1" customHeight="1">
      <c r="A124" s="4"/>
      <c r="B124" s="4"/>
      <c r="C124" s="11" t="s">
        <v>456</v>
      </c>
      <c r="D124" s="128">
        <v>0</v>
      </c>
      <c r="E124" s="128">
        <v>0</v>
      </c>
      <c r="F124" s="128">
        <v>0</v>
      </c>
      <c r="G124" s="128">
        <v>0</v>
      </c>
      <c r="H124" s="4"/>
      <c r="I124" s="4"/>
      <c r="J124" s="4"/>
      <c r="K124" s="4"/>
    </row>
    <row r="125" spans="1:11" ht="14.1" customHeight="1">
      <c r="A125" s="4"/>
      <c r="B125" s="4"/>
      <c r="C125" s="11" t="s">
        <v>455</v>
      </c>
      <c r="D125" s="128">
        <v>0</v>
      </c>
      <c r="E125" s="128">
        <v>0</v>
      </c>
      <c r="F125" s="128">
        <v>0</v>
      </c>
      <c r="G125" s="128">
        <v>0</v>
      </c>
      <c r="H125" s="4"/>
      <c r="I125" s="4"/>
      <c r="J125" s="4"/>
      <c r="K125" s="4"/>
    </row>
    <row r="126" spans="1:11" ht="14.1" customHeight="1">
      <c r="A126" s="4"/>
      <c r="B126" s="4"/>
      <c r="C126" s="11" t="s">
        <v>461</v>
      </c>
      <c r="D126" s="128">
        <v>940000</v>
      </c>
      <c r="E126" s="128">
        <v>940000</v>
      </c>
      <c r="F126" s="128">
        <v>930000</v>
      </c>
      <c r="G126" s="128">
        <v>930000</v>
      </c>
      <c r="H126" s="4"/>
      <c r="I126" s="4"/>
      <c r="J126" s="4"/>
      <c r="K126" s="4"/>
    </row>
    <row r="127" spans="1:11" ht="14.1" customHeight="1">
      <c r="A127" s="4"/>
      <c r="B127" s="4"/>
      <c r="C127" s="11" t="s">
        <v>459</v>
      </c>
      <c r="D127" s="128">
        <v>940000</v>
      </c>
      <c r="E127" s="128">
        <v>940000</v>
      </c>
      <c r="F127" s="128">
        <v>930000</v>
      </c>
      <c r="G127" s="128">
        <v>930000</v>
      </c>
      <c r="H127" s="4"/>
      <c r="I127" s="4"/>
      <c r="J127" s="4"/>
      <c r="K127" s="4"/>
    </row>
    <row r="128" spans="1:11" ht="14.1" customHeight="1">
      <c r="A128" s="4"/>
      <c r="B128" s="4"/>
      <c r="C128" s="11" t="s">
        <v>458</v>
      </c>
      <c r="D128" s="128">
        <v>0</v>
      </c>
      <c r="E128" s="128">
        <v>0</v>
      </c>
      <c r="F128" s="128">
        <v>0</v>
      </c>
      <c r="G128" s="128">
        <v>0</v>
      </c>
      <c r="H128" s="4"/>
      <c r="I128" s="4"/>
      <c r="J128" s="4"/>
      <c r="K128" s="4"/>
    </row>
    <row r="129" spans="1:11" ht="14.1" customHeight="1">
      <c r="A129" s="4"/>
      <c r="B129" s="4"/>
      <c r="C129" s="11" t="s">
        <v>457</v>
      </c>
      <c r="D129" s="128">
        <v>0</v>
      </c>
      <c r="E129" s="128">
        <v>0</v>
      </c>
      <c r="F129" s="128">
        <v>0</v>
      </c>
      <c r="G129" s="128">
        <v>0</v>
      </c>
      <c r="H129" s="4"/>
      <c r="I129" s="4"/>
      <c r="J129" s="4"/>
      <c r="K129" s="4"/>
    </row>
    <row r="130" spans="1:11" ht="14.1" customHeight="1">
      <c r="A130" s="4"/>
      <c r="B130" s="4"/>
      <c r="C130" s="11" t="s">
        <v>456</v>
      </c>
      <c r="D130" s="128">
        <v>0</v>
      </c>
      <c r="E130" s="128">
        <v>0</v>
      </c>
      <c r="F130" s="128">
        <v>0</v>
      </c>
      <c r="G130" s="128">
        <v>0</v>
      </c>
      <c r="H130" s="4"/>
      <c r="I130" s="4"/>
      <c r="J130" s="4"/>
      <c r="K130" s="4"/>
    </row>
    <row r="131" spans="1:11" ht="14.1" customHeight="1">
      <c r="A131" s="4"/>
      <c r="B131" s="4"/>
      <c r="C131" s="11" t="s">
        <v>455</v>
      </c>
      <c r="D131" s="128">
        <v>0</v>
      </c>
      <c r="E131" s="128">
        <v>0</v>
      </c>
      <c r="F131" s="128">
        <v>0</v>
      </c>
      <c r="G131" s="128">
        <v>0</v>
      </c>
      <c r="H131" s="4"/>
      <c r="I131" s="4"/>
      <c r="J131" s="4"/>
      <c r="K131" s="4"/>
    </row>
    <row r="132" spans="1:11" ht="14.1" customHeight="1">
      <c r="A132" s="4"/>
      <c r="B132" s="4"/>
      <c r="C132" s="11" t="s">
        <v>460</v>
      </c>
      <c r="D132" s="128">
        <v>0</v>
      </c>
      <c r="E132" s="128">
        <v>0</v>
      </c>
      <c r="F132" s="128">
        <v>0</v>
      </c>
      <c r="G132" s="128">
        <v>0</v>
      </c>
      <c r="H132" s="4"/>
      <c r="I132" s="4"/>
      <c r="J132" s="4"/>
      <c r="K132" s="4"/>
    </row>
    <row r="133" spans="1:11" ht="14.1" customHeight="1">
      <c r="A133" s="4"/>
      <c r="B133" s="4"/>
      <c r="C133" s="11" t="s">
        <v>459</v>
      </c>
      <c r="D133" s="128">
        <v>0</v>
      </c>
      <c r="E133" s="128">
        <v>0</v>
      </c>
      <c r="F133" s="128">
        <v>0</v>
      </c>
      <c r="G133" s="128">
        <v>0</v>
      </c>
      <c r="H133" s="4"/>
      <c r="I133" s="4"/>
      <c r="J133" s="4"/>
      <c r="K133" s="4"/>
    </row>
    <row r="134" spans="1:11" ht="14.1" customHeight="1">
      <c r="A134" s="4"/>
      <c r="B134" s="4"/>
      <c r="C134" s="11" t="s">
        <v>458</v>
      </c>
      <c r="D134" s="128">
        <v>0</v>
      </c>
      <c r="E134" s="128">
        <v>0</v>
      </c>
      <c r="F134" s="128">
        <v>0</v>
      </c>
      <c r="G134" s="128">
        <v>0</v>
      </c>
      <c r="H134" s="4"/>
      <c r="I134" s="4"/>
      <c r="J134" s="4"/>
      <c r="K134" s="4"/>
    </row>
    <row r="135" spans="1:11" ht="14.1" customHeight="1">
      <c r="A135" s="4"/>
      <c r="B135" s="4"/>
      <c r="C135" s="11" t="s">
        <v>457</v>
      </c>
      <c r="D135" s="128">
        <v>0</v>
      </c>
      <c r="E135" s="128">
        <v>0</v>
      </c>
      <c r="F135" s="128">
        <v>0</v>
      </c>
      <c r="G135" s="128">
        <v>0</v>
      </c>
      <c r="H135" s="4"/>
      <c r="I135" s="4"/>
      <c r="J135" s="4"/>
      <c r="K135" s="4"/>
    </row>
    <row r="136" spans="1:11" ht="14.1" customHeight="1">
      <c r="A136" s="4"/>
      <c r="B136" s="4"/>
      <c r="C136" s="11" t="s">
        <v>456</v>
      </c>
      <c r="D136" s="128">
        <v>0</v>
      </c>
      <c r="E136" s="128">
        <v>0</v>
      </c>
      <c r="F136" s="128">
        <v>0</v>
      </c>
      <c r="G136" s="128">
        <v>0</v>
      </c>
      <c r="H136" s="4"/>
      <c r="I136" s="4"/>
      <c r="J136" s="4"/>
      <c r="K136" s="4"/>
    </row>
    <row r="137" spans="1:11" ht="14.1" customHeight="1">
      <c r="A137" s="4"/>
      <c r="B137" s="4"/>
      <c r="C137" s="11" t="s">
        <v>455</v>
      </c>
      <c r="D137" s="128">
        <v>0</v>
      </c>
      <c r="E137" s="128">
        <v>0</v>
      </c>
      <c r="F137" s="128">
        <v>0</v>
      </c>
      <c r="G137" s="128">
        <v>0</v>
      </c>
      <c r="H137" s="4"/>
      <c r="I137" s="4"/>
      <c r="J137" s="4"/>
      <c r="K137" s="4"/>
    </row>
    <row r="138" spans="1:11" ht="14.1" customHeight="1">
      <c r="A138" s="4"/>
      <c r="B138" s="4"/>
      <c r="C138" s="11" t="s">
        <v>454</v>
      </c>
      <c r="D138" s="128">
        <v>0</v>
      </c>
      <c r="E138" s="128">
        <v>0</v>
      </c>
      <c r="F138" s="128">
        <v>0</v>
      </c>
      <c r="G138" s="128">
        <v>0</v>
      </c>
      <c r="H138" s="4"/>
      <c r="I138" s="4"/>
      <c r="J138" s="4"/>
      <c r="K138" s="4"/>
    </row>
    <row r="139" spans="1:11" ht="14.1" customHeight="1">
      <c r="A139" s="4"/>
      <c r="B139" s="4"/>
      <c r="C139" s="11" t="s">
        <v>453</v>
      </c>
      <c r="D139" s="128">
        <v>0</v>
      </c>
      <c r="E139" s="128">
        <v>0</v>
      </c>
      <c r="F139" s="128">
        <v>0</v>
      </c>
      <c r="G139" s="128">
        <v>0</v>
      </c>
      <c r="H139" s="4"/>
      <c r="I139" s="4"/>
      <c r="J139" s="4"/>
      <c r="K139" s="4"/>
    </row>
    <row r="140" spans="1:11" ht="14.1" customHeight="1">
      <c r="A140" s="4"/>
      <c r="B140" s="4"/>
      <c r="C140" s="10" t="s">
        <v>165</v>
      </c>
      <c r="D140" s="128">
        <v>940000</v>
      </c>
      <c r="E140" s="128">
        <v>940000</v>
      </c>
      <c r="F140" s="128">
        <v>930000</v>
      </c>
      <c r="G140" s="128">
        <v>930000</v>
      </c>
      <c r="H140" s="4"/>
      <c r="I140" s="4"/>
      <c r="J140" s="4"/>
      <c r="K140" s="4"/>
    </row>
    <row r="141" spans="1:11" ht="18" customHeight="1">
      <c r="A141" s="4"/>
      <c r="B141" s="4"/>
      <c r="C141" s="14" t="s">
        <v>484</v>
      </c>
      <c r="D141" s="825" t="s">
        <v>2549</v>
      </c>
      <c r="E141" s="826"/>
      <c r="F141" s="826"/>
      <c r="G141" s="826"/>
      <c r="H141" s="4"/>
      <c r="I141" s="4"/>
      <c r="J141" s="4"/>
      <c r="K141" s="4"/>
    </row>
    <row r="142" spans="1:11" ht="18" customHeight="1">
      <c r="A142" s="4"/>
      <c r="B142" s="4"/>
      <c r="C142" s="125" t="s">
        <v>482</v>
      </c>
      <c r="D142" s="821" t="s">
        <v>2550</v>
      </c>
      <c r="E142" s="822"/>
      <c r="F142" s="822"/>
      <c r="G142" s="822"/>
      <c r="H142" s="4"/>
      <c r="I142" s="4"/>
      <c r="J142" s="4"/>
      <c r="K142" s="4"/>
    </row>
    <row r="143" spans="1:11" ht="18" customHeight="1">
      <c r="A143" s="4"/>
      <c r="B143" s="4"/>
      <c r="C143" s="125" t="s">
        <v>15</v>
      </c>
      <c r="D143" s="821" t="s">
        <v>2551</v>
      </c>
      <c r="E143" s="822"/>
      <c r="F143" s="822"/>
      <c r="G143" s="822"/>
      <c r="H143" s="4"/>
      <c r="I143" s="4"/>
      <c r="J143" s="4"/>
      <c r="K143" s="4"/>
    </row>
    <row r="144" spans="1:11" ht="15" customHeight="1">
      <c r="A144" s="4"/>
      <c r="B144" s="4"/>
      <c r="C144" s="13"/>
      <c r="D144" s="131">
        <v>2021</v>
      </c>
      <c r="E144" s="131">
        <v>2022</v>
      </c>
      <c r="F144" s="131">
        <v>2023</v>
      </c>
      <c r="G144" s="131">
        <v>2024</v>
      </c>
      <c r="H144" s="4"/>
      <c r="I144" s="4"/>
      <c r="J144" s="4"/>
      <c r="K144" s="4"/>
    </row>
    <row r="145" spans="1:11" ht="15" customHeight="1">
      <c r="A145" s="4"/>
      <c r="B145" s="4"/>
      <c r="C145" s="12"/>
      <c r="D145" s="132" t="s">
        <v>7</v>
      </c>
      <c r="E145" s="132" t="s">
        <v>8</v>
      </c>
      <c r="F145" s="132" t="s">
        <v>8</v>
      </c>
      <c r="G145" s="132" t="s">
        <v>8</v>
      </c>
      <c r="H145" s="4"/>
      <c r="I145" s="4"/>
      <c r="J145" s="4"/>
      <c r="K145" s="4"/>
    </row>
    <row r="146" spans="1:11" ht="14.1" customHeight="1">
      <c r="A146" s="4"/>
      <c r="B146" s="4"/>
      <c r="C146" s="7" t="s">
        <v>16</v>
      </c>
      <c r="D146" s="133" t="s">
        <v>474</v>
      </c>
      <c r="E146" s="133" t="s">
        <v>2552</v>
      </c>
      <c r="F146" s="133" t="s">
        <v>2553</v>
      </c>
      <c r="G146" s="133" t="s">
        <v>2554</v>
      </c>
      <c r="H146" s="4"/>
      <c r="I146" s="4"/>
      <c r="J146" s="4"/>
      <c r="K146" s="4"/>
    </row>
    <row r="147" spans="1:11" ht="14.1" customHeight="1">
      <c r="A147" s="4"/>
      <c r="B147" s="4"/>
      <c r="C147" s="7" t="s">
        <v>680</v>
      </c>
      <c r="D147" s="133" t="s">
        <v>2555</v>
      </c>
      <c r="E147" s="133" t="s">
        <v>2556</v>
      </c>
      <c r="F147" s="133" t="s">
        <v>2557</v>
      </c>
      <c r="G147" s="133" t="s">
        <v>2558</v>
      </c>
      <c r="H147" s="4"/>
      <c r="I147" s="4"/>
      <c r="J147" s="4"/>
      <c r="K147" s="4"/>
    </row>
    <row r="148" spans="1:11" ht="14.1" customHeight="1">
      <c r="A148" s="4"/>
      <c r="B148" s="4"/>
      <c r="C148" s="7" t="s">
        <v>676</v>
      </c>
      <c r="D148" s="133" t="s">
        <v>474</v>
      </c>
      <c r="E148" s="133" t="s">
        <v>2559</v>
      </c>
      <c r="F148" s="133" t="s">
        <v>2560</v>
      </c>
      <c r="G148" s="133" t="s">
        <v>2561</v>
      </c>
      <c r="H148" s="4"/>
      <c r="I148" s="4"/>
      <c r="J148" s="4"/>
      <c r="K148" s="4"/>
    </row>
    <row r="149" spans="1:11" ht="14.1" customHeight="1">
      <c r="A149" s="4"/>
      <c r="B149" s="4"/>
      <c r="C149" s="7" t="s">
        <v>477</v>
      </c>
      <c r="D149" s="133" t="s">
        <v>450</v>
      </c>
      <c r="E149" s="133" t="s">
        <v>450</v>
      </c>
      <c r="F149" s="133" t="s">
        <v>2562</v>
      </c>
      <c r="G149" s="133" t="s">
        <v>2563</v>
      </c>
      <c r="H149" s="4"/>
      <c r="I149" s="4"/>
      <c r="J149" s="4"/>
      <c r="K149" s="4"/>
    </row>
    <row r="150" spans="1:11" ht="14.1" customHeight="1">
      <c r="A150" s="4"/>
      <c r="B150" s="4"/>
      <c r="C150" s="7" t="s">
        <v>476</v>
      </c>
      <c r="D150" s="133" t="s">
        <v>450</v>
      </c>
      <c r="E150" s="133" t="s">
        <v>2564</v>
      </c>
      <c r="F150" s="133" t="s">
        <v>2565</v>
      </c>
      <c r="G150" s="133" t="s">
        <v>2566</v>
      </c>
      <c r="H150" s="4"/>
      <c r="I150" s="4"/>
      <c r="J150" s="4"/>
      <c r="K150" s="4"/>
    </row>
    <row r="151" spans="1:11" ht="14.1" customHeight="1">
      <c r="A151" s="4"/>
      <c r="B151" s="4"/>
      <c r="C151" s="7" t="s">
        <v>22</v>
      </c>
      <c r="D151" s="133" t="s">
        <v>450</v>
      </c>
      <c r="E151" s="133" t="s">
        <v>450</v>
      </c>
      <c r="F151" s="133" t="s">
        <v>2567</v>
      </c>
      <c r="G151" s="133" t="s">
        <v>2568</v>
      </c>
      <c r="H151" s="4"/>
      <c r="I151" s="4"/>
      <c r="J151" s="4"/>
      <c r="K151" s="4"/>
    </row>
    <row r="152" spans="1:11" ht="14.1" customHeight="1">
      <c r="A152" s="4"/>
      <c r="B152" s="4"/>
      <c r="C152" s="823" t="s">
        <v>473</v>
      </c>
      <c r="D152" s="824"/>
      <c r="E152" s="824"/>
      <c r="F152" s="824"/>
      <c r="G152" s="824"/>
      <c r="H152" s="4"/>
      <c r="I152" s="4"/>
      <c r="J152" s="4"/>
      <c r="K152" s="4"/>
    </row>
    <row r="153" spans="1:11" ht="14.1" customHeight="1">
      <c r="A153" s="4"/>
      <c r="B153" s="4"/>
      <c r="C153" s="13"/>
      <c r="D153" s="131">
        <v>2021</v>
      </c>
      <c r="E153" s="131">
        <v>2022</v>
      </c>
      <c r="F153" s="131">
        <v>2023</v>
      </c>
      <c r="G153" s="131">
        <v>2024</v>
      </c>
      <c r="H153" s="4"/>
      <c r="I153" s="4"/>
      <c r="J153" s="4"/>
      <c r="K153" s="4"/>
    </row>
    <row r="154" spans="1:11" ht="14.1" customHeight="1">
      <c r="A154" s="4"/>
      <c r="B154" s="4"/>
      <c r="C154" s="12"/>
      <c r="D154" s="132" t="s">
        <v>7</v>
      </c>
      <c r="E154" s="132" t="s">
        <v>8</v>
      </c>
      <c r="F154" s="132" t="s">
        <v>8</v>
      </c>
      <c r="G154" s="132" t="s">
        <v>8</v>
      </c>
      <c r="H154" s="4"/>
      <c r="I154" s="4"/>
      <c r="J154" s="4"/>
      <c r="K154" s="4"/>
    </row>
    <row r="155" spans="1:11" ht="14.1" customHeight="1">
      <c r="A155" s="4"/>
      <c r="B155" s="4"/>
      <c r="C155" s="11" t="s">
        <v>470</v>
      </c>
      <c r="D155" s="128">
        <v>0</v>
      </c>
      <c r="E155" s="128">
        <v>0</v>
      </c>
      <c r="F155" s="128">
        <v>0</v>
      </c>
      <c r="G155" s="128">
        <v>0</v>
      </c>
      <c r="H155" s="4"/>
      <c r="I155" s="4"/>
      <c r="J155" s="4"/>
      <c r="K155" s="4"/>
    </row>
    <row r="156" spans="1:11" ht="14.1" customHeight="1">
      <c r="A156" s="4"/>
      <c r="B156" s="4"/>
      <c r="C156" s="11" t="s">
        <v>459</v>
      </c>
      <c r="D156" s="128">
        <v>0</v>
      </c>
      <c r="E156" s="128">
        <v>0</v>
      </c>
      <c r="F156" s="128">
        <v>0</v>
      </c>
      <c r="G156" s="128">
        <v>0</v>
      </c>
      <c r="H156" s="4"/>
      <c r="I156" s="4"/>
      <c r="J156" s="4"/>
      <c r="K156" s="4"/>
    </row>
    <row r="157" spans="1:11" ht="14.1" customHeight="1">
      <c r="A157" s="4"/>
      <c r="B157" s="4"/>
      <c r="C157" s="11" t="s">
        <v>463</v>
      </c>
      <c r="D157" s="128">
        <v>0</v>
      </c>
      <c r="E157" s="128">
        <v>0</v>
      </c>
      <c r="F157" s="128">
        <v>0</v>
      </c>
      <c r="G157" s="128">
        <v>0</v>
      </c>
      <c r="H157" s="4"/>
      <c r="I157" s="4"/>
      <c r="J157" s="4"/>
      <c r="K157" s="4"/>
    </row>
    <row r="158" spans="1:11" ht="14.1" customHeight="1">
      <c r="A158" s="4"/>
      <c r="B158" s="4"/>
      <c r="C158" s="11" t="s">
        <v>469</v>
      </c>
      <c r="D158" s="128">
        <v>0</v>
      </c>
      <c r="E158" s="128">
        <v>0</v>
      </c>
      <c r="F158" s="128">
        <v>0</v>
      </c>
      <c r="G158" s="128">
        <v>0</v>
      </c>
      <c r="H158" s="4"/>
      <c r="I158" s="4"/>
      <c r="J158" s="4"/>
      <c r="K158" s="4"/>
    </row>
    <row r="159" spans="1:11" ht="14.1" customHeight="1">
      <c r="A159" s="4"/>
      <c r="B159" s="4"/>
      <c r="C159" s="11" t="s">
        <v>459</v>
      </c>
      <c r="D159" s="128">
        <v>0</v>
      </c>
      <c r="E159" s="128">
        <v>0</v>
      </c>
      <c r="F159" s="128">
        <v>0</v>
      </c>
      <c r="G159" s="128">
        <v>0</v>
      </c>
      <c r="H159" s="4"/>
      <c r="I159" s="4"/>
      <c r="J159" s="4"/>
      <c r="K159" s="4"/>
    </row>
    <row r="160" spans="1:11" ht="14.1" customHeight="1">
      <c r="A160" s="4"/>
      <c r="B160" s="4"/>
      <c r="C160" s="11" t="s">
        <v>463</v>
      </c>
      <c r="D160" s="128">
        <v>0</v>
      </c>
      <c r="E160" s="128">
        <v>0</v>
      </c>
      <c r="F160" s="128">
        <v>0</v>
      </c>
      <c r="G160" s="128">
        <v>0</v>
      </c>
      <c r="H160" s="4"/>
      <c r="I160" s="4"/>
      <c r="J160" s="4"/>
      <c r="K160" s="4"/>
    </row>
    <row r="161" spans="1:11" ht="14.1" customHeight="1">
      <c r="A161" s="4"/>
      <c r="B161" s="4"/>
      <c r="C161" s="11" t="s">
        <v>468</v>
      </c>
      <c r="D161" s="128">
        <v>0</v>
      </c>
      <c r="E161" s="128">
        <v>0</v>
      </c>
      <c r="F161" s="128">
        <v>0</v>
      </c>
      <c r="G161" s="128">
        <v>0</v>
      </c>
      <c r="H161" s="4"/>
      <c r="I161" s="4"/>
      <c r="J161" s="4"/>
      <c r="K161" s="4"/>
    </row>
    <row r="162" spans="1:11" ht="14.1" customHeight="1">
      <c r="A162" s="4"/>
      <c r="B162" s="4"/>
      <c r="C162" s="11" t="s">
        <v>459</v>
      </c>
      <c r="D162" s="128">
        <v>0</v>
      </c>
      <c r="E162" s="128">
        <v>0</v>
      </c>
      <c r="F162" s="128">
        <v>0</v>
      </c>
      <c r="G162" s="128">
        <v>0</v>
      </c>
      <c r="H162" s="4"/>
      <c r="I162" s="4"/>
      <c r="J162" s="4"/>
      <c r="K162" s="4"/>
    </row>
    <row r="163" spans="1:11" ht="14.1" customHeight="1">
      <c r="A163" s="4"/>
      <c r="B163" s="4"/>
      <c r="C163" s="11" t="s">
        <v>463</v>
      </c>
      <c r="D163" s="128">
        <v>0</v>
      </c>
      <c r="E163" s="128">
        <v>0</v>
      </c>
      <c r="F163" s="128">
        <v>0</v>
      </c>
      <c r="G163" s="128">
        <v>0</v>
      </c>
      <c r="H163" s="4"/>
      <c r="I163" s="4"/>
      <c r="J163" s="4"/>
      <c r="K163" s="4"/>
    </row>
    <row r="164" spans="1:11" ht="14.1" customHeight="1">
      <c r="A164" s="4"/>
      <c r="B164" s="4"/>
      <c r="C164" s="11" t="s">
        <v>467</v>
      </c>
      <c r="D164" s="128">
        <v>0</v>
      </c>
      <c r="E164" s="128">
        <v>0</v>
      </c>
      <c r="F164" s="128">
        <v>0</v>
      </c>
      <c r="G164" s="128">
        <v>0</v>
      </c>
      <c r="H164" s="4"/>
      <c r="I164" s="4"/>
      <c r="J164" s="4"/>
      <c r="K164" s="4"/>
    </row>
    <row r="165" spans="1:11" ht="14.1" customHeight="1">
      <c r="A165" s="4"/>
      <c r="B165" s="4"/>
      <c r="C165" s="11" t="s">
        <v>459</v>
      </c>
      <c r="D165" s="128">
        <v>0</v>
      </c>
      <c r="E165" s="128">
        <v>0</v>
      </c>
      <c r="F165" s="128">
        <v>0</v>
      </c>
      <c r="G165" s="128">
        <v>0</v>
      </c>
      <c r="H165" s="4"/>
      <c r="I165" s="4"/>
      <c r="J165" s="4"/>
      <c r="K165" s="4"/>
    </row>
    <row r="166" spans="1:11" ht="14.1" customHeight="1">
      <c r="A166" s="4"/>
      <c r="B166" s="4"/>
      <c r="C166" s="11" t="s">
        <v>463</v>
      </c>
      <c r="D166" s="128">
        <v>0</v>
      </c>
      <c r="E166" s="128">
        <v>0</v>
      </c>
      <c r="F166" s="128">
        <v>0</v>
      </c>
      <c r="G166" s="128">
        <v>0</v>
      </c>
      <c r="H166" s="4"/>
      <c r="I166" s="4"/>
      <c r="J166" s="4"/>
      <c r="K166" s="4"/>
    </row>
    <row r="167" spans="1:11" ht="14.1" customHeight="1">
      <c r="A167" s="4"/>
      <c r="B167" s="4"/>
      <c r="C167" s="11" t="s">
        <v>472</v>
      </c>
      <c r="D167" s="128">
        <v>0</v>
      </c>
      <c r="E167" s="128">
        <v>0</v>
      </c>
      <c r="F167" s="128">
        <v>0</v>
      </c>
      <c r="G167" s="128">
        <v>0</v>
      </c>
      <c r="H167" s="4"/>
      <c r="I167" s="4"/>
      <c r="J167" s="4"/>
      <c r="K167" s="4"/>
    </row>
    <row r="168" spans="1:11" ht="14.1" customHeight="1">
      <c r="A168" s="4"/>
      <c r="B168" s="4"/>
      <c r="C168" s="11" t="s">
        <v>459</v>
      </c>
      <c r="D168" s="128">
        <v>0</v>
      </c>
      <c r="E168" s="128">
        <v>0</v>
      </c>
      <c r="F168" s="128">
        <v>0</v>
      </c>
      <c r="G168" s="128">
        <v>0</v>
      </c>
      <c r="H168" s="4"/>
      <c r="I168" s="4"/>
      <c r="J168" s="4"/>
      <c r="K168" s="4"/>
    </row>
    <row r="169" spans="1:11" ht="14.1" customHeight="1">
      <c r="A169" s="4"/>
      <c r="B169" s="4"/>
      <c r="C169" s="11" t="s">
        <v>463</v>
      </c>
      <c r="D169" s="128">
        <v>0</v>
      </c>
      <c r="E169" s="128">
        <v>0</v>
      </c>
      <c r="F169" s="128">
        <v>0</v>
      </c>
      <c r="G169" s="128">
        <v>0</v>
      </c>
      <c r="H169" s="4"/>
      <c r="I169" s="4"/>
      <c r="J169" s="4"/>
      <c r="K169" s="4"/>
    </row>
    <row r="170" spans="1:11" ht="14.1" customHeight="1">
      <c r="A170" s="4"/>
      <c r="B170" s="4"/>
      <c r="C170" s="11" t="s">
        <v>465</v>
      </c>
      <c r="D170" s="128">
        <v>0</v>
      </c>
      <c r="E170" s="128">
        <v>0</v>
      </c>
      <c r="F170" s="128">
        <v>0</v>
      </c>
      <c r="G170" s="128">
        <v>0</v>
      </c>
      <c r="H170" s="4"/>
      <c r="I170" s="4"/>
      <c r="J170" s="4"/>
      <c r="K170" s="4"/>
    </row>
    <row r="171" spans="1:11" ht="14.1" customHeight="1">
      <c r="A171" s="4"/>
      <c r="B171" s="4"/>
      <c r="C171" s="11" t="s">
        <v>459</v>
      </c>
      <c r="D171" s="128">
        <v>0</v>
      </c>
      <c r="E171" s="128">
        <v>0</v>
      </c>
      <c r="F171" s="128">
        <v>0</v>
      </c>
      <c r="G171" s="128">
        <v>0</v>
      </c>
      <c r="H171" s="4"/>
      <c r="I171" s="4"/>
      <c r="J171" s="4"/>
      <c r="K171" s="4"/>
    </row>
    <row r="172" spans="1:11" ht="14.1" customHeight="1">
      <c r="A172" s="4"/>
      <c r="B172" s="4"/>
      <c r="C172" s="11" t="s">
        <v>463</v>
      </c>
      <c r="D172" s="128">
        <v>0</v>
      </c>
      <c r="E172" s="128">
        <v>0</v>
      </c>
      <c r="F172" s="128">
        <v>0</v>
      </c>
      <c r="G172" s="128">
        <v>0</v>
      </c>
      <c r="H172" s="4"/>
      <c r="I172" s="4"/>
      <c r="J172" s="4"/>
      <c r="K172" s="4"/>
    </row>
    <row r="173" spans="1:11" ht="14.1" customHeight="1">
      <c r="A173" s="4"/>
      <c r="B173" s="4"/>
      <c r="C173" s="11" t="s">
        <v>464</v>
      </c>
      <c r="D173" s="128">
        <v>0</v>
      </c>
      <c r="E173" s="128">
        <v>0</v>
      </c>
      <c r="F173" s="128">
        <v>0</v>
      </c>
      <c r="G173" s="128">
        <v>0</v>
      </c>
      <c r="H173" s="4"/>
      <c r="I173" s="4"/>
      <c r="J173" s="4"/>
      <c r="K173" s="4"/>
    </row>
    <row r="174" spans="1:11" ht="14.1" customHeight="1">
      <c r="A174" s="4"/>
      <c r="B174" s="4"/>
      <c r="C174" s="11" t="s">
        <v>459</v>
      </c>
      <c r="D174" s="128">
        <v>0</v>
      </c>
      <c r="E174" s="128">
        <v>0</v>
      </c>
      <c r="F174" s="128">
        <v>0</v>
      </c>
      <c r="G174" s="128">
        <v>0</v>
      </c>
      <c r="H174" s="4"/>
      <c r="I174" s="4"/>
      <c r="J174" s="4"/>
      <c r="K174" s="4"/>
    </row>
    <row r="175" spans="1:11" ht="14.1" customHeight="1">
      <c r="A175" s="4"/>
      <c r="B175" s="4"/>
      <c r="C175" s="11" t="s">
        <v>463</v>
      </c>
      <c r="D175" s="128">
        <v>0</v>
      </c>
      <c r="E175" s="128">
        <v>0</v>
      </c>
      <c r="F175" s="128">
        <v>0</v>
      </c>
      <c r="G175" s="128">
        <v>0</v>
      </c>
      <c r="H175" s="4"/>
      <c r="I175" s="4"/>
      <c r="J175" s="4"/>
      <c r="K175" s="4"/>
    </row>
    <row r="176" spans="1:11" ht="14.1" customHeight="1">
      <c r="A176" s="4"/>
      <c r="B176" s="4"/>
      <c r="C176" s="11" t="s">
        <v>462</v>
      </c>
      <c r="D176" s="128">
        <v>0</v>
      </c>
      <c r="E176" s="128">
        <v>0</v>
      </c>
      <c r="F176" s="128">
        <v>0</v>
      </c>
      <c r="G176" s="128">
        <v>0</v>
      </c>
      <c r="H176" s="4"/>
      <c r="I176" s="4"/>
      <c r="J176" s="4"/>
      <c r="K176" s="4"/>
    </row>
    <row r="177" spans="1:11" ht="14.1" customHeight="1">
      <c r="A177" s="4"/>
      <c r="B177" s="4"/>
      <c r="C177" s="11" t="s">
        <v>459</v>
      </c>
      <c r="D177" s="128">
        <v>0</v>
      </c>
      <c r="E177" s="128">
        <v>0</v>
      </c>
      <c r="F177" s="128">
        <v>0</v>
      </c>
      <c r="G177" s="128">
        <v>0</v>
      </c>
      <c r="H177" s="4"/>
      <c r="I177" s="4"/>
      <c r="J177" s="4"/>
      <c r="K177" s="4"/>
    </row>
    <row r="178" spans="1:11" ht="14.1" customHeight="1">
      <c r="A178" s="4"/>
      <c r="B178" s="4"/>
      <c r="C178" s="11" t="s">
        <v>458</v>
      </c>
      <c r="D178" s="128">
        <v>0</v>
      </c>
      <c r="E178" s="128">
        <v>0</v>
      </c>
      <c r="F178" s="128">
        <v>0</v>
      </c>
      <c r="G178" s="128">
        <v>0</v>
      </c>
      <c r="H178" s="4"/>
      <c r="I178" s="4"/>
      <c r="J178" s="4"/>
      <c r="K178" s="4"/>
    </row>
    <row r="179" spans="1:11" ht="14.1" customHeight="1">
      <c r="A179" s="4"/>
      <c r="B179" s="4"/>
      <c r="C179" s="11" t="s">
        <v>457</v>
      </c>
      <c r="D179" s="128">
        <v>0</v>
      </c>
      <c r="E179" s="128">
        <v>0</v>
      </c>
      <c r="F179" s="128">
        <v>0</v>
      </c>
      <c r="G179" s="128">
        <v>0</v>
      </c>
      <c r="H179" s="4"/>
      <c r="I179" s="4"/>
      <c r="J179" s="4"/>
      <c r="K179" s="4"/>
    </row>
    <row r="180" spans="1:11" ht="14.1" customHeight="1">
      <c r="A180" s="4"/>
      <c r="B180" s="4"/>
      <c r="C180" s="11" t="s">
        <v>456</v>
      </c>
      <c r="D180" s="128">
        <v>0</v>
      </c>
      <c r="E180" s="128">
        <v>0</v>
      </c>
      <c r="F180" s="128">
        <v>0</v>
      </c>
      <c r="G180" s="128">
        <v>0</v>
      </c>
      <c r="H180" s="4"/>
      <c r="I180" s="4"/>
      <c r="J180" s="4"/>
      <c r="K180" s="4"/>
    </row>
    <row r="181" spans="1:11" ht="14.1" customHeight="1">
      <c r="A181" s="4"/>
      <c r="B181" s="4"/>
      <c r="C181" s="11" t="s">
        <v>455</v>
      </c>
      <c r="D181" s="128">
        <v>0</v>
      </c>
      <c r="E181" s="128">
        <v>0</v>
      </c>
      <c r="F181" s="128">
        <v>0</v>
      </c>
      <c r="G181" s="128">
        <v>0</v>
      </c>
      <c r="H181" s="4"/>
      <c r="I181" s="4"/>
      <c r="J181" s="4"/>
      <c r="K181" s="4"/>
    </row>
    <row r="182" spans="1:11" ht="14.1" customHeight="1">
      <c r="A182" s="4"/>
      <c r="B182" s="4"/>
      <c r="C182" s="11" t="s">
        <v>461</v>
      </c>
      <c r="D182" s="128">
        <v>1540000</v>
      </c>
      <c r="E182" s="128">
        <v>1770000</v>
      </c>
      <c r="F182" s="128">
        <v>1920000</v>
      </c>
      <c r="G182" s="128">
        <v>1100000</v>
      </c>
      <c r="H182" s="4"/>
      <c r="I182" s="4"/>
      <c r="J182" s="4"/>
      <c r="K182" s="4"/>
    </row>
    <row r="183" spans="1:11" ht="14.1" customHeight="1">
      <c r="A183" s="4"/>
      <c r="B183" s="4"/>
      <c r="C183" s="11" t="s">
        <v>459</v>
      </c>
      <c r="D183" s="128">
        <v>1540000</v>
      </c>
      <c r="E183" s="128">
        <v>1770000</v>
      </c>
      <c r="F183" s="128">
        <v>1920000</v>
      </c>
      <c r="G183" s="128">
        <v>1100000</v>
      </c>
      <c r="H183" s="4"/>
      <c r="I183" s="4"/>
      <c r="J183" s="4"/>
      <c r="K183" s="4"/>
    </row>
    <row r="184" spans="1:11" ht="14.1" customHeight="1">
      <c r="A184" s="4"/>
      <c r="B184" s="4"/>
      <c r="C184" s="11" t="s">
        <v>458</v>
      </c>
      <c r="D184" s="128">
        <v>0</v>
      </c>
      <c r="E184" s="128">
        <v>0</v>
      </c>
      <c r="F184" s="128">
        <v>0</v>
      </c>
      <c r="G184" s="128">
        <v>0</v>
      </c>
      <c r="H184" s="4"/>
      <c r="I184" s="4"/>
      <c r="J184" s="4"/>
      <c r="K184" s="4"/>
    </row>
    <row r="185" spans="1:11" ht="14.1" customHeight="1">
      <c r="A185" s="4"/>
      <c r="B185" s="4"/>
      <c r="C185" s="11" t="s">
        <v>457</v>
      </c>
      <c r="D185" s="128">
        <v>0</v>
      </c>
      <c r="E185" s="128">
        <v>0</v>
      </c>
      <c r="F185" s="128">
        <v>0</v>
      </c>
      <c r="G185" s="128">
        <v>0</v>
      </c>
      <c r="H185" s="4"/>
      <c r="I185" s="4"/>
      <c r="J185" s="4"/>
      <c r="K185" s="4"/>
    </row>
    <row r="186" spans="1:11" ht="14.1" customHeight="1">
      <c r="A186" s="4"/>
      <c r="B186" s="4"/>
      <c r="C186" s="11" t="s">
        <v>456</v>
      </c>
      <c r="D186" s="128">
        <v>0</v>
      </c>
      <c r="E186" s="128">
        <v>0</v>
      </c>
      <c r="F186" s="128">
        <v>0</v>
      </c>
      <c r="G186" s="128">
        <v>0</v>
      </c>
      <c r="H186" s="4"/>
      <c r="I186" s="4"/>
      <c r="J186" s="4"/>
      <c r="K186" s="4"/>
    </row>
    <row r="187" spans="1:11" ht="14.1" customHeight="1">
      <c r="A187" s="4"/>
      <c r="B187" s="4"/>
      <c r="C187" s="11" t="s">
        <v>455</v>
      </c>
      <c r="D187" s="128">
        <v>0</v>
      </c>
      <c r="E187" s="128">
        <v>0</v>
      </c>
      <c r="F187" s="128">
        <v>0</v>
      </c>
      <c r="G187" s="128">
        <v>0</v>
      </c>
      <c r="H187" s="4"/>
      <c r="I187" s="4"/>
      <c r="J187" s="4"/>
      <c r="K187" s="4"/>
    </row>
    <row r="188" spans="1:11" ht="14.1" customHeight="1">
      <c r="A188" s="4"/>
      <c r="B188" s="4"/>
      <c r="C188" s="11" t="s">
        <v>460</v>
      </c>
      <c r="D188" s="128">
        <v>0</v>
      </c>
      <c r="E188" s="128">
        <v>0</v>
      </c>
      <c r="F188" s="128">
        <v>0</v>
      </c>
      <c r="G188" s="128">
        <v>0</v>
      </c>
      <c r="H188" s="4"/>
      <c r="I188" s="4"/>
      <c r="J188" s="4"/>
      <c r="K188" s="4"/>
    </row>
    <row r="189" spans="1:11" ht="14.1" customHeight="1">
      <c r="A189" s="4"/>
      <c r="B189" s="4"/>
      <c r="C189" s="11" t="s">
        <v>459</v>
      </c>
      <c r="D189" s="128">
        <v>0</v>
      </c>
      <c r="E189" s="128">
        <v>0</v>
      </c>
      <c r="F189" s="128">
        <v>0</v>
      </c>
      <c r="G189" s="128">
        <v>0</v>
      </c>
      <c r="H189" s="4"/>
      <c r="I189" s="4"/>
      <c r="J189" s="4"/>
      <c r="K189" s="4"/>
    </row>
    <row r="190" spans="1:11" ht="14.1" customHeight="1">
      <c r="A190" s="4"/>
      <c r="B190" s="4"/>
      <c r="C190" s="11" t="s">
        <v>458</v>
      </c>
      <c r="D190" s="128">
        <v>0</v>
      </c>
      <c r="E190" s="128">
        <v>0</v>
      </c>
      <c r="F190" s="128">
        <v>0</v>
      </c>
      <c r="G190" s="128">
        <v>0</v>
      </c>
      <c r="H190" s="4"/>
      <c r="I190" s="4"/>
      <c r="J190" s="4"/>
      <c r="K190" s="4"/>
    </row>
    <row r="191" spans="1:11" ht="14.1" customHeight="1">
      <c r="A191" s="4"/>
      <c r="B191" s="4"/>
      <c r="C191" s="11" t="s">
        <v>457</v>
      </c>
      <c r="D191" s="128">
        <v>0</v>
      </c>
      <c r="E191" s="128">
        <v>0</v>
      </c>
      <c r="F191" s="128">
        <v>0</v>
      </c>
      <c r="G191" s="128">
        <v>0</v>
      </c>
      <c r="H191" s="4"/>
      <c r="I191" s="4"/>
      <c r="J191" s="4"/>
      <c r="K191" s="4"/>
    </row>
    <row r="192" spans="1:11" ht="14.1" customHeight="1">
      <c r="A192" s="4"/>
      <c r="B192" s="4"/>
      <c r="C192" s="11" t="s">
        <v>456</v>
      </c>
      <c r="D192" s="128">
        <v>0</v>
      </c>
      <c r="E192" s="128">
        <v>0</v>
      </c>
      <c r="F192" s="128">
        <v>0</v>
      </c>
      <c r="G192" s="128">
        <v>0</v>
      </c>
      <c r="H192" s="4"/>
      <c r="I192" s="4"/>
      <c r="J192" s="4"/>
      <c r="K192" s="4"/>
    </row>
    <row r="193" spans="1:11" ht="14.1" customHeight="1">
      <c r="A193" s="4"/>
      <c r="B193" s="4"/>
      <c r="C193" s="11" t="s">
        <v>455</v>
      </c>
      <c r="D193" s="128">
        <v>0</v>
      </c>
      <c r="E193" s="128">
        <v>0</v>
      </c>
      <c r="F193" s="128">
        <v>0</v>
      </c>
      <c r="G193" s="128">
        <v>0</v>
      </c>
      <c r="H193" s="4"/>
      <c r="I193" s="4"/>
      <c r="J193" s="4"/>
      <c r="K193" s="4"/>
    </row>
    <row r="194" spans="1:11" ht="14.1" customHeight="1">
      <c r="A194" s="4"/>
      <c r="B194" s="4"/>
      <c r="C194" s="11" t="s">
        <v>454</v>
      </c>
      <c r="D194" s="128">
        <v>0</v>
      </c>
      <c r="E194" s="128">
        <v>0</v>
      </c>
      <c r="F194" s="128">
        <v>0</v>
      </c>
      <c r="G194" s="128">
        <v>0</v>
      </c>
      <c r="H194" s="4"/>
      <c r="I194" s="4"/>
      <c r="J194" s="4"/>
      <c r="K194" s="4"/>
    </row>
    <row r="195" spans="1:11" ht="14.1" customHeight="1">
      <c r="A195" s="4"/>
      <c r="B195" s="4"/>
      <c r="C195" s="11" t="s">
        <v>453</v>
      </c>
      <c r="D195" s="128">
        <v>0</v>
      </c>
      <c r="E195" s="128">
        <v>0</v>
      </c>
      <c r="F195" s="128">
        <v>0</v>
      </c>
      <c r="G195" s="128">
        <v>0</v>
      </c>
      <c r="H195" s="4"/>
      <c r="I195" s="4"/>
      <c r="J195" s="4"/>
      <c r="K195" s="4"/>
    </row>
    <row r="196" spans="1:11" ht="14.1" customHeight="1">
      <c r="A196" s="4"/>
      <c r="B196" s="4"/>
      <c r="C196" s="10" t="s">
        <v>165</v>
      </c>
      <c r="D196" s="128">
        <v>1540000</v>
      </c>
      <c r="E196" s="128">
        <v>1770000</v>
      </c>
      <c r="F196" s="128">
        <v>1920000</v>
      </c>
      <c r="G196" s="128">
        <v>1100000</v>
      </c>
      <c r="H196" s="4"/>
      <c r="I196" s="4"/>
      <c r="J196" s="4"/>
      <c r="K196" s="4"/>
    </row>
    <row r="197" spans="1:11" ht="18" customHeight="1">
      <c r="A197" s="4"/>
      <c r="B197" s="4"/>
      <c r="C197" s="14" t="s">
        <v>484</v>
      </c>
      <c r="D197" s="825" t="s">
        <v>2569</v>
      </c>
      <c r="E197" s="826"/>
      <c r="F197" s="826"/>
      <c r="G197" s="826"/>
      <c r="H197" s="4"/>
      <c r="I197" s="4"/>
      <c r="J197" s="4"/>
      <c r="K197" s="4"/>
    </row>
    <row r="198" spans="1:11" ht="18" customHeight="1">
      <c r="A198" s="4"/>
      <c r="B198" s="4"/>
      <c r="C198" s="125" t="s">
        <v>482</v>
      </c>
      <c r="D198" s="821" t="s">
        <v>2570</v>
      </c>
      <c r="E198" s="822"/>
      <c r="F198" s="822"/>
      <c r="G198" s="822"/>
      <c r="H198" s="4"/>
      <c r="I198" s="4"/>
      <c r="J198" s="4"/>
      <c r="K198" s="4"/>
    </row>
    <row r="199" spans="1:11" ht="18" customHeight="1">
      <c r="A199" s="4"/>
      <c r="B199" s="4"/>
      <c r="C199" s="125" t="s">
        <v>15</v>
      </c>
      <c r="D199" s="821" t="s">
        <v>278</v>
      </c>
      <c r="E199" s="822"/>
      <c r="F199" s="822"/>
      <c r="G199" s="822"/>
      <c r="H199" s="4"/>
      <c r="I199" s="4"/>
      <c r="J199" s="4"/>
      <c r="K199" s="4"/>
    </row>
    <row r="200" spans="1:11" ht="15" customHeight="1">
      <c r="A200" s="4"/>
      <c r="B200" s="4"/>
      <c r="C200" s="13"/>
      <c r="D200" s="131">
        <v>2021</v>
      </c>
      <c r="E200" s="131">
        <v>2022</v>
      </c>
      <c r="F200" s="131">
        <v>2023</v>
      </c>
      <c r="G200" s="131">
        <v>2024</v>
      </c>
      <c r="H200" s="4"/>
      <c r="I200" s="4"/>
      <c r="J200" s="4"/>
      <c r="K200" s="4"/>
    </row>
    <row r="201" spans="1:11" ht="15" customHeight="1">
      <c r="A201" s="4"/>
      <c r="B201" s="4"/>
      <c r="C201" s="12"/>
      <c r="D201" s="132" t="s">
        <v>7</v>
      </c>
      <c r="E201" s="132" t="s">
        <v>8</v>
      </c>
      <c r="F201" s="132" t="s">
        <v>8</v>
      </c>
      <c r="G201" s="132" t="s">
        <v>8</v>
      </c>
      <c r="H201" s="4"/>
      <c r="I201" s="4"/>
      <c r="J201" s="4"/>
      <c r="K201" s="4"/>
    </row>
    <row r="202" spans="1:11" ht="14.1" customHeight="1">
      <c r="A202" s="4"/>
      <c r="B202" s="4"/>
      <c r="C202" s="7" t="s">
        <v>16</v>
      </c>
      <c r="D202" s="133" t="s">
        <v>474</v>
      </c>
      <c r="E202" s="133" t="s">
        <v>474</v>
      </c>
      <c r="F202" s="133" t="s">
        <v>1553</v>
      </c>
      <c r="G202" s="133" t="s">
        <v>2571</v>
      </c>
      <c r="H202" s="4"/>
      <c r="I202" s="4"/>
      <c r="J202" s="4"/>
      <c r="K202" s="4"/>
    </row>
    <row r="203" spans="1:11" ht="14.1" customHeight="1">
      <c r="A203" s="4"/>
      <c r="B203" s="4"/>
      <c r="C203" s="7" t="s">
        <v>680</v>
      </c>
      <c r="D203" s="133" t="s">
        <v>954</v>
      </c>
      <c r="E203" s="133" t="s">
        <v>474</v>
      </c>
      <c r="F203" s="133" t="s">
        <v>2572</v>
      </c>
      <c r="G203" s="133" t="s">
        <v>2573</v>
      </c>
      <c r="H203" s="4"/>
      <c r="I203" s="4"/>
      <c r="J203" s="4"/>
      <c r="K203" s="4"/>
    </row>
    <row r="204" spans="1:11" ht="14.1" customHeight="1">
      <c r="A204" s="4"/>
      <c r="B204" s="4"/>
      <c r="C204" s="7" t="s">
        <v>676</v>
      </c>
      <c r="D204" s="133" t="s">
        <v>474</v>
      </c>
      <c r="E204" s="133" t="s">
        <v>474</v>
      </c>
      <c r="F204" s="133" t="s">
        <v>2574</v>
      </c>
      <c r="G204" s="133" t="s">
        <v>2575</v>
      </c>
      <c r="H204" s="4"/>
      <c r="I204" s="4"/>
      <c r="J204" s="4"/>
      <c r="K204" s="4"/>
    </row>
    <row r="205" spans="1:11" ht="14.1" customHeight="1">
      <c r="A205" s="4"/>
      <c r="B205" s="4"/>
      <c r="C205" s="7" t="s">
        <v>477</v>
      </c>
      <c r="D205" s="133" t="s">
        <v>450</v>
      </c>
      <c r="E205" s="133" t="s">
        <v>450</v>
      </c>
      <c r="F205" s="133" t="s">
        <v>450</v>
      </c>
      <c r="G205" s="133" t="s">
        <v>2576</v>
      </c>
      <c r="H205" s="4"/>
      <c r="I205" s="4"/>
      <c r="J205" s="4"/>
      <c r="K205" s="4"/>
    </row>
    <row r="206" spans="1:11" ht="14.1" customHeight="1">
      <c r="A206" s="4"/>
      <c r="B206" s="4"/>
      <c r="C206" s="7" t="s">
        <v>476</v>
      </c>
      <c r="D206" s="133" t="s">
        <v>450</v>
      </c>
      <c r="E206" s="133" t="s">
        <v>583</v>
      </c>
      <c r="F206" s="133" t="s">
        <v>450</v>
      </c>
      <c r="G206" s="133" t="s">
        <v>2577</v>
      </c>
      <c r="H206" s="4"/>
      <c r="I206" s="4"/>
      <c r="J206" s="4"/>
      <c r="K206" s="4"/>
    </row>
    <row r="207" spans="1:11" ht="14.1" customHeight="1">
      <c r="A207" s="4"/>
      <c r="B207" s="4"/>
      <c r="C207" s="7" t="s">
        <v>22</v>
      </c>
      <c r="D207" s="133" t="s">
        <v>450</v>
      </c>
      <c r="E207" s="133" t="s">
        <v>450</v>
      </c>
      <c r="F207" s="133" t="s">
        <v>450</v>
      </c>
      <c r="G207" s="133" t="s">
        <v>2578</v>
      </c>
      <c r="H207" s="4"/>
      <c r="I207" s="4"/>
      <c r="J207" s="4"/>
      <c r="K207" s="4"/>
    </row>
    <row r="208" spans="1:11" ht="14.1" customHeight="1">
      <c r="A208" s="4"/>
      <c r="B208" s="4"/>
      <c r="C208" s="823" t="s">
        <v>473</v>
      </c>
      <c r="D208" s="824"/>
      <c r="E208" s="824"/>
      <c r="F208" s="824"/>
      <c r="G208" s="824"/>
      <c r="H208" s="4"/>
      <c r="I208" s="4"/>
      <c r="J208" s="4"/>
      <c r="K208" s="4"/>
    </row>
    <row r="209" spans="1:11" ht="14.1" customHeight="1">
      <c r="A209" s="4"/>
      <c r="B209" s="4"/>
      <c r="C209" s="13"/>
      <c r="D209" s="131">
        <v>2021</v>
      </c>
      <c r="E209" s="131">
        <v>2022</v>
      </c>
      <c r="F209" s="131">
        <v>2023</v>
      </c>
      <c r="G209" s="131">
        <v>2024</v>
      </c>
      <c r="H209" s="4"/>
      <c r="I209" s="4"/>
      <c r="J209" s="4"/>
      <c r="K209" s="4"/>
    </row>
    <row r="210" spans="1:11" ht="14.1" customHeight="1">
      <c r="A210" s="4"/>
      <c r="B210" s="4"/>
      <c r="C210" s="12"/>
      <c r="D210" s="132" t="s">
        <v>7</v>
      </c>
      <c r="E210" s="132" t="s">
        <v>8</v>
      </c>
      <c r="F210" s="132" t="s">
        <v>8</v>
      </c>
      <c r="G210" s="132" t="s">
        <v>8</v>
      </c>
      <c r="H210" s="4"/>
      <c r="I210" s="4"/>
      <c r="J210" s="4"/>
      <c r="K210" s="4"/>
    </row>
    <row r="211" spans="1:11" ht="14.1" customHeight="1">
      <c r="A211" s="4"/>
      <c r="B211" s="4"/>
      <c r="C211" s="11" t="s">
        <v>470</v>
      </c>
      <c r="D211" s="128">
        <v>0</v>
      </c>
      <c r="E211" s="128">
        <v>0</v>
      </c>
      <c r="F211" s="128">
        <v>0</v>
      </c>
      <c r="G211" s="128">
        <v>0</v>
      </c>
      <c r="H211" s="4"/>
      <c r="I211" s="4"/>
      <c r="J211" s="4"/>
      <c r="K211" s="4"/>
    </row>
    <row r="212" spans="1:11" ht="14.1" customHeight="1">
      <c r="A212" s="4"/>
      <c r="B212" s="4"/>
      <c r="C212" s="11" t="s">
        <v>459</v>
      </c>
      <c r="D212" s="128">
        <v>0</v>
      </c>
      <c r="E212" s="128">
        <v>0</v>
      </c>
      <c r="F212" s="128">
        <v>0</v>
      </c>
      <c r="G212" s="128">
        <v>0</v>
      </c>
      <c r="H212" s="4"/>
      <c r="I212" s="4"/>
      <c r="J212" s="4"/>
      <c r="K212" s="4"/>
    </row>
    <row r="213" spans="1:11" ht="14.1" customHeight="1">
      <c r="A213" s="4"/>
      <c r="B213" s="4"/>
      <c r="C213" s="11" t="s">
        <v>463</v>
      </c>
      <c r="D213" s="128">
        <v>0</v>
      </c>
      <c r="E213" s="128">
        <v>0</v>
      </c>
      <c r="F213" s="128">
        <v>0</v>
      </c>
      <c r="G213" s="128">
        <v>0</v>
      </c>
      <c r="H213" s="4"/>
      <c r="I213" s="4"/>
      <c r="J213" s="4"/>
      <c r="K213" s="4"/>
    </row>
    <row r="214" spans="1:11" ht="14.1" customHeight="1">
      <c r="A214" s="4"/>
      <c r="B214" s="4"/>
      <c r="C214" s="11" t="s">
        <v>469</v>
      </c>
      <c r="D214" s="128">
        <v>0</v>
      </c>
      <c r="E214" s="128">
        <v>0</v>
      </c>
      <c r="F214" s="128">
        <v>0</v>
      </c>
      <c r="G214" s="128">
        <v>0</v>
      </c>
      <c r="H214" s="4"/>
      <c r="I214" s="4"/>
      <c r="J214" s="4"/>
      <c r="K214" s="4"/>
    </row>
    <row r="215" spans="1:11" ht="14.1" customHeight="1">
      <c r="A215" s="4"/>
      <c r="B215" s="4"/>
      <c r="C215" s="11" t="s">
        <v>459</v>
      </c>
      <c r="D215" s="128">
        <v>0</v>
      </c>
      <c r="E215" s="128">
        <v>0</v>
      </c>
      <c r="F215" s="128">
        <v>0</v>
      </c>
      <c r="G215" s="128">
        <v>0</v>
      </c>
      <c r="H215" s="4"/>
      <c r="I215" s="4"/>
      <c r="J215" s="4"/>
      <c r="K215" s="4"/>
    </row>
    <row r="216" spans="1:11" ht="14.1" customHeight="1">
      <c r="A216" s="4"/>
      <c r="B216" s="4"/>
      <c r="C216" s="11" t="s">
        <v>463</v>
      </c>
      <c r="D216" s="128">
        <v>0</v>
      </c>
      <c r="E216" s="128">
        <v>0</v>
      </c>
      <c r="F216" s="128">
        <v>0</v>
      </c>
      <c r="G216" s="128">
        <v>0</v>
      </c>
      <c r="H216" s="4"/>
      <c r="I216" s="4"/>
      <c r="J216" s="4"/>
      <c r="K216" s="4"/>
    </row>
    <row r="217" spans="1:11" ht="14.1" customHeight="1">
      <c r="A217" s="4"/>
      <c r="B217" s="4"/>
      <c r="C217" s="11" t="s">
        <v>468</v>
      </c>
      <c r="D217" s="128">
        <v>0</v>
      </c>
      <c r="E217" s="128">
        <v>0</v>
      </c>
      <c r="F217" s="128">
        <v>0</v>
      </c>
      <c r="G217" s="128">
        <v>0</v>
      </c>
      <c r="H217" s="4"/>
      <c r="I217" s="4"/>
      <c r="J217" s="4"/>
      <c r="K217" s="4"/>
    </row>
    <row r="218" spans="1:11" ht="14.1" customHeight="1">
      <c r="A218" s="4"/>
      <c r="B218" s="4"/>
      <c r="C218" s="11" t="s">
        <v>459</v>
      </c>
      <c r="D218" s="128">
        <v>0</v>
      </c>
      <c r="E218" s="128">
        <v>0</v>
      </c>
      <c r="F218" s="128">
        <v>0</v>
      </c>
      <c r="G218" s="128">
        <v>0</v>
      </c>
      <c r="H218" s="4"/>
      <c r="I218" s="4"/>
      <c r="J218" s="4"/>
      <c r="K218" s="4"/>
    </row>
    <row r="219" spans="1:11" ht="14.1" customHeight="1">
      <c r="A219" s="4"/>
      <c r="B219" s="4"/>
      <c r="C219" s="11" t="s">
        <v>463</v>
      </c>
      <c r="D219" s="128">
        <v>0</v>
      </c>
      <c r="E219" s="128">
        <v>0</v>
      </c>
      <c r="F219" s="128">
        <v>0</v>
      </c>
      <c r="G219" s="128">
        <v>0</v>
      </c>
      <c r="H219" s="4"/>
      <c r="I219" s="4"/>
      <c r="J219" s="4"/>
      <c r="K219" s="4"/>
    </row>
    <row r="220" spans="1:11" ht="14.1" customHeight="1">
      <c r="A220" s="4"/>
      <c r="B220" s="4"/>
      <c r="C220" s="11" t="s">
        <v>467</v>
      </c>
      <c r="D220" s="128">
        <v>0</v>
      </c>
      <c r="E220" s="128">
        <v>0</v>
      </c>
      <c r="F220" s="128">
        <v>0</v>
      </c>
      <c r="G220" s="128">
        <v>0</v>
      </c>
      <c r="H220" s="4"/>
      <c r="I220" s="4"/>
      <c r="J220" s="4"/>
      <c r="K220" s="4"/>
    </row>
    <row r="221" spans="1:11" ht="14.1" customHeight="1">
      <c r="A221" s="4"/>
      <c r="B221" s="4"/>
      <c r="C221" s="11" t="s">
        <v>459</v>
      </c>
      <c r="D221" s="128">
        <v>0</v>
      </c>
      <c r="E221" s="128">
        <v>0</v>
      </c>
      <c r="F221" s="128">
        <v>0</v>
      </c>
      <c r="G221" s="128">
        <v>0</v>
      </c>
      <c r="H221" s="4"/>
      <c r="I221" s="4"/>
      <c r="J221" s="4"/>
      <c r="K221" s="4"/>
    </row>
    <row r="222" spans="1:11" ht="14.1" customHeight="1">
      <c r="A222" s="4"/>
      <c r="B222" s="4"/>
      <c r="C222" s="11" t="s">
        <v>463</v>
      </c>
      <c r="D222" s="128">
        <v>0</v>
      </c>
      <c r="E222" s="128">
        <v>0</v>
      </c>
      <c r="F222" s="128">
        <v>0</v>
      </c>
      <c r="G222" s="128">
        <v>0</v>
      </c>
      <c r="H222" s="4"/>
      <c r="I222" s="4"/>
      <c r="J222" s="4"/>
      <c r="K222" s="4"/>
    </row>
    <row r="223" spans="1:11" ht="14.1" customHeight="1">
      <c r="A223" s="4"/>
      <c r="B223" s="4"/>
      <c r="C223" s="11" t="s">
        <v>472</v>
      </c>
      <c r="D223" s="128">
        <v>0</v>
      </c>
      <c r="E223" s="128">
        <v>0</v>
      </c>
      <c r="F223" s="128">
        <v>0</v>
      </c>
      <c r="G223" s="128">
        <v>0</v>
      </c>
      <c r="H223" s="4"/>
      <c r="I223" s="4"/>
      <c r="J223" s="4"/>
      <c r="K223" s="4"/>
    </row>
    <row r="224" spans="1:11" ht="14.1" customHeight="1">
      <c r="A224" s="4"/>
      <c r="B224" s="4"/>
      <c r="C224" s="11" t="s">
        <v>459</v>
      </c>
      <c r="D224" s="128">
        <v>0</v>
      </c>
      <c r="E224" s="128">
        <v>0</v>
      </c>
      <c r="F224" s="128">
        <v>0</v>
      </c>
      <c r="G224" s="128">
        <v>0</v>
      </c>
      <c r="H224" s="4"/>
      <c r="I224" s="4"/>
      <c r="J224" s="4"/>
      <c r="K224" s="4"/>
    </row>
    <row r="225" spans="1:11" ht="14.1" customHeight="1">
      <c r="A225" s="4"/>
      <c r="B225" s="4"/>
      <c r="C225" s="11" t="s">
        <v>463</v>
      </c>
      <c r="D225" s="128">
        <v>0</v>
      </c>
      <c r="E225" s="128">
        <v>0</v>
      </c>
      <c r="F225" s="128">
        <v>0</v>
      </c>
      <c r="G225" s="128">
        <v>0</v>
      </c>
      <c r="H225" s="4"/>
      <c r="I225" s="4"/>
      <c r="J225" s="4"/>
      <c r="K225" s="4"/>
    </row>
    <row r="226" spans="1:11" ht="14.1" customHeight="1">
      <c r="A226" s="4"/>
      <c r="B226" s="4"/>
      <c r="C226" s="11" t="s">
        <v>465</v>
      </c>
      <c r="D226" s="128">
        <v>0</v>
      </c>
      <c r="E226" s="128">
        <v>0</v>
      </c>
      <c r="F226" s="128">
        <v>0</v>
      </c>
      <c r="G226" s="128">
        <v>0</v>
      </c>
      <c r="H226" s="4"/>
      <c r="I226" s="4"/>
      <c r="J226" s="4"/>
      <c r="K226" s="4"/>
    </row>
    <row r="227" spans="1:11" ht="14.1" customHeight="1">
      <c r="A227" s="4"/>
      <c r="B227" s="4"/>
      <c r="C227" s="11" t="s">
        <v>459</v>
      </c>
      <c r="D227" s="128">
        <v>0</v>
      </c>
      <c r="E227" s="128">
        <v>0</v>
      </c>
      <c r="F227" s="128">
        <v>0</v>
      </c>
      <c r="G227" s="128">
        <v>0</v>
      </c>
      <c r="H227" s="4"/>
      <c r="I227" s="4"/>
      <c r="J227" s="4"/>
      <c r="K227" s="4"/>
    </row>
    <row r="228" spans="1:11" ht="14.1" customHeight="1">
      <c r="A228" s="4"/>
      <c r="B228" s="4"/>
      <c r="C228" s="11" t="s">
        <v>463</v>
      </c>
      <c r="D228" s="128">
        <v>0</v>
      </c>
      <c r="E228" s="128">
        <v>0</v>
      </c>
      <c r="F228" s="128">
        <v>0</v>
      </c>
      <c r="G228" s="128">
        <v>0</v>
      </c>
      <c r="H228" s="4"/>
      <c r="I228" s="4"/>
      <c r="J228" s="4"/>
      <c r="K228" s="4"/>
    </row>
    <row r="229" spans="1:11" ht="14.1" customHeight="1">
      <c r="A229" s="4"/>
      <c r="B229" s="4"/>
      <c r="C229" s="11" t="s">
        <v>464</v>
      </c>
      <c r="D229" s="128">
        <v>0</v>
      </c>
      <c r="E229" s="128">
        <v>0</v>
      </c>
      <c r="F229" s="128">
        <v>0</v>
      </c>
      <c r="G229" s="128">
        <v>0</v>
      </c>
      <c r="H229" s="4"/>
      <c r="I229" s="4"/>
      <c r="J229" s="4"/>
      <c r="K229" s="4"/>
    </row>
    <row r="230" spans="1:11" ht="14.1" customHeight="1">
      <c r="A230" s="4"/>
      <c r="B230" s="4"/>
      <c r="C230" s="11" t="s">
        <v>459</v>
      </c>
      <c r="D230" s="128">
        <v>0</v>
      </c>
      <c r="E230" s="128">
        <v>0</v>
      </c>
      <c r="F230" s="128">
        <v>0</v>
      </c>
      <c r="G230" s="128">
        <v>0</v>
      </c>
      <c r="H230" s="4"/>
      <c r="I230" s="4"/>
      <c r="J230" s="4"/>
      <c r="K230" s="4"/>
    </row>
    <row r="231" spans="1:11" ht="14.1" customHeight="1">
      <c r="A231" s="4"/>
      <c r="B231" s="4"/>
      <c r="C231" s="11" t="s">
        <v>463</v>
      </c>
      <c r="D231" s="128">
        <v>0</v>
      </c>
      <c r="E231" s="128">
        <v>0</v>
      </c>
      <c r="F231" s="128">
        <v>0</v>
      </c>
      <c r="G231" s="128">
        <v>0</v>
      </c>
      <c r="H231" s="4"/>
      <c r="I231" s="4"/>
      <c r="J231" s="4"/>
      <c r="K231" s="4"/>
    </row>
    <row r="232" spans="1:11" ht="14.1" customHeight="1">
      <c r="A232" s="4"/>
      <c r="B232" s="4"/>
      <c r="C232" s="11" t="s">
        <v>462</v>
      </c>
      <c r="D232" s="128">
        <v>0</v>
      </c>
      <c r="E232" s="128">
        <v>0</v>
      </c>
      <c r="F232" s="128">
        <v>0</v>
      </c>
      <c r="G232" s="128">
        <v>0</v>
      </c>
      <c r="H232" s="4"/>
      <c r="I232" s="4"/>
      <c r="J232" s="4"/>
      <c r="K232" s="4"/>
    </row>
    <row r="233" spans="1:11" ht="14.1" customHeight="1">
      <c r="A233" s="4"/>
      <c r="B233" s="4"/>
      <c r="C233" s="11" t="s">
        <v>459</v>
      </c>
      <c r="D233" s="128">
        <v>0</v>
      </c>
      <c r="E233" s="128">
        <v>0</v>
      </c>
      <c r="F233" s="128">
        <v>0</v>
      </c>
      <c r="G233" s="128">
        <v>0</v>
      </c>
      <c r="H233" s="4"/>
      <c r="I233" s="4"/>
      <c r="J233" s="4"/>
      <c r="K233" s="4"/>
    </row>
    <row r="234" spans="1:11" ht="14.1" customHeight="1">
      <c r="A234" s="4"/>
      <c r="B234" s="4"/>
      <c r="C234" s="11" t="s">
        <v>458</v>
      </c>
      <c r="D234" s="128">
        <v>0</v>
      </c>
      <c r="E234" s="128">
        <v>0</v>
      </c>
      <c r="F234" s="128">
        <v>0</v>
      </c>
      <c r="G234" s="128">
        <v>0</v>
      </c>
      <c r="H234" s="4"/>
      <c r="I234" s="4"/>
      <c r="J234" s="4"/>
      <c r="K234" s="4"/>
    </row>
    <row r="235" spans="1:11" ht="14.1" customHeight="1">
      <c r="A235" s="4"/>
      <c r="B235" s="4"/>
      <c r="C235" s="11" t="s">
        <v>457</v>
      </c>
      <c r="D235" s="128">
        <v>0</v>
      </c>
      <c r="E235" s="128">
        <v>0</v>
      </c>
      <c r="F235" s="128">
        <v>0</v>
      </c>
      <c r="G235" s="128">
        <v>0</v>
      </c>
      <c r="H235" s="4"/>
      <c r="I235" s="4"/>
      <c r="J235" s="4"/>
      <c r="K235" s="4"/>
    </row>
    <row r="236" spans="1:11" ht="14.1" customHeight="1">
      <c r="A236" s="4"/>
      <c r="B236" s="4"/>
      <c r="C236" s="11" t="s">
        <v>456</v>
      </c>
      <c r="D236" s="128">
        <v>0</v>
      </c>
      <c r="E236" s="128">
        <v>0</v>
      </c>
      <c r="F236" s="128">
        <v>0</v>
      </c>
      <c r="G236" s="128">
        <v>0</v>
      </c>
      <c r="H236" s="4"/>
      <c r="I236" s="4"/>
      <c r="J236" s="4"/>
      <c r="K236" s="4"/>
    </row>
    <row r="237" spans="1:11" ht="14.1" customHeight="1">
      <c r="A237" s="4"/>
      <c r="B237" s="4"/>
      <c r="C237" s="11" t="s">
        <v>455</v>
      </c>
      <c r="D237" s="128">
        <v>0</v>
      </c>
      <c r="E237" s="128">
        <v>0</v>
      </c>
      <c r="F237" s="128">
        <v>0</v>
      </c>
      <c r="G237" s="128">
        <v>0</v>
      </c>
      <c r="H237" s="4"/>
      <c r="I237" s="4"/>
      <c r="J237" s="4"/>
      <c r="K237" s="4"/>
    </row>
    <row r="238" spans="1:11" ht="14.1" customHeight="1">
      <c r="A238" s="4"/>
      <c r="B238" s="4"/>
      <c r="C238" s="11" t="s">
        <v>461</v>
      </c>
      <c r="D238" s="128">
        <v>8000000</v>
      </c>
      <c r="E238" s="128">
        <v>0</v>
      </c>
      <c r="F238" s="128">
        <v>9180000</v>
      </c>
      <c r="G238" s="128">
        <v>13440000</v>
      </c>
      <c r="H238" s="4"/>
      <c r="I238" s="4"/>
      <c r="J238" s="4"/>
      <c r="K238" s="4"/>
    </row>
    <row r="239" spans="1:11" ht="14.1" customHeight="1">
      <c r="A239" s="4"/>
      <c r="B239" s="4"/>
      <c r="C239" s="11" t="s">
        <v>459</v>
      </c>
      <c r="D239" s="128">
        <v>8000000</v>
      </c>
      <c r="E239" s="128">
        <v>0</v>
      </c>
      <c r="F239" s="128">
        <v>9180000</v>
      </c>
      <c r="G239" s="128">
        <v>13440000</v>
      </c>
      <c r="H239" s="4"/>
      <c r="I239" s="4"/>
      <c r="J239" s="4"/>
      <c r="K239" s="4"/>
    </row>
    <row r="240" spans="1:11" ht="14.1" customHeight="1">
      <c r="A240" s="4"/>
      <c r="B240" s="4"/>
      <c r="C240" s="11" t="s">
        <v>458</v>
      </c>
      <c r="D240" s="128">
        <v>0</v>
      </c>
      <c r="E240" s="128">
        <v>0</v>
      </c>
      <c r="F240" s="128">
        <v>0</v>
      </c>
      <c r="G240" s="128">
        <v>0</v>
      </c>
      <c r="H240" s="4"/>
      <c r="I240" s="4"/>
      <c r="J240" s="4"/>
      <c r="K240" s="4"/>
    </row>
    <row r="241" spans="1:11" ht="14.1" customHeight="1">
      <c r="A241" s="4"/>
      <c r="B241" s="4"/>
      <c r="C241" s="11" t="s">
        <v>457</v>
      </c>
      <c r="D241" s="128">
        <v>0</v>
      </c>
      <c r="E241" s="128">
        <v>0</v>
      </c>
      <c r="F241" s="128">
        <v>0</v>
      </c>
      <c r="G241" s="128">
        <v>0</v>
      </c>
      <c r="H241" s="4"/>
      <c r="I241" s="4"/>
      <c r="J241" s="4"/>
      <c r="K241" s="4"/>
    </row>
    <row r="242" spans="1:11" ht="14.1" customHeight="1">
      <c r="A242" s="4"/>
      <c r="B242" s="4"/>
      <c r="C242" s="11" t="s">
        <v>456</v>
      </c>
      <c r="D242" s="128">
        <v>0</v>
      </c>
      <c r="E242" s="128">
        <v>0</v>
      </c>
      <c r="F242" s="128">
        <v>0</v>
      </c>
      <c r="G242" s="128">
        <v>0</v>
      </c>
      <c r="H242" s="4"/>
      <c r="I242" s="4"/>
      <c r="J242" s="4"/>
      <c r="K242" s="4"/>
    </row>
    <row r="243" spans="1:11" ht="14.1" customHeight="1">
      <c r="A243" s="4"/>
      <c r="B243" s="4"/>
      <c r="C243" s="11" t="s">
        <v>455</v>
      </c>
      <c r="D243" s="128">
        <v>0</v>
      </c>
      <c r="E243" s="128">
        <v>0</v>
      </c>
      <c r="F243" s="128">
        <v>0</v>
      </c>
      <c r="G243" s="128">
        <v>0</v>
      </c>
      <c r="H243" s="4"/>
      <c r="I243" s="4"/>
      <c r="J243" s="4"/>
      <c r="K243" s="4"/>
    </row>
    <row r="244" spans="1:11" ht="14.1" customHeight="1">
      <c r="A244" s="4"/>
      <c r="B244" s="4"/>
      <c r="C244" s="11" t="s">
        <v>460</v>
      </c>
      <c r="D244" s="128">
        <v>0</v>
      </c>
      <c r="E244" s="128">
        <v>0</v>
      </c>
      <c r="F244" s="128">
        <v>0</v>
      </c>
      <c r="G244" s="128">
        <v>0</v>
      </c>
      <c r="H244" s="4"/>
      <c r="I244" s="4"/>
      <c r="J244" s="4"/>
      <c r="K244" s="4"/>
    </row>
    <row r="245" spans="1:11" ht="14.1" customHeight="1">
      <c r="A245" s="4"/>
      <c r="B245" s="4"/>
      <c r="C245" s="11" t="s">
        <v>459</v>
      </c>
      <c r="D245" s="128">
        <v>0</v>
      </c>
      <c r="E245" s="128">
        <v>0</v>
      </c>
      <c r="F245" s="128">
        <v>0</v>
      </c>
      <c r="G245" s="128">
        <v>0</v>
      </c>
      <c r="H245" s="4"/>
      <c r="I245" s="4"/>
      <c r="J245" s="4"/>
      <c r="K245" s="4"/>
    </row>
    <row r="246" spans="1:11" ht="14.1" customHeight="1">
      <c r="A246" s="4"/>
      <c r="B246" s="4"/>
      <c r="C246" s="11" t="s">
        <v>458</v>
      </c>
      <c r="D246" s="128">
        <v>0</v>
      </c>
      <c r="E246" s="128">
        <v>0</v>
      </c>
      <c r="F246" s="128">
        <v>0</v>
      </c>
      <c r="G246" s="128">
        <v>0</v>
      </c>
      <c r="H246" s="4"/>
      <c r="I246" s="4"/>
      <c r="J246" s="4"/>
      <c r="K246" s="4"/>
    </row>
    <row r="247" spans="1:11" ht="14.1" customHeight="1">
      <c r="A247" s="4"/>
      <c r="B247" s="4"/>
      <c r="C247" s="11" t="s">
        <v>457</v>
      </c>
      <c r="D247" s="128">
        <v>0</v>
      </c>
      <c r="E247" s="128">
        <v>0</v>
      </c>
      <c r="F247" s="128">
        <v>0</v>
      </c>
      <c r="G247" s="128">
        <v>0</v>
      </c>
      <c r="H247" s="4"/>
      <c r="I247" s="4"/>
      <c r="J247" s="4"/>
      <c r="K247" s="4"/>
    </row>
    <row r="248" spans="1:11" ht="14.1" customHeight="1">
      <c r="A248" s="4"/>
      <c r="B248" s="4"/>
      <c r="C248" s="11" t="s">
        <v>456</v>
      </c>
      <c r="D248" s="128">
        <v>0</v>
      </c>
      <c r="E248" s="128">
        <v>0</v>
      </c>
      <c r="F248" s="128">
        <v>0</v>
      </c>
      <c r="G248" s="128">
        <v>0</v>
      </c>
      <c r="H248" s="4"/>
      <c r="I248" s="4"/>
      <c r="J248" s="4"/>
      <c r="K248" s="4"/>
    </row>
    <row r="249" spans="1:11" ht="14.1" customHeight="1">
      <c r="A249" s="4"/>
      <c r="B249" s="4"/>
      <c r="C249" s="11" t="s">
        <v>455</v>
      </c>
      <c r="D249" s="128">
        <v>0</v>
      </c>
      <c r="E249" s="128">
        <v>0</v>
      </c>
      <c r="F249" s="128">
        <v>0</v>
      </c>
      <c r="G249" s="128">
        <v>0</v>
      </c>
      <c r="H249" s="4"/>
      <c r="I249" s="4"/>
      <c r="J249" s="4"/>
      <c r="K249" s="4"/>
    </row>
    <row r="250" spans="1:11" ht="14.1" customHeight="1">
      <c r="A250" s="4"/>
      <c r="B250" s="4"/>
      <c r="C250" s="11" t="s">
        <v>454</v>
      </c>
      <c r="D250" s="128">
        <v>0</v>
      </c>
      <c r="E250" s="128">
        <v>0</v>
      </c>
      <c r="F250" s="128">
        <v>0</v>
      </c>
      <c r="G250" s="128">
        <v>0</v>
      </c>
      <c r="H250" s="4"/>
      <c r="I250" s="4"/>
      <c r="J250" s="4"/>
      <c r="K250" s="4"/>
    </row>
    <row r="251" spans="1:11" ht="14.1" customHeight="1">
      <c r="A251" s="4"/>
      <c r="B251" s="4"/>
      <c r="C251" s="11" t="s">
        <v>453</v>
      </c>
      <c r="D251" s="128">
        <v>0</v>
      </c>
      <c r="E251" s="128">
        <v>0</v>
      </c>
      <c r="F251" s="128">
        <v>0</v>
      </c>
      <c r="G251" s="128">
        <v>0</v>
      </c>
      <c r="H251" s="4"/>
      <c r="I251" s="4"/>
      <c r="J251" s="4"/>
      <c r="K251" s="4"/>
    </row>
    <row r="252" spans="1:11" ht="14.1" customHeight="1">
      <c r="A252" s="4"/>
      <c r="B252" s="4"/>
      <c r="C252" s="10" t="s">
        <v>165</v>
      </c>
      <c r="D252" s="128">
        <v>8000000</v>
      </c>
      <c r="E252" s="128">
        <v>0</v>
      </c>
      <c r="F252" s="128">
        <v>9180000</v>
      </c>
      <c r="G252" s="128">
        <v>13440000</v>
      </c>
      <c r="H252" s="4"/>
      <c r="I252" s="4"/>
      <c r="J252" s="4"/>
      <c r="K252" s="4"/>
    </row>
    <row r="253" spans="1:11" ht="18" customHeight="1">
      <c r="A253" s="4"/>
      <c r="B253" s="4"/>
      <c r="C253" s="14" t="s">
        <v>484</v>
      </c>
      <c r="D253" s="825" t="s">
        <v>2579</v>
      </c>
      <c r="E253" s="826"/>
      <c r="F253" s="826"/>
      <c r="G253" s="826"/>
      <c r="H253" s="4"/>
      <c r="I253" s="4"/>
      <c r="J253" s="4"/>
      <c r="K253" s="4"/>
    </row>
    <row r="254" spans="1:11" ht="18" customHeight="1">
      <c r="A254" s="4"/>
      <c r="B254" s="4"/>
      <c r="C254" s="125" t="s">
        <v>482</v>
      </c>
      <c r="D254" s="821" t="s">
        <v>2580</v>
      </c>
      <c r="E254" s="822"/>
      <c r="F254" s="822"/>
      <c r="G254" s="822"/>
      <c r="H254" s="4"/>
      <c r="I254" s="4"/>
      <c r="J254" s="4"/>
      <c r="K254" s="4"/>
    </row>
    <row r="255" spans="1:11" ht="18" customHeight="1">
      <c r="A255" s="4"/>
      <c r="B255" s="4"/>
      <c r="C255" s="125" t="s">
        <v>15</v>
      </c>
      <c r="D255" s="821" t="s">
        <v>2581</v>
      </c>
      <c r="E255" s="822"/>
      <c r="F255" s="822"/>
      <c r="G255" s="822"/>
      <c r="H255" s="4"/>
      <c r="I255" s="4"/>
      <c r="J255" s="4"/>
      <c r="K255" s="4"/>
    </row>
    <row r="256" spans="1:11" ht="15" customHeight="1">
      <c r="A256" s="4"/>
      <c r="B256" s="4"/>
      <c r="C256" s="13"/>
      <c r="D256" s="131">
        <v>2021</v>
      </c>
      <c r="E256" s="131">
        <v>2022</v>
      </c>
      <c r="F256" s="131">
        <v>2023</v>
      </c>
      <c r="G256" s="131">
        <v>2024</v>
      </c>
      <c r="H256" s="4"/>
      <c r="I256" s="4"/>
      <c r="J256" s="4"/>
      <c r="K256" s="4"/>
    </row>
    <row r="257" spans="1:11" ht="15" customHeight="1">
      <c r="A257" s="4"/>
      <c r="B257" s="4"/>
      <c r="C257" s="12"/>
      <c r="D257" s="132" t="s">
        <v>7</v>
      </c>
      <c r="E257" s="132" t="s">
        <v>8</v>
      </c>
      <c r="F257" s="132" t="s">
        <v>8</v>
      </c>
      <c r="G257" s="132" t="s">
        <v>8</v>
      </c>
      <c r="H257" s="4"/>
      <c r="I257" s="4"/>
      <c r="J257" s="4"/>
      <c r="K257" s="4"/>
    </row>
    <row r="258" spans="1:11" ht="14.1" customHeight="1">
      <c r="A258" s="4"/>
      <c r="B258" s="4"/>
      <c r="C258" s="7" t="s">
        <v>16</v>
      </c>
      <c r="D258" s="133" t="s">
        <v>474</v>
      </c>
      <c r="E258" s="133" t="s">
        <v>1029</v>
      </c>
      <c r="F258" s="133" t="s">
        <v>505</v>
      </c>
      <c r="G258" s="133" t="s">
        <v>615</v>
      </c>
      <c r="H258" s="4"/>
      <c r="I258" s="4"/>
      <c r="J258" s="4"/>
      <c r="K258" s="4"/>
    </row>
    <row r="259" spans="1:11" ht="14.1" customHeight="1">
      <c r="A259" s="4"/>
      <c r="B259" s="4"/>
      <c r="C259" s="7" t="s">
        <v>680</v>
      </c>
      <c r="D259" s="133" t="s">
        <v>474</v>
      </c>
      <c r="E259" s="133" t="s">
        <v>2582</v>
      </c>
      <c r="F259" s="133" t="s">
        <v>2583</v>
      </c>
      <c r="G259" s="133" t="s">
        <v>2584</v>
      </c>
      <c r="H259" s="4"/>
      <c r="I259" s="4"/>
      <c r="J259" s="4"/>
      <c r="K259" s="4"/>
    </row>
    <row r="260" spans="1:11" ht="14.1" customHeight="1">
      <c r="A260" s="4"/>
      <c r="B260" s="4"/>
      <c r="C260" s="7" t="s">
        <v>676</v>
      </c>
      <c r="D260" s="133" t="s">
        <v>474</v>
      </c>
      <c r="E260" s="133" t="s">
        <v>2585</v>
      </c>
      <c r="F260" s="133" t="s">
        <v>2586</v>
      </c>
      <c r="G260" s="133" t="s">
        <v>2587</v>
      </c>
      <c r="H260" s="4"/>
      <c r="I260" s="4"/>
      <c r="J260" s="4"/>
      <c r="K260" s="4"/>
    </row>
    <row r="261" spans="1:11" ht="14.1" customHeight="1">
      <c r="A261" s="4"/>
      <c r="B261" s="4"/>
      <c r="C261" s="7" t="s">
        <v>477</v>
      </c>
      <c r="D261" s="133" t="s">
        <v>450</v>
      </c>
      <c r="E261" s="133" t="s">
        <v>450</v>
      </c>
      <c r="F261" s="133" t="s">
        <v>956</v>
      </c>
      <c r="G261" s="133" t="s">
        <v>2588</v>
      </c>
      <c r="H261" s="4"/>
      <c r="I261" s="4"/>
      <c r="J261" s="4"/>
      <c r="K261" s="4"/>
    </row>
    <row r="262" spans="1:11" ht="14.1" customHeight="1">
      <c r="A262" s="4"/>
      <c r="B262" s="4"/>
      <c r="C262" s="7" t="s">
        <v>476</v>
      </c>
      <c r="D262" s="133" t="s">
        <v>450</v>
      </c>
      <c r="E262" s="133" t="s">
        <v>450</v>
      </c>
      <c r="F262" s="133" t="s">
        <v>2589</v>
      </c>
      <c r="G262" s="133" t="s">
        <v>2590</v>
      </c>
      <c r="H262" s="4"/>
      <c r="I262" s="4"/>
      <c r="J262" s="4"/>
      <c r="K262" s="4"/>
    </row>
    <row r="263" spans="1:11" ht="14.1" customHeight="1">
      <c r="A263" s="4"/>
      <c r="B263" s="4"/>
      <c r="C263" s="7" t="s">
        <v>22</v>
      </c>
      <c r="D263" s="133" t="s">
        <v>450</v>
      </c>
      <c r="E263" s="133" t="s">
        <v>450</v>
      </c>
      <c r="F263" s="133" t="s">
        <v>2591</v>
      </c>
      <c r="G263" s="133" t="s">
        <v>2592</v>
      </c>
      <c r="H263" s="4"/>
      <c r="I263" s="4"/>
      <c r="J263" s="4"/>
      <c r="K263" s="4"/>
    </row>
    <row r="264" spans="1:11" ht="14.1" customHeight="1">
      <c r="A264" s="4"/>
      <c r="B264" s="4"/>
      <c r="C264" s="823" t="s">
        <v>473</v>
      </c>
      <c r="D264" s="824"/>
      <c r="E264" s="824"/>
      <c r="F264" s="824"/>
      <c r="G264" s="824"/>
      <c r="H264" s="4"/>
      <c r="I264" s="4"/>
      <c r="J264" s="4"/>
      <c r="K264" s="4"/>
    </row>
    <row r="265" spans="1:11" ht="14.1" customHeight="1">
      <c r="A265" s="4"/>
      <c r="B265" s="4"/>
      <c r="C265" s="13"/>
      <c r="D265" s="131">
        <v>2021</v>
      </c>
      <c r="E265" s="131">
        <v>2022</v>
      </c>
      <c r="F265" s="131">
        <v>2023</v>
      </c>
      <c r="G265" s="131">
        <v>2024</v>
      </c>
      <c r="H265" s="4"/>
      <c r="I265" s="4"/>
      <c r="J265" s="4"/>
      <c r="K265" s="4"/>
    </row>
    <row r="266" spans="1:11" ht="14.1" customHeight="1">
      <c r="A266" s="4"/>
      <c r="B266" s="4"/>
      <c r="C266" s="12"/>
      <c r="D266" s="132" t="s">
        <v>7</v>
      </c>
      <c r="E266" s="132" t="s">
        <v>8</v>
      </c>
      <c r="F266" s="132" t="s">
        <v>8</v>
      </c>
      <c r="G266" s="132" t="s">
        <v>8</v>
      </c>
      <c r="H266" s="4"/>
      <c r="I266" s="4"/>
      <c r="J266" s="4"/>
      <c r="K266" s="4"/>
    </row>
    <row r="267" spans="1:11" ht="14.1" customHeight="1">
      <c r="A267" s="4"/>
      <c r="B267" s="4"/>
      <c r="C267" s="11" t="s">
        <v>470</v>
      </c>
      <c r="D267" s="128">
        <v>0</v>
      </c>
      <c r="E267" s="128">
        <v>0</v>
      </c>
      <c r="F267" s="128">
        <v>0</v>
      </c>
      <c r="G267" s="128">
        <v>0</v>
      </c>
      <c r="H267" s="4"/>
      <c r="I267" s="4"/>
      <c r="J267" s="4"/>
      <c r="K267" s="4"/>
    </row>
    <row r="268" spans="1:11" ht="14.1" customHeight="1">
      <c r="A268" s="4"/>
      <c r="B268" s="4"/>
      <c r="C268" s="11" t="s">
        <v>459</v>
      </c>
      <c r="D268" s="128">
        <v>0</v>
      </c>
      <c r="E268" s="128">
        <v>0</v>
      </c>
      <c r="F268" s="128">
        <v>0</v>
      </c>
      <c r="G268" s="128">
        <v>0</v>
      </c>
      <c r="H268" s="4"/>
      <c r="I268" s="4"/>
      <c r="J268" s="4"/>
      <c r="K268" s="4"/>
    </row>
    <row r="269" spans="1:11" ht="14.1" customHeight="1">
      <c r="A269" s="4"/>
      <c r="B269" s="4"/>
      <c r="C269" s="11" t="s">
        <v>463</v>
      </c>
      <c r="D269" s="128">
        <v>0</v>
      </c>
      <c r="E269" s="128">
        <v>0</v>
      </c>
      <c r="F269" s="128">
        <v>0</v>
      </c>
      <c r="G269" s="128">
        <v>0</v>
      </c>
      <c r="H269" s="4"/>
      <c r="I269" s="4"/>
      <c r="J269" s="4"/>
      <c r="K269" s="4"/>
    </row>
    <row r="270" spans="1:11" ht="14.1" customHeight="1">
      <c r="A270" s="4"/>
      <c r="B270" s="4"/>
      <c r="C270" s="11" t="s">
        <v>469</v>
      </c>
      <c r="D270" s="128">
        <v>0</v>
      </c>
      <c r="E270" s="128">
        <v>0</v>
      </c>
      <c r="F270" s="128">
        <v>0</v>
      </c>
      <c r="G270" s="128">
        <v>0</v>
      </c>
      <c r="H270" s="4"/>
      <c r="I270" s="4"/>
      <c r="J270" s="4"/>
      <c r="K270" s="4"/>
    </row>
    <row r="271" spans="1:11" ht="14.1" customHeight="1">
      <c r="A271" s="4"/>
      <c r="B271" s="4"/>
      <c r="C271" s="11" t="s">
        <v>459</v>
      </c>
      <c r="D271" s="128">
        <v>0</v>
      </c>
      <c r="E271" s="128">
        <v>0</v>
      </c>
      <c r="F271" s="128">
        <v>0</v>
      </c>
      <c r="G271" s="128">
        <v>0</v>
      </c>
      <c r="H271" s="4"/>
      <c r="I271" s="4"/>
      <c r="J271" s="4"/>
      <c r="K271" s="4"/>
    </row>
    <row r="272" spans="1:11" ht="14.1" customHeight="1">
      <c r="A272" s="4"/>
      <c r="B272" s="4"/>
      <c r="C272" s="11" t="s">
        <v>463</v>
      </c>
      <c r="D272" s="128">
        <v>0</v>
      </c>
      <c r="E272" s="128">
        <v>0</v>
      </c>
      <c r="F272" s="128">
        <v>0</v>
      </c>
      <c r="G272" s="128">
        <v>0</v>
      </c>
      <c r="H272" s="4"/>
      <c r="I272" s="4"/>
      <c r="J272" s="4"/>
      <c r="K272" s="4"/>
    </row>
    <row r="273" spans="1:11" ht="14.1" customHeight="1">
      <c r="A273" s="4"/>
      <c r="B273" s="4"/>
      <c r="C273" s="11" t="s">
        <v>468</v>
      </c>
      <c r="D273" s="128">
        <v>0</v>
      </c>
      <c r="E273" s="128">
        <v>0</v>
      </c>
      <c r="F273" s="128">
        <v>0</v>
      </c>
      <c r="G273" s="128">
        <v>0</v>
      </c>
      <c r="H273" s="4"/>
      <c r="I273" s="4"/>
      <c r="J273" s="4"/>
      <c r="K273" s="4"/>
    </row>
    <row r="274" spans="1:11" ht="14.1" customHeight="1">
      <c r="A274" s="4"/>
      <c r="B274" s="4"/>
      <c r="C274" s="11" t="s">
        <v>459</v>
      </c>
      <c r="D274" s="128">
        <v>0</v>
      </c>
      <c r="E274" s="128">
        <v>0</v>
      </c>
      <c r="F274" s="128">
        <v>0</v>
      </c>
      <c r="G274" s="128">
        <v>0</v>
      </c>
      <c r="H274" s="4"/>
      <c r="I274" s="4"/>
      <c r="J274" s="4"/>
      <c r="K274" s="4"/>
    </row>
    <row r="275" spans="1:11" ht="14.1" customHeight="1">
      <c r="A275" s="4"/>
      <c r="B275" s="4"/>
      <c r="C275" s="11" t="s">
        <v>463</v>
      </c>
      <c r="D275" s="128">
        <v>0</v>
      </c>
      <c r="E275" s="128">
        <v>0</v>
      </c>
      <c r="F275" s="128">
        <v>0</v>
      </c>
      <c r="G275" s="128">
        <v>0</v>
      </c>
      <c r="H275" s="4"/>
      <c r="I275" s="4"/>
      <c r="J275" s="4"/>
      <c r="K275" s="4"/>
    </row>
    <row r="276" spans="1:11" ht="14.1" customHeight="1">
      <c r="A276" s="4"/>
      <c r="B276" s="4"/>
      <c r="C276" s="11" t="s">
        <v>467</v>
      </c>
      <c r="D276" s="128">
        <v>0</v>
      </c>
      <c r="E276" s="128">
        <v>0</v>
      </c>
      <c r="F276" s="128">
        <v>0</v>
      </c>
      <c r="G276" s="128">
        <v>0</v>
      </c>
      <c r="H276" s="4"/>
      <c r="I276" s="4"/>
      <c r="J276" s="4"/>
      <c r="K276" s="4"/>
    </row>
    <row r="277" spans="1:11" ht="14.1" customHeight="1">
      <c r="A277" s="4"/>
      <c r="B277" s="4"/>
      <c r="C277" s="11" t="s">
        <v>459</v>
      </c>
      <c r="D277" s="128">
        <v>0</v>
      </c>
      <c r="E277" s="128">
        <v>0</v>
      </c>
      <c r="F277" s="128">
        <v>0</v>
      </c>
      <c r="G277" s="128">
        <v>0</v>
      </c>
      <c r="H277" s="4"/>
      <c r="I277" s="4"/>
      <c r="J277" s="4"/>
      <c r="K277" s="4"/>
    </row>
    <row r="278" spans="1:11" ht="14.1" customHeight="1">
      <c r="A278" s="4"/>
      <c r="B278" s="4"/>
      <c r="C278" s="11" t="s">
        <v>463</v>
      </c>
      <c r="D278" s="128">
        <v>0</v>
      </c>
      <c r="E278" s="128">
        <v>0</v>
      </c>
      <c r="F278" s="128">
        <v>0</v>
      </c>
      <c r="G278" s="128">
        <v>0</v>
      </c>
      <c r="H278" s="4"/>
      <c r="I278" s="4"/>
      <c r="J278" s="4"/>
      <c r="K278" s="4"/>
    </row>
    <row r="279" spans="1:11" ht="14.1" customHeight="1">
      <c r="A279" s="4"/>
      <c r="B279" s="4"/>
      <c r="C279" s="11" t="s">
        <v>472</v>
      </c>
      <c r="D279" s="128">
        <v>0</v>
      </c>
      <c r="E279" s="128">
        <v>0</v>
      </c>
      <c r="F279" s="128">
        <v>0</v>
      </c>
      <c r="G279" s="128">
        <v>0</v>
      </c>
      <c r="H279" s="4"/>
      <c r="I279" s="4"/>
      <c r="J279" s="4"/>
      <c r="K279" s="4"/>
    </row>
    <row r="280" spans="1:11" ht="14.1" customHeight="1">
      <c r="A280" s="4"/>
      <c r="B280" s="4"/>
      <c r="C280" s="11" t="s">
        <v>459</v>
      </c>
      <c r="D280" s="128">
        <v>0</v>
      </c>
      <c r="E280" s="128">
        <v>0</v>
      </c>
      <c r="F280" s="128">
        <v>0</v>
      </c>
      <c r="G280" s="128">
        <v>0</v>
      </c>
      <c r="H280" s="4"/>
      <c r="I280" s="4"/>
      <c r="J280" s="4"/>
      <c r="K280" s="4"/>
    </row>
    <row r="281" spans="1:11" ht="14.1" customHeight="1">
      <c r="A281" s="4"/>
      <c r="B281" s="4"/>
      <c r="C281" s="11" t="s">
        <v>463</v>
      </c>
      <c r="D281" s="128">
        <v>0</v>
      </c>
      <c r="E281" s="128">
        <v>0</v>
      </c>
      <c r="F281" s="128">
        <v>0</v>
      </c>
      <c r="G281" s="128">
        <v>0</v>
      </c>
      <c r="H281" s="4"/>
      <c r="I281" s="4"/>
      <c r="J281" s="4"/>
      <c r="K281" s="4"/>
    </row>
    <row r="282" spans="1:11" ht="14.1" customHeight="1">
      <c r="A282" s="4"/>
      <c r="B282" s="4"/>
      <c r="C282" s="11" t="s">
        <v>465</v>
      </c>
      <c r="D282" s="128">
        <v>0</v>
      </c>
      <c r="E282" s="128">
        <v>0</v>
      </c>
      <c r="F282" s="128">
        <v>0</v>
      </c>
      <c r="G282" s="128">
        <v>0</v>
      </c>
      <c r="H282" s="4"/>
      <c r="I282" s="4"/>
      <c r="J282" s="4"/>
      <c r="K282" s="4"/>
    </row>
    <row r="283" spans="1:11" ht="14.1" customHeight="1">
      <c r="A283" s="4"/>
      <c r="B283" s="4"/>
      <c r="C283" s="11" t="s">
        <v>459</v>
      </c>
      <c r="D283" s="128">
        <v>0</v>
      </c>
      <c r="E283" s="128">
        <v>0</v>
      </c>
      <c r="F283" s="128">
        <v>0</v>
      </c>
      <c r="G283" s="128">
        <v>0</v>
      </c>
      <c r="H283" s="4"/>
      <c r="I283" s="4"/>
      <c r="J283" s="4"/>
      <c r="K283" s="4"/>
    </row>
    <row r="284" spans="1:11" ht="14.1" customHeight="1">
      <c r="A284" s="4"/>
      <c r="B284" s="4"/>
      <c r="C284" s="11" t="s">
        <v>463</v>
      </c>
      <c r="D284" s="128">
        <v>0</v>
      </c>
      <c r="E284" s="128">
        <v>0</v>
      </c>
      <c r="F284" s="128">
        <v>0</v>
      </c>
      <c r="G284" s="128">
        <v>0</v>
      </c>
      <c r="H284" s="4"/>
      <c r="I284" s="4"/>
      <c r="J284" s="4"/>
      <c r="K284" s="4"/>
    </row>
    <row r="285" spans="1:11" ht="14.1" customHeight="1">
      <c r="A285" s="4"/>
      <c r="B285" s="4"/>
      <c r="C285" s="11" t="s">
        <v>464</v>
      </c>
      <c r="D285" s="128">
        <v>0</v>
      </c>
      <c r="E285" s="128">
        <v>0</v>
      </c>
      <c r="F285" s="128">
        <v>0</v>
      </c>
      <c r="G285" s="128">
        <v>0</v>
      </c>
      <c r="H285" s="4"/>
      <c r="I285" s="4"/>
      <c r="J285" s="4"/>
      <c r="K285" s="4"/>
    </row>
    <row r="286" spans="1:11" ht="14.1" customHeight="1">
      <c r="A286" s="4"/>
      <c r="B286" s="4"/>
      <c r="C286" s="11" t="s">
        <v>459</v>
      </c>
      <c r="D286" s="128">
        <v>0</v>
      </c>
      <c r="E286" s="128">
        <v>0</v>
      </c>
      <c r="F286" s="128">
        <v>0</v>
      </c>
      <c r="G286" s="128">
        <v>0</v>
      </c>
      <c r="H286" s="4"/>
      <c r="I286" s="4"/>
      <c r="J286" s="4"/>
      <c r="K286" s="4"/>
    </row>
    <row r="287" spans="1:11" ht="14.1" customHeight="1">
      <c r="A287" s="4"/>
      <c r="B287" s="4"/>
      <c r="C287" s="11" t="s">
        <v>463</v>
      </c>
      <c r="D287" s="128">
        <v>0</v>
      </c>
      <c r="E287" s="128">
        <v>0</v>
      </c>
      <c r="F287" s="128">
        <v>0</v>
      </c>
      <c r="G287" s="128">
        <v>0</v>
      </c>
      <c r="H287" s="4"/>
      <c r="I287" s="4"/>
      <c r="J287" s="4"/>
      <c r="K287" s="4"/>
    </row>
    <row r="288" spans="1:11" ht="14.1" customHeight="1">
      <c r="A288" s="4"/>
      <c r="B288" s="4"/>
      <c r="C288" s="11" t="s">
        <v>462</v>
      </c>
      <c r="D288" s="128">
        <v>0</v>
      </c>
      <c r="E288" s="128">
        <v>0</v>
      </c>
      <c r="F288" s="128">
        <v>0</v>
      </c>
      <c r="G288" s="128">
        <v>0</v>
      </c>
      <c r="H288" s="4"/>
      <c r="I288" s="4"/>
      <c r="J288" s="4"/>
      <c r="K288" s="4"/>
    </row>
    <row r="289" spans="1:11" ht="14.1" customHeight="1">
      <c r="A289" s="4"/>
      <c r="B289" s="4"/>
      <c r="C289" s="11" t="s">
        <v>459</v>
      </c>
      <c r="D289" s="128">
        <v>0</v>
      </c>
      <c r="E289" s="128">
        <v>0</v>
      </c>
      <c r="F289" s="128">
        <v>0</v>
      </c>
      <c r="G289" s="128">
        <v>0</v>
      </c>
      <c r="H289" s="4"/>
      <c r="I289" s="4"/>
      <c r="J289" s="4"/>
      <c r="K289" s="4"/>
    </row>
    <row r="290" spans="1:11" ht="14.1" customHeight="1">
      <c r="A290" s="4"/>
      <c r="B290" s="4"/>
      <c r="C290" s="11" t="s">
        <v>458</v>
      </c>
      <c r="D290" s="128">
        <v>0</v>
      </c>
      <c r="E290" s="128">
        <v>0</v>
      </c>
      <c r="F290" s="128">
        <v>0</v>
      </c>
      <c r="G290" s="128">
        <v>0</v>
      </c>
      <c r="H290" s="4"/>
      <c r="I290" s="4"/>
      <c r="J290" s="4"/>
      <c r="K290" s="4"/>
    </row>
    <row r="291" spans="1:11" ht="14.1" customHeight="1">
      <c r="A291" s="4"/>
      <c r="B291" s="4"/>
      <c r="C291" s="11" t="s">
        <v>457</v>
      </c>
      <c r="D291" s="128">
        <v>0</v>
      </c>
      <c r="E291" s="128">
        <v>0</v>
      </c>
      <c r="F291" s="128">
        <v>0</v>
      </c>
      <c r="G291" s="128">
        <v>0</v>
      </c>
      <c r="H291" s="4"/>
      <c r="I291" s="4"/>
      <c r="J291" s="4"/>
      <c r="K291" s="4"/>
    </row>
    <row r="292" spans="1:11" ht="14.1" customHeight="1">
      <c r="A292" s="4"/>
      <c r="B292" s="4"/>
      <c r="C292" s="11" t="s">
        <v>456</v>
      </c>
      <c r="D292" s="128">
        <v>0</v>
      </c>
      <c r="E292" s="128">
        <v>0</v>
      </c>
      <c r="F292" s="128">
        <v>0</v>
      </c>
      <c r="G292" s="128">
        <v>0</v>
      </c>
      <c r="H292" s="4"/>
      <c r="I292" s="4"/>
      <c r="J292" s="4"/>
      <c r="K292" s="4"/>
    </row>
    <row r="293" spans="1:11" ht="14.1" customHeight="1">
      <c r="A293" s="4"/>
      <c r="B293" s="4"/>
      <c r="C293" s="11" t="s">
        <v>455</v>
      </c>
      <c r="D293" s="128">
        <v>0</v>
      </c>
      <c r="E293" s="128">
        <v>0</v>
      </c>
      <c r="F293" s="128">
        <v>0</v>
      </c>
      <c r="G293" s="128">
        <v>0</v>
      </c>
      <c r="H293" s="4"/>
      <c r="I293" s="4"/>
      <c r="J293" s="4"/>
      <c r="K293" s="4"/>
    </row>
    <row r="294" spans="1:11" ht="14.1" customHeight="1">
      <c r="A294" s="4"/>
      <c r="B294" s="4"/>
      <c r="C294" s="11" t="s">
        <v>461</v>
      </c>
      <c r="D294" s="128">
        <v>0</v>
      </c>
      <c r="E294" s="128">
        <v>3305000</v>
      </c>
      <c r="F294" s="128">
        <v>125000</v>
      </c>
      <c r="G294" s="128">
        <v>176000</v>
      </c>
      <c r="H294" s="4"/>
      <c r="I294" s="4"/>
      <c r="J294" s="4"/>
      <c r="K294" s="4"/>
    </row>
    <row r="295" spans="1:11" ht="14.1" customHeight="1">
      <c r="A295" s="4"/>
      <c r="B295" s="4"/>
      <c r="C295" s="11" t="s">
        <v>459</v>
      </c>
      <c r="D295" s="128">
        <v>0</v>
      </c>
      <c r="E295" s="128">
        <v>3305000</v>
      </c>
      <c r="F295" s="128">
        <v>125000</v>
      </c>
      <c r="G295" s="128">
        <v>176000</v>
      </c>
      <c r="H295" s="4"/>
      <c r="I295" s="4"/>
      <c r="J295" s="4"/>
      <c r="K295" s="4"/>
    </row>
    <row r="296" spans="1:11" ht="14.1" customHeight="1">
      <c r="A296" s="4"/>
      <c r="B296" s="4"/>
      <c r="C296" s="11" t="s">
        <v>458</v>
      </c>
      <c r="D296" s="128">
        <v>0</v>
      </c>
      <c r="E296" s="128">
        <v>0</v>
      </c>
      <c r="F296" s="128">
        <v>0</v>
      </c>
      <c r="G296" s="128">
        <v>0</v>
      </c>
      <c r="H296" s="4"/>
      <c r="I296" s="4"/>
      <c r="J296" s="4"/>
      <c r="K296" s="4"/>
    </row>
    <row r="297" spans="1:11" ht="14.1" customHeight="1">
      <c r="A297" s="4"/>
      <c r="B297" s="4"/>
      <c r="C297" s="11" t="s">
        <v>457</v>
      </c>
      <c r="D297" s="128">
        <v>0</v>
      </c>
      <c r="E297" s="128">
        <v>0</v>
      </c>
      <c r="F297" s="128">
        <v>0</v>
      </c>
      <c r="G297" s="128">
        <v>0</v>
      </c>
      <c r="H297" s="4"/>
      <c r="I297" s="4"/>
      <c r="J297" s="4"/>
      <c r="K297" s="4"/>
    </row>
    <row r="298" spans="1:11" ht="14.1" customHeight="1">
      <c r="A298" s="4"/>
      <c r="B298" s="4"/>
      <c r="C298" s="11" t="s">
        <v>456</v>
      </c>
      <c r="D298" s="128">
        <v>0</v>
      </c>
      <c r="E298" s="128">
        <v>0</v>
      </c>
      <c r="F298" s="128">
        <v>0</v>
      </c>
      <c r="G298" s="128">
        <v>0</v>
      </c>
      <c r="H298" s="4"/>
      <c r="I298" s="4"/>
      <c r="J298" s="4"/>
      <c r="K298" s="4"/>
    </row>
    <row r="299" spans="1:11" ht="14.1" customHeight="1">
      <c r="A299" s="4"/>
      <c r="B299" s="4"/>
      <c r="C299" s="11" t="s">
        <v>455</v>
      </c>
      <c r="D299" s="128">
        <v>0</v>
      </c>
      <c r="E299" s="128">
        <v>0</v>
      </c>
      <c r="F299" s="128">
        <v>0</v>
      </c>
      <c r="G299" s="128">
        <v>0</v>
      </c>
      <c r="H299" s="4"/>
      <c r="I299" s="4"/>
      <c r="J299" s="4"/>
      <c r="K299" s="4"/>
    </row>
    <row r="300" spans="1:11" ht="14.1" customHeight="1">
      <c r="A300" s="4"/>
      <c r="B300" s="4"/>
      <c r="C300" s="11" t="s">
        <v>460</v>
      </c>
      <c r="D300" s="128">
        <v>0</v>
      </c>
      <c r="E300" s="128">
        <v>0</v>
      </c>
      <c r="F300" s="128">
        <v>0</v>
      </c>
      <c r="G300" s="128">
        <v>0</v>
      </c>
      <c r="H300" s="4"/>
      <c r="I300" s="4"/>
      <c r="J300" s="4"/>
      <c r="K300" s="4"/>
    </row>
    <row r="301" spans="1:11" ht="14.1" customHeight="1">
      <c r="A301" s="4"/>
      <c r="B301" s="4"/>
      <c r="C301" s="11" t="s">
        <v>459</v>
      </c>
      <c r="D301" s="128">
        <v>0</v>
      </c>
      <c r="E301" s="128">
        <v>0</v>
      </c>
      <c r="F301" s="128">
        <v>0</v>
      </c>
      <c r="G301" s="128">
        <v>0</v>
      </c>
      <c r="H301" s="4"/>
      <c r="I301" s="4"/>
      <c r="J301" s="4"/>
      <c r="K301" s="4"/>
    </row>
    <row r="302" spans="1:11" ht="14.1" customHeight="1">
      <c r="A302" s="4"/>
      <c r="B302" s="4"/>
      <c r="C302" s="11" t="s">
        <v>458</v>
      </c>
      <c r="D302" s="128">
        <v>0</v>
      </c>
      <c r="E302" s="128">
        <v>0</v>
      </c>
      <c r="F302" s="128">
        <v>0</v>
      </c>
      <c r="G302" s="128">
        <v>0</v>
      </c>
      <c r="H302" s="4"/>
      <c r="I302" s="4"/>
      <c r="J302" s="4"/>
      <c r="K302" s="4"/>
    </row>
    <row r="303" spans="1:11" ht="14.1" customHeight="1">
      <c r="A303" s="4"/>
      <c r="B303" s="4"/>
      <c r="C303" s="11" t="s">
        <v>457</v>
      </c>
      <c r="D303" s="128">
        <v>0</v>
      </c>
      <c r="E303" s="128">
        <v>0</v>
      </c>
      <c r="F303" s="128">
        <v>0</v>
      </c>
      <c r="G303" s="128">
        <v>0</v>
      </c>
      <c r="H303" s="4"/>
      <c r="I303" s="4"/>
      <c r="J303" s="4"/>
      <c r="K303" s="4"/>
    </row>
    <row r="304" spans="1:11" ht="14.1" customHeight="1">
      <c r="A304" s="4"/>
      <c r="B304" s="4"/>
      <c r="C304" s="11" t="s">
        <v>456</v>
      </c>
      <c r="D304" s="128">
        <v>0</v>
      </c>
      <c r="E304" s="128">
        <v>0</v>
      </c>
      <c r="F304" s="128">
        <v>0</v>
      </c>
      <c r="G304" s="128">
        <v>0</v>
      </c>
      <c r="H304" s="4"/>
      <c r="I304" s="4"/>
      <c r="J304" s="4"/>
      <c r="K304" s="4"/>
    </row>
    <row r="305" spans="1:11" ht="14.1" customHeight="1">
      <c r="A305" s="4"/>
      <c r="B305" s="4"/>
      <c r="C305" s="11" t="s">
        <v>455</v>
      </c>
      <c r="D305" s="128">
        <v>0</v>
      </c>
      <c r="E305" s="128">
        <v>0</v>
      </c>
      <c r="F305" s="128">
        <v>0</v>
      </c>
      <c r="G305" s="128">
        <v>0</v>
      </c>
      <c r="H305" s="4"/>
      <c r="I305" s="4"/>
      <c r="J305" s="4"/>
      <c r="K305" s="4"/>
    </row>
    <row r="306" spans="1:11" ht="14.1" customHeight="1">
      <c r="A306" s="4"/>
      <c r="B306" s="4"/>
      <c r="C306" s="11" t="s">
        <v>454</v>
      </c>
      <c r="D306" s="128">
        <v>0</v>
      </c>
      <c r="E306" s="128">
        <v>0</v>
      </c>
      <c r="F306" s="128">
        <v>0</v>
      </c>
      <c r="G306" s="128">
        <v>0</v>
      </c>
      <c r="H306" s="4"/>
      <c r="I306" s="4"/>
      <c r="J306" s="4"/>
      <c r="K306" s="4"/>
    </row>
    <row r="307" spans="1:11" ht="14.1" customHeight="1">
      <c r="A307" s="4"/>
      <c r="B307" s="4"/>
      <c r="C307" s="11" t="s">
        <v>453</v>
      </c>
      <c r="D307" s="128">
        <v>0</v>
      </c>
      <c r="E307" s="128">
        <v>0</v>
      </c>
      <c r="F307" s="128">
        <v>0</v>
      </c>
      <c r="G307" s="128">
        <v>0</v>
      </c>
      <c r="H307" s="4"/>
      <c r="I307" s="4"/>
      <c r="J307" s="4"/>
      <c r="K307" s="4"/>
    </row>
    <row r="308" spans="1:11" ht="14.1" customHeight="1">
      <c r="A308" s="4"/>
      <c r="B308" s="4"/>
      <c r="C308" s="10" t="s">
        <v>165</v>
      </c>
      <c r="D308" s="128">
        <v>0</v>
      </c>
      <c r="E308" s="128">
        <v>3305000</v>
      </c>
      <c r="F308" s="128">
        <v>125000</v>
      </c>
      <c r="G308" s="128">
        <v>176000</v>
      </c>
      <c r="H308" s="4"/>
      <c r="I308" s="4"/>
      <c r="J308" s="4"/>
      <c r="K308" s="4"/>
    </row>
    <row r="309" spans="1:11" ht="14.1" customHeight="1">
      <c r="A309" s="4"/>
      <c r="B309" s="4"/>
      <c r="C309" s="14" t="s">
        <v>484</v>
      </c>
      <c r="D309" s="825" t="s">
        <v>2593</v>
      </c>
      <c r="E309" s="826"/>
      <c r="F309" s="826"/>
      <c r="G309" s="826"/>
      <c r="H309" s="4"/>
      <c r="I309" s="4"/>
      <c r="J309" s="4"/>
      <c r="K309" s="4"/>
    </row>
    <row r="310" spans="1:11" ht="14.1" customHeight="1">
      <c r="A310" s="4"/>
      <c r="B310" s="4"/>
      <c r="C310" s="125" t="s">
        <v>482</v>
      </c>
      <c r="D310" s="821" t="s">
        <v>2594</v>
      </c>
      <c r="E310" s="822"/>
      <c r="F310" s="822"/>
      <c r="G310" s="822"/>
      <c r="H310" s="4"/>
      <c r="I310" s="4"/>
      <c r="J310" s="4"/>
      <c r="K310" s="4"/>
    </row>
    <row r="311" spans="1:11" ht="14.1" customHeight="1">
      <c r="A311" s="4"/>
      <c r="B311" s="4"/>
      <c r="C311" s="125" t="s">
        <v>15</v>
      </c>
      <c r="D311" s="821" t="s">
        <v>97</v>
      </c>
      <c r="E311" s="822"/>
      <c r="F311" s="822"/>
      <c r="G311" s="822"/>
      <c r="H311" s="4"/>
      <c r="I311" s="4"/>
      <c r="J311" s="4"/>
      <c r="K311" s="4"/>
    </row>
    <row r="312" spans="1:11" ht="15" customHeight="1">
      <c r="A312" s="4"/>
      <c r="B312" s="4"/>
      <c r="C312" s="13"/>
      <c r="D312" s="131">
        <v>2021</v>
      </c>
      <c r="E312" s="131">
        <v>2022</v>
      </c>
      <c r="F312" s="131">
        <v>2023</v>
      </c>
      <c r="G312" s="131">
        <v>2024</v>
      </c>
      <c r="H312" s="4"/>
      <c r="I312" s="4"/>
      <c r="J312" s="4"/>
      <c r="K312" s="4"/>
    </row>
    <row r="313" spans="1:11" ht="15" customHeight="1">
      <c r="A313" s="4"/>
      <c r="B313" s="4"/>
      <c r="C313" s="12"/>
      <c r="D313" s="132" t="s">
        <v>7</v>
      </c>
      <c r="E313" s="132" t="s">
        <v>8</v>
      </c>
      <c r="F313" s="132" t="s">
        <v>8</v>
      </c>
      <c r="G313" s="132" t="s">
        <v>8</v>
      </c>
      <c r="H313" s="4"/>
      <c r="I313" s="4"/>
      <c r="J313" s="4"/>
      <c r="K313" s="4"/>
    </row>
    <row r="314" spans="1:11" ht="14.1" customHeight="1">
      <c r="A314" s="4"/>
      <c r="B314" s="4"/>
      <c r="C314" s="7" t="s">
        <v>16</v>
      </c>
      <c r="D314" s="133" t="s">
        <v>474</v>
      </c>
      <c r="E314" s="133" t="s">
        <v>1034</v>
      </c>
      <c r="F314" s="133" t="s">
        <v>2595</v>
      </c>
      <c r="G314" s="133" t="s">
        <v>568</v>
      </c>
      <c r="H314" s="4"/>
      <c r="I314" s="4"/>
      <c r="J314" s="4"/>
      <c r="K314" s="4"/>
    </row>
    <row r="315" spans="1:11" ht="14.1" customHeight="1">
      <c r="A315" s="4"/>
      <c r="B315" s="4"/>
      <c r="C315" s="7" t="s">
        <v>680</v>
      </c>
      <c r="D315" s="133" t="s">
        <v>2596</v>
      </c>
      <c r="E315" s="133" t="s">
        <v>2597</v>
      </c>
      <c r="F315" s="133" t="s">
        <v>2598</v>
      </c>
      <c r="G315" s="133" t="s">
        <v>2599</v>
      </c>
      <c r="H315" s="4"/>
      <c r="I315" s="4"/>
      <c r="J315" s="4"/>
      <c r="K315" s="4"/>
    </row>
    <row r="316" spans="1:11" ht="14.1" customHeight="1">
      <c r="A316" s="4"/>
      <c r="B316" s="4"/>
      <c r="C316" s="7" t="s">
        <v>676</v>
      </c>
      <c r="D316" s="133" t="s">
        <v>474</v>
      </c>
      <c r="E316" s="133" t="s">
        <v>2600</v>
      </c>
      <c r="F316" s="133" t="s">
        <v>2601</v>
      </c>
      <c r="G316" s="133" t="s">
        <v>2602</v>
      </c>
      <c r="H316" s="4"/>
      <c r="I316" s="4"/>
      <c r="J316" s="4"/>
      <c r="K316" s="4"/>
    </row>
    <row r="317" spans="1:11" ht="14.1" customHeight="1">
      <c r="A317" s="4"/>
      <c r="B317" s="4"/>
      <c r="C317" s="7" t="s">
        <v>477</v>
      </c>
      <c r="D317" s="133" t="s">
        <v>450</v>
      </c>
      <c r="E317" s="133" t="s">
        <v>450</v>
      </c>
      <c r="F317" s="133" t="s">
        <v>2603</v>
      </c>
      <c r="G317" s="133" t="s">
        <v>2604</v>
      </c>
      <c r="H317" s="4"/>
      <c r="I317" s="4"/>
      <c r="J317" s="4"/>
      <c r="K317" s="4"/>
    </row>
    <row r="318" spans="1:11" ht="14.1" customHeight="1">
      <c r="A318" s="4"/>
      <c r="B318" s="4"/>
      <c r="C318" s="7" t="s">
        <v>476</v>
      </c>
      <c r="D318" s="133" t="s">
        <v>450</v>
      </c>
      <c r="E318" s="133" t="s">
        <v>2605</v>
      </c>
      <c r="F318" s="133" t="s">
        <v>2606</v>
      </c>
      <c r="G318" s="133" t="s">
        <v>2607</v>
      </c>
      <c r="H318" s="4"/>
      <c r="I318" s="4"/>
      <c r="J318" s="4"/>
      <c r="K318" s="4"/>
    </row>
    <row r="319" spans="1:11" ht="14.1" customHeight="1">
      <c r="A319" s="4"/>
      <c r="B319" s="4"/>
      <c r="C319" s="7" t="s">
        <v>22</v>
      </c>
      <c r="D319" s="133" t="s">
        <v>450</v>
      </c>
      <c r="E319" s="133" t="s">
        <v>450</v>
      </c>
      <c r="F319" s="133" t="s">
        <v>2608</v>
      </c>
      <c r="G319" s="133" t="s">
        <v>2609</v>
      </c>
      <c r="H319" s="4"/>
      <c r="I319" s="4"/>
      <c r="J319" s="4"/>
      <c r="K319" s="4"/>
    </row>
    <row r="320" spans="1:11" ht="14.1" customHeight="1">
      <c r="A320" s="4"/>
      <c r="B320" s="4"/>
      <c r="C320" s="823" t="s">
        <v>473</v>
      </c>
      <c r="D320" s="824"/>
      <c r="E320" s="824"/>
      <c r="F320" s="824"/>
      <c r="G320" s="824"/>
      <c r="H320" s="4"/>
      <c r="I320" s="4"/>
      <c r="J320" s="4"/>
      <c r="K320" s="4"/>
    </row>
    <row r="321" spans="1:11" ht="14.1" customHeight="1">
      <c r="A321" s="4"/>
      <c r="B321" s="4"/>
      <c r="C321" s="13"/>
      <c r="D321" s="131">
        <v>2021</v>
      </c>
      <c r="E321" s="131">
        <v>2022</v>
      </c>
      <c r="F321" s="131">
        <v>2023</v>
      </c>
      <c r="G321" s="131">
        <v>2024</v>
      </c>
      <c r="H321" s="4"/>
      <c r="I321" s="4"/>
      <c r="J321" s="4"/>
      <c r="K321" s="4"/>
    </row>
    <row r="322" spans="1:11" ht="14.1" customHeight="1">
      <c r="A322" s="4"/>
      <c r="B322" s="4"/>
      <c r="C322" s="12"/>
      <c r="D322" s="132" t="s">
        <v>7</v>
      </c>
      <c r="E322" s="132" t="s">
        <v>8</v>
      </c>
      <c r="F322" s="132" t="s">
        <v>8</v>
      </c>
      <c r="G322" s="132" t="s">
        <v>8</v>
      </c>
      <c r="H322" s="4"/>
      <c r="I322" s="4"/>
      <c r="J322" s="4"/>
      <c r="K322" s="4"/>
    </row>
    <row r="323" spans="1:11" ht="14.1" customHeight="1">
      <c r="A323" s="4"/>
      <c r="B323" s="4"/>
      <c r="C323" s="11" t="s">
        <v>470</v>
      </c>
      <c r="D323" s="128">
        <v>0</v>
      </c>
      <c r="E323" s="128">
        <v>0</v>
      </c>
      <c r="F323" s="128">
        <v>0</v>
      </c>
      <c r="G323" s="128">
        <v>0</v>
      </c>
      <c r="H323" s="4"/>
      <c r="I323" s="4"/>
      <c r="J323" s="4"/>
      <c r="K323" s="4"/>
    </row>
    <row r="324" spans="1:11" ht="14.1" customHeight="1">
      <c r="A324" s="4"/>
      <c r="B324" s="4"/>
      <c r="C324" s="11" t="s">
        <v>459</v>
      </c>
      <c r="D324" s="128">
        <v>0</v>
      </c>
      <c r="E324" s="128">
        <v>0</v>
      </c>
      <c r="F324" s="128">
        <v>0</v>
      </c>
      <c r="G324" s="128">
        <v>0</v>
      </c>
      <c r="H324" s="4"/>
      <c r="I324" s="4"/>
      <c r="J324" s="4"/>
      <c r="K324" s="4"/>
    </row>
    <row r="325" spans="1:11" ht="14.1" customHeight="1">
      <c r="A325" s="4"/>
      <c r="B325" s="4"/>
      <c r="C325" s="11" t="s">
        <v>463</v>
      </c>
      <c r="D325" s="128">
        <v>0</v>
      </c>
      <c r="E325" s="128">
        <v>0</v>
      </c>
      <c r="F325" s="128">
        <v>0</v>
      </c>
      <c r="G325" s="128">
        <v>0</v>
      </c>
      <c r="H325" s="4"/>
      <c r="I325" s="4"/>
      <c r="J325" s="4"/>
      <c r="K325" s="4"/>
    </row>
    <row r="326" spans="1:11" ht="14.1" customHeight="1">
      <c r="A326" s="4"/>
      <c r="B326" s="4"/>
      <c r="C326" s="11" t="s">
        <v>469</v>
      </c>
      <c r="D326" s="128">
        <v>0</v>
      </c>
      <c r="E326" s="128">
        <v>0</v>
      </c>
      <c r="F326" s="128">
        <v>0</v>
      </c>
      <c r="G326" s="128">
        <v>0</v>
      </c>
      <c r="H326" s="4"/>
      <c r="I326" s="4"/>
      <c r="J326" s="4"/>
      <c r="K326" s="4"/>
    </row>
    <row r="327" spans="1:11" ht="14.1" customHeight="1">
      <c r="A327" s="4"/>
      <c r="B327" s="4"/>
      <c r="C327" s="11" t="s">
        <v>459</v>
      </c>
      <c r="D327" s="128">
        <v>0</v>
      </c>
      <c r="E327" s="128">
        <v>0</v>
      </c>
      <c r="F327" s="128">
        <v>0</v>
      </c>
      <c r="G327" s="128">
        <v>0</v>
      </c>
      <c r="H327" s="4"/>
      <c r="I327" s="4"/>
      <c r="J327" s="4"/>
      <c r="K327" s="4"/>
    </row>
    <row r="328" spans="1:11" ht="14.1" customHeight="1">
      <c r="A328" s="4"/>
      <c r="B328" s="4"/>
      <c r="C328" s="11" t="s">
        <v>463</v>
      </c>
      <c r="D328" s="128">
        <v>0</v>
      </c>
      <c r="E328" s="128">
        <v>0</v>
      </c>
      <c r="F328" s="128">
        <v>0</v>
      </c>
      <c r="G328" s="128">
        <v>0</v>
      </c>
      <c r="H328" s="4"/>
      <c r="I328" s="4"/>
      <c r="J328" s="4"/>
      <c r="K328" s="4"/>
    </row>
    <row r="329" spans="1:11" ht="14.1" customHeight="1">
      <c r="A329" s="4"/>
      <c r="B329" s="4"/>
      <c r="C329" s="11" t="s">
        <v>468</v>
      </c>
      <c r="D329" s="128">
        <v>0</v>
      </c>
      <c r="E329" s="128">
        <v>0</v>
      </c>
      <c r="F329" s="128">
        <v>0</v>
      </c>
      <c r="G329" s="128">
        <v>0</v>
      </c>
      <c r="H329" s="4"/>
      <c r="I329" s="4"/>
      <c r="J329" s="4"/>
      <c r="K329" s="4"/>
    </row>
    <row r="330" spans="1:11" ht="14.1" customHeight="1">
      <c r="A330" s="4"/>
      <c r="B330" s="4"/>
      <c r="C330" s="11" t="s">
        <v>459</v>
      </c>
      <c r="D330" s="128">
        <v>0</v>
      </c>
      <c r="E330" s="128">
        <v>0</v>
      </c>
      <c r="F330" s="128">
        <v>0</v>
      </c>
      <c r="G330" s="128">
        <v>0</v>
      </c>
      <c r="H330" s="4"/>
      <c r="I330" s="4"/>
      <c r="J330" s="4"/>
      <c r="K330" s="4"/>
    </row>
    <row r="331" spans="1:11" ht="14.1" customHeight="1">
      <c r="A331" s="4"/>
      <c r="B331" s="4"/>
      <c r="C331" s="11" t="s">
        <v>463</v>
      </c>
      <c r="D331" s="128">
        <v>0</v>
      </c>
      <c r="E331" s="128">
        <v>0</v>
      </c>
      <c r="F331" s="128">
        <v>0</v>
      </c>
      <c r="G331" s="128">
        <v>0</v>
      </c>
      <c r="H331" s="4"/>
      <c r="I331" s="4"/>
      <c r="J331" s="4"/>
      <c r="K331" s="4"/>
    </row>
    <row r="332" spans="1:11" ht="14.1" customHeight="1">
      <c r="A332" s="4"/>
      <c r="B332" s="4"/>
      <c r="C332" s="11" t="s">
        <v>467</v>
      </c>
      <c r="D332" s="128">
        <v>0</v>
      </c>
      <c r="E332" s="128">
        <v>0</v>
      </c>
      <c r="F332" s="128">
        <v>0</v>
      </c>
      <c r="G332" s="128">
        <v>0</v>
      </c>
      <c r="H332" s="4"/>
      <c r="I332" s="4"/>
      <c r="J332" s="4"/>
      <c r="K332" s="4"/>
    </row>
    <row r="333" spans="1:11" ht="14.1" customHeight="1">
      <c r="A333" s="4"/>
      <c r="B333" s="4"/>
      <c r="C333" s="11" t="s">
        <v>459</v>
      </c>
      <c r="D333" s="128">
        <v>0</v>
      </c>
      <c r="E333" s="128">
        <v>0</v>
      </c>
      <c r="F333" s="128">
        <v>0</v>
      </c>
      <c r="G333" s="128">
        <v>0</v>
      </c>
      <c r="H333" s="4"/>
      <c r="I333" s="4"/>
      <c r="J333" s="4"/>
      <c r="K333" s="4"/>
    </row>
    <row r="334" spans="1:11" ht="14.1" customHeight="1">
      <c r="A334" s="4"/>
      <c r="B334" s="4"/>
      <c r="C334" s="11" t="s">
        <v>463</v>
      </c>
      <c r="D334" s="128">
        <v>0</v>
      </c>
      <c r="E334" s="128">
        <v>0</v>
      </c>
      <c r="F334" s="128">
        <v>0</v>
      </c>
      <c r="G334" s="128">
        <v>0</v>
      </c>
      <c r="H334" s="4"/>
      <c r="I334" s="4"/>
      <c r="J334" s="4"/>
      <c r="K334" s="4"/>
    </row>
    <row r="335" spans="1:11" ht="14.1" customHeight="1">
      <c r="A335" s="4"/>
      <c r="B335" s="4"/>
      <c r="C335" s="11" t="s">
        <v>472</v>
      </c>
      <c r="D335" s="128">
        <v>0</v>
      </c>
      <c r="E335" s="128">
        <v>0</v>
      </c>
      <c r="F335" s="128">
        <v>0</v>
      </c>
      <c r="G335" s="128">
        <v>0</v>
      </c>
      <c r="H335" s="4"/>
      <c r="I335" s="4"/>
      <c r="J335" s="4"/>
      <c r="K335" s="4"/>
    </row>
    <row r="336" spans="1:11" ht="14.1" customHeight="1">
      <c r="A336" s="4"/>
      <c r="B336" s="4"/>
      <c r="C336" s="11" t="s">
        <v>459</v>
      </c>
      <c r="D336" s="128">
        <v>0</v>
      </c>
      <c r="E336" s="128">
        <v>0</v>
      </c>
      <c r="F336" s="128">
        <v>0</v>
      </c>
      <c r="G336" s="128">
        <v>0</v>
      </c>
      <c r="H336" s="4"/>
      <c r="I336" s="4"/>
      <c r="J336" s="4"/>
      <c r="K336" s="4"/>
    </row>
    <row r="337" spans="1:11" ht="14.1" customHeight="1">
      <c r="A337" s="4"/>
      <c r="B337" s="4"/>
      <c r="C337" s="11" t="s">
        <v>463</v>
      </c>
      <c r="D337" s="128">
        <v>0</v>
      </c>
      <c r="E337" s="128">
        <v>0</v>
      </c>
      <c r="F337" s="128">
        <v>0</v>
      </c>
      <c r="G337" s="128">
        <v>0</v>
      </c>
      <c r="H337" s="4"/>
      <c r="I337" s="4"/>
      <c r="J337" s="4"/>
      <c r="K337" s="4"/>
    </row>
    <row r="338" spans="1:11" ht="14.1" customHeight="1">
      <c r="A338" s="4"/>
      <c r="B338" s="4"/>
      <c r="C338" s="11" t="s">
        <v>465</v>
      </c>
      <c r="D338" s="128">
        <v>0</v>
      </c>
      <c r="E338" s="128">
        <v>0</v>
      </c>
      <c r="F338" s="128">
        <v>0</v>
      </c>
      <c r="G338" s="128">
        <v>0</v>
      </c>
      <c r="H338" s="4"/>
      <c r="I338" s="4"/>
      <c r="J338" s="4"/>
      <c r="K338" s="4"/>
    </row>
    <row r="339" spans="1:11" ht="14.1" customHeight="1">
      <c r="A339" s="4"/>
      <c r="B339" s="4"/>
      <c r="C339" s="11" t="s">
        <v>459</v>
      </c>
      <c r="D339" s="128">
        <v>0</v>
      </c>
      <c r="E339" s="128">
        <v>0</v>
      </c>
      <c r="F339" s="128">
        <v>0</v>
      </c>
      <c r="G339" s="128">
        <v>0</v>
      </c>
      <c r="H339" s="4"/>
      <c r="I339" s="4"/>
      <c r="J339" s="4"/>
      <c r="K339" s="4"/>
    </row>
    <row r="340" spans="1:11" ht="14.1" customHeight="1">
      <c r="A340" s="4"/>
      <c r="B340" s="4"/>
      <c r="C340" s="11" t="s">
        <v>463</v>
      </c>
      <c r="D340" s="128">
        <v>0</v>
      </c>
      <c r="E340" s="128">
        <v>0</v>
      </c>
      <c r="F340" s="128">
        <v>0</v>
      </c>
      <c r="G340" s="128">
        <v>0</v>
      </c>
      <c r="H340" s="4"/>
      <c r="I340" s="4"/>
      <c r="J340" s="4"/>
      <c r="K340" s="4"/>
    </row>
    <row r="341" spans="1:11" ht="14.1" customHeight="1">
      <c r="A341" s="4"/>
      <c r="B341" s="4"/>
      <c r="C341" s="11" t="s">
        <v>464</v>
      </c>
      <c r="D341" s="128">
        <v>0</v>
      </c>
      <c r="E341" s="128">
        <v>0</v>
      </c>
      <c r="F341" s="128">
        <v>0</v>
      </c>
      <c r="G341" s="128">
        <v>0</v>
      </c>
      <c r="H341" s="4"/>
      <c r="I341" s="4"/>
      <c r="J341" s="4"/>
      <c r="K341" s="4"/>
    </row>
    <row r="342" spans="1:11" ht="14.1" customHeight="1">
      <c r="A342" s="4"/>
      <c r="B342" s="4"/>
      <c r="C342" s="11" t="s">
        <v>459</v>
      </c>
      <c r="D342" s="128">
        <v>0</v>
      </c>
      <c r="E342" s="128">
        <v>0</v>
      </c>
      <c r="F342" s="128">
        <v>0</v>
      </c>
      <c r="G342" s="128">
        <v>0</v>
      </c>
      <c r="H342" s="4"/>
      <c r="I342" s="4"/>
      <c r="J342" s="4"/>
      <c r="K342" s="4"/>
    </row>
    <row r="343" spans="1:11" ht="14.1" customHeight="1">
      <c r="A343" s="4"/>
      <c r="B343" s="4"/>
      <c r="C343" s="11" t="s">
        <v>463</v>
      </c>
      <c r="D343" s="128">
        <v>0</v>
      </c>
      <c r="E343" s="128">
        <v>0</v>
      </c>
      <c r="F343" s="128">
        <v>0</v>
      </c>
      <c r="G343" s="128">
        <v>0</v>
      </c>
      <c r="H343" s="4"/>
      <c r="I343" s="4"/>
      <c r="J343" s="4"/>
      <c r="K343" s="4"/>
    </row>
    <row r="344" spans="1:11" ht="14.1" customHeight="1">
      <c r="A344" s="4"/>
      <c r="B344" s="4"/>
      <c r="C344" s="11" t="s">
        <v>462</v>
      </c>
      <c r="D344" s="128">
        <v>0</v>
      </c>
      <c r="E344" s="128">
        <v>0</v>
      </c>
      <c r="F344" s="128">
        <v>0</v>
      </c>
      <c r="G344" s="128">
        <v>0</v>
      </c>
      <c r="H344" s="4"/>
      <c r="I344" s="4"/>
      <c r="J344" s="4"/>
      <c r="K344" s="4"/>
    </row>
    <row r="345" spans="1:11" ht="14.1" customHeight="1">
      <c r="A345" s="4"/>
      <c r="B345" s="4"/>
      <c r="C345" s="11" t="s">
        <v>459</v>
      </c>
      <c r="D345" s="128">
        <v>0</v>
      </c>
      <c r="E345" s="128">
        <v>0</v>
      </c>
      <c r="F345" s="128">
        <v>0</v>
      </c>
      <c r="G345" s="128">
        <v>0</v>
      </c>
      <c r="H345" s="4"/>
      <c r="I345" s="4"/>
      <c r="J345" s="4"/>
      <c r="K345" s="4"/>
    </row>
    <row r="346" spans="1:11" ht="14.1" customHeight="1">
      <c r="A346" s="4"/>
      <c r="B346" s="4"/>
      <c r="C346" s="11" t="s">
        <v>458</v>
      </c>
      <c r="D346" s="128">
        <v>0</v>
      </c>
      <c r="E346" s="128">
        <v>0</v>
      </c>
      <c r="F346" s="128">
        <v>0</v>
      </c>
      <c r="G346" s="128">
        <v>0</v>
      </c>
      <c r="H346" s="4"/>
      <c r="I346" s="4"/>
      <c r="J346" s="4"/>
      <c r="K346" s="4"/>
    </row>
    <row r="347" spans="1:11" ht="14.1" customHeight="1">
      <c r="A347" s="4"/>
      <c r="B347" s="4"/>
      <c r="C347" s="11" t="s">
        <v>457</v>
      </c>
      <c r="D347" s="128">
        <v>0</v>
      </c>
      <c r="E347" s="128">
        <v>0</v>
      </c>
      <c r="F347" s="128">
        <v>0</v>
      </c>
      <c r="G347" s="128">
        <v>0</v>
      </c>
      <c r="H347" s="4"/>
      <c r="I347" s="4"/>
      <c r="J347" s="4"/>
      <c r="K347" s="4"/>
    </row>
    <row r="348" spans="1:11" ht="14.1" customHeight="1">
      <c r="A348" s="4"/>
      <c r="B348" s="4"/>
      <c r="C348" s="11" t="s">
        <v>456</v>
      </c>
      <c r="D348" s="128">
        <v>0</v>
      </c>
      <c r="E348" s="128">
        <v>0</v>
      </c>
      <c r="F348" s="128">
        <v>0</v>
      </c>
      <c r="G348" s="128">
        <v>0</v>
      </c>
      <c r="H348" s="4"/>
      <c r="I348" s="4"/>
      <c r="J348" s="4"/>
      <c r="K348" s="4"/>
    </row>
    <row r="349" spans="1:11" ht="14.1" customHeight="1">
      <c r="A349" s="4"/>
      <c r="B349" s="4"/>
      <c r="C349" s="11" t="s">
        <v>455</v>
      </c>
      <c r="D349" s="128">
        <v>0</v>
      </c>
      <c r="E349" s="128">
        <v>0</v>
      </c>
      <c r="F349" s="128">
        <v>0</v>
      </c>
      <c r="G349" s="128">
        <v>0</v>
      </c>
      <c r="H349" s="4"/>
      <c r="I349" s="4"/>
      <c r="J349" s="4"/>
      <c r="K349" s="4"/>
    </row>
    <row r="350" spans="1:11" ht="14.1" customHeight="1">
      <c r="A350" s="4"/>
      <c r="B350" s="4"/>
      <c r="C350" s="11" t="s">
        <v>461</v>
      </c>
      <c r="D350" s="128">
        <v>1190000</v>
      </c>
      <c r="E350" s="128">
        <v>825000</v>
      </c>
      <c r="F350" s="128">
        <v>585000</v>
      </c>
      <c r="G350" s="128">
        <v>634000</v>
      </c>
      <c r="H350" s="4"/>
      <c r="I350" s="4"/>
      <c r="J350" s="4"/>
      <c r="K350" s="4"/>
    </row>
    <row r="351" spans="1:11" ht="14.1" customHeight="1">
      <c r="A351" s="4"/>
      <c r="B351" s="4"/>
      <c r="C351" s="11" t="s">
        <v>459</v>
      </c>
      <c r="D351" s="128">
        <v>1190000</v>
      </c>
      <c r="E351" s="128">
        <v>825000</v>
      </c>
      <c r="F351" s="128">
        <v>585000</v>
      </c>
      <c r="G351" s="128">
        <v>634000</v>
      </c>
      <c r="H351" s="4"/>
      <c r="I351" s="4"/>
      <c r="J351" s="4"/>
      <c r="K351" s="4"/>
    </row>
    <row r="352" spans="1:11" ht="14.1" customHeight="1">
      <c r="A352" s="4"/>
      <c r="B352" s="4"/>
      <c r="C352" s="11" t="s">
        <v>458</v>
      </c>
      <c r="D352" s="128">
        <v>0</v>
      </c>
      <c r="E352" s="128">
        <v>0</v>
      </c>
      <c r="F352" s="128">
        <v>0</v>
      </c>
      <c r="G352" s="128">
        <v>0</v>
      </c>
      <c r="H352" s="4"/>
      <c r="I352" s="4"/>
      <c r="J352" s="4"/>
      <c r="K352" s="4"/>
    </row>
    <row r="353" spans="1:11" ht="14.1" customHeight="1">
      <c r="A353" s="4"/>
      <c r="B353" s="4"/>
      <c r="C353" s="11" t="s">
        <v>457</v>
      </c>
      <c r="D353" s="128">
        <v>0</v>
      </c>
      <c r="E353" s="128">
        <v>0</v>
      </c>
      <c r="F353" s="128">
        <v>0</v>
      </c>
      <c r="G353" s="128">
        <v>0</v>
      </c>
      <c r="H353" s="4"/>
      <c r="I353" s="4"/>
      <c r="J353" s="4"/>
      <c r="K353" s="4"/>
    </row>
    <row r="354" spans="1:11" ht="14.1" customHeight="1">
      <c r="A354" s="4"/>
      <c r="B354" s="4"/>
      <c r="C354" s="11" t="s">
        <v>456</v>
      </c>
      <c r="D354" s="128">
        <v>0</v>
      </c>
      <c r="E354" s="128">
        <v>0</v>
      </c>
      <c r="F354" s="128">
        <v>0</v>
      </c>
      <c r="G354" s="128">
        <v>0</v>
      </c>
      <c r="H354" s="4"/>
      <c r="I354" s="4"/>
      <c r="J354" s="4"/>
      <c r="K354" s="4"/>
    </row>
    <row r="355" spans="1:11" ht="14.1" customHeight="1">
      <c r="A355" s="4"/>
      <c r="B355" s="4"/>
      <c r="C355" s="11" t="s">
        <v>455</v>
      </c>
      <c r="D355" s="128">
        <v>0</v>
      </c>
      <c r="E355" s="128">
        <v>0</v>
      </c>
      <c r="F355" s="128">
        <v>0</v>
      </c>
      <c r="G355" s="128">
        <v>0</v>
      </c>
      <c r="H355" s="4"/>
      <c r="I355" s="4"/>
      <c r="J355" s="4"/>
      <c r="K355" s="4"/>
    </row>
    <row r="356" spans="1:11" ht="14.1" customHeight="1">
      <c r="A356" s="4"/>
      <c r="B356" s="4"/>
      <c r="C356" s="11" t="s">
        <v>460</v>
      </c>
      <c r="D356" s="128">
        <v>0</v>
      </c>
      <c r="E356" s="128">
        <v>0</v>
      </c>
      <c r="F356" s="128">
        <v>0</v>
      </c>
      <c r="G356" s="128">
        <v>0</v>
      </c>
      <c r="H356" s="4"/>
      <c r="I356" s="4"/>
      <c r="J356" s="4"/>
      <c r="K356" s="4"/>
    </row>
    <row r="357" spans="1:11" ht="14.1" customHeight="1">
      <c r="A357" s="4"/>
      <c r="B357" s="4"/>
      <c r="C357" s="11" t="s">
        <v>459</v>
      </c>
      <c r="D357" s="128">
        <v>0</v>
      </c>
      <c r="E357" s="128">
        <v>0</v>
      </c>
      <c r="F357" s="128">
        <v>0</v>
      </c>
      <c r="G357" s="128">
        <v>0</v>
      </c>
      <c r="H357" s="4"/>
      <c r="I357" s="4"/>
      <c r="J357" s="4"/>
      <c r="K357" s="4"/>
    </row>
    <row r="358" spans="1:11" ht="14.1" customHeight="1">
      <c r="A358" s="4"/>
      <c r="B358" s="4"/>
      <c r="C358" s="11" t="s">
        <v>458</v>
      </c>
      <c r="D358" s="128">
        <v>0</v>
      </c>
      <c r="E358" s="128">
        <v>0</v>
      </c>
      <c r="F358" s="128">
        <v>0</v>
      </c>
      <c r="G358" s="128">
        <v>0</v>
      </c>
      <c r="H358" s="4"/>
      <c r="I358" s="4"/>
      <c r="J358" s="4"/>
      <c r="K358" s="4"/>
    </row>
    <row r="359" spans="1:11" ht="14.1" customHeight="1">
      <c r="A359" s="4"/>
      <c r="B359" s="4"/>
      <c r="C359" s="11" t="s">
        <v>457</v>
      </c>
      <c r="D359" s="128">
        <v>0</v>
      </c>
      <c r="E359" s="128">
        <v>0</v>
      </c>
      <c r="F359" s="128">
        <v>0</v>
      </c>
      <c r="G359" s="128">
        <v>0</v>
      </c>
      <c r="H359" s="4"/>
      <c r="I359" s="4"/>
      <c r="J359" s="4"/>
      <c r="K359" s="4"/>
    </row>
    <row r="360" spans="1:11" ht="14.1" customHeight="1">
      <c r="A360" s="4"/>
      <c r="B360" s="4"/>
      <c r="C360" s="11" t="s">
        <v>456</v>
      </c>
      <c r="D360" s="128">
        <v>0</v>
      </c>
      <c r="E360" s="128">
        <v>0</v>
      </c>
      <c r="F360" s="128">
        <v>0</v>
      </c>
      <c r="G360" s="128">
        <v>0</v>
      </c>
      <c r="H360" s="4"/>
      <c r="I360" s="4"/>
      <c r="J360" s="4"/>
      <c r="K360" s="4"/>
    </row>
    <row r="361" spans="1:11" ht="14.1" customHeight="1">
      <c r="A361" s="4"/>
      <c r="B361" s="4"/>
      <c r="C361" s="11" t="s">
        <v>455</v>
      </c>
      <c r="D361" s="128">
        <v>0</v>
      </c>
      <c r="E361" s="128">
        <v>0</v>
      </c>
      <c r="F361" s="128">
        <v>0</v>
      </c>
      <c r="G361" s="128">
        <v>0</v>
      </c>
      <c r="H361" s="4"/>
      <c r="I361" s="4"/>
      <c r="J361" s="4"/>
      <c r="K361" s="4"/>
    </row>
    <row r="362" spans="1:11" ht="14.1" customHeight="1">
      <c r="A362" s="4"/>
      <c r="B362" s="4"/>
      <c r="C362" s="11" t="s">
        <v>454</v>
      </c>
      <c r="D362" s="128">
        <v>0</v>
      </c>
      <c r="E362" s="128">
        <v>0</v>
      </c>
      <c r="F362" s="128">
        <v>0</v>
      </c>
      <c r="G362" s="128">
        <v>0</v>
      </c>
      <c r="H362" s="4"/>
      <c r="I362" s="4"/>
      <c r="J362" s="4"/>
      <c r="K362" s="4"/>
    </row>
    <row r="363" spans="1:11" ht="14.1" customHeight="1">
      <c r="A363" s="4"/>
      <c r="B363" s="4"/>
      <c r="C363" s="11" t="s">
        <v>453</v>
      </c>
      <c r="D363" s="128">
        <v>0</v>
      </c>
      <c r="E363" s="128">
        <v>0</v>
      </c>
      <c r="F363" s="128">
        <v>0</v>
      </c>
      <c r="G363" s="128">
        <v>0</v>
      </c>
      <c r="H363" s="4"/>
      <c r="I363" s="4"/>
      <c r="J363" s="4"/>
      <c r="K363" s="4"/>
    </row>
    <row r="364" spans="1:11" ht="14.1" customHeight="1">
      <c r="A364" s="4"/>
      <c r="B364" s="4"/>
      <c r="C364" s="10" t="s">
        <v>165</v>
      </c>
      <c r="D364" s="128">
        <v>1190000</v>
      </c>
      <c r="E364" s="128">
        <v>825000</v>
      </c>
      <c r="F364" s="128">
        <v>585000</v>
      </c>
      <c r="G364" s="128">
        <v>634000</v>
      </c>
      <c r="H364" s="4"/>
      <c r="I364" s="4"/>
      <c r="J364" s="4"/>
      <c r="K364" s="4"/>
    </row>
    <row r="365" spans="1:11" ht="14.1" customHeight="1">
      <c r="A365" s="4"/>
      <c r="B365" s="4"/>
      <c r="C365" s="14" t="s">
        <v>484</v>
      </c>
      <c r="D365" s="825" t="s">
        <v>2610</v>
      </c>
      <c r="E365" s="826"/>
      <c r="F365" s="826"/>
      <c r="G365" s="826"/>
      <c r="H365" s="4"/>
      <c r="I365" s="4"/>
      <c r="J365" s="4"/>
      <c r="K365" s="4"/>
    </row>
    <row r="366" spans="1:11" ht="14.1" customHeight="1">
      <c r="A366" s="4"/>
      <c r="B366" s="4"/>
      <c r="C366" s="125" t="s">
        <v>482</v>
      </c>
      <c r="D366" s="821" t="s">
        <v>2611</v>
      </c>
      <c r="E366" s="822"/>
      <c r="F366" s="822"/>
      <c r="G366" s="822"/>
      <c r="H366" s="4"/>
      <c r="I366" s="4"/>
      <c r="J366" s="4"/>
      <c r="K366" s="4"/>
    </row>
    <row r="367" spans="1:11" ht="14.1" customHeight="1">
      <c r="A367" s="4"/>
      <c r="B367" s="4"/>
      <c r="C367" s="125" t="s">
        <v>15</v>
      </c>
      <c r="D367" s="821" t="s">
        <v>2612</v>
      </c>
      <c r="E367" s="822"/>
      <c r="F367" s="822"/>
      <c r="G367" s="822"/>
      <c r="H367" s="4"/>
      <c r="I367" s="4"/>
      <c r="J367" s="4"/>
      <c r="K367" s="4"/>
    </row>
    <row r="368" spans="1:11" ht="15" customHeight="1">
      <c r="A368" s="4"/>
      <c r="B368" s="4"/>
      <c r="C368" s="13"/>
      <c r="D368" s="131">
        <v>2021</v>
      </c>
      <c r="E368" s="131">
        <v>2022</v>
      </c>
      <c r="F368" s="131">
        <v>2023</v>
      </c>
      <c r="G368" s="131">
        <v>2024</v>
      </c>
      <c r="H368" s="4"/>
      <c r="I368" s="4"/>
      <c r="J368" s="4"/>
      <c r="K368" s="4"/>
    </row>
    <row r="369" spans="1:11" ht="15" customHeight="1">
      <c r="A369" s="4"/>
      <c r="B369" s="4"/>
      <c r="C369" s="12"/>
      <c r="D369" s="132" t="s">
        <v>7</v>
      </c>
      <c r="E369" s="132" t="s">
        <v>8</v>
      </c>
      <c r="F369" s="132" t="s">
        <v>8</v>
      </c>
      <c r="G369" s="132" t="s">
        <v>8</v>
      </c>
      <c r="H369" s="4"/>
      <c r="I369" s="4"/>
      <c r="J369" s="4"/>
      <c r="K369" s="4"/>
    </row>
    <row r="370" spans="1:11" ht="14.1" customHeight="1">
      <c r="A370" s="4"/>
      <c r="B370" s="4"/>
      <c r="C370" s="7" t="s">
        <v>16</v>
      </c>
      <c r="D370" s="133" t="s">
        <v>474</v>
      </c>
      <c r="E370" s="133" t="s">
        <v>531</v>
      </c>
      <c r="F370" s="133" t="s">
        <v>474</v>
      </c>
      <c r="G370" s="133" t="s">
        <v>474</v>
      </c>
      <c r="H370" s="4"/>
      <c r="I370" s="4"/>
      <c r="J370" s="4"/>
      <c r="K370" s="4"/>
    </row>
    <row r="371" spans="1:11" ht="14.1" customHeight="1">
      <c r="A371" s="4"/>
      <c r="B371" s="4"/>
      <c r="C371" s="7" t="s">
        <v>680</v>
      </c>
      <c r="D371" s="133" t="s">
        <v>474</v>
      </c>
      <c r="E371" s="133" t="s">
        <v>2613</v>
      </c>
      <c r="F371" s="133" t="s">
        <v>474</v>
      </c>
      <c r="G371" s="133" t="s">
        <v>474</v>
      </c>
      <c r="H371" s="4"/>
      <c r="I371" s="4"/>
      <c r="J371" s="4"/>
      <c r="K371" s="4"/>
    </row>
    <row r="372" spans="1:11" ht="14.1" customHeight="1">
      <c r="A372" s="4"/>
      <c r="B372" s="4"/>
      <c r="C372" s="7" t="s">
        <v>676</v>
      </c>
      <c r="D372" s="133" t="s">
        <v>474</v>
      </c>
      <c r="E372" s="133" t="s">
        <v>2613</v>
      </c>
      <c r="F372" s="133" t="s">
        <v>474</v>
      </c>
      <c r="G372" s="133" t="s">
        <v>474</v>
      </c>
      <c r="H372" s="4"/>
      <c r="I372" s="4"/>
      <c r="J372" s="4"/>
      <c r="K372" s="4"/>
    </row>
    <row r="373" spans="1:11" ht="14.1" customHeight="1">
      <c r="A373" s="4"/>
      <c r="B373" s="4"/>
      <c r="C373" s="7" t="s">
        <v>477</v>
      </c>
      <c r="D373" s="133" t="s">
        <v>450</v>
      </c>
      <c r="E373" s="133" t="s">
        <v>450</v>
      </c>
      <c r="F373" s="133" t="s">
        <v>583</v>
      </c>
      <c r="G373" s="133" t="s">
        <v>450</v>
      </c>
      <c r="H373" s="4"/>
      <c r="I373" s="4"/>
      <c r="J373" s="4"/>
      <c r="K373" s="4"/>
    </row>
    <row r="374" spans="1:11" ht="14.1" customHeight="1">
      <c r="A374" s="4"/>
      <c r="B374" s="4"/>
      <c r="C374" s="7" t="s">
        <v>476</v>
      </c>
      <c r="D374" s="133" t="s">
        <v>450</v>
      </c>
      <c r="E374" s="133" t="s">
        <v>450</v>
      </c>
      <c r="F374" s="133" t="s">
        <v>583</v>
      </c>
      <c r="G374" s="133" t="s">
        <v>450</v>
      </c>
      <c r="H374" s="4"/>
      <c r="I374" s="4"/>
      <c r="J374" s="4"/>
      <c r="K374" s="4"/>
    </row>
    <row r="375" spans="1:11" ht="14.1" customHeight="1">
      <c r="A375" s="4"/>
      <c r="B375" s="4"/>
      <c r="C375" s="7" t="s">
        <v>22</v>
      </c>
      <c r="D375" s="133" t="s">
        <v>450</v>
      </c>
      <c r="E375" s="133" t="s">
        <v>450</v>
      </c>
      <c r="F375" s="133" t="s">
        <v>583</v>
      </c>
      <c r="G375" s="133" t="s">
        <v>450</v>
      </c>
      <c r="H375" s="4"/>
      <c r="I375" s="4"/>
      <c r="J375" s="4"/>
      <c r="K375" s="4"/>
    </row>
    <row r="376" spans="1:11" ht="14.1" customHeight="1">
      <c r="A376" s="4"/>
      <c r="B376" s="4"/>
      <c r="C376" s="823" t="s">
        <v>473</v>
      </c>
      <c r="D376" s="824"/>
      <c r="E376" s="824"/>
      <c r="F376" s="824"/>
      <c r="G376" s="824"/>
      <c r="H376" s="4"/>
      <c r="I376" s="4"/>
      <c r="J376" s="4"/>
      <c r="K376" s="4"/>
    </row>
    <row r="377" spans="1:11" ht="14.1" customHeight="1">
      <c r="A377" s="4"/>
      <c r="B377" s="4"/>
      <c r="C377" s="13"/>
      <c r="D377" s="131">
        <v>2021</v>
      </c>
      <c r="E377" s="131">
        <v>2022</v>
      </c>
      <c r="F377" s="131">
        <v>2023</v>
      </c>
      <c r="G377" s="131">
        <v>2024</v>
      </c>
      <c r="H377" s="4"/>
      <c r="I377" s="4"/>
      <c r="J377" s="4"/>
      <c r="K377" s="4"/>
    </row>
    <row r="378" spans="1:11" ht="14.1" customHeight="1">
      <c r="A378" s="4"/>
      <c r="B378" s="4"/>
      <c r="C378" s="12"/>
      <c r="D378" s="132" t="s">
        <v>7</v>
      </c>
      <c r="E378" s="132" t="s">
        <v>8</v>
      </c>
      <c r="F378" s="132" t="s">
        <v>8</v>
      </c>
      <c r="G378" s="132" t="s">
        <v>8</v>
      </c>
      <c r="H378" s="4"/>
      <c r="I378" s="4"/>
      <c r="J378" s="4"/>
      <c r="K378" s="4"/>
    </row>
    <row r="379" spans="1:11" ht="14.1" customHeight="1">
      <c r="A379" s="4"/>
      <c r="B379" s="4"/>
      <c r="C379" s="11" t="s">
        <v>470</v>
      </c>
      <c r="D379" s="128">
        <v>0</v>
      </c>
      <c r="E379" s="128">
        <v>0</v>
      </c>
      <c r="F379" s="128">
        <v>0</v>
      </c>
      <c r="G379" s="128">
        <v>0</v>
      </c>
      <c r="H379" s="4"/>
      <c r="I379" s="4"/>
      <c r="J379" s="4"/>
      <c r="K379" s="4"/>
    </row>
    <row r="380" spans="1:11" ht="14.1" customHeight="1">
      <c r="A380" s="4"/>
      <c r="B380" s="4"/>
      <c r="C380" s="11" t="s">
        <v>459</v>
      </c>
      <c r="D380" s="128">
        <v>0</v>
      </c>
      <c r="E380" s="128">
        <v>0</v>
      </c>
      <c r="F380" s="128">
        <v>0</v>
      </c>
      <c r="G380" s="128">
        <v>0</v>
      </c>
      <c r="H380" s="4"/>
      <c r="I380" s="4"/>
      <c r="J380" s="4"/>
      <c r="K380" s="4"/>
    </row>
    <row r="381" spans="1:11" ht="14.1" customHeight="1">
      <c r="A381" s="4"/>
      <c r="B381" s="4"/>
      <c r="C381" s="11" t="s">
        <v>463</v>
      </c>
      <c r="D381" s="128">
        <v>0</v>
      </c>
      <c r="E381" s="128">
        <v>0</v>
      </c>
      <c r="F381" s="128">
        <v>0</v>
      </c>
      <c r="G381" s="128">
        <v>0</v>
      </c>
      <c r="H381" s="4"/>
      <c r="I381" s="4"/>
      <c r="J381" s="4"/>
      <c r="K381" s="4"/>
    </row>
    <row r="382" spans="1:11" ht="14.1" customHeight="1">
      <c r="A382" s="4"/>
      <c r="B382" s="4"/>
      <c r="C382" s="11" t="s">
        <v>469</v>
      </c>
      <c r="D382" s="128">
        <v>0</v>
      </c>
      <c r="E382" s="128">
        <v>0</v>
      </c>
      <c r="F382" s="128">
        <v>0</v>
      </c>
      <c r="G382" s="128">
        <v>0</v>
      </c>
      <c r="H382" s="4"/>
      <c r="I382" s="4"/>
      <c r="J382" s="4"/>
      <c r="K382" s="4"/>
    </row>
    <row r="383" spans="1:11" ht="14.1" customHeight="1">
      <c r="A383" s="4"/>
      <c r="B383" s="4"/>
      <c r="C383" s="11" t="s">
        <v>459</v>
      </c>
      <c r="D383" s="128">
        <v>0</v>
      </c>
      <c r="E383" s="128">
        <v>0</v>
      </c>
      <c r="F383" s="128">
        <v>0</v>
      </c>
      <c r="G383" s="128">
        <v>0</v>
      </c>
      <c r="H383" s="4"/>
      <c r="I383" s="4"/>
      <c r="J383" s="4"/>
      <c r="K383" s="4"/>
    </row>
    <row r="384" spans="1:11" ht="14.1" customHeight="1">
      <c r="A384" s="4"/>
      <c r="B384" s="4"/>
      <c r="C384" s="11" t="s">
        <v>463</v>
      </c>
      <c r="D384" s="128">
        <v>0</v>
      </c>
      <c r="E384" s="128">
        <v>0</v>
      </c>
      <c r="F384" s="128">
        <v>0</v>
      </c>
      <c r="G384" s="128">
        <v>0</v>
      </c>
      <c r="H384" s="4"/>
      <c r="I384" s="4"/>
      <c r="J384" s="4"/>
      <c r="K384" s="4"/>
    </row>
    <row r="385" spans="1:11" ht="14.1" customHeight="1">
      <c r="A385" s="4"/>
      <c r="B385" s="4"/>
      <c r="C385" s="11" t="s">
        <v>468</v>
      </c>
      <c r="D385" s="128">
        <v>0</v>
      </c>
      <c r="E385" s="128">
        <v>0</v>
      </c>
      <c r="F385" s="128">
        <v>0</v>
      </c>
      <c r="G385" s="128">
        <v>0</v>
      </c>
      <c r="H385" s="4"/>
      <c r="I385" s="4"/>
      <c r="J385" s="4"/>
      <c r="K385" s="4"/>
    </row>
    <row r="386" spans="1:11" ht="14.1" customHeight="1">
      <c r="A386" s="4"/>
      <c r="B386" s="4"/>
      <c r="C386" s="11" t="s">
        <v>459</v>
      </c>
      <c r="D386" s="128">
        <v>0</v>
      </c>
      <c r="E386" s="128">
        <v>0</v>
      </c>
      <c r="F386" s="128">
        <v>0</v>
      </c>
      <c r="G386" s="128">
        <v>0</v>
      </c>
      <c r="H386" s="4"/>
      <c r="I386" s="4"/>
      <c r="J386" s="4"/>
      <c r="K386" s="4"/>
    </row>
    <row r="387" spans="1:11" ht="14.1" customHeight="1">
      <c r="A387" s="4"/>
      <c r="B387" s="4"/>
      <c r="C387" s="11" t="s">
        <v>463</v>
      </c>
      <c r="D387" s="128">
        <v>0</v>
      </c>
      <c r="E387" s="128">
        <v>0</v>
      </c>
      <c r="F387" s="128">
        <v>0</v>
      </c>
      <c r="G387" s="128">
        <v>0</v>
      </c>
      <c r="H387" s="4"/>
      <c r="I387" s="4"/>
      <c r="J387" s="4"/>
      <c r="K387" s="4"/>
    </row>
    <row r="388" spans="1:11" ht="14.1" customHeight="1">
      <c r="A388" s="4"/>
      <c r="B388" s="4"/>
      <c r="C388" s="11" t="s">
        <v>467</v>
      </c>
      <c r="D388" s="128">
        <v>0</v>
      </c>
      <c r="E388" s="128">
        <v>0</v>
      </c>
      <c r="F388" s="128">
        <v>0</v>
      </c>
      <c r="G388" s="128">
        <v>0</v>
      </c>
      <c r="H388" s="4"/>
      <c r="I388" s="4"/>
      <c r="J388" s="4"/>
      <c r="K388" s="4"/>
    </row>
    <row r="389" spans="1:11" ht="14.1" customHeight="1">
      <c r="A389" s="4"/>
      <c r="B389" s="4"/>
      <c r="C389" s="11" t="s">
        <v>459</v>
      </c>
      <c r="D389" s="128">
        <v>0</v>
      </c>
      <c r="E389" s="128">
        <v>0</v>
      </c>
      <c r="F389" s="128">
        <v>0</v>
      </c>
      <c r="G389" s="128">
        <v>0</v>
      </c>
      <c r="H389" s="4"/>
      <c r="I389" s="4"/>
      <c r="J389" s="4"/>
      <c r="K389" s="4"/>
    </row>
    <row r="390" spans="1:11" ht="14.1" customHeight="1">
      <c r="A390" s="4"/>
      <c r="B390" s="4"/>
      <c r="C390" s="11" t="s">
        <v>463</v>
      </c>
      <c r="D390" s="128">
        <v>0</v>
      </c>
      <c r="E390" s="128">
        <v>0</v>
      </c>
      <c r="F390" s="128">
        <v>0</v>
      </c>
      <c r="G390" s="128">
        <v>0</v>
      </c>
      <c r="H390" s="4"/>
      <c r="I390" s="4"/>
      <c r="J390" s="4"/>
      <c r="K390" s="4"/>
    </row>
    <row r="391" spans="1:11" ht="14.1" customHeight="1">
      <c r="A391" s="4"/>
      <c r="B391" s="4"/>
      <c r="C391" s="11" t="s">
        <v>472</v>
      </c>
      <c r="D391" s="128">
        <v>0</v>
      </c>
      <c r="E391" s="128">
        <v>0</v>
      </c>
      <c r="F391" s="128">
        <v>0</v>
      </c>
      <c r="G391" s="128">
        <v>0</v>
      </c>
      <c r="H391" s="4"/>
      <c r="I391" s="4"/>
      <c r="J391" s="4"/>
      <c r="K391" s="4"/>
    </row>
    <row r="392" spans="1:11" ht="14.1" customHeight="1">
      <c r="A392" s="4"/>
      <c r="B392" s="4"/>
      <c r="C392" s="11" t="s">
        <v>459</v>
      </c>
      <c r="D392" s="128">
        <v>0</v>
      </c>
      <c r="E392" s="128">
        <v>0</v>
      </c>
      <c r="F392" s="128">
        <v>0</v>
      </c>
      <c r="G392" s="128">
        <v>0</v>
      </c>
      <c r="H392" s="4"/>
      <c r="I392" s="4"/>
      <c r="J392" s="4"/>
      <c r="K392" s="4"/>
    </row>
    <row r="393" spans="1:11" ht="14.1" customHeight="1">
      <c r="A393" s="4"/>
      <c r="B393" s="4"/>
      <c r="C393" s="11" t="s">
        <v>463</v>
      </c>
      <c r="D393" s="128">
        <v>0</v>
      </c>
      <c r="E393" s="128">
        <v>0</v>
      </c>
      <c r="F393" s="128">
        <v>0</v>
      </c>
      <c r="G393" s="128">
        <v>0</v>
      </c>
      <c r="H393" s="4"/>
      <c r="I393" s="4"/>
      <c r="J393" s="4"/>
      <c r="K393" s="4"/>
    </row>
    <row r="394" spans="1:11" ht="14.1" customHeight="1">
      <c r="A394" s="4"/>
      <c r="B394" s="4"/>
      <c r="C394" s="11" t="s">
        <v>465</v>
      </c>
      <c r="D394" s="128">
        <v>0</v>
      </c>
      <c r="E394" s="128">
        <v>0</v>
      </c>
      <c r="F394" s="128">
        <v>0</v>
      </c>
      <c r="G394" s="128">
        <v>0</v>
      </c>
      <c r="H394" s="4"/>
      <c r="I394" s="4"/>
      <c r="J394" s="4"/>
      <c r="K394" s="4"/>
    </row>
    <row r="395" spans="1:11" ht="14.1" customHeight="1">
      <c r="A395" s="4"/>
      <c r="B395" s="4"/>
      <c r="C395" s="11" t="s">
        <v>459</v>
      </c>
      <c r="D395" s="128">
        <v>0</v>
      </c>
      <c r="E395" s="128">
        <v>0</v>
      </c>
      <c r="F395" s="128">
        <v>0</v>
      </c>
      <c r="G395" s="128">
        <v>0</v>
      </c>
      <c r="H395" s="4"/>
      <c r="I395" s="4"/>
      <c r="J395" s="4"/>
      <c r="K395" s="4"/>
    </row>
    <row r="396" spans="1:11" ht="14.1" customHeight="1">
      <c r="A396" s="4"/>
      <c r="B396" s="4"/>
      <c r="C396" s="11" t="s">
        <v>463</v>
      </c>
      <c r="D396" s="128">
        <v>0</v>
      </c>
      <c r="E396" s="128">
        <v>0</v>
      </c>
      <c r="F396" s="128">
        <v>0</v>
      </c>
      <c r="G396" s="128">
        <v>0</v>
      </c>
      <c r="H396" s="4"/>
      <c r="I396" s="4"/>
      <c r="J396" s="4"/>
      <c r="K396" s="4"/>
    </row>
    <row r="397" spans="1:11" ht="14.1" customHeight="1">
      <c r="A397" s="4"/>
      <c r="B397" s="4"/>
      <c r="C397" s="11" t="s">
        <v>464</v>
      </c>
      <c r="D397" s="128">
        <v>0</v>
      </c>
      <c r="E397" s="128">
        <v>0</v>
      </c>
      <c r="F397" s="128">
        <v>0</v>
      </c>
      <c r="G397" s="128">
        <v>0</v>
      </c>
      <c r="H397" s="4"/>
      <c r="I397" s="4"/>
      <c r="J397" s="4"/>
      <c r="K397" s="4"/>
    </row>
    <row r="398" spans="1:11" ht="14.1" customHeight="1">
      <c r="A398" s="4"/>
      <c r="B398" s="4"/>
      <c r="C398" s="11" t="s">
        <v>459</v>
      </c>
      <c r="D398" s="128">
        <v>0</v>
      </c>
      <c r="E398" s="128">
        <v>0</v>
      </c>
      <c r="F398" s="128">
        <v>0</v>
      </c>
      <c r="G398" s="128">
        <v>0</v>
      </c>
      <c r="H398" s="4"/>
      <c r="I398" s="4"/>
      <c r="J398" s="4"/>
      <c r="K398" s="4"/>
    </row>
    <row r="399" spans="1:11" ht="14.1" customHeight="1">
      <c r="A399" s="4"/>
      <c r="B399" s="4"/>
      <c r="C399" s="11" t="s">
        <v>463</v>
      </c>
      <c r="D399" s="128">
        <v>0</v>
      </c>
      <c r="E399" s="128">
        <v>0</v>
      </c>
      <c r="F399" s="128">
        <v>0</v>
      </c>
      <c r="G399" s="128">
        <v>0</v>
      </c>
      <c r="H399" s="4"/>
      <c r="I399" s="4"/>
      <c r="J399" s="4"/>
      <c r="K399" s="4"/>
    </row>
    <row r="400" spans="1:11" ht="14.1" customHeight="1">
      <c r="A400" s="4"/>
      <c r="B400" s="4"/>
      <c r="C400" s="11" t="s">
        <v>462</v>
      </c>
      <c r="D400" s="128">
        <v>0</v>
      </c>
      <c r="E400" s="128">
        <v>0</v>
      </c>
      <c r="F400" s="128">
        <v>0</v>
      </c>
      <c r="G400" s="128">
        <v>0</v>
      </c>
      <c r="H400" s="4"/>
      <c r="I400" s="4"/>
      <c r="J400" s="4"/>
      <c r="K400" s="4"/>
    </row>
    <row r="401" spans="1:11" ht="14.1" customHeight="1">
      <c r="A401" s="4"/>
      <c r="B401" s="4"/>
      <c r="C401" s="11" t="s">
        <v>459</v>
      </c>
      <c r="D401" s="128">
        <v>0</v>
      </c>
      <c r="E401" s="128">
        <v>0</v>
      </c>
      <c r="F401" s="128">
        <v>0</v>
      </c>
      <c r="G401" s="128">
        <v>0</v>
      </c>
      <c r="H401" s="4"/>
      <c r="I401" s="4"/>
      <c r="J401" s="4"/>
      <c r="K401" s="4"/>
    </row>
    <row r="402" spans="1:11" ht="14.1" customHeight="1">
      <c r="A402" s="4"/>
      <c r="B402" s="4"/>
      <c r="C402" s="11" t="s">
        <v>458</v>
      </c>
      <c r="D402" s="128">
        <v>0</v>
      </c>
      <c r="E402" s="128">
        <v>0</v>
      </c>
      <c r="F402" s="128">
        <v>0</v>
      </c>
      <c r="G402" s="128">
        <v>0</v>
      </c>
      <c r="H402" s="4"/>
      <c r="I402" s="4"/>
      <c r="J402" s="4"/>
      <c r="K402" s="4"/>
    </row>
    <row r="403" spans="1:11" ht="14.1" customHeight="1">
      <c r="A403" s="4"/>
      <c r="B403" s="4"/>
      <c r="C403" s="11" t="s">
        <v>457</v>
      </c>
      <c r="D403" s="128">
        <v>0</v>
      </c>
      <c r="E403" s="128">
        <v>0</v>
      </c>
      <c r="F403" s="128">
        <v>0</v>
      </c>
      <c r="G403" s="128">
        <v>0</v>
      </c>
      <c r="H403" s="4"/>
      <c r="I403" s="4"/>
      <c r="J403" s="4"/>
      <c r="K403" s="4"/>
    </row>
    <row r="404" spans="1:11" ht="14.1" customHeight="1">
      <c r="A404" s="4"/>
      <c r="B404" s="4"/>
      <c r="C404" s="11" t="s">
        <v>456</v>
      </c>
      <c r="D404" s="128">
        <v>0</v>
      </c>
      <c r="E404" s="128">
        <v>0</v>
      </c>
      <c r="F404" s="128">
        <v>0</v>
      </c>
      <c r="G404" s="128">
        <v>0</v>
      </c>
      <c r="H404" s="4"/>
      <c r="I404" s="4"/>
      <c r="J404" s="4"/>
      <c r="K404" s="4"/>
    </row>
    <row r="405" spans="1:11" ht="14.1" customHeight="1">
      <c r="A405" s="4"/>
      <c r="B405" s="4"/>
      <c r="C405" s="11" t="s">
        <v>455</v>
      </c>
      <c r="D405" s="128">
        <v>0</v>
      </c>
      <c r="E405" s="128">
        <v>0</v>
      </c>
      <c r="F405" s="128">
        <v>0</v>
      </c>
      <c r="G405" s="128">
        <v>0</v>
      </c>
      <c r="H405" s="4"/>
      <c r="I405" s="4"/>
      <c r="J405" s="4"/>
      <c r="K405" s="4"/>
    </row>
    <row r="406" spans="1:11" ht="14.1" customHeight="1">
      <c r="A406" s="4"/>
      <c r="B406" s="4"/>
      <c r="C406" s="11" t="s">
        <v>461</v>
      </c>
      <c r="D406" s="128">
        <v>0</v>
      </c>
      <c r="E406" s="128">
        <v>6260000</v>
      </c>
      <c r="F406" s="128">
        <v>0</v>
      </c>
      <c r="G406" s="128">
        <v>0</v>
      </c>
      <c r="H406" s="4"/>
      <c r="I406" s="4"/>
      <c r="J406" s="4"/>
      <c r="K406" s="4"/>
    </row>
    <row r="407" spans="1:11" ht="14.1" customHeight="1">
      <c r="A407" s="4"/>
      <c r="B407" s="4"/>
      <c r="C407" s="11" t="s">
        <v>459</v>
      </c>
      <c r="D407" s="128">
        <v>0</v>
      </c>
      <c r="E407" s="128">
        <v>6260000</v>
      </c>
      <c r="F407" s="128">
        <v>0</v>
      </c>
      <c r="G407" s="128">
        <v>0</v>
      </c>
      <c r="H407" s="4"/>
      <c r="I407" s="4"/>
      <c r="J407" s="4"/>
      <c r="K407" s="4"/>
    </row>
    <row r="408" spans="1:11" ht="14.1" customHeight="1">
      <c r="A408" s="4"/>
      <c r="B408" s="4"/>
      <c r="C408" s="11" t="s">
        <v>458</v>
      </c>
      <c r="D408" s="128">
        <v>0</v>
      </c>
      <c r="E408" s="128">
        <v>0</v>
      </c>
      <c r="F408" s="128">
        <v>0</v>
      </c>
      <c r="G408" s="128">
        <v>0</v>
      </c>
      <c r="H408" s="4"/>
      <c r="I408" s="4"/>
      <c r="J408" s="4"/>
      <c r="K408" s="4"/>
    </row>
    <row r="409" spans="1:11" ht="14.1" customHeight="1">
      <c r="A409" s="4"/>
      <c r="B409" s="4"/>
      <c r="C409" s="11" t="s">
        <v>457</v>
      </c>
      <c r="D409" s="128">
        <v>0</v>
      </c>
      <c r="E409" s="128">
        <v>0</v>
      </c>
      <c r="F409" s="128">
        <v>0</v>
      </c>
      <c r="G409" s="128">
        <v>0</v>
      </c>
      <c r="H409" s="4"/>
      <c r="I409" s="4"/>
      <c r="J409" s="4"/>
      <c r="K409" s="4"/>
    </row>
    <row r="410" spans="1:11" ht="14.1" customHeight="1">
      <c r="A410" s="4"/>
      <c r="B410" s="4"/>
      <c r="C410" s="11" t="s">
        <v>456</v>
      </c>
      <c r="D410" s="128">
        <v>0</v>
      </c>
      <c r="E410" s="128">
        <v>0</v>
      </c>
      <c r="F410" s="128">
        <v>0</v>
      </c>
      <c r="G410" s="128">
        <v>0</v>
      </c>
      <c r="H410" s="4"/>
      <c r="I410" s="4"/>
      <c r="J410" s="4"/>
      <c r="K410" s="4"/>
    </row>
    <row r="411" spans="1:11" ht="14.1" customHeight="1">
      <c r="A411" s="4"/>
      <c r="B411" s="4"/>
      <c r="C411" s="11" t="s">
        <v>455</v>
      </c>
      <c r="D411" s="128">
        <v>0</v>
      </c>
      <c r="E411" s="128">
        <v>0</v>
      </c>
      <c r="F411" s="128">
        <v>0</v>
      </c>
      <c r="G411" s="128">
        <v>0</v>
      </c>
      <c r="H411" s="4"/>
      <c r="I411" s="4"/>
      <c r="J411" s="4"/>
      <c r="K411" s="4"/>
    </row>
    <row r="412" spans="1:11" ht="14.1" customHeight="1">
      <c r="A412" s="4"/>
      <c r="B412" s="4"/>
      <c r="C412" s="11" t="s">
        <v>460</v>
      </c>
      <c r="D412" s="128">
        <v>0</v>
      </c>
      <c r="E412" s="128">
        <v>0</v>
      </c>
      <c r="F412" s="128">
        <v>0</v>
      </c>
      <c r="G412" s="128">
        <v>0</v>
      </c>
      <c r="H412" s="4"/>
      <c r="I412" s="4"/>
      <c r="J412" s="4"/>
      <c r="K412" s="4"/>
    </row>
    <row r="413" spans="1:11" ht="14.1" customHeight="1">
      <c r="A413" s="4"/>
      <c r="B413" s="4"/>
      <c r="C413" s="11" t="s">
        <v>459</v>
      </c>
      <c r="D413" s="128">
        <v>0</v>
      </c>
      <c r="E413" s="128">
        <v>0</v>
      </c>
      <c r="F413" s="128">
        <v>0</v>
      </c>
      <c r="G413" s="128">
        <v>0</v>
      </c>
      <c r="H413" s="4"/>
      <c r="I413" s="4"/>
      <c r="J413" s="4"/>
      <c r="K413" s="4"/>
    </row>
    <row r="414" spans="1:11" ht="14.1" customHeight="1">
      <c r="A414" s="4"/>
      <c r="B414" s="4"/>
      <c r="C414" s="11" t="s">
        <v>458</v>
      </c>
      <c r="D414" s="128">
        <v>0</v>
      </c>
      <c r="E414" s="128">
        <v>0</v>
      </c>
      <c r="F414" s="128">
        <v>0</v>
      </c>
      <c r="G414" s="128">
        <v>0</v>
      </c>
      <c r="H414" s="4"/>
      <c r="I414" s="4"/>
      <c r="J414" s="4"/>
      <c r="K414" s="4"/>
    </row>
    <row r="415" spans="1:11" ht="14.1" customHeight="1">
      <c r="A415" s="4"/>
      <c r="B415" s="4"/>
      <c r="C415" s="11" t="s">
        <v>457</v>
      </c>
      <c r="D415" s="128">
        <v>0</v>
      </c>
      <c r="E415" s="128">
        <v>0</v>
      </c>
      <c r="F415" s="128">
        <v>0</v>
      </c>
      <c r="G415" s="128">
        <v>0</v>
      </c>
      <c r="H415" s="4"/>
      <c r="I415" s="4"/>
      <c r="J415" s="4"/>
      <c r="K415" s="4"/>
    </row>
    <row r="416" spans="1:11" ht="14.1" customHeight="1">
      <c r="A416" s="4"/>
      <c r="B416" s="4"/>
      <c r="C416" s="11" t="s">
        <v>456</v>
      </c>
      <c r="D416" s="128">
        <v>0</v>
      </c>
      <c r="E416" s="128">
        <v>0</v>
      </c>
      <c r="F416" s="128">
        <v>0</v>
      </c>
      <c r="G416" s="128">
        <v>0</v>
      </c>
      <c r="H416" s="4"/>
      <c r="I416" s="4"/>
      <c r="J416" s="4"/>
      <c r="K416" s="4"/>
    </row>
    <row r="417" spans="1:11" ht="14.1" customHeight="1">
      <c r="A417" s="4"/>
      <c r="B417" s="4"/>
      <c r="C417" s="11" t="s">
        <v>455</v>
      </c>
      <c r="D417" s="128">
        <v>0</v>
      </c>
      <c r="E417" s="128">
        <v>0</v>
      </c>
      <c r="F417" s="128">
        <v>0</v>
      </c>
      <c r="G417" s="128">
        <v>0</v>
      </c>
      <c r="H417" s="4"/>
      <c r="I417" s="4"/>
      <c r="J417" s="4"/>
      <c r="K417" s="4"/>
    </row>
    <row r="418" spans="1:11" ht="14.1" customHeight="1">
      <c r="A418" s="4"/>
      <c r="B418" s="4"/>
      <c r="C418" s="11" t="s">
        <v>454</v>
      </c>
      <c r="D418" s="128">
        <v>0</v>
      </c>
      <c r="E418" s="128">
        <v>0</v>
      </c>
      <c r="F418" s="128">
        <v>0</v>
      </c>
      <c r="G418" s="128">
        <v>0</v>
      </c>
      <c r="H418" s="4"/>
      <c r="I418" s="4"/>
      <c r="J418" s="4"/>
      <c r="K418" s="4"/>
    </row>
    <row r="419" spans="1:11" ht="14.1" customHeight="1">
      <c r="A419" s="4"/>
      <c r="B419" s="4"/>
      <c r="C419" s="11" t="s">
        <v>453</v>
      </c>
      <c r="D419" s="128">
        <v>0</v>
      </c>
      <c r="E419" s="128">
        <v>0</v>
      </c>
      <c r="F419" s="128">
        <v>0</v>
      </c>
      <c r="G419" s="128">
        <v>0</v>
      </c>
      <c r="H419" s="4"/>
      <c r="I419" s="4"/>
      <c r="J419" s="4"/>
      <c r="K419" s="4"/>
    </row>
    <row r="420" spans="1:11" ht="14.1" customHeight="1">
      <c r="A420" s="4"/>
      <c r="B420" s="4"/>
      <c r="C420" s="10" t="s">
        <v>165</v>
      </c>
      <c r="D420" s="128">
        <v>0</v>
      </c>
      <c r="E420" s="128">
        <v>6260000</v>
      </c>
      <c r="F420" s="128">
        <v>0</v>
      </c>
      <c r="G420" s="128">
        <v>0</v>
      </c>
      <c r="H420" s="4"/>
      <c r="I420" s="4"/>
      <c r="J420" s="4"/>
      <c r="K420" s="4"/>
    </row>
    <row r="421" spans="1:11" ht="14.1" customHeight="1">
      <c r="A421" s="4"/>
      <c r="B421" s="4"/>
      <c r="C421" s="14" t="s">
        <v>484</v>
      </c>
      <c r="D421" s="825" t="s">
        <v>2614</v>
      </c>
      <c r="E421" s="826"/>
      <c r="F421" s="826"/>
      <c r="G421" s="826"/>
      <c r="H421" s="4"/>
      <c r="I421" s="4"/>
      <c r="J421" s="4"/>
      <c r="K421" s="4"/>
    </row>
    <row r="422" spans="1:11" ht="14.1" customHeight="1">
      <c r="A422" s="4"/>
      <c r="B422" s="4"/>
      <c r="C422" s="125" t="s">
        <v>482</v>
      </c>
      <c r="D422" s="821" t="s">
        <v>2615</v>
      </c>
      <c r="E422" s="822"/>
      <c r="F422" s="822"/>
      <c r="G422" s="822"/>
      <c r="H422" s="4"/>
      <c r="I422" s="4"/>
      <c r="J422" s="4"/>
      <c r="K422" s="4"/>
    </row>
    <row r="423" spans="1:11" ht="14.1" customHeight="1">
      <c r="A423" s="4"/>
      <c r="B423" s="4"/>
      <c r="C423" s="125" t="s">
        <v>15</v>
      </c>
      <c r="D423" s="821" t="s">
        <v>46</v>
      </c>
      <c r="E423" s="822"/>
      <c r="F423" s="822"/>
      <c r="G423" s="822"/>
      <c r="H423" s="4"/>
      <c r="I423" s="4"/>
      <c r="J423" s="4"/>
      <c r="K423" s="4"/>
    </row>
    <row r="424" spans="1:11" ht="15" customHeight="1">
      <c r="A424" s="4"/>
      <c r="B424" s="4"/>
      <c r="C424" s="13"/>
      <c r="D424" s="131">
        <v>2021</v>
      </c>
      <c r="E424" s="131">
        <v>2022</v>
      </c>
      <c r="F424" s="131">
        <v>2023</v>
      </c>
      <c r="G424" s="131">
        <v>2024</v>
      </c>
      <c r="H424" s="4"/>
      <c r="I424" s="4"/>
      <c r="J424" s="4"/>
      <c r="K424" s="4"/>
    </row>
    <row r="425" spans="1:11" ht="15" customHeight="1">
      <c r="A425" s="4"/>
      <c r="B425" s="4"/>
      <c r="C425" s="12"/>
      <c r="D425" s="132" t="s">
        <v>7</v>
      </c>
      <c r="E425" s="132" t="s">
        <v>8</v>
      </c>
      <c r="F425" s="132" t="s">
        <v>8</v>
      </c>
      <c r="G425" s="132" t="s">
        <v>8</v>
      </c>
      <c r="H425" s="4"/>
      <c r="I425" s="4"/>
      <c r="J425" s="4"/>
      <c r="K425" s="4"/>
    </row>
    <row r="426" spans="1:11" ht="14.1" customHeight="1">
      <c r="A426" s="4"/>
      <c r="B426" s="4"/>
      <c r="C426" s="7" t="s">
        <v>16</v>
      </c>
      <c r="D426" s="133" t="s">
        <v>450</v>
      </c>
      <c r="E426" s="133" t="s">
        <v>568</v>
      </c>
      <c r="F426" s="133" t="s">
        <v>492</v>
      </c>
      <c r="G426" s="133" t="s">
        <v>491</v>
      </c>
      <c r="H426" s="4"/>
      <c r="I426" s="4"/>
      <c r="J426" s="4"/>
      <c r="K426" s="4"/>
    </row>
    <row r="427" spans="1:11" ht="14.1" customHeight="1">
      <c r="A427" s="4"/>
      <c r="B427" s="4"/>
      <c r="C427" s="7" t="s">
        <v>680</v>
      </c>
      <c r="D427" s="133" t="s">
        <v>450</v>
      </c>
      <c r="E427" s="133" t="s">
        <v>2616</v>
      </c>
      <c r="F427" s="133" t="s">
        <v>2617</v>
      </c>
      <c r="G427" s="133" t="s">
        <v>959</v>
      </c>
      <c r="H427" s="4"/>
      <c r="I427" s="4"/>
      <c r="J427" s="4"/>
      <c r="K427" s="4"/>
    </row>
    <row r="428" spans="1:11" ht="14.1" customHeight="1">
      <c r="A428" s="4"/>
      <c r="B428" s="4"/>
      <c r="C428" s="7" t="s">
        <v>676</v>
      </c>
      <c r="D428" s="133" t="s">
        <v>474</v>
      </c>
      <c r="E428" s="133" t="s">
        <v>1428</v>
      </c>
      <c r="F428" s="133" t="s">
        <v>1428</v>
      </c>
      <c r="G428" s="133" t="s">
        <v>1428</v>
      </c>
      <c r="H428" s="4"/>
      <c r="I428" s="4"/>
      <c r="J428" s="4"/>
      <c r="K428" s="4"/>
    </row>
    <row r="429" spans="1:11" ht="14.1" customHeight="1">
      <c r="A429" s="4"/>
      <c r="B429" s="4"/>
      <c r="C429" s="7" t="s">
        <v>477</v>
      </c>
      <c r="D429" s="133" t="s">
        <v>450</v>
      </c>
      <c r="E429" s="133" t="s">
        <v>450</v>
      </c>
      <c r="F429" s="133" t="s">
        <v>2388</v>
      </c>
      <c r="G429" s="133" t="s">
        <v>487</v>
      </c>
      <c r="H429" s="4"/>
      <c r="I429" s="4"/>
      <c r="J429" s="4"/>
      <c r="K429" s="4"/>
    </row>
    <row r="430" spans="1:11" ht="14.1" customHeight="1">
      <c r="A430" s="4"/>
      <c r="B430" s="4"/>
      <c r="C430" s="7" t="s">
        <v>476</v>
      </c>
      <c r="D430" s="133" t="s">
        <v>450</v>
      </c>
      <c r="E430" s="133" t="s">
        <v>450</v>
      </c>
      <c r="F430" s="133" t="s">
        <v>2388</v>
      </c>
      <c r="G430" s="133" t="s">
        <v>487</v>
      </c>
      <c r="H430" s="4"/>
      <c r="I430" s="4"/>
      <c r="J430" s="4"/>
      <c r="K430" s="4"/>
    </row>
    <row r="431" spans="1:11" ht="14.1" customHeight="1">
      <c r="A431" s="4"/>
      <c r="B431" s="4"/>
      <c r="C431" s="7" t="s">
        <v>22</v>
      </c>
      <c r="D431" s="133" t="s">
        <v>450</v>
      </c>
      <c r="E431" s="133" t="s">
        <v>450</v>
      </c>
      <c r="F431" s="133" t="s">
        <v>474</v>
      </c>
      <c r="G431" s="133" t="s">
        <v>474</v>
      </c>
      <c r="H431" s="4"/>
      <c r="I431" s="4"/>
      <c r="J431" s="4"/>
      <c r="K431" s="4"/>
    </row>
    <row r="432" spans="1:11" ht="14.1" customHeight="1">
      <c r="A432" s="4"/>
      <c r="B432" s="4"/>
      <c r="C432" s="823" t="s">
        <v>473</v>
      </c>
      <c r="D432" s="824"/>
      <c r="E432" s="824"/>
      <c r="F432" s="824"/>
      <c r="G432" s="824"/>
      <c r="H432" s="4"/>
      <c r="I432" s="4"/>
      <c r="J432" s="4"/>
      <c r="K432" s="4"/>
    </row>
    <row r="433" spans="1:11" ht="14.1" customHeight="1">
      <c r="A433" s="4"/>
      <c r="B433" s="4"/>
      <c r="C433" s="13"/>
      <c r="D433" s="131">
        <v>2021</v>
      </c>
      <c r="E433" s="131">
        <v>2022</v>
      </c>
      <c r="F433" s="131">
        <v>2023</v>
      </c>
      <c r="G433" s="131">
        <v>2024</v>
      </c>
      <c r="H433" s="4"/>
      <c r="I433" s="4"/>
      <c r="J433" s="4"/>
      <c r="K433" s="4"/>
    </row>
    <row r="434" spans="1:11" ht="14.1" customHeight="1">
      <c r="A434" s="4"/>
      <c r="B434" s="4"/>
      <c r="C434" s="12"/>
      <c r="D434" s="132" t="s">
        <v>7</v>
      </c>
      <c r="E434" s="132" t="s">
        <v>8</v>
      </c>
      <c r="F434" s="132" t="s">
        <v>8</v>
      </c>
      <c r="G434" s="132" t="s">
        <v>8</v>
      </c>
      <c r="H434" s="4"/>
      <c r="I434" s="4"/>
      <c r="J434" s="4"/>
      <c r="K434" s="4"/>
    </row>
    <row r="435" spans="1:11" ht="14.1" customHeight="1">
      <c r="A435" s="4"/>
      <c r="B435" s="4"/>
      <c r="C435" s="11" t="s">
        <v>470</v>
      </c>
      <c r="D435" s="21" t="s">
        <v>450</v>
      </c>
      <c r="E435" s="128">
        <v>0</v>
      </c>
      <c r="F435" s="128">
        <v>0</v>
      </c>
      <c r="G435" s="128">
        <v>0</v>
      </c>
      <c r="H435" s="4"/>
      <c r="I435" s="4"/>
      <c r="J435" s="4"/>
      <c r="K435" s="4"/>
    </row>
    <row r="436" spans="1:11" ht="14.1" customHeight="1">
      <c r="A436" s="4"/>
      <c r="B436" s="4"/>
      <c r="C436" s="11" t="s">
        <v>459</v>
      </c>
      <c r="D436" s="21" t="s">
        <v>450</v>
      </c>
      <c r="E436" s="128">
        <v>0</v>
      </c>
      <c r="F436" s="128">
        <v>0</v>
      </c>
      <c r="G436" s="128">
        <v>0</v>
      </c>
      <c r="H436" s="4"/>
      <c r="I436" s="4"/>
      <c r="J436" s="4"/>
      <c r="K436" s="4"/>
    </row>
    <row r="437" spans="1:11" ht="14.1" customHeight="1">
      <c r="A437" s="4"/>
      <c r="B437" s="4"/>
      <c r="C437" s="11" t="s">
        <v>463</v>
      </c>
      <c r="D437" s="21" t="s">
        <v>450</v>
      </c>
      <c r="E437" s="128">
        <v>0</v>
      </c>
      <c r="F437" s="128">
        <v>0</v>
      </c>
      <c r="G437" s="128">
        <v>0</v>
      </c>
      <c r="H437" s="4"/>
      <c r="I437" s="4"/>
      <c r="J437" s="4"/>
      <c r="K437" s="4"/>
    </row>
    <row r="438" spans="1:11" ht="14.1" customHeight="1">
      <c r="A438" s="4"/>
      <c r="B438" s="4"/>
      <c r="C438" s="11" t="s">
        <v>469</v>
      </c>
      <c r="D438" s="21" t="s">
        <v>450</v>
      </c>
      <c r="E438" s="128">
        <v>0</v>
      </c>
      <c r="F438" s="128">
        <v>0</v>
      </c>
      <c r="G438" s="128">
        <v>0</v>
      </c>
      <c r="H438" s="4"/>
      <c r="I438" s="4"/>
      <c r="J438" s="4"/>
      <c r="K438" s="4"/>
    </row>
    <row r="439" spans="1:11" ht="14.1" customHeight="1">
      <c r="A439" s="4"/>
      <c r="B439" s="4"/>
      <c r="C439" s="11" t="s">
        <v>459</v>
      </c>
      <c r="D439" s="21" t="s">
        <v>450</v>
      </c>
      <c r="E439" s="128">
        <v>0</v>
      </c>
      <c r="F439" s="128">
        <v>0</v>
      </c>
      <c r="G439" s="128">
        <v>0</v>
      </c>
      <c r="H439" s="4"/>
      <c r="I439" s="4"/>
      <c r="J439" s="4"/>
      <c r="K439" s="4"/>
    </row>
    <row r="440" spans="1:11" ht="14.1" customHeight="1">
      <c r="A440" s="4"/>
      <c r="B440" s="4"/>
      <c r="C440" s="11" t="s">
        <v>463</v>
      </c>
      <c r="D440" s="21" t="s">
        <v>450</v>
      </c>
      <c r="E440" s="128">
        <v>0</v>
      </c>
      <c r="F440" s="128">
        <v>0</v>
      </c>
      <c r="G440" s="128">
        <v>0</v>
      </c>
      <c r="H440" s="4"/>
      <c r="I440" s="4"/>
      <c r="J440" s="4"/>
      <c r="K440" s="4"/>
    </row>
    <row r="441" spans="1:11" ht="14.1" customHeight="1">
      <c r="A441" s="4"/>
      <c r="B441" s="4"/>
      <c r="C441" s="11" t="s">
        <v>468</v>
      </c>
      <c r="D441" s="21" t="s">
        <v>450</v>
      </c>
      <c r="E441" s="128">
        <v>0</v>
      </c>
      <c r="F441" s="128">
        <v>0</v>
      </c>
      <c r="G441" s="128">
        <v>0</v>
      </c>
      <c r="H441" s="4"/>
      <c r="I441" s="4"/>
      <c r="J441" s="4"/>
      <c r="K441" s="4"/>
    </row>
    <row r="442" spans="1:11" ht="14.1" customHeight="1">
      <c r="A442" s="4"/>
      <c r="B442" s="4"/>
      <c r="C442" s="11" t="s">
        <v>459</v>
      </c>
      <c r="D442" s="21" t="s">
        <v>450</v>
      </c>
      <c r="E442" s="128">
        <v>0</v>
      </c>
      <c r="F442" s="128">
        <v>0</v>
      </c>
      <c r="G442" s="128">
        <v>0</v>
      </c>
      <c r="H442" s="4"/>
      <c r="I442" s="4"/>
      <c r="J442" s="4"/>
      <c r="K442" s="4"/>
    </row>
    <row r="443" spans="1:11" ht="14.1" customHeight="1">
      <c r="A443" s="4"/>
      <c r="B443" s="4"/>
      <c r="C443" s="11" t="s">
        <v>463</v>
      </c>
      <c r="D443" s="21" t="s">
        <v>450</v>
      </c>
      <c r="E443" s="128">
        <v>0</v>
      </c>
      <c r="F443" s="128">
        <v>0</v>
      </c>
      <c r="G443" s="128">
        <v>0</v>
      </c>
      <c r="H443" s="4"/>
      <c r="I443" s="4"/>
      <c r="J443" s="4"/>
      <c r="K443" s="4"/>
    </row>
    <row r="444" spans="1:11" ht="14.1" customHeight="1">
      <c r="A444" s="4"/>
      <c r="B444" s="4"/>
      <c r="C444" s="11" t="s">
        <v>467</v>
      </c>
      <c r="D444" s="21" t="s">
        <v>450</v>
      </c>
      <c r="E444" s="128">
        <v>0</v>
      </c>
      <c r="F444" s="128">
        <v>0</v>
      </c>
      <c r="G444" s="128">
        <v>0</v>
      </c>
      <c r="H444" s="4"/>
      <c r="I444" s="4"/>
      <c r="J444" s="4"/>
      <c r="K444" s="4"/>
    </row>
    <row r="445" spans="1:11" ht="14.1" customHeight="1">
      <c r="A445" s="4"/>
      <c r="B445" s="4"/>
      <c r="C445" s="11" t="s">
        <v>459</v>
      </c>
      <c r="D445" s="21" t="s">
        <v>450</v>
      </c>
      <c r="E445" s="128">
        <v>0</v>
      </c>
      <c r="F445" s="128">
        <v>0</v>
      </c>
      <c r="G445" s="128">
        <v>0</v>
      </c>
      <c r="H445" s="4"/>
      <c r="I445" s="4"/>
      <c r="J445" s="4"/>
      <c r="K445" s="4"/>
    </row>
    <row r="446" spans="1:11" ht="14.1" customHeight="1">
      <c r="A446" s="4"/>
      <c r="B446" s="4"/>
      <c r="C446" s="11" t="s">
        <v>463</v>
      </c>
      <c r="D446" s="21" t="s">
        <v>450</v>
      </c>
      <c r="E446" s="128">
        <v>0</v>
      </c>
      <c r="F446" s="128">
        <v>0</v>
      </c>
      <c r="G446" s="128">
        <v>0</v>
      </c>
      <c r="H446" s="4"/>
      <c r="I446" s="4"/>
      <c r="J446" s="4"/>
      <c r="K446" s="4"/>
    </row>
    <row r="447" spans="1:11" ht="14.1" customHeight="1">
      <c r="A447" s="4"/>
      <c r="B447" s="4"/>
      <c r="C447" s="11" t="s">
        <v>472</v>
      </c>
      <c r="D447" s="21" t="s">
        <v>450</v>
      </c>
      <c r="E447" s="128">
        <v>0</v>
      </c>
      <c r="F447" s="128">
        <v>0</v>
      </c>
      <c r="G447" s="128">
        <v>0</v>
      </c>
      <c r="H447" s="4"/>
      <c r="I447" s="4"/>
      <c r="J447" s="4"/>
      <c r="K447" s="4"/>
    </row>
    <row r="448" spans="1:11" ht="14.1" customHeight="1">
      <c r="A448" s="4"/>
      <c r="B448" s="4"/>
      <c r="C448" s="11" t="s">
        <v>459</v>
      </c>
      <c r="D448" s="21" t="s">
        <v>450</v>
      </c>
      <c r="E448" s="128">
        <v>0</v>
      </c>
      <c r="F448" s="128">
        <v>0</v>
      </c>
      <c r="G448" s="128">
        <v>0</v>
      </c>
      <c r="H448" s="4"/>
      <c r="I448" s="4"/>
      <c r="J448" s="4"/>
      <c r="K448" s="4"/>
    </row>
    <row r="449" spans="1:11" ht="14.1" customHeight="1">
      <c r="A449" s="4"/>
      <c r="B449" s="4"/>
      <c r="C449" s="11" t="s">
        <v>463</v>
      </c>
      <c r="D449" s="21" t="s">
        <v>450</v>
      </c>
      <c r="E449" s="128">
        <v>0</v>
      </c>
      <c r="F449" s="128">
        <v>0</v>
      </c>
      <c r="G449" s="128">
        <v>0</v>
      </c>
      <c r="H449" s="4"/>
      <c r="I449" s="4"/>
      <c r="J449" s="4"/>
      <c r="K449" s="4"/>
    </row>
    <row r="450" spans="1:11" ht="14.1" customHeight="1">
      <c r="A450" s="4"/>
      <c r="B450" s="4"/>
      <c r="C450" s="11" t="s">
        <v>465</v>
      </c>
      <c r="D450" s="21" t="s">
        <v>450</v>
      </c>
      <c r="E450" s="128">
        <v>0</v>
      </c>
      <c r="F450" s="128">
        <v>0</v>
      </c>
      <c r="G450" s="128">
        <v>0</v>
      </c>
      <c r="H450" s="4"/>
      <c r="I450" s="4"/>
      <c r="J450" s="4"/>
      <c r="K450" s="4"/>
    </row>
    <row r="451" spans="1:11" ht="14.1" customHeight="1">
      <c r="A451" s="4"/>
      <c r="B451" s="4"/>
      <c r="C451" s="11" t="s">
        <v>459</v>
      </c>
      <c r="D451" s="21" t="s">
        <v>450</v>
      </c>
      <c r="E451" s="128">
        <v>0</v>
      </c>
      <c r="F451" s="128">
        <v>0</v>
      </c>
      <c r="G451" s="128">
        <v>0</v>
      </c>
      <c r="H451" s="4"/>
      <c r="I451" s="4"/>
      <c r="J451" s="4"/>
      <c r="K451" s="4"/>
    </row>
    <row r="452" spans="1:11" ht="14.1" customHeight="1">
      <c r="A452" s="4"/>
      <c r="B452" s="4"/>
      <c r="C452" s="11" t="s">
        <v>463</v>
      </c>
      <c r="D452" s="21" t="s">
        <v>450</v>
      </c>
      <c r="E452" s="128">
        <v>0</v>
      </c>
      <c r="F452" s="128">
        <v>0</v>
      </c>
      <c r="G452" s="128">
        <v>0</v>
      </c>
      <c r="H452" s="4"/>
      <c r="I452" s="4"/>
      <c r="J452" s="4"/>
      <c r="K452" s="4"/>
    </row>
    <row r="453" spans="1:11" ht="14.1" customHeight="1">
      <c r="A453" s="4"/>
      <c r="B453" s="4"/>
      <c r="C453" s="11" t="s">
        <v>464</v>
      </c>
      <c r="D453" s="21" t="s">
        <v>450</v>
      </c>
      <c r="E453" s="128">
        <v>0</v>
      </c>
      <c r="F453" s="128">
        <v>0</v>
      </c>
      <c r="G453" s="128">
        <v>0</v>
      </c>
      <c r="H453" s="4"/>
      <c r="I453" s="4"/>
      <c r="J453" s="4"/>
      <c r="K453" s="4"/>
    </row>
    <row r="454" spans="1:11" ht="14.1" customHeight="1">
      <c r="A454" s="4"/>
      <c r="B454" s="4"/>
      <c r="C454" s="11" t="s">
        <v>459</v>
      </c>
      <c r="D454" s="21" t="s">
        <v>450</v>
      </c>
      <c r="E454" s="128">
        <v>0</v>
      </c>
      <c r="F454" s="128">
        <v>0</v>
      </c>
      <c r="G454" s="128">
        <v>0</v>
      </c>
      <c r="H454" s="4"/>
      <c r="I454" s="4"/>
      <c r="J454" s="4"/>
      <c r="K454" s="4"/>
    </row>
    <row r="455" spans="1:11" ht="14.1" customHeight="1">
      <c r="A455" s="4"/>
      <c r="B455" s="4"/>
      <c r="C455" s="11" t="s">
        <v>463</v>
      </c>
      <c r="D455" s="21" t="s">
        <v>450</v>
      </c>
      <c r="E455" s="128">
        <v>0</v>
      </c>
      <c r="F455" s="128">
        <v>0</v>
      </c>
      <c r="G455" s="128">
        <v>0</v>
      </c>
      <c r="H455" s="4"/>
      <c r="I455" s="4"/>
      <c r="J455" s="4"/>
      <c r="K455" s="4"/>
    </row>
    <row r="456" spans="1:11" ht="14.1" customHeight="1">
      <c r="A456" s="4"/>
      <c r="B456" s="4"/>
      <c r="C456" s="11" t="s">
        <v>462</v>
      </c>
      <c r="D456" s="21" t="s">
        <v>450</v>
      </c>
      <c r="E456" s="128">
        <v>0</v>
      </c>
      <c r="F456" s="128">
        <v>0</v>
      </c>
      <c r="G456" s="128">
        <v>0</v>
      </c>
      <c r="H456" s="4"/>
      <c r="I456" s="4"/>
      <c r="J456" s="4"/>
      <c r="K456" s="4"/>
    </row>
    <row r="457" spans="1:11" ht="14.1" customHeight="1">
      <c r="A457" s="4"/>
      <c r="B457" s="4"/>
      <c r="C457" s="11" t="s">
        <v>459</v>
      </c>
      <c r="D457" s="21" t="s">
        <v>450</v>
      </c>
      <c r="E457" s="128">
        <v>0</v>
      </c>
      <c r="F457" s="128">
        <v>0</v>
      </c>
      <c r="G457" s="128">
        <v>0</v>
      </c>
      <c r="H457" s="4"/>
      <c r="I457" s="4"/>
      <c r="J457" s="4"/>
      <c r="K457" s="4"/>
    </row>
    <row r="458" spans="1:11" ht="14.1" customHeight="1">
      <c r="A458" s="4"/>
      <c r="B458" s="4"/>
      <c r="C458" s="11" t="s">
        <v>458</v>
      </c>
      <c r="D458" s="21" t="s">
        <v>450</v>
      </c>
      <c r="E458" s="128">
        <v>0</v>
      </c>
      <c r="F458" s="128">
        <v>0</v>
      </c>
      <c r="G458" s="128">
        <v>0</v>
      </c>
      <c r="H458" s="4"/>
      <c r="I458" s="4"/>
      <c r="J458" s="4"/>
      <c r="K458" s="4"/>
    </row>
    <row r="459" spans="1:11" ht="14.1" customHeight="1">
      <c r="A459" s="4"/>
      <c r="B459" s="4"/>
      <c r="C459" s="11" t="s">
        <v>457</v>
      </c>
      <c r="D459" s="21" t="s">
        <v>450</v>
      </c>
      <c r="E459" s="128">
        <v>0</v>
      </c>
      <c r="F459" s="128">
        <v>0</v>
      </c>
      <c r="G459" s="128">
        <v>0</v>
      </c>
      <c r="H459" s="4"/>
      <c r="I459" s="4"/>
      <c r="J459" s="4"/>
      <c r="K459" s="4"/>
    </row>
    <row r="460" spans="1:11" ht="14.1" customHeight="1">
      <c r="A460" s="4"/>
      <c r="B460" s="4"/>
      <c r="C460" s="11" t="s">
        <v>456</v>
      </c>
      <c r="D460" s="21" t="s">
        <v>450</v>
      </c>
      <c r="E460" s="128">
        <v>0</v>
      </c>
      <c r="F460" s="128">
        <v>0</v>
      </c>
      <c r="G460" s="128">
        <v>0</v>
      </c>
      <c r="H460" s="4"/>
      <c r="I460" s="4"/>
      <c r="J460" s="4"/>
      <c r="K460" s="4"/>
    </row>
    <row r="461" spans="1:11" ht="14.1" customHeight="1">
      <c r="A461" s="4"/>
      <c r="B461" s="4"/>
      <c r="C461" s="11" t="s">
        <v>455</v>
      </c>
      <c r="D461" s="21" t="s">
        <v>450</v>
      </c>
      <c r="E461" s="128">
        <v>0</v>
      </c>
      <c r="F461" s="128">
        <v>0</v>
      </c>
      <c r="G461" s="128">
        <v>0</v>
      </c>
      <c r="H461" s="4"/>
      <c r="I461" s="4"/>
      <c r="J461" s="4"/>
      <c r="K461" s="4"/>
    </row>
    <row r="462" spans="1:11" ht="14.1" customHeight="1">
      <c r="A462" s="4"/>
      <c r="B462" s="4"/>
      <c r="C462" s="11" t="s">
        <v>461</v>
      </c>
      <c r="D462" s="21" t="s">
        <v>450</v>
      </c>
      <c r="E462" s="128">
        <v>22500000</v>
      </c>
      <c r="F462" s="128">
        <v>4500000</v>
      </c>
      <c r="G462" s="128">
        <v>3000000</v>
      </c>
      <c r="H462" s="4"/>
      <c r="I462" s="4"/>
      <c r="J462" s="4"/>
      <c r="K462" s="4"/>
    </row>
    <row r="463" spans="1:11" ht="14.1" customHeight="1">
      <c r="A463" s="4"/>
      <c r="B463" s="4"/>
      <c r="C463" s="11" t="s">
        <v>459</v>
      </c>
      <c r="D463" s="21" t="s">
        <v>450</v>
      </c>
      <c r="E463" s="128">
        <v>22500000</v>
      </c>
      <c r="F463" s="128">
        <v>4500000</v>
      </c>
      <c r="G463" s="128">
        <v>3000000</v>
      </c>
      <c r="H463" s="4"/>
      <c r="I463" s="4"/>
      <c r="J463" s="4"/>
      <c r="K463" s="4"/>
    </row>
    <row r="464" spans="1:11" ht="14.1" customHeight="1">
      <c r="A464" s="4"/>
      <c r="B464" s="4"/>
      <c r="C464" s="11" t="s">
        <v>458</v>
      </c>
      <c r="D464" s="21" t="s">
        <v>450</v>
      </c>
      <c r="E464" s="128">
        <v>0</v>
      </c>
      <c r="F464" s="128">
        <v>0</v>
      </c>
      <c r="G464" s="128">
        <v>0</v>
      </c>
      <c r="H464" s="4"/>
      <c r="I464" s="4"/>
      <c r="J464" s="4"/>
      <c r="K464" s="4"/>
    </row>
    <row r="465" spans="1:11" ht="14.1" customHeight="1">
      <c r="A465" s="4"/>
      <c r="B465" s="4"/>
      <c r="C465" s="11" t="s">
        <v>457</v>
      </c>
      <c r="D465" s="21" t="s">
        <v>450</v>
      </c>
      <c r="E465" s="128">
        <v>0</v>
      </c>
      <c r="F465" s="128">
        <v>0</v>
      </c>
      <c r="G465" s="128">
        <v>0</v>
      </c>
      <c r="H465" s="4"/>
      <c r="I465" s="4"/>
      <c r="J465" s="4"/>
      <c r="K465" s="4"/>
    </row>
    <row r="466" spans="1:11" ht="14.1" customHeight="1">
      <c r="A466" s="4"/>
      <c r="B466" s="4"/>
      <c r="C466" s="11" t="s">
        <v>456</v>
      </c>
      <c r="D466" s="21" t="s">
        <v>450</v>
      </c>
      <c r="E466" s="128">
        <v>0</v>
      </c>
      <c r="F466" s="128">
        <v>0</v>
      </c>
      <c r="G466" s="128">
        <v>0</v>
      </c>
      <c r="H466" s="4"/>
      <c r="I466" s="4"/>
      <c r="J466" s="4"/>
      <c r="K466" s="4"/>
    </row>
    <row r="467" spans="1:11" ht="14.1" customHeight="1">
      <c r="A467" s="4"/>
      <c r="B467" s="4"/>
      <c r="C467" s="11" t="s">
        <v>455</v>
      </c>
      <c r="D467" s="21" t="s">
        <v>450</v>
      </c>
      <c r="E467" s="128">
        <v>0</v>
      </c>
      <c r="F467" s="128">
        <v>0</v>
      </c>
      <c r="G467" s="128">
        <v>0</v>
      </c>
      <c r="H467" s="4"/>
      <c r="I467" s="4"/>
      <c r="J467" s="4"/>
      <c r="K467" s="4"/>
    </row>
    <row r="468" spans="1:11" ht="14.1" customHeight="1">
      <c r="A468" s="4"/>
      <c r="B468" s="4"/>
      <c r="C468" s="11" t="s">
        <v>460</v>
      </c>
      <c r="D468" s="21" t="s">
        <v>450</v>
      </c>
      <c r="E468" s="128">
        <v>0</v>
      </c>
      <c r="F468" s="128">
        <v>0</v>
      </c>
      <c r="G468" s="128">
        <v>0</v>
      </c>
      <c r="H468" s="4"/>
      <c r="I468" s="4"/>
      <c r="J468" s="4"/>
      <c r="K468" s="4"/>
    </row>
    <row r="469" spans="1:11" ht="14.1" customHeight="1">
      <c r="A469" s="4"/>
      <c r="B469" s="4"/>
      <c r="C469" s="11" t="s">
        <v>459</v>
      </c>
      <c r="D469" s="21" t="s">
        <v>450</v>
      </c>
      <c r="E469" s="128">
        <v>0</v>
      </c>
      <c r="F469" s="128">
        <v>0</v>
      </c>
      <c r="G469" s="128">
        <v>0</v>
      </c>
      <c r="H469" s="4"/>
      <c r="I469" s="4"/>
      <c r="J469" s="4"/>
      <c r="K469" s="4"/>
    </row>
    <row r="470" spans="1:11" ht="14.1" customHeight="1">
      <c r="A470" s="4"/>
      <c r="B470" s="4"/>
      <c r="C470" s="11" t="s">
        <v>458</v>
      </c>
      <c r="D470" s="21" t="s">
        <v>450</v>
      </c>
      <c r="E470" s="128">
        <v>0</v>
      </c>
      <c r="F470" s="128">
        <v>0</v>
      </c>
      <c r="G470" s="128">
        <v>0</v>
      </c>
      <c r="H470" s="4"/>
      <c r="I470" s="4"/>
      <c r="J470" s="4"/>
      <c r="K470" s="4"/>
    </row>
    <row r="471" spans="1:11" ht="14.1" customHeight="1">
      <c r="A471" s="4"/>
      <c r="B471" s="4"/>
      <c r="C471" s="11" t="s">
        <v>457</v>
      </c>
      <c r="D471" s="21" t="s">
        <v>450</v>
      </c>
      <c r="E471" s="128">
        <v>0</v>
      </c>
      <c r="F471" s="128">
        <v>0</v>
      </c>
      <c r="G471" s="128">
        <v>0</v>
      </c>
      <c r="H471" s="4"/>
      <c r="I471" s="4"/>
      <c r="J471" s="4"/>
      <c r="K471" s="4"/>
    </row>
    <row r="472" spans="1:11" ht="14.1" customHeight="1">
      <c r="A472" s="4"/>
      <c r="B472" s="4"/>
      <c r="C472" s="11" t="s">
        <v>456</v>
      </c>
      <c r="D472" s="21" t="s">
        <v>450</v>
      </c>
      <c r="E472" s="128">
        <v>0</v>
      </c>
      <c r="F472" s="128">
        <v>0</v>
      </c>
      <c r="G472" s="128">
        <v>0</v>
      </c>
      <c r="H472" s="4"/>
      <c r="I472" s="4"/>
      <c r="J472" s="4"/>
      <c r="K472" s="4"/>
    </row>
    <row r="473" spans="1:11" ht="14.1" customHeight="1">
      <c r="A473" s="4"/>
      <c r="B473" s="4"/>
      <c r="C473" s="11" t="s">
        <v>455</v>
      </c>
      <c r="D473" s="21" t="s">
        <v>450</v>
      </c>
      <c r="E473" s="128">
        <v>0</v>
      </c>
      <c r="F473" s="128">
        <v>0</v>
      </c>
      <c r="G473" s="128">
        <v>0</v>
      </c>
      <c r="H473" s="4"/>
      <c r="I473" s="4"/>
      <c r="J473" s="4"/>
      <c r="K473" s="4"/>
    </row>
    <row r="474" spans="1:11" ht="14.1" customHeight="1">
      <c r="A474" s="4"/>
      <c r="B474" s="4"/>
      <c r="C474" s="11" t="s">
        <v>454</v>
      </c>
      <c r="D474" s="21" t="s">
        <v>450</v>
      </c>
      <c r="E474" s="128">
        <v>0</v>
      </c>
      <c r="F474" s="128">
        <v>0</v>
      </c>
      <c r="G474" s="128">
        <v>0</v>
      </c>
      <c r="H474" s="4"/>
      <c r="I474" s="4"/>
      <c r="J474" s="4"/>
      <c r="K474" s="4"/>
    </row>
    <row r="475" spans="1:11" ht="14.1" customHeight="1">
      <c r="A475" s="4"/>
      <c r="B475" s="4"/>
      <c r="C475" s="11" t="s">
        <v>453</v>
      </c>
      <c r="D475" s="21" t="s">
        <v>450</v>
      </c>
      <c r="E475" s="128">
        <v>0</v>
      </c>
      <c r="F475" s="128">
        <v>0</v>
      </c>
      <c r="G475" s="128">
        <v>0</v>
      </c>
      <c r="H475" s="4"/>
      <c r="I475" s="4"/>
      <c r="J475" s="4"/>
      <c r="K475" s="4"/>
    </row>
    <row r="476" spans="1:11" ht="14.1" customHeight="1">
      <c r="A476" s="4"/>
      <c r="B476" s="4"/>
      <c r="C476" s="10" t="s">
        <v>165</v>
      </c>
      <c r="D476" s="128">
        <v>0</v>
      </c>
      <c r="E476" s="128">
        <v>22500000</v>
      </c>
      <c r="F476" s="128">
        <v>4500000</v>
      </c>
      <c r="G476" s="128">
        <v>3000000</v>
      </c>
      <c r="H476" s="4"/>
      <c r="I476" s="4"/>
      <c r="J476" s="4"/>
      <c r="K476" s="4"/>
    </row>
    <row r="477" spans="1:11" ht="14.1" customHeight="1">
      <c r="A477" s="4"/>
      <c r="B477" s="4"/>
      <c r="C477" s="124" t="s">
        <v>2618</v>
      </c>
      <c r="D477" s="827" t="s">
        <v>2619</v>
      </c>
      <c r="E477" s="828"/>
      <c r="F477" s="828"/>
      <c r="G477" s="828"/>
      <c r="H477" s="4"/>
      <c r="I477" s="4"/>
      <c r="J477" s="4"/>
      <c r="K477" s="4"/>
    </row>
    <row r="478" spans="1:11" ht="14.1" customHeight="1">
      <c r="A478" s="4"/>
      <c r="B478" s="4"/>
      <c r="C478" s="14" t="s">
        <v>484</v>
      </c>
      <c r="D478" s="825" t="s">
        <v>2620</v>
      </c>
      <c r="E478" s="826"/>
      <c r="F478" s="826"/>
      <c r="G478" s="826"/>
      <c r="H478" s="4"/>
      <c r="I478" s="4"/>
      <c r="J478" s="4"/>
      <c r="K478" s="4"/>
    </row>
    <row r="479" spans="1:11" ht="14.1" customHeight="1">
      <c r="A479" s="4"/>
      <c r="B479" s="4"/>
      <c r="C479" s="125" t="s">
        <v>482</v>
      </c>
      <c r="D479" s="821" t="s">
        <v>450</v>
      </c>
      <c r="E479" s="822"/>
      <c r="F479" s="822"/>
      <c r="G479" s="822"/>
      <c r="H479" s="4"/>
      <c r="I479" s="4"/>
      <c r="J479" s="4"/>
      <c r="K479" s="4"/>
    </row>
    <row r="480" spans="1:11" ht="14.1" customHeight="1">
      <c r="A480" s="4"/>
      <c r="B480" s="4"/>
      <c r="C480" s="125" t="s">
        <v>15</v>
      </c>
      <c r="D480" s="821" t="s">
        <v>2621</v>
      </c>
      <c r="E480" s="822"/>
      <c r="F480" s="822"/>
      <c r="G480" s="822"/>
      <c r="H480" s="4"/>
      <c r="I480" s="4"/>
      <c r="J480" s="4"/>
      <c r="K480" s="4"/>
    </row>
    <row r="481" spans="1:11" ht="15" customHeight="1">
      <c r="A481" s="4"/>
      <c r="B481" s="4"/>
      <c r="C481" s="13"/>
      <c r="D481" s="131">
        <v>2021</v>
      </c>
      <c r="E481" s="131">
        <v>2022</v>
      </c>
      <c r="F481" s="131">
        <v>2023</v>
      </c>
      <c r="G481" s="131">
        <v>2024</v>
      </c>
      <c r="H481" s="4"/>
      <c r="I481" s="4"/>
      <c r="J481" s="4"/>
      <c r="K481" s="4"/>
    </row>
    <row r="482" spans="1:11" ht="15" customHeight="1">
      <c r="A482" s="4"/>
      <c r="B482" s="4"/>
      <c r="C482" s="12"/>
      <c r="D482" s="132" t="s">
        <v>7</v>
      </c>
      <c r="E482" s="132" t="s">
        <v>8</v>
      </c>
      <c r="F482" s="132" t="s">
        <v>8</v>
      </c>
      <c r="G482" s="132" t="s">
        <v>8</v>
      </c>
      <c r="H482" s="4"/>
      <c r="I482" s="4"/>
      <c r="J482" s="4"/>
      <c r="K482" s="4"/>
    </row>
    <row r="483" spans="1:11" ht="14.1" customHeight="1">
      <c r="A483" s="4"/>
      <c r="B483" s="4"/>
      <c r="C483" s="7" t="s">
        <v>16</v>
      </c>
      <c r="D483" s="133" t="s">
        <v>450</v>
      </c>
      <c r="E483" s="133" t="s">
        <v>2622</v>
      </c>
      <c r="F483" s="133" t="s">
        <v>474</v>
      </c>
      <c r="G483" s="133" t="s">
        <v>474</v>
      </c>
      <c r="H483" s="4"/>
      <c r="I483" s="4"/>
      <c r="J483" s="4"/>
      <c r="K483" s="4"/>
    </row>
    <row r="484" spans="1:11" ht="14.1" customHeight="1">
      <c r="A484" s="4"/>
      <c r="B484" s="4"/>
      <c r="C484" s="7" t="s">
        <v>680</v>
      </c>
      <c r="D484" s="133" t="s">
        <v>450</v>
      </c>
      <c r="E484" s="133" t="s">
        <v>1388</v>
      </c>
      <c r="F484" s="133" t="s">
        <v>474</v>
      </c>
      <c r="G484" s="133" t="s">
        <v>474</v>
      </c>
      <c r="H484" s="4"/>
      <c r="I484" s="4"/>
      <c r="J484" s="4"/>
      <c r="K484" s="4"/>
    </row>
    <row r="485" spans="1:11" ht="14.1" customHeight="1">
      <c r="A485" s="4"/>
      <c r="B485" s="4"/>
      <c r="C485" s="7" t="s">
        <v>676</v>
      </c>
      <c r="D485" s="133" t="s">
        <v>474</v>
      </c>
      <c r="E485" s="133" t="s">
        <v>2623</v>
      </c>
      <c r="F485" s="133" t="s">
        <v>474</v>
      </c>
      <c r="G485" s="133" t="s">
        <v>474</v>
      </c>
      <c r="H485" s="4"/>
      <c r="I485" s="4"/>
      <c r="J485" s="4"/>
      <c r="K485" s="4"/>
    </row>
    <row r="486" spans="1:11" ht="14.1" customHeight="1">
      <c r="A486" s="4"/>
      <c r="B486" s="4"/>
      <c r="C486" s="7" t="s">
        <v>477</v>
      </c>
      <c r="D486" s="133" t="s">
        <v>450</v>
      </c>
      <c r="E486" s="133" t="s">
        <v>450</v>
      </c>
      <c r="F486" s="133" t="s">
        <v>583</v>
      </c>
      <c r="G486" s="133" t="s">
        <v>450</v>
      </c>
      <c r="H486" s="4"/>
      <c r="I486" s="4"/>
      <c r="J486" s="4"/>
      <c r="K486" s="4"/>
    </row>
    <row r="487" spans="1:11" ht="14.1" customHeight="1">
      <c r="A487" s="4"/>
      <c r="B487" s="4"/>
      <c r="C487" s="7" t="s">
        <v>476</v>
      </c>
      <c r="D487" s="133" t="s">
        <v>450</v>
      </c>
      <c r="E487" s="133" t="s">
        <v>450</v>
      </c>
      <c r="F487" s="133" t="s">
        <v>583</v>
      </c>
      <c r="G487" s="133" t="s">
        <v>450</v>
      </c>
      <c r="H487" s="4"/>
      <c r="I487" s="4"/>
      <c r="J487" s="4"/>
      <c r="K487" s="4"/>
    </row>
    <row r="488" spans="1:11" ht="14.1" customHeight="1">
      <c r="A488" s="4"/>
      <c r="B488" s="4"/>
      <c r="C488" s="7" t="s">
        <v>22</v>
      </c>
      <c r="D488" s="133" t="s">
        <v>450</v>
      </c>
      <c r="E488" s="133" t="s">
        <v>450</v>
      </c>
      <c r="F488" s="133" t="s">
        <v>583</v>
      </c>
      <c r="G488" s="133" t="s">
        <v>450</v>
      </c>
      <c r="H488" s="4"/>
      <c r="I488" s="4"/>
      <c r="J488" s="4"/>
      <c r="K488" s="4"/>
    </row>
    <row r="489" spans="1:11" ht="14.1" customHeight="1">
      <c r="A489" s="4"/>
      <c r="B489" s="4"/>
      <c r="C489" s="823" t="s">
        <v>473</v>
      </c>
      <c r="D489" s="824"/>
      <c r="E489" s="824"/>
      <c r="F489" s="824"/>
      <c r="G489" s="824"/>
      <c r="H489" s="4"/>
      <c r="I489" s="4"/>
      <c r="J489" s="4"/>
      <c r="K489" s="4"/>
    </row>
    <row r="490" spans="1:11" ht="14.1" customHeight="1">
      <c r="A490" s="4"/>
      <c r="B490" s="4"/>
      <c r="C490" s="13"/>
      <c r="D490" s="131">
        <v>2021</v>
      </c>
      <c r="E490" s="131">
        <v>2022</v>
      </c>
      <c r="F490" s="131">
        <v>2023</v>
      </c>
      <c r="G490" s="131">
        <v>2024</v>
      </c>
      <c r="H490" s="4"/>
      <c r="I490" s="4"/>
      <c r="J490" s="4"/>
      <c r="K490" s="4"/>
    </row>
    <row r="491" spans="1:11" ht="14.1" customHeight="1">
      <c r="A491" s="4"/>
      <c r="B491" s="4"/>
      <c r="C491" s="12"/>
      <c r="D491" s="132" t="s">
        <v>7</v>
      </c>
      <c r="E491" s="132" t="s">
        <v>8</v>
      </c>
      <c r="F491" s="132" t="s">
        <v>8</v>
      </c>
      <c r="G491" s="132" t="s">
        <v>8</v>
      </c>
      <c r="H491" s="4"/>
      <c r="I491" s="4"/>
      <c r="J491" s="4"/>
      <c r="K491" s="4"/>
    </row>
    <row r="492" spans="1:11" ht="14.1" customHeight="1">
      <c r="A492" s="4"/>
      <c r="B492" s="4"/>
      <c r="C492" s="11" t="s">
        <v>470</v>
      </c>
      <c r="D492" s="21" t="s">
        <v>450</v>
      </c>
      <c r="E492" s="128">
        <v>0</v>
      </c>
      <c r="F492" s="128">
        <v>0</v>
      </c>
      <c r="G492" s="128">
        <v>0</v>
      </c>
      <c r="H492" s="4"/>
      <c r="I492" s="4"/>
      <c r="J492" s="4"/>
      <c r="K492" s="4"/>
    </row>
    <row r="493" spans="1:11" ht="14.1" customHeight="1">
      <c r="A493" s="4"/>
      <c r="B493" s="4"/>
      <c r="C493" s="11" t="s">
        <v>459</v>
      </c>
      <c r="D493" s="21" t="s">
        <v>450</v>
      </c>
      <c r="E493" s="128">
        <v>0</v>
      </c>
      <c r="F493" s="128">
        <v>0</v>
      </c>
      <c r="G493" s="128">
        <v>0</v>
      </c>
      <c r="H493" s="4"/>
      <c r="I493" s="4"/>
      <c r="J493" s="4"/>
      <c r="K493" s="4"/>
    </row>
    <row r="494" spans="1:11" ht="14.1" customHeight="1">
      <c r="A494" s="4"/>
      <c r="B494" s="4"/>
      <c r="C494" s="11" t="s">
        <v>463</v>
      </c>
      <c r="D494" s="21" t="s">
        <v>450</v>
      </c>
      <c r="E494" s="128">
        <v>0</v>
      </c>
      <c r="F494" s="128">
        <v>0</v>
      </c>
      <c r="G494" s="128">
        <v>0</v>
      </c>
      <c r="H494" s="4"/>
      <c r="I494" s="4"/>
      <c r="J494" s="4"/>
      <c r="K494" s="4"/>
    </row>
    <row r="495" spans="1:11" ht="14.1" customHeight="1">
      <c r="A495" s="4"/>
      <c r="B495" s="4"/>
      <c r="C495" s="11" t="s">
        <v>469</v>
      </c>
      <c r="D495" s="21" t="s">
        <v>450</v>
      </c>
      <c r="E495" s="128">
        <v>0</v>
      </c>
      <c r="F495" s="128">
        <v>0</v>
      </c>
      <c r="G495" s="128">
        <v>0</v>
      </c>
      <c r="H495" s="4"/>
      <c r="I495" s="4"/>
      <c r="J495" s="4"/>
      <c r="K495" s="4"/>
    </row>
    <row r="496" spans="1:11" ht="14.1" customHeight="1">
      <c r="A496" s="4"/>
      <c r="B496" s="4"/>
      <c r="C496" s="11" t="s">
        <v>459</v>
      </c>
      <c r="D496" s="21" t="s">
        <v>450</v>
      </c>
      <c r="E496" s="128">
        <v>0</v>
      </c>
      <c r="F496" s="128">
        <v>0</v>
      </c>
      <c r="G496" s="128">
        <v>0</v>
      </c>
      <c r="H496" s="4"/>
      <c r="I496" s="4"/>
      <c r="J496" s="4"/>
      <c r="K496" s="4"/>
    </row>
    <row r="497" spans="1:11" ht="14.1" customHeight="1">
      <c r="A497" s="4"/>
      <c r="B497" s="4"/>
      <c r="C497" s="11" t="s">
        <v>463</v>
      </c>
      <c r="D497" s="21" t="s">
        <v>450</v>
      </c>
      <c r="E497" s="128">
        <v>0</v>
      </c>
      <c r="F497" s="128">
        <v>0</v>
      </c>
      <c r="G497" s="128">
        <v>0</v>
      </c>
      <c r="H497" s="4"/>
      <c r="I497" s="4"/>
      <c r="J497" s="4"/>
      <c r="K497" s="4"/>
    </row>
    <row r="498" spans="1:11" ht="14.1" customHeight="1">
      <c r="A498" s="4"/>
      <c r="B498" s="4"/>
      <c r="C498" s="11" t="s">
        <v>468</v>
      </c>
      <c r="D498" s="21" t="s">
        <v>450</v>
      </c>
      <c r="E498" s="128">
        <v>0</v>
      </c>
      <c r="F498" s="128">
        <v>0</v>
      </c>
      <c r="G498" s="128">
        <v>0</v>
      </c>
      <c r="H498" s="4"/>
      <c r="I498" s="4"/>
      <c r="J498" s="4"/>
      <c r="K498" s="4"/>
    </row>
    <row r="499" spans="1:11" ht="14.1" customHeight="1">
      <c r="A499" s="4"/>
      <c r="B499" s="4"/>
      <c r="C499" s="11" t="s">
        <v>459</v>
      </c>
      <c r="D499" s="21" t="s">
        <v>450</v>
      </c>
      <c r="E499" s="128">
        <v>0</v>
      </c>
      <c r="F499" s="128">
        <v>0</v>
      </c>
      <c r="G499" s="128">
        <v>0</v>
      </c>
      <c r="H499" s="4"/>
      <c r="I499" s="4"/>
      <c r="J499" s="4"/>
      <c r="K499" s="4"/>
    </row>
    <row r="500" spans="1:11" ht="14.1" customHeight="1">
      <c r="A500" s="4"/>
      <c r="B500" s="4"/>
      <c r="C500" s="11" t="s">
        <v>463</v>
      </c>
      <c r="D500" s="21" t="s">
        <v>450</v>
      </c>
      <c r="E500" s="128">
        <v>0</v>
      </c>
      <c r="F500" s="128">
        <v>0</v>
      </c>
      <c r="G500" s="128">
        <v>0</v>
      </c>
      <c r="H500" s="4"/>
      <c r="I500" s="4"/>
      <c r="J500" s="4"/>
      <c r="K500" s="4"/>
    </row>
    <row r="501" spans="1:11" ht="14.1" customHeight="1">
      <c r="A501" s="4"/>
      <c r="B501" s="4"/>
      <c r="C501" s="11" t="s">
        <v>467</v>
      </c>
      <c r="D501" s="21" t="s">
        <v>450</v>
      </c>
      <c r="E501" s="128">
        <v>0</v>
      </c>
      <c r="F501" s="128">
        <v>0</v>
      </c>
      <c r="G501" s="128">
        <v>0</v>
      </c>
      <c r="H501" s="4"/>
      <c r="I501" s="4"/>
      <c r="J501" s="4"/>
      <c r="K501" s="4"/>
    </row>
    <row r="502" spans="1:11" ht="14.1" customHeight="1">
      <c r="A502" s="4"/>
      <c r="B502" s="4"/>
      <c r="C502" s="11" t="s">
        <v>459</v>
      </c>
      <c r="D502" s="21" t="s">
        <v>450</v>
      </c>
      <c r="E502" s="128">
        <v>0</v>
      </c>
      <c r="F502" s="128">
        <v>0</v>
      </c>
      <c r="G502" s="128">
        <v>0</v>
      </c>
      <c r="H502" s="4"/>
      <c r="I502" s="4"/>
      <c r="J502" s="4"/>
      <c r="K502" s="4"/>
    </row>
    <row r="503" spans="1:11" ht="14.1" customHeight="1">
      <c r="A503" s="4"/>
      <c r="B503" s="4"/>
      <c r="C503" s="11" t="s">
        <v>463</v>
      </c>
      <c r="D503" s="21" t="s">
        <v>450</v>
      </c>
      <c r="E503" s="128">
        <v>0</v>
      </c>
      <c r="F503" s="128">
        <v>0</v>
      </c>
      <c r="G503" s="128">
        <v>0</v>
      </c>
      <c r="H503" s="4"/>
      <c r="I503" s="4"/>
      <c r="J503" s="4"/>
      <c r="K503" s="4"/>
    </row>
    <row r="504" spans="1:11" ht="14.1" customHeight="1">
      <c r="A504" s="4"/>
      <c r="B504" s="4"/>
      <c r="C504" s="11" t="s">
        <v>472</v>
      </c>
      <c r="D504" s="21" t="s">
        <v>450</v>
      </c>
      <c r="E504" s="128">
        <v>0</v>
      </c>
      <c r="F504" s="128">
        <v>0</v>
      </c>
      <c r="G504" s="128">
        <v>0</v>
      </c>
      <c r="H504" s="4"/>
      <c r="I504" s="4"/>
      <c r="J504" s="4"/>
      <c r="K504" s="4"/>
    </row>
    <row r="505" spans="1:11" ht="14.1" customHeight="1">
      <c r="A505" s="4"/>
      <c r="B505" s="4"/>
      <c r="C505" s="11" t="s">
        <v>459</v>
      </c>
      <c r="D505" s="21" t="s">
        <v>450</v>
      </c>
      <c r="E505" s="128">
        <v>0</v>
      </c>
      <c r="F505" s="128">
        <v>0</v>
      </c>
      <c r="G505" s="128">
        <v>0</v>
      </c>
      <c r="H505" s="4"/>
      <c r="I505" s="4"/>
      <c r="J505" s="4"/>
      <c r="K505" s="4"/>
    </row>
    <row r="506" spans="1:11" ht="14.1" customHeight="1">
      <c r="A506" s="4"/>
      <c r="B506" s="4"/>
      <c r="C506" s="11" t="s">
        <v>463</v>
      </c>
      <c r="D506" s="21" t="s">
        <v>450</v>
      </c>
      <c r="E506" s="128">
        <v>0</v>
      </c>
      <c r="F506" s="128">
        <v>0</v>
      </c>
      <c r="G506" s="128">
        <v>0</v>
      </c>
      <c r="H506" s="4"/>
      <c r="I506" s="4"/>
      <c r="J506" s="4"/>
      <c r="K506" s="4"/>
    </row>
    <row r="507" spans="1:11" ht="14.1" customHeight="1">
      <c r="A507" s="4"/>
      <c r="B507" s="4"/>
      <c r="C507" s="11" t="s">
        <v>465</v>
      </c>
      <c r="D507" s="21" t="s">
        <v>450</v>
      </c>
      <c r="E507" s="128">
        <v>0</v>
      </c>
      <c r="F507" s="128">
        <v>0</v>
      </c>
      <c r="G507" s="128">
        <v>0</v>
      </c>
      <c r="H507" s="4"/>
      <c r="I507" s="4"/>
      <c r="J507" s="4"/>
      <c r="K507" s="4"/>
    </row>
    <row r="508" spans="1:11" ht="14.1" customHeight="1">
      <c r="A508" s="4"/>
      <c r="B508" s="4"/>
      <c r="C508" s="11" t="s">
        <v>459</v>
      </c>
      <c r="D508" s="21" t="s">
        <v>450</v>
      </c>
      <c r="E508" s="128">
        <v>0</v>
      </c>
      <c r="F508" s="128">
        <v>0</v>
      </c>
      <c r="G508" s="128">
        <v>0</v>
      </c>
      <c r="H508" s="4"/>
      <c r="I508" s="4"/>
      <c r="J508" s="4"/>
      <c r="K508" s="4"/>
    </row>
    <row r="509" spans="1:11" ht="14.1" customHeight="1">
      <c r="A509" s="4"/>
      <c r="B509" s="4"/>
      <c r="C509" s="11" t="s">
        <v>463</v>
      </c>
      <c r="D509" s="21" t="s">
        <v>450</v>
      </c>
      <c r="E509" s="128">
        <v>0</v>
      </c>
      <c r="F509" s="128">
        <v>0</v>
      </c>
      <c r="G509" s="128">
        <v>0</v>
      </c>
      <c r="H509" s="4"/>
      <c r="I509" s="4"/>
      <c r="J509" s="4"/>
      <c r="K509" s="4"/>
    </row>
    <row r="510" spans="1:11" ht="14.1" customHeight="1">
      <c r="A510" s="4"/>
      <c r="B510" s="4"/>
      <c r="C510" s="11" t="s">
        <v>464</v>
      </c>
      <c r="D510" s="21" t="s">
        <v>450</v>
      </c>
      <c r="E510" s="128">
        <v>0</v>
      </c>
      <c r="F510" s="128">
        <v>0</v>
      </c>
      <c r="G510" s="128">
        <v>0</v>
      </c>
      <c r="H510" s="4"/>
      <c r="I510" s="4"/>
      <c r="J510" s="4"/>
      <c r="K510" s="4"/>
    </row>
    <row r="511" spans="1:11" ht="14.1" customHeight="1">
      <c r="A511" s="4"/>
      <c r="B511" s="4"/>
      <c r="C511" s="11" t="s">
        <v>459</v>
      </c>
      <c r="D511" s="21" t="s">
        <v>450</v>
      </c>
      <c r="E511" s="128">
        <v>0</v>
      </c>
      <c r="F511" s="128">
        <v>0</v>
      </c>
      <c r="G511" s="128">
        <v>0</v>
      </c>
      <c r="H511" s="4"/>
      <c r="I511" s="4"/>
      <c r="J511" s="4"/>
      <c r="K511" s="4"/>
    </row>
    <row r="512" spans="1:11" ht="14.1" customHeight="1">
      <c r="A512" s="4"/>
      <c r="B512" s="4"/>
      <c r="C512" s="11" t="s">
        <v>463</v>
      </c>
      <c r="D512" s="21" t="s">
        <v>450</v>
      </c>
      <c r="E512" s="128">
        <v>0</v>
      </c>
      <c r="F512" s="128">
        <v>0</v>
      </c>
      <c r="G512" s="128">
        <v>0</v>
      </c>
      <c r="H512" s="4"/>
      <c r="I512" s="4"/>
      <c r="J512" s="4"/>
      <c r="K512" s="4"/>
    </row>
    <row r="513" spans="1:11" ht="14.1" customHeight="1">
      <c r="A513" s="4"/>
      <c r="B513" s="4"/>
      <c r="C513" s="11" t="s">
        <v>462</v>
      </c>
      <c r="D513" s="21" t="s">
        <v>450</v>
      </c>
      <c r="E513" s="128">
        <v>0</v>
      </c>
      <c r="F513" s="128">
        <v>0</v>
      </c>
      <c r="G513" s="128">
        <v>0</v>
      </c>
      <c r="H513" s="4"/>
      <c r="I513" s="4"/>
      <c r="J513" s="4"/>
      <c r="K513" s="4"/>
    </row>
    <row r="514" spans="1:11" ht="14.1" customHeight="1">
      <c r="A514" s="4"/>
      <c r="B514" s="4"/>
      <c r="C514" s="11" t="s">
        <v>459</v>
      </c>
      <c r="D514" s="21" t="s">
        <v>450</v>
      </c>
      <c r="E514" s="128">
        <v>0</v>
      </c>
      <c r="F514" s="128">
        <v>0</v>
      </c>
      <c r="G514" s="128">
        <v>0</v>
      </c>
      <c r="H514" s="4"/>
      <c r="I514" s="4"/>
      <c r="J514" s="4"/>
      <c r="K514" s="4"/>
    </row>
    <row r="515" spans="1:11" ht="14.1" customHeight="1">
      <c r="A515" s="4"/>
      <c r="B515" s="4"/>
      <c r="C515" s="11" t="s">
        <v>458</v>
      </c>
      <c r="D515" s="21" t="s">
        <v>450</v>
      </c>
      <c r="E515" s="128">
        <v>0</v>
      </c>
      <c r="F515" s="128">
        <v>0</v>
      </c>
      <c r="G515" s="128">
        <v>0</v>
      </c>
      <c r="H515" s="4"/>
      <c r="I515" s="4"/>
      <c r="J515" s="4"/>
      <c r="K515" s="4"/>
    </row>
    <row r="516" spans="1:11" ht="14.1" customHeight="1">
      <c r="A516" s="4"/>
      <c r="B516" s="4"/>
      <c r="C516" s="11" t="s">
        <v>457</v>
      </c>
      <c r="D516" s="21" t="s">
        <v>450</v>
      </c>
      <c r="E516" s="128">
        <v>0</v>
      </c>
      <c r="F516" s="128">
        <v>0</v>
      </c>
      <c r="G516" s="128">
        <v>0</v>
      </c>
      <c r="H516" s="4"/>
      <c r="I516" s="4"/>
      <c r="J516" s="4"/>
      <c r="K516" s="4"/>
    </row>
    <row r="517" spans="1:11" ht="14.1" customHeight="1">
      <c r="A517" s="4"/>
      <c r="B517" s="4"/>
      <c r="C517" s="11" t="s">
        <v>456</v>
      </c>
      <c r="D517" s="21" t="s">
        <v>450</v>
      </c>
      <c r="E517" s="128">
        <v>0</v>
      </c>
      <c r="F517" s="128">
        <v>0</v>
      </c>
      <c r="G517" s="128">
        <v>0</v>
      </c>
      <c r="H517" s="4"/>
      <c r="I517" s="4"/>
      <c r="J517" s="4"/>
      <c r="K517" s="4"/>
    </row>
    <row r="518" spans="1:11" ht="14.1" customHeight="1">
      <c r="A518" s="4"/>
      <c r="B518" s="4"/>
      <c r="C518" s="11" t="s">
        <v>455</v>
      </c>
      <c r="D518" s="21" t="s">
        <v>450</v>
      </c>
      <c r="E518" s="128">
        <v>0</v>
      </c>
      <c r="F518" s="128">
        <v>0</v>
      </c>
      <c r="G518" s="128">
        <v>0</v>
      </c>
      <c r="H518" s="4"/>
      <c r="I518" s="4"/>
      <c r="J518" s="4"/>
      <c r="K518" s="4"/>
    </row>
    <row r="519" spans="1:11" ht="14.1" customHeight="1">
      <c r="A519" s="4"/>
      <c r="B519" s="4"/>
      <c r="C519" s="11" t="s">
        <v>461</v>
      </c>
      <c r="D519" s="21" t="s">
        <v>450</v>
      </c>
      <c r="E519" s="128">
        <v>5000000</v>
      </c>
      <c r="F519" s="128">
        <v>0</v>
      </c>
      <c r="G519" s="128">
        <v>0</v>
      </c>
      <c r="H519" s="4"/>
      <c r="I519" s="4"/>
      <c r="J519" s="4"/>
      <c r="K519" s="4"/>
    </row>
    <row r="520" spans="1:11" ht="14.1" customHeight="1">
      <c r="A520" s="4"/>
      <c r="B520" s="4"/>
      <c r="C520" s="11" t="s">
        <v>459</v>
      </c>
      <c r="D520" s="21" t="s">
        <v>450</v>
      </c>
      <c r="E520" s="128">
        <v>5000000</v>
      </c>
      <c r="F520" s="128">
        <v>0</v>
      </c>
      <c r="G520" s="128">
        <v>0</v>
      </c>
      <c r="H520" s="4"/>
      <c r="I520" s="4"/>
      <c r="J520" s="4"/>
      <c r="K520" s="4"/>
    </row>
    <row r="521" spans="1:11" ht="14.1" customHeight="1">
      <c r="A521" s="4"/>
      <c r="B521" s="4"/>
      <c r="C521" s="11" t="s">
        <v>458</v>
      </c>
      <c r="D521" s="21" t="s">
        <v>450</v>
      </c>
      <c r="E521" s="128">
        <v>0</v>
      </c>
      <c r="F521" s="128">
        <v>0</v>
      </c>
      <c r="G521" s="128">
        <v>0</v>
      </c>
      <c r="H521" s="4"/>
      <c r="I521" s="4"/>
      <c r="J521" s="4"/>
      <c r="K521" s="4"/>
    </row>
    <row r="522" spans="1:11" ht="14.1" customHeight="1">
      <c r="A522" s="4"/>
      <c r="B522" s="4"/>
      <c r="C522" s="11" t="s">
        <v>457</v>
      </c>
      <c r="D522" s="21" t="s">
        <v>450</v>
      </c>
      <c r="E522" s="128">
        <v>0</v>
      </c>
      <c r="F522" s="128">
        <v>0</v>
      </c>
      <c r="G522" s="128">
        <v>0</v>
      </c>
      <c r="H522" s="4"/>
      <c r="I522" s="4"/>
      <c r="J522" s="4"/>
      <c r="K522" s="4"/>
    </row>
    <row r="523" spans="1:11" ht="14.1" customHeight="1">
      <c r="A523" s="4"/>
      <c r="B523" s="4"/>
      <c r="C523" s="11" t="s">
        <v>456</v>
      </c>
      <c r="D523" s="21" t="s">
        <v>450</v>
      </c>
      <c r="E523" s="128">
        <v>0</v>
      </c>
      <c r="F523" s="128">
        <v>0</v>
      </c>
      <c r="G523" s="128">
        <v>0</v>
      </c>
      <c r="H523" s="4"/>
      <c r="I523" s="4"/>
      <c r="J523" s="4"/>
      <c r="K523" s="4"/>
    </row>
    <row r="524" spans="1:11" ht="14.1" customHeight="1">
      <c r="A524" s="4"/>
      <c r="B524" s="4"/>
      <c r="C524" s="11" t="s">
        <v>455</v>
      </c>
      <c r="D524" s="21" t="s">
        <v>450</v>
      </c>
      <c r="E524" s="128">
        <v>0</v>
      </c>
      <c r="F524" s="128">
        <v>0</v>
      </c>
      <c r="G524" s="128">
        <v>0</v>
      </c>
      <c r="H524" s="4"/>
      <c r="I524" s="4"/>
      <c r="J524" s="4"/>
      <c r="K524" s="4"/>
    </row>
    <row r="525" spans="1:11" ht="14.1" customHeight="1">
      <c r="A525" s="4"/>
      <c r="B525" s="4"/>
      <c r="C525" s="11" t="s">
        <v>460</v>
      </c>
      <c r="D525" s="21" t="s">
        <v>450</v>
      </c>
      <c r="E525" s="128">
        <v>0</v>
      </c>
      <c r="F525" s="128">
        <v>0</v>
      </c>
      <c r="G525" s="128">
        <v>0</v>
      </c>
      <c r="H525" s="4"/>
      <c r="I525" s="4"/>
      <c r="J525" s="4"/>
      <c r="K525" s="4"/>
    </row>
    <row r="526" spans="1:11" ht="14.1" customHeight="1">
      <c r="A526" s="4"/>
      <c r="B526" s="4"/>
      <c r="C526" s="11" t="s">
        <v>459</v>
      </c>
      <c r="D526" s="21" t="s">
        <v>450</v>
      </c>
      <c r="E526" s="128">
        <v>0</v>
      </c>
      <c r="F526" s="128">
        <v>0</v>
      </c>
      <c r="G526" s="128">
        <v>0</v>
      </c>
      <c r="H526" s="4"/>
      <c r="I526" s="4"/>
      <c r="J526" s="4"/>
      <c r="K526" s="4"/>
    </row>
    <row r="527" spans="1:11" ht="14.1" customHeight="1">
      <c r="A527" s="4"/>
      <c r="B527" s="4"/>
      <c r="C527" s="11" t="s">
        <v>458</v>
      </c>
      <c r="D527" s="21" t="s">
        <v>450</v>
      </c>
      <c r="E527" s="128">
        <v>0</v>
      </c>
      <c r="F527" s="128">
        <v>0</v>
      </c>
      <c r="G527" s="128">
        <v>0</v>
      </c>
      <c r="H527" s="4"/>
      <c r="I527" s="4"/>
      <c r="J527" s="4"/>
      <c r="K527" s="4"/>
    </row>
    <row r="528" spans="1:11" ht="14.1" customHeight="1">
      <c r="A528" s="4"/>
      <c r="B528" s="4"/>
      <c r="C528" s="11" t="s">
        <v>457</v>
      </c>
      <c r="D528" s="21" t="s">
        <v>450</v>
      </c>
      <c r="E528" s="128">
        <v>0</v>
      </c>
      <c r="F528" s="128">
        <v>0</v>
      </c>
      <c r="G528" s="128">
        <v>0</v>
      </c>
      <c r="H528" s="4"/>
      <c r="I528" s="4"/>
      <c r="J528" s="4"/>
      <c r="K528" s="4"/>
    </row>
    <row r="529" spans="1:11" ht="14.1" customHeight="1">
      <c r="A529" s="4"/>
      <c r="B529" s="4"/>
      <c r="C529" s="11" t="s">
        <v>456</v>
      </c>
      <c r="D529" s="21" t="s">
        <v>450</v>
      </c>
      <c r="E529" s="128">
        <v>0</v>
      </c>
      <c r="F529" s="128">
        <v>0</v>
      </c>
      <c r="G529" s="128">
        <v>0</v>
      </c>
      <c r="H529" s="4"/>
      <c r="I529" s="4"/>
      <c r="J529" s="4"/>
      <c r="K529" s="4"/>
    </row>
    <row r="530" spans="1:11" ht="14.1" customHeight="1">
      <c r="A530" s="4"/>
      <c r="B530" s="4"/>
      <c r="C530" s="11" t="s">
        <v>455</v>
      </c>
      <c r="D530" s="21" t="s">
        <v>450</v>
      </c>
      <c r="E530" s="128">
        <v>0</v>
      </c>
      <c r="F530" s="128">
        <v>0</v>
      </c>
      <c r="G530" s="128">
        <v>0</v>
      </c>
      <c r="H530" s="4"/>
      <c r="I530" s="4"/>
      <c r="J530" s="4"/>
      <c r="K530" s="4"/>
    </row>
    <row r="531" spans="1:11" ht="14.1" customHeight="1">
      <c r="A531" s="4"/>
      <c r="B531" s="4"/>
      <c r="C531" s="11" t="s">
        <v>454</v>
      </c>
      <c r="D531" s="21" t="s">
        <v>450</v>
      </c>
      <c r="E531" s="128">
        <v>0</v>
      </c>
      <c r="F531" s="128">
        <v>0</v>
      </c>
      <c r="G531" s="128">
        <v>0</v>
      </c>
      <c r="H531" s="4"/>
      <c r="I531" s="4"/>
      <c r="J531" s="4"/>
      <c r="K531" s="4"/>
    </row>
    <row r="532" spans="1:11" ht="14.1" customHeight="1">
      <c r="A532" s="4"/>
      <c r="B532" s="4"/>
      <c r="C532" s="11" t="s">
        <v>453</v>
      </c>
      <c r="D532" s="21" t="s">
        <v>450</v>
      </c>
      <c r="E532" s="128">
        <v>0</v>
      </c>
      <c r="F532" s="128">
        <v>0</v>
      </c>
      <c r="G532" s="128">
        <v>0</v>
      </c>
      <c r="H532" s="4"/>
      <c r="I532" s="4"/>
      <c r="J532" s="4"/>
      <c r="K532" s="4"/>
    </row>
    <row r="533" spans="1:11" ht="14.1" customHeight="1">
      <c r="A533" s="4"/>
      <c r="B533" s="4"/>
      <c r="C533" s="10" t="s">
        <v>165</v>
      </c>
      <c r="D533" s="128">
        <v>0</v>
      </c>
      <c r="E533" s="128">
        <v>5000000</v>
      </c>
      <c r="F533" s="128">
        <v>0</v>
      </c>
      <c r="G533" s="128">
        <v>0</v>
      </c>
      <c r="H533" s="4"/>
      <c r="I533" s="4"/>
      <c r="J533" s="4"/>
      <c r="K533" s="4"/>
    </row>
    <row r="534" spans="1:11" ht="14.1" customHeight="1">
      <c r="A534" s="4"/>
      <c r="B534" s="4"/>
      <c r="C534" s="14" t="s">
        <v>484</v>
      </c>
      <c r="D534" s="825" t="s">
        <v>2624</v>
      </c>
      <c r="E534" s="826"/>
      <c r="F534" s="826"/>
      <c r="G534" s="826"/>
      <c r="H534" s="4"/>
      <c r="I534" s="4"/>
      <c r="J534" s="4"/>
      <c r="K534" s="4"/>
    </row>
    <row r="535" spans="1:11" ht="14.1" customHeight="1">
      <c r="A535" s="4"/>
      <c r="B535" s="4"/>
      <c r="C535" s="125" t="s">
        <v>482</v>
      </c>
      <c r="D535" s="821" t="s">
        <v>450</v>
      </c>
      <c r="E535" s="822"/>
      <c r="F535" s="822"/>
      <c r="G535" s="822"/>
      <c r="H535" s="4"/>
      <c r="I535" s="4"/>
      <c r="J535" s="4"/>
      <c r="K535" s="4"/>
    </row>
    <row r="536" spans="1:11" ht="14.1" customHeight="1">
      <c r="A536" s="4"/>
      <c r="B536" s="4"/>
      <c r="C536" s="125" t="s">
        <v>15</v>
      </c>
      <c r="D536" s="821" t="s">
        <v>326</v>
      </c>
      <c r="E536" s="822"/>
      <c r="F536" s="822"/>
      <c r="G536" s="822"/>
      <c r="H536" s="4"/>
      <c r="I536" s="4"/>
      <c r="J536" s="4"/>
      <c r="K536" s="4"/>
    </row>
    <row r="537" spans="1:11" ht="15" customHeight="1">
      <c r="A537" s="4"/>
      <c r="B537" s="4"/>
      <c r="C537" s="13"/>
      <c r="D537" s="131">
        <v>2021</v>
      </c>
      <c r="E537" s="131">
        <v>2022</v>
      </c>
      <c r="F537" s="131">
        <v>2023</v>
      </c>
      <c r="G537" s="131">
        <v>2024</v>
      </c>
      <c r="H537" s="4"/>
      <c r="I537" s="4"/>
      <c r="J537" s="4"/>
      <c r="K537" s="4"/>
    </row>
    <row r="538" spans="1:11" ht="15" customHeight="1">
      <c r="A538" s="4"/>
      <c r="B538" s="4"/>
      <c r="C538" s="12"/>
      <c r="D538" s="132" t="s">
        <v>7</v>
      </c>
      <c r="E538" s="132" t="s">
        <v>8</v>
      </c>
      <c r="F538" s="132" t="s">
        <v>8</v>
      </c>
      <c r="G538" s="132" t="s">
        <v>8</v>
      </c>
      <c r="H538" s="4"/>
      <c r="I538" s="4"/>
      <c r="J538" s="4"/>
      <c r="K538" s="4"/>
    </row>
    <row r="539" spans="1:11" ht="14.1" customHeight="1">
      <c r="A539" s="4"/>
      <c r="B539" s="4"/>
      <c r="C539" s="7" t="s">
        <v>16</v>
      </c>
      <c r="D539" s="133" t="s">
        <v>450</v>
      </c>
      <c r="E539" s="133" t="s">
        <v>2625</v>
      </c>
      <c r="F539" s="133" t="s">
        <v>474</v>
      </c>
      <c r="G539" s="133" t="s">
        <v>474</v>
      </c>
      <c r="H539" s="4"/>
      <c r="I539" s="4"/>
      <c r="J539" s="4"/>
      <c r="K539" s="4"/>
    </row>
    <row r="540" spans="1:11" ht="14.1" customHeight="1">
      <c r="A540" s="4"/>
      <c r="B540" s="4"/>
      <c r="C540" s="7" t="s">
        <v>680</v>
      </c>
      <c r="D540" s="133" t="s">
        <v>450</v>
      </c>
      <c r="E540" s="133" t="s">
        <v>2626</v>
      </c>
      <c r="F540" s="133" t="s">
        <v>474</v>
      </c>
      <c r="G540" s="133" t="s">
        <v>474</v>
      </c>
      <c r="H540" s="4"/>
      <c r="I540" s="4"/>
      <c r="J540" s="4"/>
      <c r="K540" s="4"/>
    </row>
    <row r="541" spans="1:11" ht="14.1" customHeight="1">
      <c r="A541" s="4"/>
      <c r="B541" s="4"/>
      <c r="C541" s="7" t="s">
        <v>676</v>
      </c>
      <c r="D541" s="133" t="s">
        <v>474</v>
      </c>
      <c r="E541" s="133" t="s">
        <v>2627</v>
      </c>
      <c r="F541" s="133" t="s">
        <v>474</v>
      </c>
      <c r="G541" s="133" t="s">
        <v>474</v>
      </c>
      <c r="H541" s="4"/>
      <c r="I541" s="4"/>
      <c r="J541" s="4"/>
      <c r="K541" s="4"/>
    </row>
    <row r="542" spans="1:11" ht="14.1" customHeight="1">
      <c r="A542" s="4"/>
      <c r="B542" s="4"/>
      <c r="C542" s="7" t="s">
        <v>477</v>
      </c>
      <c r="D542" s="133" t="s">
        <v>450</v>
      </c>
      <c r="E542" s="133" t="s">
        <v>450</v>
      </c>
      <c r="F542" s="133" t="s">
        <v>583</v>
      </c>
      <c r="G542" s="133" t="s">
        <v>450</v>
      </c>
      <c r="H542" s="4"/>
      <c r="I542" s="4"/>
      <c r="J542" s="4"/>
      <c r="K542" s="4"/>
    </row>
    <row r="543" spans="1:11" ht="14.1" customHeight="1">
      <c r="A543" s="4"/>
      <c r="B543" s="4"/>
      <c r="C543" s="7" t="s">
        <v>476</v>
      </c>
      <c r="D543" s="133" t="s">
        <v>450</v>
      </c>
      <c r="E543" s="133" t="s">
        <v>450</v>
      </c>
      <c r="F543" s="133" t="s">
        <v>583</v>
      </c>
      <c r="G543" s="133" t="s">
        <v>450</v>
      </c>
      <c r="H543" s="4"/>
      <c r="I543" s="4"/>
      <c r="J543" s="4"/>
      <c r="K543" s="4"/>
    </row>
    <row r="544" spans="1:11" ht="14.1" customHeight="1">
      <c r="A544" s="4"/>
      <c r="B544" s="4"/>
      <c r="C544" s="7" t="s">
        <v>22</v>
      </c>
      <c r="D544" s="133" t="s">
        <v>450</v>
      </c>
      <c r="E544" s="133" t="s">
        <v>450</v>
      </c>
      <c r="F544" s="133" t="s">
        <v>583</v>
      </c>
      <c r="G544" s="133" t="s">
        <v>450</v>
      </c>
      <c r="H544" s="4"/>
      <c r="I544" s="4"/>
      <c r="J544" s="4"/>
      <c r="K544" s="4"/>
    </row>
    <row r="545" spans="1:11" ht="14.1" customHeight="1">
      <c r="A545" s="4"/>
      <c r="B545" s="4"/>
      <c r="C545" s="823" t="s">
        <v>473</v>
      </c>
      <c r="D545" s="824"/>
      <c r="E545" s="824"/>
      <c r="F545" s="824"/>
      <c r="G545" s="824"/>
      <c r="H545" s="4"/>
      <c r="I545" s="4"/>
      <c r="J545" s="4"/>
      <c r="K545" s="4"/>
    </row>
    <row r="546" spans="1:11" ht="14.1" customHeight="1">
      <c r="A546" s="4"/>
      <c r="B546" s="4"/>
      <c r="C546" s="13"/>
      <c r="D546" s="131">
        <v>2021</v>
      </c>
      <c r="E546" s="131">
        <v>2022</v>
      </c>
      <c r="F546" s="131">
        <v>2023</v>
      </c>
      <c r="G546" s="131">
        <v>2024</v>
      </c>
      <c r="H546" s="4"/>
      <c r="I546" s="4"/>
      <c r="J546" s="4"/>
      <c r="K546" s="4"/>
    </row>
    <row r="547" spans="1:11" ht="14.1" customHeight="1">
      <c r="A547" s="4"/>
      <c r="B547" s="4"/>
      <c r="C547" s="12"/>
      <c r="D547" s="132" t="s">
        <v>7</v>
      </c>
      <c r="E547" s="132" t="s">
        <v>8</v>
      </c>
      <c r="F547" s="132" t="s">
        <v>8</v>
      </c>
      <c r="G547" s="132" t="s">
        <v>8</v>
      </c>
      <c r="H547" s="4"/>
      <c r="I547" s="4"/>
      <c r="J547" s="4"/>
      <c r="K547" s="4"/>
    </row>
    <row r="548" spans="1:11" ht="14.1" customHeight="1">
      <c r="A548" s="4"/>
      <c r="B548" s="4"/>
      <c r="C548" s="11" t="s">
        <v>470</v>
      </c>
      <c r="D548" s="21" t="s">
        <v>450</v>
      </c>
      <c r="E548" s="128">
        <v>0</v>
      </c>
      <c r="F548" s="128">
        <v>0</v>
      </c>
      <c r="G548" s="128">
        <v>0</v>
      </c>
      <c r="H548" s="4"/>
      <c r="I548" s="4"/>
      <c r="J548" s="4"/>
      <c r="K548" s="4"/>
    </row>
    <row r="549" spans="1:11" ht="14.1" customHeight="1">
      <c r="A549" s="4"/>
      <c r="B549" s="4"/>
      <c r="C549" s="11" t="s">
        <v>459</v>
      </c>
      <c r="D549" s="21" t="s">
        <v>450</v>
      </c>
      <c r="E549" s="128">
        <v>0</v>
      </c>
      <c r="F549" s="128">
        <v>0</v>
      </c>
      <c r="G549" s="128">
        <v>0</v>
      </c>
      <c r="H549" s="4"/>
      <c r="I549" s="4"/>
      <c r="J549" s="4"/>
      <c r="K549" s="4"/>
    </row>
    <row r="550" spans="1:11" ht="14.1" customHeight="1">
      <c r="A550" s="4"/>
      <c r="B550" s="4"/>
      <c r="C550" s="11" t="s">
        <v>463</v>
      </c>
      <c r="D550" s="21" t="s">
        <v>450</v>
      </c>
      <c r="E550" s="128">
        <v>0</v>
      </c>
      <c r="F550" s="128">
        <v>0</v>
      </c>
      <c r="G550" s="128">
        <v>0</v>
      </c>
      <c r="H550" s="4"/>
      <c r="I550" s="4"/>
      <c r="J550" s="4"/>
      <c r="K550" s="4"/>
    </row>
    <row r="551" spans="1:11" ht="14.1" customHeight="1">
      <c r="A551" s="4"/>
      <c r="B551" s="4"/>
      <c r="C551" s="11" t="s">
        <v>469</v>
      </c>
      <c r="D551" s="21" t="s">
        <v>450</v>
      </c>
      <c r="E551" s="128">
        <v>0</v>
      </c>
      <c r="F551" s="128">
        <v>0</v>
      </c>
      <c r="G551" s="128">
        <v>0</v>
      </c>
      <c r="H551" s="4"/>
      <c r="I551" s="4"/>
      <c r="J551" s="4"/>
      <c r="K551" s="4"/>
    </row>
    <row r="552" spans="1:11" ht="14.1" customHeight="1">
      <c r="A552" s="4"/>
      <c r="B552" s="4"/>
      <c r="C552" s="11" t="s">
        <v>459</v>
      </c>
      <c r="D552" s="21" t="s">
        <v>450</v>
      </c>
      <c r="E552" s="128">
        <v>0</v>
      </c>
      <c r="F552" s="128">
        <v>0</v>
      </c>
      <c r="G552" s="128">
        <v>0</v>
      </c>
      <c r="H552" s="4"/>
      <c r="I552" s="4"/>
      <c r="J552" s="4"/>
      <c r="K552" s="4"/>
    </row>
    <row r="553" spans="1:11" ht="14.1" customHeight="1">
      <c r="A553" s="4"/>
      <c r="B553" s="4"/>
      <c r="C553" s="11" t="s">
        <v>463</v>
      </c>
      <c r="D553" s="21" t="s">
        <v>450</v>
      </c>
      <c r="E553" s="128">
        <v>0</v>
      </c>
      <c r="F553" s="128">
        <v>0</v>
      </c>
      <c r="G553" s="128">
        <v>0</v>
      </c>
      <c r="H553" s="4"/>
      <c r="I553" s="4"/>
      <c r="J553" s="4"/>
      <c r="K553" s="4"/>
    </row>
    <row r="554" spans="1:11" ht="14.1" customHeight="1">
      <c r="A554" s="4"/>
      <c r="B554" s="4"/>
      <c r="C554" s="11" t="s">
        <v>468</v>
      </c>
      <c r="D554" s="21" t="s">
        <v>450</v>
      </c>
      <c r="E554" s="128">
        <v>0</v>
      </c>
      <c r="F554" s="128">
        <v>0</v>
      </c>
      <c r="G554" s="128">
        <v>0</v>
      </c>
      <c r="H554" s="4"/>
      <c r="I554" s="4"/>
      <c r="J554" s="4"/>
      <c r="K554" s="4"/>
    </row>
    <row r="555" spans="1:11" ht="14.1" customHeight="1">
      <c r="A555" s="4"/>
      <c r="B555" s="4"/>
      <c r="C555" s="11" t="s">
        <v>459</v>
      </c>
      <c r="D555" s="21" t="s">
        <v>450</v>
      </c>
      <c r="E555" s="128">
        <v>0</v>
      </c>
      <c r="F555" s="128">
        <v>0</v>
      </c>
      <c r="G555" s="128">
        <v>0</v>
      </c>
      <c r="H555" s="4"/>
      <c r="I555" s="4"/>
      <c r="J555" s="4"/>
      <c r="K555" s="4"/>
    </row>
    <row r="556" spans="1:11" ht="14.1" customHeight="1">
      <c r="A556" s="4"/>
      <c r="B556" s="4"/>
      <c r="C556" s="11" t="s">
        <v>463</v>
      </c>
      <c r="D556" s="21" t="s">
        <v>450</v>
      </c>
      <c r="E556" s="128">
        <v>0</v>
      </c>
      <c r="F556" s="128">
        <v>0</v>
      </c>
      <c r="G556" s="128">
        <v>0</v>
      </c>
      <c r="H556" s="4"/>
      <c r="I556" s="4"/>
      <c r="J556" s="4"/>
      <c r="K556" s="4"/>
    </row>
    <row r="557" spans="1:11" ht="14.1" customHeight="1">
      <c r="A557" s="4"/>
      <c r="B557" s="4"/>
      <c r="C557" s="11" t="s">
        <v>467</v>
      </c>
      <c r="D557" s="21" t="s">
        <v>450</v>
      </c>
      <c r="E557" s="128">
        <v>0</v>
      </c>
      <c r="F557" s="128">
        <v>0</v>
      </c>
      <c r="G557" s="128">
        <v>0</v>
      </c>
      <c r="H557" s="4"/>
      <c r="I557" s="4"/>
      <c r="J557" s="4"/>
      <c r="K557" s="4"/>
    </row>
    <row r="558" spans="1:11" ht="14.1" customHeight="1">
      <c r="A558" s="4"/>
      <c r="B558" s="4"/>
      <c r="C558" s="11" t="s">
        <v>459</v>
      </c>
      <c r="D558" s="21" t="s">
        <v>450</v>
      </c>
      <c r="E558" s="128">
        <v>0</v>
      </c>
      <c r="F558" s="128">
        <v>0</v>
      </c>
      <c r="G558" s="128">
        <v>0</v>
      </c>
      <c r="H558" s="4"/>
      <c r="I558" s="4"/>
      <c r="J558" s="4"/>
      <c r="K558" s="4"/>
    </row>
    <row r="559" spans="1:11" ht="14.1" customHeight="1">
      <c r="A559" s="4"/>
      <c r="B559" s="4"/>
      <c r="C559" s="11" t="s">
        <v>463</v>
      </c>
      <c r="D559" s="21" t="s">
        <v>450</v>
      </c>
      <c r="E559" s="128">
        <v>0</v>
      </c>
      <c r="F559" s="128">
        <v>0</v>
      </c>
      <c r="G559" s="128">
        <v>0</v>
      </c>
      <c r="H559" s="4"/>
      <c r="I559" s="4"/>
      <c r="J559" s="4"/>
      <c r="K559" s="4"/>
    </row>
    <row r="560" spans="1:11" ht="14.1" customHeight="1">
      <c r="A560" s="4"/>
      <c r="B560" s="4"/>
      <c r="C560" s="11" t="s">
        <v>472</v>
      </c>
      <c r="D560" s="21" t="s">
        <v>450</v>
      </c>
      <c r="E560" s="128">
        <v>0</v>
      </c>
      <c r="F560" s="128">
        <v>0</v>
      </c>
      <c r="G560" s="128">
        <v>0</v>
      </c>
      <c r="H560" s="4"/>
      <c r="I560" s="4"/>
      <c r="J560" s="4"/>
      <c r="K560" s="4"/>
    </row>
    <row r="561" spans="1:11" ht="14.1" customHeight="1">
      <c r="A561" s="4"/>
      <c r="B561" s="4"/>
      <c r="C561" s="11" t="s">
        <v>459</v>
      </c>
      <c r="D561" s="21" t="s">
        <v>450</v>
      </c>
      <c r="E561" s="128">
        <v>0</v>
      </c>
      <c r="F561" s="128">
        <v>0</v>
      </c>
      <c r="G561" s="128">
        <v>0</v>
      </c>
      <c r="H561" s="4"/>
      <c r="I561" s="4"/>
      <c r="J561" s="4"/>
      <c r="K561" s="4"/>
    </row>
    <row r="562" spans="1:11" ht="14.1" customHeight="1">
      <c r="A562" s="4"/>
      <c r="B562" s="4"/>
      <c r="C562" s="11" t="s">
        <v>463</v>
      </c>
      <c r="D562" s="21" t="s">
        <v>450</v>
      </c>
      <c r="E562" s="128">
        <v>0</v>
      </c>
      <c r="F562" s="128">
        <v>0</v>
      </c>
      <c r="G562" s="128">
        <v>0</v>
      </c>
      <c r="H562" s="4"/>
      <c r="I562" s="4"/>
      <c r="J562" s="4"/>
      <c r="K562" s="4"/>
    </row>
    <row r="563" spans="1:11" ht="14.1" customHeight="1">
      <c r="A563" s="4"/>
      <c r="B563" s="4"/>
      <c r="C563" s="11" t="s">
        <v>465</v>
      </c>
      <c r="D563" s="21" t="s">
        <v>450</v>
      </c>
      <c r="E563" s="128">
        <v>0</v>
      </c>
      <c r="F563" s="128">
        <v>0</v>
      </c>
      <c r="G563" s="128">
        <v>0</v>
      </c>
      <c r="H563" s="4"/>
      <c r="I563" s="4"/>
      <c r="J563" s="4"/>
      <c r="K563" s="4"/>
    </row>
    <row r="564" spans="1:11" ht="14.1" customHeight="1">
      <c r="A564" s="4"/>
      <c r="B564" s="4"/>
      <c r="C564" s="11" t="s">
        <v>459</v>
      </c>
      <c r="D564" s="21" t="s">
        <v>450</v>
      </c>
      <c r="E564" s="128">
        <v>0</v>
      </c>
      <c r="F564" s="128">
        <v>0</v>
      </c>
      <c r="G564" s="128">
        <v>0</v>
      </c>
      <c r="H564" s="4"/>
      <c r="I564" s="4"/>
      <c r="J564" s="4"/>
      <c r="K564" s="4"/>
    </row>
    <row r="565" spans="1:11" ht="14.1" customHeight="1">
      <c r="A565" s="4"/>
      <c r="B565" s="4"/>
      <c r="C565" s="11" t="s">
        <v>463</v>
      </c>
      <c r="D565" s="21" t="s">
        <v>450</v>
      </c>
      <c r="E565" s="128">
        <v>0</v>
      </c>
      <c r="F565" s="128">
        <v>0</v>
      </c>
      <c r="G565" s="128">
        <v>0</v>
      </c>
      <c r="H565" s="4"/>
      <c r="I565" s="4"/>
      <c r="J565" s="4"/>
      <c r="K565" s="4"/>
    </row>
    <row r="566" spans="1:11" ht="14.1" customHeight="1">
      <c r="A566" s="4"/>
      <c r="B566" s="4"/>
      <c r="C566" s="11" t="s">
        <v>464</v>
      </c>
      <c r="D566" s="21" t="s">
        <v>450</v>
      </c>
      <c r="E566" s="128">
        <v>0</v>
      </c>
      <c r="F566" s="128">
        <v>0</v>
      </c>
      <c r="G566" s="128">
        <v>0</v>
      </c>
      <c r="H566" s="4"/>
      <c r="I566" s="4"/>
      <c r="J566" s="4"/>
      <c r="K566" s="4"/>
    </row>
    <row r="567" spans="1:11" ht="14.1" customHeight="1">
      <c r="A567" s="4"/>
      <c r="B567" s="4"/>
      <c r="C567" s="11" t="s">
        <v>459</v>
      </c>
      <c r="D567" s="21" t="s">
        <v>450</v>
      </c>
      <c r="E567" s="128">
        <v>0</v>
      </c>
      <c r="F567" s="128">
        <v>0</v>
      </c>
      <c r="G567" s="128">
        <v>0</v>
      </c>
      <c r="H567" s="4"/>
      <c r="I567" s="4"/>
      <c r="J567" s="4"/>
      <c r="K567" s="4"/>
    </row>
    <row r="568" spans="1:11" ht="14.1" customHeight="1">
      <c r="A568" s="4"/>
      <c r="B568" s="4"/>
      <c r="C568" s="11" t="s">
        <v>463</v>
      </c>
      <c r="D568" s="21" t="s">
        <v>450</v>
      </c>
      <c r="E568" s="128">
        <v>0</v>
      </c>
      <c r="F568" s="128">
        <v>0</v>
      </c>
      <c r="G568" s="128">
        <v>0</v>
      </c>
      <c r="H568" s="4"/>
      <c r="I568" s="4"/>
      <c r="J568" s="4"/>
      <c r="K568" s="4"/>
    </row>
    <row r="569" spans="1:11" ht="14.1" customHeight="1">
      <c r="A569" s="4"/>
      <c r="B569" s="4"/>
      <c r="C569" s="11" t="s">
        <v>462</v>
      </c>
      <c r="D569" s="21" t="s">
        <v>450</v>
      </c>
      <c r="E569" s="128">
        <v>0</v>
      </c>
      <c r="F569" s="128">
        <v>0</v>
      </c>
      <c r="G569" s="128">
        <v>0</v>
      </c>
      <c r="H569" s="4"/>
      <c r="I569" s="4"/>
      <c r="J569" s="4"/>
      <c r="K569" s="4"/>
    </row>
    <row r="570" spans="1:11" ht="14.1" customHeight="1">
      <c r="A570" s="4"/>
      <c r="B570" s="4"/>
      <c r="C570" s="11" t="s">
        <v>459</v>
      </c>
      <c r="D570" s="21" t="s">
        <v>450</v>
      </c>
      <c r="E570" s="128">
        <v>0</v>
      </c>
      <c r="F570" s="128">
        <v>0</v>
      </c>
      <c r="G570" s="128">
        <v>0</v>
      </c>
      <c r="H570" s="4"/>
      <c r="I570" s="4"/>
      <c r="J570" s="4"/>
      <c r="K570" s="4"/>
    </row>
    <row r="571" spans="1:11" ht="14.1" customHeight="1">
      <c r="A571" s="4"/>
      <c r="B571" s="4"/>
      <c r="C571" s="11" t="s">
        <v>458</v>
      </c>
      <c r="D571" s="21" t="s">
        <v>450</v>
      </c>
      <c r="E571" s="128">
        <v>0</v>
      </c>
      <c r="F571" s="128">
        <v>0</v>
      </c>
      <c r="G571" s="128">
        <v>0</v>
      </c>
      <c r="H571" s="4"/>
      <c r="I571" s="4"/>
      <c r="J571" s="4"/>
      <c r="K571" s="4"/>
    </row>
    <row r="572" spans="1:11" ht="14.1" customHeight="1">
      <c r="A572" s="4"/>
      <c r="B572" s="4"/>
      <c r="C572" s="11" t="s">
        <v>457</v>
      </c>
      <c r="D572" s="21" t="s">
        <v>450</v>
      </c>
      <c r="E572" s="128">
        <v>0</v>
      </c>
      <c r="F572" s="128">
        <v>0</v>
      </c>
      <c r="G572" s="128">
        <v>0</v>
      </c>
      <c r="H572" s="4"/>
      <c r="I572" s="4"/>
      <c r="J572" s="4"/>
      <c r="K572" s="4"/>
    </row>
    <row r="573" spans="1:11" ht="14.1" customHeight="1">
      <c r="A573" s="4"/>
      <c r="B573" s="4"/>
      <c r="C573" s="11" t="s">
        <v>456</v>
      </c>
      <c r="D573" s="21" t="s">
        <v>450</v>
      </c>
      <c r="E573" s="128">
        <v>0</v>
      </c>
      <c r="F573" s="128">
        <v>0</v>
      </c>
      <c r="G573" s="128">
        <v>0</v>
      </c>
      <c r="H573" s="4"/>
      <c r="I573" s="4"/>
      <c r="J573" s="4"/>
      <c r="K573" s="4"/>
    </row>
    <row r="574" spans="1:11" ht="14.1" customHeight="1">
      <c r="A574" s="4"/>
      <c r="B574" s="4"/>
      <c r="C574" s="11" t="s">
        <v>455</v>
      </c>
      <c r="D574" s="21" t="s">
        <v>450</v>
      </c>
      <c r="E574" s="128">
        <v>0</v>
      </c>
      <c r="F574" s="128">
        <v>0</v>
      </c>
      <c r="G574" s="128">
        <v>0</v>
      </c>
      <c r="H574" s="4"/>
      <c r="I574" s="4"/>
      <c r="J574" s="4"/>
      <c r="K574" s="4"/>
    </row>
    <row r="575" spans="1:11" ht="14.1" customHeight="1">
      <c r="A575" s="4"/>
      <c r="B575" s="4"/>
      <c r="C575" s="11" t="s">
        <v>461</v>
      </c>
      <c r="D575" s="21" t="s">
        <v>450</v>
      </c>
      <c r="E575" s="128">
        <v>9400000</v>
      </c>
      <c r="F575" s="128">
        <v>0</v>
      </c>
      <c r="G575" s="128">
        <v>0</v>
      </c>
      <c r="H575" s="4"/>
      <c r="I575" s="4"/>
      <c r="J575" s="4"/>
      <c r="K575" s="4"/>
    </row>
    <row r="576" spans="1:11" ht="14.1" customHeight="1">
      <c r="A576" s="4"/>
      <c r="B576" s="4"/>
      <c r="C576" s="11" t="s">
        <v>459</v>
      </c>
      <c r="D576" s="21" t="s">
        <v>450</v>
      </c>
      <c r="E576" s="128">
        <v>9400000</v>
      </c>
      <c r="F576" s="128">
        <v>0</v>
      </c>
      <c r="G576" s="128">
        <v>0</v>
      </c>
      <c r="H576" s="4"/>
      <c r="I576" s="4"/>
      <c r="J576" s="4"/>
      <c r="K576" s="4"/>
    </row>
    <row r="577" spans="1:11" ht="14.1" customHeight="1">
      <c r="A577" s="4"/>
      <c r="B577" s="4"/>
      <c r="C577" s="11" t="s">
        <v>458</v>
      </c>
      <c r="D577" s="21" t="s">
        <v>450</v>
      </c>
      <c r="E577" s="128">
        <v>0</v>
      </c>
      <c r="F577" s="128">
        <v>0</v>
      </c>
      <c r="G577" s="128">
        <v>0</v>
      </c>
      <c r="H577" s="4"/>
      <c r="I577" s="4"/>
      <c r="J577" s="4"/>
      <c r="K577" s="4"/>
    </row>
    <row r="578" spans="1:11" ht="14.1" customHeight="1">
      <c r="A578" s="4"/>
      <c r="B578" s="4"/>
      <c r="C578" s="11" t="s">
        <v>457</v>
      </c>
      <c r="D578" s="21" t="s">
        <v>450</v>
      </c>
      <c r="E578" s="128">
        <v>0</v>
      </c>
      <c r="F578" s="128">
        <v>0</v>
      </c>
      <c r="G578" s="128">
        <v>0</v>
      </c>
      <c r="H578" s="4"/>
      <c r="I578" s="4"/>
      <c r="J578" s="4"/>
      <c r="K578" s="4"/>
    </row>
    <row r="579" spans="1:11" ht="14.1" customHeight="1">
      <c r="A579" s="4"/>
      <c r="B579" s="4"/>
      <c r="C579" s="11" t="s">
        <v>456</v>
      </c>
      <c r="D579" s="21" t="s">
        <v>450</v>
      </c>
      <c r="E579" s="128">
        <v>0</v>
      </c>
      <c r="F579" s="128">
        <v>0</v>
      </c>
      <c r="G579" s="128">
        <v>0</v>
      </c>
      <c r="H579" s="4"/>
      <c r="I579" s="4"/>
      <c r="J579" s="4"/>
      <c r="K579" s="4"/>
    </row>
    <row r="580" spans="1:11" ht="14.1" customHeight="1">
      <c r="A580" s="4"/>
      <c r="B580" s="4"/>
      <c r="C580" s="11" t="s">
        <v>455</v>
      </c>
      <c r="D580" s="21" t="s">
        <v>450</v>
      </c>
      <c r="E580" s="128">
        <v>0</v>
      </c>
      <c r="F580" s="128">
        <v>0</v>
      </c>
      <c r="G580" s="128">
        <v>0</v>
      </c>
      <c r="H580" s="4"/>
      <c r="I580" s="4"/>
      <c r="J580" s="4"/>
      <c r="K580" s="4"/>
    </row>
    <row r="581" spans="1:11" ht="14.1" customHeight="1">
      <c r="A581" s="4"/>
      <c r="B581" s="4"/>
      <c r="C581" s="11" t="s">
        <v>460</v>
      </c>
      <c r="D581" s="21" t="s">
        <v>450</v>
      </c>
      <c r="E581" s="128">
        <v>0</v>
      </c>
      <c r="F581" s="128">
        <v>0</v>
      </c>
      <c r="G581" s="128">
        <v>0</v>
      </c>
      <c r="H581" s="4"/>
      <c r="I581" s="4"/>
      <c r="J581" s="4"/>
      <c r="K581" s="4"/>
    </row>
    <row r="582" spans="1:11" ht="14.1" customHeight="1">
      <c r="A582" s="4"/>
      <c r="B582" s="4"/>
      <c r="C582" s="11" t="s">
        <v>459</v>
      </c>
      <c r="D582" s="21" t="s">
        <v>450</v>
      </c>
      <c r="E582" s="128">
        <v>0</v>
      </c>
      <c r="F582" s="128">
        <v>0</v>
      </c>
      <c r="G582" s="128">
        <v>0</v>
      </c>
      <c r="H582" s="4"/>
      <c r="I582" s="4"/>
      <c r="J582" s="4"/>
      <c r="K582" s="4"/>
    </row>
    <row r="583" spans="1:11" ht="14.1" customHeight="1">
      <c r="A583" s="4"/>
      <c r="B583" s="4"/>
      <c r="C583" s="11" t="s">
        <v>458</v>
      </c>
      <c r="D583" s="21" t="s">
        <v>450</v>
      </c>
      <c r="E583" s="128">
        <v>0</v>
      </c>
      <c r="F583" s="128">
        <v>0</v>
      </c>
      <c r="G583" s="128">
        <v>0</v>
      </c>
      <c r="H583" s="4"/>
      <c r="I583" s="4"/>
      <c r="J583" s="4"/>
      <c r="K583" s="4"/>
    </row>
    <row r="584" spans="1:11" ht="14.1" customHeight="1">
      <c r="A584" s="4"/>
      <c r="B584" s="4"/>
      <c r="C584" s="11" t="s">
        <v>457</v>
      </c>
      <c r="D584" s="21" t="s">
        <v>450</v>
      </c>
      <c r="E584" s="128">
        <v>0</v>
      </c>
      <c r="F584" s="128">
        <v>0</v>
      </c>
      <c r="G584" s="128">
        <v>0</v>
      </c>
      <c r="H584" s="4"/>
      <c r="I584" s="4"/>
      <c r="J584" s="4"/>
      <c r="K584" s="4"/>
    </row>
    <row r="585" spans="1:11" ht="14.1" customHeight="1">
      <c r="A585" s="4"/>
      <c r="B585" s="4"/>
      <c r="C585" s="11" t="s">
        <v>456</v>
      </c>
      <c r="D585" s="21" t="s">
        <v>450</v>
      </c>
      <c r="E585" s="128">
        <v>0</v>
      </c>
      <c r="F585" s="128">
        <v>0</v>
      </c>
      <c r="G585" s="128">
        <v>0</v>
      </c>
      <c r="H585" s="4"/>
      <c r="I585" s="4"/>
      <c r="J585" s="4"/>
      <c r="K585" s="4"/>
    </row>
    <row r="586" spans="1:11" ht="14.1" customHeight="1">
      <c r="A586" s="4"/>
      <c r="B586" s="4"/>
      <c r="C586" s="11" t="s">
        <v>455</v>
      </c>
      <c r="D586" s="21" t="s">
        <v>450</v>
      </c>
      <c r="E586" s="128">
        <v>0</v>
      </c>
      <c r="F586" s="128">
        <v>0</v>
      </c>
      <c r="G586" s="128">
        <v>0</v>
      </c>
      <c r="H586" s="4"/>
      <c r="I586" s="4"/>
      <c r="J586" s="4"/>
      <c r="K586" s="4"/>
    </row>
    <row r="587" spans="1:11" ht="14.1" customHeight="1">
      <c r="A587" s="4"/>
      <c r="B587" s="4"/>
      <c r="C587" s="11" t="s">
        <v>454</v>
      </c>
      <c r="D587" s="21" t="s">
        <v>450</v>
      </c>
      <c r="E587" s="128">
        <v>0</v>
      </c>
      <c r="F587" s="128">
        <v>0</v>
      </c>
      <c r="G587" s="128">
        <v>0</v>
      </c>
      <c r="H587" s="4"/>
      <c r="I587" s="4"/>
      <c r="J587" s="4"/>
      <c r="K587" s="4"/>
    </row>
    <row r="588" spans="1:11" ht="14.1" customHeight="1">
      <c r="A588" s="4"/>
      <c r="B588" s="4"/>
      <c r="C588" s="11" t="s">
        <v>453</v>
      </c>
      <c r="D588" s="21" t="s">
        <v>450</v>
      </c>
      <c r="E588" s="128">
        <v>0</v>
      </c>
      <c r="F588" s="128">
        <v>0</v>
      </c>
      <c r="G588" s="128">
        <v>0</v>
      </c>
      <c r="H588" s="4"/>
      <c r="I588" s="4"/>
      <c r="J588" s="4"/>
      <c r="K588" s="4"/>
    </row>
    <row r="589" spans="1:11" ht="14.1" customHeight="1">
      <c r="A589" s="4"/>
      <c r="B589" s="4"/>
      <c r="C589" s="10" t="s">
        <v>165</v>
      </c>
      <c r="D589" s="128">
        <v>0</v>
      </c>
      <c r="E589" s="128">
        <v>9400000</v>
      </c>
      <c r="F589" s="128">
        <v>0</v>
      </c>
      <c r="G589" s="128">
        <v>0</v>
      </c>
      <c r="H589" s="4"/>
      <c r="I589" s="4"/>
      <c r="J589" s="4"/>
      <c r="K589" s="4"/>
    </row>
    <row r="590" spans="1:11" ht="14.1" customHeight="1">
      <c r="A590" s="4"/>
      <c r="B590" s="4"/>
      <c r="C590" s="14" t="s">
        <v>484</v>
      </c>
      <c r="D590" s="825" t="s">
        <v>2628</v>
      </c>
      <c r="E590" s="826"/>
      <c r="F590" s="826"/>
      <c r="G590" s="826"/>
      <c r="H590" s="4"/>
      <c r="I590" s="4"/>
      <c r="J590" s="4"/>
      <c r="K590" s="4"/>
    </row>
    <row r="591" spans="1:11" ht="14.1" customHeight="1">
      <c r="A591" s="4"/>
      <c r="B591" s="4"/>
      <c r="C591" s="125" t="s">
        <v>482</v>
      </c>
      <c r="D591" s="821" t="s">
        <v>450</v>
      </c>
      <c r="E591" s="822"/>
      <c r="F591" s="822"/>
      <c r="G591" s="822"/>
      <c r="H591" s="4"/>
      <c r="I591" s="4"/>
      <c r="J591" s="4"/>
      <c r="K591" s="4"/>
    </row>
    <row r="592" spans="1:11" ht="14.1" customHeight="1">
      <c r="A592" s="4"/>
      <c r="B592" s="4"/>
      <c r="C592" s="125" t="s">
        <v>15</v>
      </c>
      <c r="D592" s="821" t="s">
        <v>326</v>
      </c>
      <c r="E592" s="822"/>
      <c r="F592" s="822"/>
      <c r="G592" s="822"/>
      <c r="H592" s="4"/>
      <c r="I592" s="4"/>
      <c r="J592" s="4"/>
      <c r="K592" s="4"/>
    </row>
    <row r="593" spans="1:11" ht="15" customHeight="1">
      <c r="A593" s="4"/>
      <c r="B593" s="4"/>
      <c r="C593" s="13"/>
      <c r="D593" s="131">
        <v>2021</v>
      </c>
      <c r="E593" s="131">
        <v>2022</v>
      </c>
      <c r="F593" s="131">
        <v>2023</v>
      </c>
      <c r="G593" s="131">
        <v>2024</v>
      </c>
      <c r="H593" s="4"/>
      <c r="I593" s="4"/>
      <c r="J593" s="4"/>
      <c r="K593" s="4"/>
    </row>
    <row r="594" spans="1:11" ht="15" customHeight="1">
      <c r="A594" s="4"/>
      <c r="B594" s="4"/>
      <c r="C594" s="12"/>
      <c r="D594" s="132" t="s">
        <v>7</v>
      </c>
      <c r="E594" s="132" t="s">
        <v>8</v>
      </c>
      <c r="F594" s="132" t="s">
        <v>8</v>
      </c>
      <c r="G594" s="132" t="s">
        <v>8</v>
      </c>
      <c r="H594" s="4"/>
      <c r="I594" s="4"/>
      <c r="J594" s="4"/>
      <c r="K594" s="4"/>
    </row>
    <row r="595" spans="1:11" ht="14.1" customHeight="1">
      <c r="A595" s="4"/>
      <c r="B595" s="4"/>
      <c r="C595" s="7" t="s">
        <v>16</v>
      </c>
      <c r="D595" s="133" t="s">
        <v>450</v>
      </c>
      <c r="E595" s="133" t="s">
        <v>474</v>
      </c>
      <c r="F595" s="133" t="s">
        <v>474</v>
      </c>
      <c r="G595" s="133" t="s">
        <v>2554</v>
      </c>
      <c r="H595" s="4"/>
      <c r="I595" s="4"/>
      <c r="J595" s="4"/>
      <c r="K595" s="4"/>
    </row>
    <row r="596" spans="1:11" ht="14.1" customHeight="1">
      <c r="A596" s="4"/>
      <c r="B596" s="4"/>
      <c r="C596" s="7" t="s">
        <v>680</v>
      </c>
      <c r="D596" s="133" t="s">
        <v>450</v>
      </c>
      <c r="E596" s="133" t="s">
        <v>474</v>
      </c>
      <c r="F596" s="133" t="s">
        <v>474</v>
      </c>
      <c r="G596" s="133" t="s">
        <v>2629</v>
      </c>
      <c r="H596" s="4"/>
      <c r="I596" s="4"/>
      <c r="J596" s="4"/>
      <c r="K596" s="4"/>
    </row>
    <row r="597" spans="1:11" ht="14.1" customHeight="1">
      <c r="A597" s="4"/>
      <c r="B597" s="4"/>
      <c r="C597" s="7" t="s">
        <v>676</v>
      </c>
      <c r="D597" s="133" t="s">
        <v>474</v>
      </c>
      <c r="E597" s="133" t="s">
        <v>474</v>
      </c>
      <c r="F597" s="133" t="s">
        <v>474</v>
      </c>
      <c r="G597" s="133" t="s">
        <v>2630</v>
      </c>
      <c r="H597" s="4"/>
      <c r="I597" s="4"/>
      <c r="J597" s="4"/>
      <c r="K597" s="4"/>
    </row>
    <row r="598" spans="1:11" ht="14.1" customHeight="1">
      <c r="A598" s="4"/>
      <c r="B598" s="4"/>
      <c r="C598" s="7" t="s">
        <v>477</v>
      </c>
      <c r="D598" s="133" t="s">
        <v>450</v>
      </c>
      <c r="E598" s="133" t="s">
        <v>450</v>
      </c>
      <c r="F598" s="133" t="s">
        <v>450</v>
      </c>
      <c r="G598" s="133" t="s">
        <v>450</v>
      </c>
      <c r="H598" s="4"/>
      <c r="I598" s="4"/>
      <c r="J598" s="4"/>
      <c r="K598" s="4"/>
    </row>
    <row r="599" spans="1:11" ht="14.1" customHeight="1">
      <c r="A599" s="4"/>
      <c r="B599" s="4"/>
      <c r="C599" s="7" t="s">
        <v>476</v>
      </c>
      <c r="D599" s="133" t="s">
        <v>450</v>
      </c>
      <c r="E599" s="133" t="s">
        <v>450</v>
      </c>
      <c r="F599" s="133" t="s">
        <v>450</v>
      </c>
      <c r="G599" s="133" t="s">
        <v>450</v>
      </c>
      <c r="H599" s="4"/>
      <c r="I599" s="4"/>
      <c r="J599" s="4"/>
      <c r="K599" s="4"/>
    </row>
    <row r="600" spans="1:11" ht="14.1" customHeight="1">
      <c r="A600" s="4"/>
      <c r="B600" s="4"/>
      <c r="C600" s="7" t="s">
        <v>22</v>
      </c>
      <c r="D600" s="133" t="s">
        <v>450</v>
      </c>
      <c r="E600" s="133" t="s">
        <v>450</v>
      </c>
      <c r="F600" s="133" t="s">
        <v>450</v>
      </c>
      <c r="G600" s="133" t="s">
        <v>450</v>
      </c>
      <c r="H600" s="4"/>
      <c r="I600" s="4"/>
      <c r="J600" s="4"/>
      <c r="K600" s="4"/>
    </row>
    <row r="601" spans="1:11" ht="14.1" customHeight="1">
      <c r="A601" s="4"/>
      <c r="B601" s="4"/>
      <c r="C601" s="823" t="s">
        <v>473</v>
      </c>
      <c r="D601" s="824"/>
      <c r="E601" s="824"/>
      <c r="F601" s="824"/>
      <c r="G601" s="824"/>
      <c r="H601" s="4"/>
      <c r="I601" s="4"/>
      <c r="J601" s="4"/>
      <c r="K601" s="4"/>
    </row>
    <row r="602" spans="1:11" ht="14.1" customHeight="1">
      <c r="A602" s="4"/>
      <c r="B602" s="4"/>
      <c r="C602" s="13"/>
      <c r="D602" s="131">
        <v>2021</v>
      </c>
      <c r="E602" s="131">
        <v>2022</v>
      </c>
      <c r="F602" s="131">
        <v>2023</v>
      </c>
      <c r="G602" s="131">
        <v>2024</v>
      </c>
      <c r="H602" s="4"/>
      <c r="I602" s="4"/>
      <c r="J602" s="4"/>
      <c r="K602" s="4"/>
    </row>
    <row r="603" spans="1:11" ht="14.1" customHeight="1">
      <c r="A603" s="4"/>
      <c r="B603" s="4"/>
      <c r="C603" s="12"/>
      <c r="D603" s="132" t="s">
        <v>7</v>
      </c>
      <c r="E603" s="132" t="s">
        <v>8</v>
      </c>
      <c r="F603" s="132" t="s">
        <v>8</v>
      </c>
      <c r="G603" s="132" t="s">
        <v>8</v>
      </c>
      <c r="H603" s="4"/>
      <c r="I603" s="4"/>
      <c r="J603" s="4"/>
      <c r="K603" s="4"/>
    </row>
    <row r="604" spans="1:11" ht="14.1" customHeight="1">
      <c r="A604" s="4"/>
      <c r="B604" s="4"/>
      <c r="C604" s="11" t="s">
        <v>470</v>
      </c>
      <c r="D604" s="21" t="s">
        <v>450</v>
      </c>
      <c r="E604" s="128">
        <v>0</v>
      </c>
      <c r="F604" s="128">
        <v>0</v>
      </c>
      <c r="G604" s="128">
        <v>0</v>
      </c>
      <c r="H604" s="4"/>
      <c r="I604" s="4"/>
      <c r="J604" s="4"/>
      <c r="K604" s="4"/>
    </row>
    <row r="605" spans="1:11" ht="14.1" customHeight="1">
      <c r="A605" s="4"/>
      <c r="B605" s="4"/>
      <c r="C605" s="11" t="s">
        <v>459</v>
      </c>
      <c r="D605" s="21" t="s">
        <v>450</v>
      </c>
      <c r="E605" s="128">
        <v>0</v>
      </c>
      <c r="F605" s="128">
        <v>0</v>
      </c>
      <c r="G605" s="128">
        <v>0</v>
      </c>
      <c r="H605" s="4"/>
      <c r="I605" s="4"/>
      <c r="J605" s="4"/>
      <c r="K605" s="4"/>
    </row>
    <row r="606" spans="1:11" ht="14.1" customHeight="1">
      <c r="A606" s="4"/>
      <c r="B606" s="4"/>
      <c r="C606" s="11" t="s">
        <v>463</v>
      </c>
      <c r="D606" s="21" t="s">
        <v>450</v>
      </c>
      <c r="E606" s="128">
        <v>0</v>
      </c>
      <c r="F606" s="128">
        <v>0</v>
      </c>
      <c r="G606" s="128">
        <v>0</v>
      </c>
      <c r="H606" s="4"/>
      <c r="I606" s="4"/>
      <c r="J606" s="4"/>
      <c r="K606" s="4"/>
    </row>
    <row r="607" spans="1:11" ht="14.1" customHeight="1">
      <c r="A607" s="4"/>
      <c r="B607" s="4"/>
      <c r="C607" s="11" t="s">
        <v>469</v>
      </c>
      <c r="D607" s="21" t="s">
        <v>450</v>
      </c>
      <c r="E607" s="128">
        <v>0</v>
      </c>
      <c r="F607" s="128">
        <v>0</v>
      </c>
      <c r="G607" s="128">
        <v>0</v>
      </c>
      <c r="H607" s="4"/>
      <c r="I607" s="4"/>
      <c r="J607" s="4"/>
      <c r="K607" s="4"/>
    </row>
    <row r="608" spans="1:11" ht="14.1" customHeight="1">
      <c r="A608" s="4"/>
      <c r="B608" s="4"/>
      <c r="C608" s="11" t="s">
        <v>459</v>
      </c>
      <c r="D608" s="21" t="s">
        <v>450</v>
      </c>
      <c r="E608" s="128">
        <v>0</v>
      </c>
      <c r="F608" s="128">
        <v>0</v>
      </c>
      <c r="G608" s="128">
        <v>0</v>
      </c>
      <c r="H608" s="4"/>
      <c r="I608" s="4"/>
      <c r="J608" s="4"/>
      <c r="K608" s="4"/>
    </row>
    <row r="609" spans="1:11" ht="14.1" customHeight="1">
      <c r="A609" s="4"/>
      <c r="B609" s="4"/>
      <c r="C609" s="11" t="s">
        <v>463</v>
      </c>
      <c r="D609" s="21" t="s">
        <v>450</v>
      </c>
      <c r="E609" s="128">
        <v>0</v>
      </c>
      <c r="F609" s="128">
        <v>0</v>
      </c>
      <c r="G609" s="128">
        <v>0</v>
      </c>
      <c r="H609" s="4"/>
      <c r="I609" s="4"/>
      <c r="J609" s="4"/>
      <c r="K609" s="4"/>
    </row>
    <row r="610" spans="1:11" ht="14.1" customHeight="1">
      <c r="A610" s="4"/>
      <c r="B610" s="4"/>
      <c r="C610" s="11" t="s">
        <v>468</v>
      </c>
      <c r="D610" s="21" t="s">
        <v>450</v>
      </c>
      <c r="E610" s="128">
        <v>0</v>
      </c>
      <c r="F610" s="128">
        <v>0</v>
      </c>
      <c r="G610" s="128">
        <v>0</v>
      </c>
      <c r="H610" s="4"/>
      <c r="I610" s="4"/>
      <c r="J610" s="4"/>
      <c r="K610" s="4"/>
    </row>
    <row r="611" spans="1:11" ht="14.1" customHeight="1">
      <c r="A611" s="4"/>
      <c r="B611" s="4"/>
      <c r="C611" s="11" t="s">
        <v>459</v>
      </c>
      <c r="D611" s="21" t="s">
        <v>450</v>
      </c>
      <c r="E611" s="128">
        <v>0</v>
      </c>
      <c r="F611" s="128">
        <v>0</v>
      </c>
      <c r="G611" s="128">
        <v>0</v>
      </c>
      <c r="H611" s="4"/>
      <c r="I611" s="4"/>
      <c r="J611" s="4"/>
      <c r="K611" s="4"/>
    </row>
    <row r="612" spans="1:11" ht="14.1" customHeight="1">
      <c r="A612" s="4"/>
      <c r="B612" s="4"/>
      <c r="C612" s="11" t="s">
        <v>463</v>
      </c>
      <c r="D612" s="21" t="s">
        <v>450</v>
      </c>
      <c r="E612" s="128">
        <v>0</v>
      </c>
      <c r="F612" s="128">
        <v>0</v>
      </c>
      <c r="G612" s="128">
        <v>0</v>
      </c>
      <c r="H612" s="4"/>
      <c r="I612" s="4"/>
      <c r="J612" s="4"/>
      <c r="K612" s="4"/>
    </row>
    <row r="613" spans="1:11" ht="14.1" customHeight="1">
      <c r="A613" s="4"/>
      <c r="B613" s="4"/>
      <c r="C613" s="11" t="s">
        <v>467</v>
      </c>
      <c r="D613" s="21" t="s">
        <v>450</v>
      </c>
      <c r="E613" s="128">
        <v>0</v>
      </c>
      <c r="F613" s="128">
        <v>0</v>
      </c>
      <c r="G613" s="128">
        <v>0</v>
      </c>
      <c r="H613" s="4"/>
      <c r="I613" s="4"/>
      <c r="J613" s="4"/>
      <c r="K613" s="4"/>
    </row>
    <row r="614" spans="1:11" ht="14.1" customHeight="1">
      <c r="A614" s="4"/>
      <c r="B614" s="4"/>
      <c r="C614" s="11" t="s">
        <v>459</v>
      </c>
      <c r="D614" s="21" t="s">
        <v>450</v>
      </c>
      <c r="E614" s="128">
        <v>0</v>
      </c>
      <c r="F614" s="128">
        <v>0</v>
      </c>
      <c r="G614" s="128">
        <v>0</v>
      </c>
      <c r="H614" s="4"/>
      <c r="I614" s="4"/>
      <c r="J614" s="4"/>
      <c r="K614" s="4"/>
    </row>
    <row r="615" spans="1:11" ht="14.1" customHeight="1">
      <c r="A615" s="4"/>
      <c r="B615" s="4"/>
      <c r="C615" s="11" t="s">
        <v>463</v>
      </c>
      <c r="D615" s="21" t="s">
        <v>450</v>
      </c>
      <c r="E615" s="128">
        <v>0</v>
      </c>
      <c r="F615" s="128">
        <v>0</v>
      </c>
      <c r="G615" s="128">
        <v>0</v>
      </c>
      <c r="H615" s="4"/>
      <c r="I615" s="4"/>
      <c r="J615" s="4"/>
      <c r="K615" s="4"/>
    </row>
    <row r="616" spans="1:11" ht="14.1" customHeight="1">
      <c r="A616" s="4"/>
      <c r="B616" s="4"/>
      <c r="C616" s="11" t="s">
        <v>472</v>
      </c>
      <c r="D616" s="21" t="s">
        <v>450</v>
      </c>
      <c r="E616" s="128">
        <v>0</v>
      </c>
      <c r="F616" s="128">
        <v>0</v>
      </c>
      <c r="G616" s="128">
        <v>0</v>
      </c>
      <c r="H616" s="4"/>
      <c r="I616" s="4"/>
      <c r="J616" s="4"/>
      <c r="K616" s="4"/>
    </row>
    <row r="617" spans="1:11" ht="14.1" customHeight="1">
      <c r="A617" s="4"/>
      <c r="B617" s="4"/>
      <c r="C617" s="11" t="s">
        <v>459</v>
      </c>
      <c r="D617" s="21" t="s">
        <v>450</v>
      </c>
      <c r="E617" s="128">
        <v>0</v>
      </c>
      <c r="F617" s="128">
        <v>0</v>
      </c>
      <c r="G617" s="128">
        <v>0</v>
      </c>
      <c r="H617" s="4"/>
      <c r="I617" s="4"/>
      <c r="J617" s="4"/>
      <c r="K617" s="4"/>
    </row>
    <row r="618" spans="1:11" ht="14.1" customHeight="1">
      <c r="A618" s="4"/>
      <c r="B618" s="4"/>
      <c r="C618" s="11" t="s">
        <v>463</v>
      </c>
      <c r="D618" s="21" t="s">
        <v>450</v>
      </c>
      <c r="E618" s="128">
        <v>0</v>
      </c>
      <c r="F618" s="128">
        <v>0</v>
      </c>
      <c r="G618" s="128">
        <v>0</v>
      </c>
      <c r="H618" s="4"/>
      <c r="I618" s="4"/>
      <c r="J618" s="4"/>
      <c r="K618" s="4"/>
    </row>
    <row r="619" spans="1:11" ht="14.1" customHeight="1">
      <c r="A619" s="4"/>
      <c r="B619" s="4"/>
      <c r="C619" s="11" t="s">
        <v>465</v>
      </c>
      <c r="D619" s="21" t="s">
        <v>450</v>
      </c>
      <c r="E619" s="128">
        <v>0</v>
      </c>
      <c r="F619" s="128">
        <v>0</v>
      </c>
      <c r="G619" s="128">
        <v>0</v>
      </c>
      <c r="H619" s="4"/>
      <c r="I619" s="4"/>
      <c r="J619" s="4"/>
      <c r="K619" s="4"/>
    </row>
    <row r="620" spans="1:11" ht="14.1" customHeight="1">
      <c r="A620" s="4"/>
      <c r="B620" s="4"/>
      <c r="C620" s="11" t="s">
        <v>459</v>
      </c>
      <c r="D620" s="21" t="s">
        <v>450</v>
      </c>
      <c r="E620" s="128">
        <v>0</v>
      </c>
      <c r="F620" s="128">
        <v>0</v>
      </c>
      <c r="G620" s="128">
        <v>0</v>
      </c>
      <c r="H620" s="4"/>
      <c r="I620" s="4"/>
      <c r="J620" s="4"/>
      <c r="K620" s="4"/>
    </row>
    <row r="621" spans="1:11" ht="14.1" customHeight="1">
      <c r="A621" s="4"/>
      <c r="B621" s="4"/>
      <c r="C621" s="11" t="s">
        <v>463</v>
      </c>
      <c r="D621" s="21" t="s">
        <v>450</v>
      </c>
      <c r="E621" s="128">
        <v>0</v>
      </c>
      <c r="F621" s="128">
        <v>0</v>
      </c>
      <c r="G621" s="128">
        <v>0</v>
      </c>
      <c r="H621" s="4"/>
      <c r="I621" s="4"/>
      <c r="J621" s="4"/>
      <c r="K621" s="4"/>
    </row>
    <row r="622" spans="1:11" ht="14.1" customHeight="1">
      <c r="A622" s="4"/>
      <c r="B622" s="4"/>
      <c r="C622" s="11" t="s">
        <v>464</v>
      </c>
      <c r="D622" s="21" t="s">
        <v>450</v>
      </c>
      <c r="E622" s="128">
        <v>0</v>
      </c>
      <c r="F622" s="128">
        <v>0</v>
      </c>
      <c r="G622" s="128">
        <v>0</v>
      </c>
      <c r="H622" s="4"/>
      <c r="I622" s="4"/>
      <c r="J622" s="4"/>
      <c r="K622" s="4"/>
    </row>
    <row r="623" spans="1:11" ht="14.1" customHeight="1">
      <c r="A623" s="4"/>
      <c r="B623" s="4"/>
      <c r="C623" s="11" t="s">
        <v>459</v>
      </c>
      <c r="D623" s="21" t="s">
        <v>450</v>
      </c>
      <c r="E623" s="128">
        <v>0</v>
      </c>
      <c r="F623" s="128">
        <v>0</v>
      </c>
      <c r="G623" s="128">
        <v>0</v>
      </c>
      <c r="H623" s="4"/>
      <c r="I623" s="4"/>
      <c r="J623" s="4"/>
      <c r="K623" s="4"/>
    </row>
    <row r="624" spans="1:11" ht="14.1" customHeight="1">
      <c r="A624" s="4"/>
      <c r="B624" s="4"/>
      <c r="C624" s="11" t="s">
        <v>463</v>
      </c>
      <c r="D624" s="21" t="s">
        <v>450</v>
      </c>
      <c r="E624" s="128">
        <v>0</v>
      </c>
      <c r="F624" s="128">
        <v>0</v>
      </c>
      <c r="G624" s="128">
        <v>0</v>
      </c>
      <c r="H624" s="4"/>
      <c r="I624" s="4"/>
      <c r="J624" s="4"/>
      <c r="K624" s="4"/>
    </row>
    <row r="625" spans="1:11" ht="14.1" customHeight="1">
      <c r="A625" s="4"/>
      <c r="B625" s="4"/>
      <c r="C625" s="11" t="s">
        <v>462</v>
      </c>
      <c r="D625" s="21" t="s">
        <v>450</v>
      </c>
      <c r="E625" s="128">
        <v>0</v>
      </c>
      <c r="F625" s="128">
        <v>0</v>
      </c>
      <c r="G625" s="128">
        <v>0</v>
      </c>
      <c r="H625" s="4"/>
      <c r="I625" s="4"/>
      <c r="J625" s="4"/>
      <c r="K625" s="4"/>
    </row>
    <row r="626" spans="1:11" ht="14.1" customHeight="1">
      <c r="A626" s="4"/>
      <c r="B626" s="4"/>
      <c r="C626" s="11" t="s">
        <v>459</v>
      </c>
      <c r="D626" s="21" t="s">
        <v>450</v>
      </c>
      <c r="E626" s="128">
        <v>0</v>
      </c>
      <c r="F626" s="128">
        <v>0</v>
      </c>
      <c r="G626" s="128">
        <v>0</v>
      </c>
      <c r="H626" s="4"/>
      <c r="I626" s="4"/>
      <c r="J626" s="4"/>
      <c r="K626" s="4"/>
    </row>
    <row r="627" spans="1:11" ht="14.1" customHeight="1">
      <c r="A627" s="4"/>
      <c r="B627" s="4"/>
      <c r="C627" s="11" t="s">
        <v>458</v>
      </c>
      <c r="D627" s="21" t="s">
        <v>450</v>
      </c>
      <c r="E627" s="128">
        <v>0</v>
      </c>
      <c r="F627" s="128">
        <v>0</v>
      </c>
      <c r="G627" s="128">
        <v>0</v>
      </c>
      <c r="H627" s="4"/>
      <c r="I627" s="4"/>
      <c r="J627" s="4"/>
      <c r="K627" s="4"/>
    </row>
    <row r="628" spans="1:11" ht="14.1" customHeight="1">
      <c r="A628" s="4"/>
      <c r="B628" s="4"/>
      <c r="C628" s="11" t="s">
        <v>457</v>
      </c>
      <c r="D628" s="21" t="s">
        <v>450</v>
      </c>
      <c r="E628" s="128">
        <v>0</v>
      </c>
      <c r="F628" s="128">
        <v>0</v>
      </c>
      <c r="G628" s="128">
        <v>0</v>
      </c>
      <c r="H628" s="4"/>
      <c r="I628" s="4"/>
      <c r="J628" s="4"/>
      <c r="K628" s="4"/>
    </row>
    <row r="629" spans="1:11" ht="14.1" customHeight="1">
      <c r="A629" s="4"/>
      <c r="B629" s="4"/>
      <c r="C629" s="11" t="s">
        <v>456</v>
      </c>
      <c r="D629" s="21" t="s">
        <v>450</v>
      </c>
      <c r="E629" s="128">
        <v>0</v>
      </c>
      <c r="F629" s="128">
        <v>0</v>
      </c>
      <c r="G629" s="128">
        <v>0</v>
      </c>
      <c r="H629" s="4"/>
      <c r="I629" s="4"/>
      <c r="J629" s="4"/>
      <c r="K629" s="4"/>
    </row>
    <row r="630" spans="1:11" ht="14.1" customHeight="1">
      <c r="A630" s="4"/>
      <c r="B630" s="4"/>
      <c r="C630" s="11" t="s">
        <v>455</v>
      </c>
      <c r="D630" s="21" t="s">
        <v>450</v>
      </c>
      <c r="E630" s="128">
        <v>0</v>
      </c>
      <c r="F630" s="128">
        <v>0</v>
      </c>
      <c r="G630" s="128">
        <v>0</v>
      </c>
      <c r="H630" s="4"/>
      <c r="I630" s="4"/>
      <c r="J630" s="4"/>
      <c r="K630" s="4"/>
    </row>
    <row r="631" spans="1:11" ht="14.1" customHeight="1">
      <c r="A631" s="4"/>
      <c r="B631" s="4"/>
      <c r="C631" s="11" t="s">
        <v>461</v>
      </c>
      <c r="D631" s="21" t="s">
        <v>450</v>
      </c>
      <c r="E631" s="128">
        <v>0</v>
      </c>
      <c r="F631" s="128">
        <v>0</v>
      </c>
      <c r="G631" s="128">
        <v>5200000</v>
      </c>
      <c r="H631" s="4"/>
      <c r="I631" s="4"/>
      <c r="J631" s="4"/>
      <c r="K631" s="4"/>
    </row>
    <row r="632" spans="1:11" ht="14.1" customHeight="1">
      <c r="A632" s="4"/>
      <c r="B632" s="4"/>
      <c r="C632" s="11" t="s">
        <v>459</v>
      </c>
      <c r="D632" s="21" t="s">
        <v>450</v>
      </c>
      <c r="E632" s="128">
        <v>0</v>
      </c>
      <c r="F632" s="128">
        <v>0</v>
      </c>
      <c r="G632" s="128">
        <v>5200000</v>
      </c>
      <c r="H632" s="4"/>
      <c r="I632" s="4"/>
      <c r="J632" s="4"/>
      <c r="K632" s="4"/>
    </row>
    <row r="633" spans="1:11" ht="14.1" customHeight="1">
      <c r="A633" s="4"/>
      <c r="B633" s="4"/>
      <c r="C633" s="11" t="s">
        <v>458</v>
      </c>
      <c r="D633" s="21" t="s">
        <v>450</v>
      </c>
      <c r="E633" s="128">
        <v>0</v>
      </c>
      <c r="F633" s="128">
        <v>0</v>
      </c>
      <c r="G633" s="128">
        <v>0</v>
      </c>
      <c r="H633" s="4"/>
      <c r="I633" s="4"/>
      <c r="J633" s="4"/>
      <c r="K633" s="4"/>
    </row>
    <row r="634" spans="1:11" ht="14.1" customHeight="1">
      <c r="A634" s="4"/>
      <c r="B634" s="4"/>
      <c r="C634" s="11" t="s">
        <v>457</v>
      </c>
      <c r="D634" s="21" t="s">
        <v>450</v>
      </c>
      <c r="E634" s="128">
        <v>0</v>
      </c>
      <c r="F634" s="128">
        <v>0</v>
      </c>
      <c r="G634" s="128">
        <v>0</v>
      </c>
      <c r="H634" s="4"/>
      <c r="I634" s="4"/>
      <c r="J634" s="4"/>
      <c r="K634" s="4"/>
    </row>
    <row r="635" spans="1:11" ht="14.1" customHeight="1">
      <c r="A635" s="4"/>
      <c r="B635" s="4"/>
      <c r="C635" s="11" t="s">
        <v>456</v>
      </c>
      <c r="D635" s="21" t="s">
        <v>450</v>
      </c>
      <c r="E635" s="128">
        <v>0</v>
      </c>
      <c r="F635" s="128">
        <v>0</v>
      </c>
      <c r="G635" s="128">
        <v>0</v>
      </c>
      <c r="H635" s="4"/>
      <c r="I635" s="4"/>
      <c r="J635" s="4"/>
      <c r="K635" s="4"/>
    </row>
    <row r="636" spans="1:11" ht="14.1" customHeight="1">
      <c r="A636" s="4"/>
      <c r="B636" s="4"/>
      <c r="C636" s="11" t="s">
        <v>455</v>
      </c>
      <c r="D636" s="21" t="s">
        <v>450</v>
      </c>
      <c r="E636" s="128">
        <v>0</v>
      </c>
      <c r="F636" s="128">
        <v>0</v>
      </c>
      <c r="G636" s="128">
        <v>0</v>
      </c>
      <c r="H636" s="4"/>
      <c r="I636" s="4"/>
      <c r="J636" s="4"/>
      <c r="K636" s="4"/>
    </row>
    <row r="637" spans="1:11" ht="14.1" customHeight="1">
      <c r="A637" s="4"/>
      <c r="B637" s="4"/>
      <c r="C637" s="11" t="s">
        <v>460</v>
      </c>
      <c r="D637" s="21" t="s">
        <v>450</v>
      </c>
      <c r="E637" s="128">
        <v>0</v>
      </c>
      <c r="F637" s="128">
        <v>0</v>
      </c>
      <c r="G637" s="128">
        <v>0</v>
      </c>
      <c r="H637" s="4"/>
      <c r="I637" s="4"/>
      <c r="J637" s="4"/>
      <c r="K637" s="4"/>
    </row>
    <row r="638" spans="1:11" ht="14.1" customHeight="1">
      <c r="A638" s="4"/>
      <c r="B638" s="4"/>
      <c r="C638" s="11" t="s">
        <v>459</v>
      </c>
      <c r="D638" s="21" t="s">
        <v>450</v>
      </c>
      <c r="E638" s="128">
        <v>0</v>
      </c>
      <c r="F638" s="128">
        <v>0</v>
      </c>
      <c r="G638" s="128">
        <v>0</v>
      </c>
      <c r="H638" s="4"/>
      <c r="I638" s="4"/>
      <c r="J638" s="4"/>
      <c r="K638" s="4"/>
    </row>
    <row r="639" spans="1:11" ht="14.1" customHeight="1">
      <c r="A639" s="4"/>
      <c r="B639" s="4"/>
      <c r="C639" s="11" t="s">
        <v>458</v>
      </c>
      <c r="D639" s="21" t="s">
        <v>450</v>
      </c>
      <c r="E639" s="128">
        <v>0</v>
      </c>
      <c r="F639" s="128">
        <v>0</v>
      </c>
      <c r="G639" s="128">
        <v>0</v>
      </c>
      <c r="H639" s="4"/>
      <c r="I639" s="4"/>
      <c r="J639" s="4"/>
      <c r="K639" s="4"/>
    </row>
    <row r="640" spans="1:11" ht="14.1" customHeight="1">
      <c r="A640" s="4"/>
      <c r="B640" s="4"/>
      <c r="C640" s="11" t="s">
        <v>457</v>
      </c>
      <c r="D640" s="21" t="s">
        <v>450</v>
      </c>
      <c r="E640" s="128">
        <v>0</v>
      </c>
      <c r="F640" s="128">
        <v>0</v>
      </c>
      <c r="G640" s="128">
        <v>0</v>
      </c>
      <c r="H640" s="4"/>
      <c r="I640" s="4"/>
      <c r="J640" s="4"/>
      <c r="K640" s="4"/>
    </row>
    <row r="641" spans="1:11" ht="14.1" customHeight="1">
      <c r="A641" s="4"/>
      <c r="B641" s="4"/>
      <c r="C641" s="11" t="s">
        <v>456</v>
      </c>
      <c r="D641" s="21" t="s">
        <v>450</v>
      </c>
      <c r="E641" s="128">
        <v>0</v>
      </c>
      <c r="F641" s="128">
        <v>0</v>
      </c>
      <c r="G641" s="128">
        <v>0</v>
      </c>
      <c r="H641" s="4"/>
      <c r="I641" s="4"/>
      <c r="J641" s="4"/>
      <c r="K641" s="4"/>
    </row>
    <row r="642" spans="1:11" ht="14.1" customHeight="1">
      <c r="A642" s="4"/>
      <c r="B642" s="4"/>
      <c r="C642" s="11" t="s">
        <v>455</v>
      </c>
      <c r="D642" s="21" t="s">
        <v>450</v>
      </c>
      <c r="E642" s="128">
        <v>0</v>
      </c>
      <c r="F642" s="128">
        <v>0</v>
      </c>
      <c r="G642" s="128">
        <v>0</v>
      </c>
      <c r="H642" s="4"/>
      <c r="I642" s="4"/>
      <c r="J642" s="4"/>
      <c r="K642" s="4"/>
    </row>
    <row r="643" spans="1:11" ht="14.1" customHeight="1">
      <c r="A643" s="4"/>
      <c r="B643" s="4"/>
      <c r="C643" s="11" t="s">
        <v>454</v>
      </c>
      <c r="D643" s="21" t="s">
        <v>450</v>
      </c>
      <c r="E643" s="128">
        <v>0</v>
      </c>
      <c r="F643" s="128">
        <v>0</v>
      </c>
      <c r="G643" s="128">
        <v>0</v>
      </c>
      <c r="H643" s="4"/>
      <c r="I643" s="4"/>
      <c r="J643" s="4"/>
      <c r="K643" s="4"/>
    </row>
    <row r="644" spans="1:11" ht="14.1" customHeight="1">
      <c r="A644" s="4"/>
      <c r="B644" s="4"/>
      <c r="C644" s="11" t="s">
        <v>453</v>
      </c>
      <c r="D644" s="21" t="s">
        <v>450</v>
      </c>
      <c r="E644" s="128">
        <v>0</v>
      </c>
      <c r="F644" s="128">
        <v>0</v>
      </c>
      <c r="G644" s="128">
        <v>0</v>
      </c>
      <c r="H644" s="4"/>
      <c r="I644" s="4"/>
      <c r="J644" s="4"/>
      <c r="K644" s="4"/>
    </row>
    <row r="645" spans="1:11" ht="14.1" customHeight="1">
      <c r="A645" s="4"/>
      <c r="B645" s="4"/>
      <c r="C645" s="10" t="s">
        <v>165</v>
      </c>
      <c r="D645" s="128">
        <v>0</v>
      </c>
      <c r="E645" s="128">
        <v>0</v>
      </c>
      <c r="F645" s="128">
        <v>0</v>
      </c>
      <c r="G645" s="128">
        <v>5200000</v>
      </c>
      <c r="H645" s="4"/>
      <c r="I645" s="4"/>
      <c r="J645" s="4"/>
      <c r="K645" s="4"/>
    </row>
    <row r="646" spans="1:11" ht="14.1" customHeight="1">
      <c r="A646" s="4"/>
      <c r="B646" s="4"/>
      <c r="C646" s="14" t="s">
        <v>484</v>
      </c>
      <c r="D646" s="825" t="s">
        <v>2631</v>
      </c>
      <c r="E646" s="826"/>
      <c r="F646" s="826"/>
      <c r="G646" s="826"/>
      <c r="H646" s="4"/>
      <c r="I646" s="4"/>
      <c r="J646" s="4"/>
      <c r="K646" s="4"/>
    </row>
    <row r="647" spans="1:11" ht="14.1" customHeight="1">
      <c r="A647" s="4"/>
      <c r="B647" s="4"/>
      <c r="C647" s="125" t="s">
        <v>482</v>
      </c>
      <c r="D647" s="821" t="s">
        <v>450</v>
      </c>
      <c r="E647" s="822"/>
      <c r="F647" s="822"/>
      <c r="G647" s="822"/>
      <c r="H647" s="4"/>
      <c r="I647" s="4"/>
      <c r="J647" s="4"/>
      <c r="K647" s="4"/>
    </row>
    <row r="648" spans="1:11" ht="14.1" customHeight="1">
      <c r="A648" s="4"/>
      <c r="B648" s="4"/>
      <c r="C648" s="125" t="s">
        <v>15</v>
      </c>
      <c r="D648" s="821" t="s">
        <v>2632</v>
      </c>
      <c r="E648" s="822"/>
      <c r="F648" s="822"/>
      <c r="G648" s="822"/>
      <c r="H648" s="4"/>
      <c r="I648" s="4"/>
      <c r="J648" s="4"/>
      <c r="K648" s="4"/>
    </row>
    <row r="649" spans="1:11" ht="15" customHeight="1">
      <c r="A649" s="4"/>
      <c r="B649" s="4"/>
      <c r="C649" s="13"/>
      <c r="D649" s="131">
        <v>2021</v>
      </c>
      <c r="E649" s="131">
        <v>2022</v>
      </c>
      <c r="F649" s="131">
        <v>2023</v>
      </c>
      <c r="G649" s="131">
        <v>2024</v>
      </c>
      <c r="H649" s="4"/>
      <c r="I649" s="4"/>
      <c r="J649" s="4"/>
      <c r="K649" s="4"/>
    </row>
    <row r="650" spans="1:11" ht="15" customHeight="1">
      <c r="A650" s="4"/>
      <c r="B650" s="4"/>
      <c r="C650" s="12"/>
      <c r="D650" s="132" t="s">
        <v>7</v>
      </c>
      <c r="E650" s="132" t="s">
        <v>8</v>
      </c>
      <c r="F650" s="132" t="s">
        <v>8</v>
      </c>
      <c r="G650" s="132" t="s">
        <v>8</v>
      </c>
      <c r="H650" s="4"/>
      <c r="I650" s="4"/>
      <c r="J650" s="4"/>
      <c r="K650" s="4"/>
    </row>
    <row r="651" spans="1:11" ht="14.1" customHeight="1">
      <c r="A651" s="4"/>
      <c r="B651" s="4"/>
      <c r="C651" s="7" t="s">
        <v>16</v>
      </c>
      <c r="D651" s="133" t="s">
        <v>450</v>
      </c>
      <c r="E651" s="133" t="s">
        <v>474</v>
      </c>
      <c r="F651" s="133" t="s">
        <v>531</v>
      </c>
      <c r="G651" s="133" t="s">
        <v>474</v>
      </c>
      <c r="H651" s="4"/>
      <c r="I651" s="4"/>
      <c r="J651" s="4"/>
      <c r="K651" s="4"/>
    </row>
    <row r="652" spans="1:11" ht="14.1" customHeight="1">
      <c r="A652" s="4"/>
      <c r="B652" s="4"/>
      <c r="C652" s="7" t="s">
        <v>680</v>
      </c>
      <c r="D652" s="133" t="s">
        <v>450</v>
      </c>
      <c r="E652" s="133" t="s">
        <v>474</v>
      </c>
      <c r="F652" s="133" t="s">
        <v>1399</v>
      </c>
      <c r="G652" s="133" t="s">
        <v>474</v>
      </c>
      <c r="H652" s="4"/>
      <c r="I652" s="4"/>
      <c r="J652" s="4"/>
      <c r="K652" s="4"/>
    </row>
    <row r="653" spans="1:11" ht="14.1" customHeight="1">
      <c r="A653" s="4"/>
      <c r="B653" s="4"/>
      <c r="C653" s="7" t="s">
        <v>676</v>
      </c>
      <c r="D653" s="133" t="s">
        <v>474</v>
      </c>
      <c r="E653" s="133" t="s">
        <v>474</v>
      </c>
      <c r="F653" s="133" t="s">
        <v>1399</v>
      </c>
      <c r="G653" s="133" t="s">
        <v>474</v>
      </c>
      <c r="H653" s="4"/>
      <c r="I653" s="4"/>
      <c r="J653" s="4"/>
      <c r="K653" s="4"/>
    </row>
    <row r="654" spans="1:11" ht="14.1" customHeight="1">
      <c r="A654" s="4"/>
      <c r="B654" s="4"/>
      <c r="C654" s="7" t="s">
        <v>477</v>
      </c>
      <c r="D654" s="133" t="s">
        <v>450</v>
      </c>
      <c r="E654" s="133" t="s">
        <v>450</v>
      </c>
      <c r="F654" s="133" t="s">
        <v>450</v>
      </c>
      <c r="G654" s="133" t="s">
        <v>583</v>
      </c>
      <c r="H654" s="4"/>
      <c r="I654" s="4"/>
      <c r="J654" s="4"/>
      <c r="K654" s="4"/>
    </row>
    <row r="655" spans="1:11" ht="14.1" customHeight="1">
      <c r="A655" s="4"/>
      <c r="B655" s="4"/>
      <c r="C655" s="7" t="s">
        <v>476</v>
      </c>
      <c r="D655" s="133" t="s">
        <v>450</v>
      </c>
      <c r="E655" s="133" t="s">
        <v>450</v>
      </c>
      <c r="F655" s="133" t="s">
        <v>450</v>
      </c>
      <c r="G655" s="133" t="s">
        <v>583</v>
      </c>
      <c r="H655" s="4"/>
      <c r="I655" s="4"/>
      <c r="J655" s="4"/>
      <c r="K655" s="4"/>
    </row>
    <row r="656" spans="1:11" ht="14.1" customHeight="1">
      <c r="A656" s="4"/>
      <c r="B656" s="4"/>
      <c r="C656" s="7" t="s">
        <v>22</v>
      </c>
      <c r="D656" s="133" t="s">
        <v>450</v>
      </c>
      <c r="E656" s="133" t="s">
        <v>450</v>
      </c>
      <c r="F656" s="133" t="s">
        <v>450</v>
      </c>
      <c r="G656" s="133" t="s">
        <v>583</v>
      </c>
      <c r="H656" s="4"/>
      <c r="I656" s="4"/>
      <c r="J656" s="4"/>
      <c r="K656" s="4"/>
    </row>
    <row r="657" spans="1:11" ht="14.1" customHeight="1">
      <c r="A657" s="4"/>
      <c r="B657" s="4"/>
      <c r="C657" s="823" t="s">
        <v>473</v>
      </c>
      <c r="D657" s="824"/>
      <c r="E657" s="824"/>
      <c r="F657" s="824"/>
      <c r="G657" s="824"/>
      <c r="H657" s="4"/>
      <c r="I657" s="4"/>
      <c r="J657" s="4"/>
      <c r="K657" s="4"/>
    </row>
    <row r="658" spans="1:11" ht="14.1" customHeight="1">
      <c r="A658" s="4"/>
      <c r="B658" s="4"/>
      <c r="C658" s="13"/>
      <c r="D658" s="131">
        <v>2021</v>
      </c>
      <c r="E658" s="131">
        <v>2022</v>
      </c>
      <c r="F658" s="131">
        <v>2023</v>
      </c>
      <c r="G658" s="131">
        <v>2024</v>
      </c>
      <c r="H658" s="4"/>
      <c r="I658" s="4"/>
      <c r="J658" s="4"/>
      <c r="K658" s="4"/>
    </row>
    <row r="659" spans="1:11" ht="14.1" customHeight="1">
      <c r="A659" s="4"/>
      <c r="B659" s="4"/>
      <c r="C659" s="12"/>
      <c r="D659" s="132" t="s">
        <v>7</v>
      </c>
      <c r="E659" s="132" t="s">
        <v>8</v>
      </c>
      <c r="F659" s="132" t="s">
        <v>8</v>
      </c>
      <c r="G659" s="132" t="s">
        <v>8</v>
      </c>
      <c r="H659" s="4"/>
      <c r="I659" s="4"/>
      <c r="J659" s="4"/>
      <c r="K659" s="4"/>
    </row>
    <row r="660" spans="1:11" ht="14.1" customHeight="1">
      <c r="A660" s="4"/>
      <c r="B660" s="4"/>
      <c r="C660" s="11" t="s">
        <v>470</v>
      </c>
      <c r="D660" s="21" t="s">
        <v>450</v>
      </c>
      <c r="E660" s="128">
        <v>0</v>
      </c>
      <c r="F660" s="128">
        <v>0</v>
      </c>
      <c r="G660" s="128">
        <v>0</v>
      </c>
      <c r="H660" s="4"/>
      <c r="I660" s="4"/>
      <c r="J660" s="4"/>
      <c r="K660" s="4"/>
    </row>
    <row r="661" spans="1:11" ht="14.1" customHeight="1">
      <c r="A661" s="4"/>
      <c r="B661" s="4"/>
      <c r="C661" s="11" t="s">
        <v>459</v>
      </c>
      <c r="D661" s="21" t="s">
        <v>450</v>
      </c>
      <c r="E661" s="128">
        <v>0</v>
      </c>
      <c r="F661" s="128">
        <v>0</v>
      </c>
      <c r="G661" s="128">
        <v>0</v>
      </c>
      <c r="H661" s="4"/>
      <c r="I661" s="4"/>
      <c r="J661" s="4"/>
      <c r="K661" s="4"/>
    </row>
    <row r="662" spans="1:11" ht="14.1" customHeight="1">
      <c r="A662" s="4"/>
      <c r="B662" s="4"/>
      <c r="C662" s="11" t="s">
        <v>463</v>
      </c>
      <c r="D662" s="21" t="s">
        <v>450</v>
      </c>
      <c r="E662" s="128">
        <v>0</v>
      </c>
      <c r="F662" s="128">
        <v>0</v>
      </c>
      <c r="G662" s="128">
        <v>0</v>
      </c>
      <c r="H662" s="4"/>
      <c r="I662" s="4"/>
      <c r="J662" s="4"/>
      <c r="K662" s="4"/>
    </row>
    <row r="663" spans="1:11" ht="14.1" customHeight="1">
      <c r="A663" s="4"/>
      <c r="B663" s="4"/>
      <c r="C663" s="11" t="s">
        <v>469</v>
      </c>
      <c r="D663" s="21" t="s">
        <v>450</v>
      </c>
      <c r="E663" s="128">
        <v>0</v>
      </c>
      <c r="F663" s="128">
        <v>0</v>
      </c>
      <c r="G663" s="128">
        <v>0</v>
      </c>
      <c r="H663" s="4"/>
      <c r="I663" s="4"/>
      <c r="J663" s="4"/>
      <c r="K663" s="4"/>
    </row>
    <row r="664" spans="1:11" ht="14.1" customHeight="1">
      <c r="A664" s="4"/>
      <c r="B664" s="4"/>
      <c r="C664" s="11" t="s">
        <v>459</v>
      </c>
      <c r="D664" s="21" t="s">
        <v>450</v>
      </c>
      <c r="E664" s="128">
        <v>0</v>
      </c>
      <c r="F664" s="128">
        <v>0</v>
      </c>
      <c r="G664" s="128">
        <v>0</v>
      </c>
      <c r="H664" s="4"/>
      <c r="I664" s="4"/>
      <c r="J664" s="4"/>
      <c r="K664" s="4"/>
    </row>
    <row r="665" spans="1:11" ht="14.1" customHeight="1">
      <c r="A665" s="4"/>
      <c r="B665" s="4"/>
      <c r="C665" s="11" t="s">
        <v>463</v>
      </c>
      <c r="D665" s="21" t="s">
        <v>450</v>
      </c>
      <c r="E665" s="128">
        <v>0</v>
      </c>
      <c r="F665" s="128">
        <v>0</v>
      </c>
      <c r="G665" s="128">
        <v>0</v>
      </c>
      <c r="H665" s="4"/>
      <c r="I665" s="4"/>
      <c r="J665" s="4"/>
      <c r="K665" s="4"/>
    </row>
    <row r="666" spans="1:11" ht="14.1" customHeight="1">
      <c r="A666" s="4"/>
      <c r="B666" s="4"/>
      <c r="C666" s="11" t="s">
        <v>468</v>
      </c>
      <c r="D666" s="21" t="s">
        <v>450</v>
      </c>
      <c r="E666" s="128">
        <v>0</v>
      </c>
      <c r="F666" s="128">
        <v>0</v>
      </c>
      <c r="G666" s="128">
        <v>0</v>
      </c>
      <c r="H666" s="4"/>
      <c r="I666" s="4"/>
      <c r="J666" s="4"/>
      <c r="K666" s="4"/>
    </row>
    <row r="667" spans="1:11" ht="14.1" customHeight="1">
      <c r="A667" s="4"/>
      <c r="B667" s="4"/>
      <c r="C667" s="11" t="s">
        <v>459</v>
      </c>
      <c r="D667" s="21" t="s">
        <v>450</v>
      </c>
      <c r="E667" s="128">
        <v>0</v>
      </c>
      <c r="F667" s="128">
        <v>0</v>
      </c>
      <c r="G667" s="128">
        <v>0</v>
      </c>
      <c r="H667" s="4"/>
      <c r="I667" s="4"/>
      <c r="J667" s="4"/>
      <c r="K667" s="4"/>
    </row>
    <row r="668" spans="1:11" ht="14.1" customHeight="1">
      <c r="A668" s="4"/>
      <c r="B668" s="4"/>
      <c r="C668" s="11" t="s">
        <v>463</v>
      </c>
      <c r="D668" s="21" t="s">
        <v>450</v>
      </c>
      <c r="E668" s="128">
        <v>0</v>
      </c>
      <c r="F668" s="128">
        <v>0</v>
      </c>
      <c r="G668" s="128">
        <v>0</v>
      </c>
      <c r="H668" s="4"/>
      <c r="I668" s="4"/>
      <c r="J668" s="4"/>
      <c r="K668" s="4"/>
    </row>
    <row r="669" spans="1:11" ht="14.1" customHeight="1">
      <c r="A669" s="4"/>
      <c r="B669" s="4"/>
      <c r="C669" s="11" t="s">
        <v>467</v>
      </c>
      <c r="D669" s="21" t="s">
        <v>450</v>
      </c>
      <c r="E669" s="128">
        <v>0</v>
      </c>
      <c r="F669" s="128">
        <v>0</v>
      </c>
      <c r="G669" s="128">
        <v>0</v>
      </c>
      <c r="H669" s="4"/>
      <c r="I669" s="4"/>
      <c r="J669" s="4"/>
      <c r="K669" s="4"/>
    </row>
    <row r="670" spans="1:11" ht="14.1" customHeight="1">
      <c r="A670" s="4"/>
      <c r="B670" s="4"/>
      <c r="C670" s="11" t="s">
        <v>459</v>
      </c>
      <c r="D670" s="21" t="s">
        <v>450</v>
      </c>
      <c r="E670" s="128">
        <v>0</v>
      </c>
      <c r="F670" s="128">
        <v>0</v>
      </c>
      <c r="G670" s="128">
        <v>0</v>
      </c>
      <c r="H670" s="4"/>
      <c r="I670" s="4"/>
      <c r="J670" s="4"/>
      <c r="K670" s="4"/>
    </row>
    <row r="671" spans="1:11" ht="14.1" customHeight="1">
      <c r="A671" s="4"/>
      <c r="B671" s="4"/>
      <c r="C671" s="11" t="s">
        <v>463</v>
      </c>
      <c r="D671" s="21" t="s">
        <v>450</v>
      </c>
      <c r="E671" s="128">
        <v>0</v>
      </c>
      <c r="F671" s="128">
        <v>0</v>
      </c>
      <c r="G671" s="128">
        <v>0</v>
      </c>
      <c r="H671" s="4"/>
      <c r="I671" s="4"/>
      <c r="J671" s="4"/>
      <c r="K671" s="4"/>
    </row>
    <row r="672" spans="1:11" ht="14.1" customHeight="1">
      <c r="A672" s="4"/>
      <c r="B672" s="4"/>
      <c r="C672" s="11" t="s">
        <v>472</v>
      </c>
      <c r="D672" s="21" t="s">
        <v>450</v>
      </c>
      <c r="E672" s="128">
        <v>0</v>
      </c>
      <c r="F672" s="128">
        <v>0</v>
      </c>
      <c r="G672" s="128">
        <v>0</v>
      </c>
      <c r="H672" s="4"/>
      <c r="I672" s="4"/>
      <c r="J672" s="4"/>
      <c r="K672" s="4"/>
    </row>
    <row r="673" spans="1:11" ht="14.1" customHeight="1">
      <c r="A673" s="4"/>
      <c r="B673" s="4"/>
      <c r="C673" s="11" t="s">
        <v>459</v>
      </c>
      <c r="D673" s="21" t="s">
        <v>450</v>
      </c>
      <c r="E673" s="128">
        <v>0</v>
      </c>
      <c r="F673" s="128">
        <v>0</v>
      </c>
      <c r="G673" s="128">
        <v>0</v>
      </c>
      <c r="H673" s="4"/>
      <c r="I673" s="4"/>
      <c r="J673" s="4"/>
      <c r="K673" s="4"/>
    </row>
    <row r="674" spans="1:11" ht="14.1" customHeight="1">
      <c r="A674" s="4"/>
      <c r="B674" s="4"/>
      <c r="C674" s="11" t="s">
        <v>463</v>
      </c>
      <c r="D674" s="21" t="s">
        <v>450</v>
      </c>
      <c r="E674" s="128">
        <v>0</v>
      </c>
      <c r="F674" s="128">
        <v>0</v>
      </c>
      <c r="G674" s="128">
        <v>0</v>
      </c>
      <c r="H674" s="4"/>
      <c r="I674" s="4"/>
      <c r="J674" s="4"/>
      <c r="K674" s="4"/>
    </row>
    <row r="675" spans="1:11" ht="14.1" customHeight="1">
      <c r="A675" s="4"/>
      <c r="B675" s="4"/>
      <c r="C675" s="11" t="s">
        <v>465</v>
      </c>
      <c r="D675" s="21" t="s">
        <v>450</v>
      </c>
      <c r="E675" s="128">
        <v>0</v>
      </c>
      <c r="F675" s="128">
        <v>0</v>
      </c>
      <c r="G675" s="128">
        <v>0</v>
      </c>
      <c r="H675" s="4"/>
      <c r="I675" s="4"/>
      <c r="J675" s="4"/>
      <c r="K675" s="4"/>
    </row>
    <row r="676" spans="1:11" ht="14.1" customHeight="1">
      <c r="A676" s="4"/>
      <c r="B676" s="4"/>
      <c r="C676" s="11" t="s">
        <v>459</v>
      </c>
      <c r="D676" s="21" t="s">
        <v>450</v>
      </c>
      <c r="E676" s="128">
        <v>0</v>
      </c>
      <c r="F676" s="128">
        <v>0</v>
      </c>
      <c r="G676" s="128">
        <v>0</v>
      </c>
      <c r="H676" s="4"/>
      <c r="I676" s="4"/>
      <c r="J676" s="4"/>
      <c r="K676" s="4"/>
    </row>
    <row r="677" spans="1:11" ht="14.1" customHeight="1">
      <c r="A677" s="4"/>
      <c r="B677" s="4"/>
      <c r="C677" s="11" t="s">
        <v>463</v>
      </c>
      <c r="D677" s="21" t="s">
        <v>450</v>
      </c>
      <c r="E677" s="128">
        <v>0</v>
      </c>
      <c r="F677" s="128">
        <v>0</v>
      </c>
      <c r="G677" s="128">
        <v>0</v>
      </c>
      <c r="H677" s="4"/>
      <c r="I677" s="4"/>
      <c r="J677" s="4"/>
      <c r="K677" s="4"/>
    </row>
    <row r="678" spans="1:11" ht="14.1" customHeight="1">
      <c r="A678" s="4"/>
      <c r="B678" s="4"/>
      <c r="C678" s="11" t="s">
        <v>464</v>
      </c>
      <c r="D678" s="21" t="s">
        <v>450</v>
      </c>
      <c r="E678" s="128">
        <v>0</v>
      </c>
      <c r="F678" s="128">
        <v>0</v>
      </c>
      <c r="G678" s="128">
        <v>0</v>
      </c>
      <c r="H678" s="4"/>
      <c r="I678" s="4"/>
      <c r="J678" s="4"/>
      <c r="K678" s="4"/>
    </row>
    <row r="679" spans="1:11" ht="14.1" customHeight="1">
      <c r="A679" s="4"/>
      <c r="B679" s="4"/>
      <c r="C679" s="11" t="s">
        <v>459</v>
      </c>
      <c r="D679" s="21" t="s">
        <v>450</v>
      </c>
      <c r="E679" s="128">
        <v>0</v>
      </c>
      <c r="F679" s="128">
        <v>0</v>
      </c>
      <c r="G679" s="128">
        <v>0</v>
      </c>
      <c r="H679" s="4"/>
      <c r="I679" s="4"/>
      <c r="J679" s="4"/>
      <c r="K679" s="4"/>
    </row>
    <row r="680" spans="1:11" ht="14.1" customHeight="1">
      <c r="A680" s="4"/>
      <c r="B680" s="4"/>
      <c r="C680" s="11" t="s">
        <v>463</v>
      </c>
      <c r="D680" s="21" t="s">
        <v>450</v>
      </c>
      <c r="E680" s="128">
        <v>0</v>
      </c>
      <c r="F680" s="128">
        <v>0</v>
      </c>
      <c r="G680" s="128">
        <v>0</v>
      </c>
      <c r="H680" s="4"/>
      <c r="I680" s="4"/>
      <c r="J680" s="4"/>
      <c r="K680" s="4"/>
    </row>
    <row r="681" spans="1:11" ht="14.1" customHeight="1">
      <c r="A681" s="4"/>
      <c r="B681" s="4"/>
      <c r="C681" s="11" t="s">
        <v>462</v>
      </c>
      <c r="D681" s="21" t="s">
        <v>450</v>
      </c>
      <c r="E681" s="128">
        <v>0</v>
      </c>
      <c r="F681" s="128">
        <v>0</v>
      </c>
      <c r="G681" s="128">
        <v>0</v>
      </c>
      <c r="H681" s="4"/>
      <c r="I681" s="4"/>
      <c r="J681" s="4"/>
      <c r="K681" s="4"/>
    </row>
    <row r="682" spans="1:11" ht="14.1" customHeight="1">
      <c r="A682" s="4"/>
      <c r="B682" s="4"/>
      <c r="C682" s="11" t="s">
        <v>459</v>
      </c>
      <c r="D682" s="21" t="s">
        <v>450</v>
      </c>
      <c r="E682" s="128">
        <v>0</v>
      </c>
      <c r="F682" s="128">
        <v>0</v>
      </c>
      <c r="G682" s="128">
        <v>0</v>
      </c>
      <c r="H682" s="4"/>
      <c r="I682" s="4"/>
      <c r="J682" s="4"/>
      <c r="K682" s="4"/>
    </row>
    <row r="683" spans="1:11" ht="14.1" customHeight="1">
      <c r="A683" s="4"/>
      <c r="B683" s="4"/>
      <c r="C683" s="11" t="s">
        <v>458</v>
      </c>
      <c r="D683" s="21" t="s">
        <v>450</v>
      </c>
      <c r="E683" s="128">
        <v>0</v>
      </c>
      <c r="F683" s="128">
        <v>0</v>
      </c>
      <c r="G683" s="128">
        <v>0</v>
      </c>
      <c r="H683" s="4"/>
      <c r="I683" s="4"/>
      <c r="J683" s="4"/>
      <c r="K683" s="4"/>
    </row>
    <row r="684" spans="1:11" ht="14.1" customHeight="1">
      <c r="A684" s="4"/>
      <c r="B684" s="4"/>
      <c r="C684" s="11" t="s">
        <v>457</v>
      </c>
      <c r="D684" s="21" t="s">
        <v>450</v>
      </c>
      <c r="E684" s="128">
        <v>0</v>
      </c>
      <c r="F684" s="128">
        <v>0</v>
      </c>
      <c r="G684" s="128">
        <v>0</v>
      </c>
      <c r="H684" s="4"/>
      <c r="I684" s="4"/>
      <c r="J684" s="4"/>
      <c r="K684" s="4"/>
    </row>
    <row r="685" spans="1:11" ht="14.1" customHeight="1">
      <c r="A685" s="4"/>
      <c r="B685" s="4"/>
      <c r="C685" s="11" t="s">
        <v>456</v>
      </c>
      <c r="D685" s="21" t="s">
        <v>450</v>
      </c>
      <c r="E685" s="128">
        <v>0</v>
      </c>
      <c r="F685" s="128">
        <v>0</v>
      </c>
      <c r="G685" s="128">
        <v>0</v>
      </c>
      <c r="H685" s="4"/>
      <c r="I685" s="4"/>
      <c r="J685" s="4"/>
      <c r="K685" s="4"/>
    </row>
    <row r="686" spans="1:11" ht="14.1" customHeight="1">
      <c r="A686" s="4"/>
      <c r="B686" s="4"/>
      <c r="C686" s="11" t="s">
        <v>455</v>
      </c>
      <c r="D686" s="21" t="s">
        <v>450</v>
      </c>
      <c r="E686" s="128">
        <v>0</v>
      </c>
      <c r="F686" s="128">
        <v>0</v>
      </c>
      <c r="G686" s="128">
        <v>0</v>
      </c>
      <c r="H686" s="4"/>
      <c r="I686" s="4"/>
      <c r="J686" s="4"/>
      <c r="K686" s="4"/>
    </row>
    <row r="687" spans="1:11" ht="14.1" customHeight="1">
      <c r="A687" s="4"/>
      <c r="B687" s="4"/>
      <c r="C687" s="11" t="s">
        <v>461</v>
      </c>
      <c r="D687" s="21" t="s">
        <v>450</v>
      </c>
      <c r="E687" s="128">
        <v>0</v>
      </c>
      <c r="F687" s="128">
        <v>4000000</v>
      </c>
      <c r="G687" s="128">
        <v>0</v>
      </c>
      <c r="H687" s="4"/>
      <c r="I687" s="4"/>
      <c r="J687" s="4"/>
      <c r="K687" s="4"/>
    </row>
    <row r="688" spans="1:11" ht="14.1" customHeight="1">
      <c r="A688" s="4"/>
      <c r="B688" s="4"/>
      <c r="C688" s="11" t="s">
        <v>459</v>
      </c>
      <c r="D688" s="21" t="s">
        <v>450</v>
      </c>
      <c r="E688" s="128">
        <v>0</v>
      </c>
      <c r="F688" s="128">
        <v>4000000</v>
      </c>
      <c r="G688" s="128">
        <v>0</v>
      </c>
      <c r="H688" s="4"/>
      <c r="I688" s="4"/>
      <c r="J688" s="4"/>
      <c r="K688" s="4"/>
    </row>
    <row r="689" spans="1:11" ht="14.1" customHeight="1">
      <c r="A689" s="4"/>
      <c r="B689" s="4"/>
      <c r="C689" s="11" t="s">
        <v>458</v>
      </c>
      <c r="D689" s="21" t="s">
        <v>450</v>
      </c>
      <c r="E689" s="128">
        <v>0</v>
      </c>
      <c r="F689" s="128">
        <v>0</v>
      </c>
      <c r="G689" s="128">
        <v>0</v>
      </c>
      <c r="H689" s="4"/>
      <c r="I689" s="4"/>
      <c r="J689" s="4"/>
      <c r="K689" s="4"/>
    </row>
    <row r="690" spans="1:11" ht="14.1" customHeight="1">
      <c r="A690" s="4"/>
      <c r="B690" s="4"/>
      <c r="C690" s="11" t="s">
        <v>457</v>
      </c>
      <c r="D690" s="21" t="s">
        <v>450</v>
      </c>
      <c r="E690" s="128">
        <v>0</v>
      </c>
      <c r="F690" s="128">
        <v>0</v>
      </c>
      <c r="G690" s="128">
        <v>0</v>
      </c>
      <c r="H690" s="4"/>
      <c r="I690" s="4"/>
      <c r="J690" s="4"/>
      <c r="K690" s="4"/>
    </row>
    <row r="691" spans="1:11" ht="14.1" customHeight="1">
      <c r="A691" s="4"/>
      <c r="B691" s="4"/>
      <c r="C691" s="11" t="s">
        <v>456</v>
      </c>
      <c r="D691" s="21" t="s">
        <v>450</v>
      </c>
      <c r="E691" s="128">
        <v>0</v>
      </c>
      <c r="F691" s="128">
        <v>0</v>
      </c>
      <c r="G691" s="128">
        <v>0</v>
      </c>
      <c r="H691" s="4"/>
      <c r="I691" s="4"/>
      <c r="J691" s="4"/>
      <c r="K691" s="4"/>
    </row>
    <row r="692" spans="1:11" ht="14.1" customHeight="1">
      <c r="A692" s="4"/>
      <c r="B692" s="4"/>
      <c r="C692" s="11" t="s">
        <v>455</v>
      </c>
      <c r="D692" s="21" t="s">
        <v>450</v>
      </c>
      <c r="E692" s="128">
        <v>0</v>
      </c>
      <c r="F692" s="128">
        <v>0</v>
      </c>
      <c r="G692" s="128">
        <v>0</v>
      </c>
      <c r="H692" s="4"/>
      <c r="I692" s="4"/>
      <c r="J692" s="4"/>
      <c r="K692" s="4"/>
    </row>
    <row r="693" spans="1:11" ht="14.1" customHeight="1">
      <c r="A693" s="4"/>
      <c r="B693" s="4"/>
      <c r="C693" s="11" t="s">
        <v>460</v>
      </c>
      <c r="D693" s="21" t="s">
        <v>450</v>
      </c>
      <c r="E693" s="128">
        <v>0</v>
      </c>
      <c r="F693" s="128">
        <v>0</v>
      </c>
      <c r="G693" s="128">
        <v>0</v>
      </c>
      <c r="H693" s="4"/>
      <c r="I693" s="4"/>
      <c r="J693" s="4"/>
      <c r="K693" s="4"/>
    </row>
    <row r="694" spans="1:11" ht="14.1" customHeight="1">
      <c r="A694" s="4"/>
      <c r="B694" s="4"/>
      <c r="C694" s="11" t="s">
        <v>459</v>
      </c>
      <c r="D694" s="21" t="s">
        <v>450</v>
      </c>
      <c r="E694" s="128">
        <v>0</v>
      </c>
      <c r="F694" s="128">
        <v>0</v>
      </c>
      <c r="G694" s="128">
        <v>0</v>
      </c>
      <c r="H694" s="4"/>
      <c r="I694" s="4"/>
      <c r="J694" s="4"/>
      <c r="K694" s="4"/>
    </row>
    <row r="695" spans="1:11" ht="14.1" customHeight="1">
      <c r="A695" s="4"/>
      <c r="B695" s="4"/>
      <c r="C695" s="11" t="s">
        <v>458</v>
      </c>
      <c r="D695" s="21" t="s">
        <v>450</v>
      </c>
      <c r="E695" s="128">
        <v>0</v>
      </c>
      <c r="F695" s="128">
        <v>0</v>
      </c>
      <c r="G695" s="128">
        <v>0</v>
      </c>
      <c r="H695" s="4"/>
      <c r="I695" s="4"/>
      <c r="J695" s="4"/>
      <c r="K695" s="4"/>
    </row>
    <row r="696" spans="1:11" ht="14.1" customHeight="1">
      <c r="A696" s="4"/>
      <c r="B696" s="4"/>
      <c r="C696" s="11" t="s">
        <v>457</v>
      </c>
      <c r="D696" s="21" t="s">
        <v>450</v>
      </c>
      <c r="E696" s="128">
        <v>0</v>
      </c>
      <c r="F696" s="128">
        <v>0</v>
      </c>
      <c r="G696" s="128">
        <v>0</v>
      </c>
      <c r="H696" s="4"/>
      <c r="I696" s="4"/>
      <c r="J696" s="4"/>
      <c r="K696" s="4"/>
    </row>
    <row r="697" spans="1:11" ht="14.1" customHeight="1">
      <c r="A697" s="4"/>
      <c r="B697" s="4"/>
      <c r="C697" s="11" t="s">
        <v>456</v>
      </c>
      <c r="D697" s="21" t="s">
        <v>450</v>
      </c>
      <c r="E697" s="128">
        <v>0</v>
      </c>
      <c r="F697" s="128">
        <v>0</v>
      </c>
      <c r="G697" s="128">
        <v>0</v>
      </c>
      <c r="H697" s="4"/>
      <c r="I697" s="4"/>
      <c r="J697" s="4"/>
      <c r="K697" s="4"/>
    </row>
    <row r="698" spans="1:11" ht="14.1" customHeight="1">
      <c r="A698" s="4"/>
      <c r="B698" s="4"/>
      <c r="C698" s="11" t="s">
        <v>455</v>
      </c>
      <c r="D698" s="21" t="s">
        <v>450</v>
      </c>
      <c r="E698" s="128">
        <v>0</v>
      </c>
      <c r="F698" s="128">
        <v>0</v>
      </c>
      <c r="G698" s="128">
        <v>0</v>
      </c>
      <c r="H698" s="4"/>
      <c r="I698" s="4"/>
      <c r="J698" s="4"/>
      <c r="K698" s="4"/>
    </row>
    <row r="699" spans="1:11" ht="14.1" customHeight="1">
      <c r="A699" s="4"/>
      <c r="B699" s="4"/>
      <c r="C699" s="11" t="s">
        <v>454</v>
      </c>
      <c r="D699" s="21" t="s">
        <v>450</v>
      </c>
      <c r="E699" s="128">
        <v>0</v>
      </c>
      <c r="F699" s="128">
        <v>0</v>
      </c>
      <c r="G699" s="128">
        <v>0</v>
      </c>
      <c r="H699" s="4"/>
      <c r="I699" s="4"/>
      <c r="J699" s="4"/>
      <c r="K699" s="4"/>
    </row>
    <row r="700" spans="1:11" ht="14.1" customHeight="1">
      <c r="A700" s="4"/>
      <c r="B700" s="4"/>
      <c r="C700" s="11" t="s">
        <v>453</v>
      </c>
      <c r="D700" s="21" t="s">
        <v>450</v>
      </c>
      <c r="E700" s="128">
        <v>0</v>
      </c>
      <c r="F700" s="128">
        <v>0</v>
      </c>
      <c r="G700" s="128">
        <v>0</v>
      </c>
      <c r="H700" s="4"/>
      <c r="I700" s="4"/>
      <c r="J700" s="4"/>
      <c r="K700" s="4"/>
    </row>
    <row r="701" spans="1:11" ht="14.1" customHeight="1">
      <c r="A701" s="4"/>
      <c r="B701" s="4"/>
      <c r="C701" s="10" t="s">
        <v>165</v>
      </c>
      <c r="D701" s="128">
        <v>0</v>
      </c>
      <c r="E701" s="128">
        <v>0</v>
      </c>
      <c r="F701" s="128">
        <v>4000000</v>
      </c>
      <c r="G701" s="128">
        <v>0</v>
      </c>
      <c r="H701" s="4"/>
      <c r="I701" s="4"/>
      <c r="J701" s="4"/>
      <c r="K701" s="4"/>
    </row>
    <row r="702" spans="1:11" ht="14.1" customHeight="1">
      <c r="A702" s="4"/>
      <c r="B702" s="4"/>
      <c r="C702" s="14" t="s">
        <v>484</v>
      </c>
      <c r="D702" s="825" t="s">
        <v>2633</v>
      </c>
      <c r="E702" s="826"/>
      <c r="F702" s="826"/>
      <c r="G702" s="826"/>
      <c r="H702" s="4"/>
      <c r="I702" s="4"/>
      <c r="J702" s="4"/>
      <c r="K702" s="4"/>
    </row>
    <row r="703" spans="1:11" ht="14.1" customHeight="1">
      <c r="A703" s="4"/>
      <c r="B703" s="4"/>
      <c r="C703" s="125" t="s">
        <v>482</v>
      </c>
      <c r="D703" s="821" t="s">
        <v>450</v>
      </c>
      <c r="E703" s="822"/>
      <c r="F703" s="822"/>
      <c r="G703" s="822"/>
      <c r="H703" s="4"/>
      <c r="I703" s="4"/>
      <c r="J703" s="4"/>
      <c r="K703" s="4"/>
    </row>
    <row r="704" spans="1:11" ht="14.1" customHeight="1">
      <c r="A704" s="4"/>
      <c r="B704" s="4"/>
      <c r="C704" s="125" t="s">
        <v>15</v>
      </c>
      <c r="D704" s="821" t="s">
        <v>326</v>
      </c>
      <c r="E704" s="822"/>
      <c r="F704" s="822"/>
      <c r="G704" s="822"/>
      <c r="H704" s="4"/>
      <c r="I704" s="4"/>
      <c r="J704" s="4"/>
      <c r="K704" s="4"/>
    </row>
    <row r="705" spans="1:11" ht="15" customHeight="1">
      <c r="A705" s="4"/>
      <c r="B705" s="4"/>
      <c r="C705" s="13"/>
      <c r="D705" s="131">
        <v>2021</v>
      </c>
      <c r="E705" s="131">
        <v>2022</v>
      </c>
      <c r="F705" s="131">
        <v>2023</v>
      </c>
      <c r="G705" s="131">
        <v>2024</v>
      </c>
      <c r="H705" s="4"/>
      <c r="I705" s="4"/>
      <c r="J705" s="4"/>
      <c r="K705" s="4"/>
    </row>
    <row r="706" spans="1:11" ht="15" customHeight="1">
      <c r="A706" s="4"/>
      <c r="B706" s="4"/>
      <c r="C706" s="12"/>
      <c r="D706" s="132" t="s">
        <v>7</v>
      </c>
      <c r="E706" s="132" t="s">
        <v>8</v>
      </c>
      <c r="F706" s="132" t="s">
        <v>8</v>
      </c>
      <c r="G706" s="132" t="s">
        <v>8</v>
      </c>
      <c r="H706" s="4"/>
      <c r="I706" s="4"/>
      <c r="J706" s="4"/>
      <c r="K706" s="4"/>
    </row>
    <row r="707" spans="1:11" ht="14.1" customHeight="1">
      <c r="A707" s="4"/>
      <c r="B707" s="4"/>
      <c r="C707" s="7" t="s">
        <v>16</v>
      </c>
      <c r="D707" s="133" t="s">
        <v>450</v>
      </c>
      <c r="E707" s="133" t="s">
        <v>474</v>
      </c>
      <c r="F707" s="133" t="s">
        <v>2634</v>
      </c>
      <c r="G707" s="133" t="s">
        <v>474</v>
      </c>
      <c r="H707" s="4"/>
      <c r="I707" s="4"/>
      <c r="J707" s="4"/>
      <c r="K707" s="4"/>
    </row>
    <row r="708" spans="1:11" ht="14.1" customHeight="1">
      <c r="A708" s="4"/>
      <c r="B708" s="4"/>
      <c r="C708" s="7" t="s">
        <v>680</v>
      </c>
      <c r="D708" s="133" t="s">
        <v>450</v>
      </c>
      <c r="E708" s="133" t="s">
        <v>474</v>
      </c>
      <c r="F708" s="133" t="s">
        <v>1473</v>
      </c>
      <c r="G708" s="133" t="s">
        <v>474</v>
      </c>
      <c r="H708" s="4"/>
      <c r="I708" s="4"/>
      <c r="J708" s="4"/>
      <c r="K708" s="4"/>
    </row>
    <row r="709" spans="1:11" ht="14.1" customHeight="1">
      <c r="A709" s="4"/>
      <c r="B709" s="4"/>
      <c r="C709" s="7" t="s">
        <v>676</v>
      </c>
      <c r="D709" s="133" t="s">
        <v>474</v>
      </c>
      <c r="E709" s="133" t="s">
        <v>474</v>
      </c>
      <c r="F709" s="133" t="s">
        <v>2635</v>
      </c>
      <c r="G709" s="133" t="s">
        <v>474</v>
      </c>
      <c r="H709" s="4"/>
      <c r="I709" s="4"/>
      <c r="J709" s="4"/>
      <c r="K709" s="4"/>
    </row>
    <row r="710" spans="1:11" ht="14.1" customHeight="1">
      <c r="A710" s="4"/>
      <c r="B710" s="4"/>
      <c r="C710" s="7" t="s">
        <v>477</v>
      </c>
      <c r="D710" s="133" t="s">
        <v>450</v>
      </c>
      <c r="E710" s="133" t="s">
        <v>450</v>
      </c>
      <c r="F710" s="133" t="s">
        <v>450</v>
      </c>
      <c r="G710" s="133" t="s">
        <v>583</v>
      </c>
      <c r="H710" s="4"/>
      <c r="I710" s="4"/>
      <c r="J710" s="4"/>
      <c r="K710" s="4"/>
    </row>
    <row r="711" spans="1:11" ht="14.1" customHeight="1">
      <c r="A711" s="4"/>
      <c r="B711" s="4"/>
      <c r="C711" s="7" t="s">
        <v>476</v>
      </c>
      <c r="D711" s="133" t="s">
        <v>450</v>
      </c>
      <c r="E711" s="133" t="s">
        <v>450</v>
      </c>
      <c r="F711" s="133" t="s">
        <v>450</v>
      </c>
      <c r="G711" s="133" t="s">
        <v>583</v>
      </c>
      <c r="H711" s="4"/>
      <c r="I711" s="4"/>
      <c r="J711" s="4"/>
      <c r="K711" s="4"/>
    </row>
    <row r="712" spans="1:11" ht="14.1" customHeight="1">
      <c r="A712" s="4"/>
      <c r="B712" s="4"/>
      <c r="C712" s="7" t="s">
        <v>22</v>
      </c>
      <c r="D712" s="133" t="s">
        <v>450</v>
      </c>
      <c r="E712" s="133" t="s">
        <v>450</v>
      </c>
      <c r="F712" s="133" t="s">
        <v>450</v>
      </c>
      <c r="G712" s="133" t="s">
        <v>583</v>
      </c>
      <c r="H712" s="4"/>
      <c r="I712" s="4"/>
      <c r="J712" s="4"/>
      <c r="K712" s="4"/>
    </row>
    <row r="713" spans="1:11" ht="14.1" customHeight="1">
      <c r="A713" s="4"/>
      <c r="B713" s="4"/>
      <c r="C713" s="823" t="s">
        <v>473</v>
      </c>
      <c r="D713" s="824"/>
      <c r="E713" s="824"/>
      <c r="F713" s="824"/>
      <c r="G713" s="824"/>
      <c r="H713" s="4"/>
      <c r="I713" s="4"/>
      <c r="J713" s="4"/>
      <c r="K713" s="4"/>
    </row>
    <row r="714" spans="1:11" ht="14.1" customHeight="1">
      <c r="A714" s="4"/>
      <c r="B714" s="4"/>
      <c r="C714" s="13"/>
      <c r="D714" s="131">
        <v>2021</v>
      </c>
      <c r="E714" s="131">
        <v>2022</v>
      </c>
      <c r="F714" s="131">
        <v>2023</v>
      </c>
      <c r="G714" s="131">
        <v>2024</v>
      </c>
      <c r="H714" s="4"/>
      <c r="I714" s="4"/>
      <c r="J714" s="4"/>
      <c r="K714" s="4"/>
    </row>
    <row r="715" spans="1:11" ht="14.1" customHeight="1">
      <c r="A715" s="4"/>
      <c r="B715" s="4"/>
      <c r="C715" s="12"/>
      <c r="D715" s="132" t="s">
        <v>7</v>
      </c>
      <c r="E715" s="132" t="s">
        <v>8</v>
      </c>
      <c r="F715" s="132" t="s">
        <v>8</v>
      </c>
      <c r="G715" s="132" t="s">
        <v>8</v>
      </c>
      <c r="H715" s="4"/>
      <c r="I715" s="4"/>
      <c r="J715" s="4"/>
      <c r="K715" s="4"/>
    </row>
    <row r="716" spans="1:11" ht="14.1" customHeight="1">
      <c r="A716" s="4"/>
      <c r="B716" s="4"/>
      <c r="C716" s="11" t="s">
        <v>470</v>
      </c>
      <c r="D716" s="21" t="s">
        <v>450</v>
      </c>
      <c r="E716" s="128">
        <v>0</v>
      </c>
      <c r="F716" s="128">
        <v>0</v>
      </c>
      <c r="G716" s="128">
        <v>0</v>
      </c>
      <c r="H716" s="4"/>
      <c r="I716" s="4"/>
      <c r="J716" s="4"/>
      <c r="K716" s="4"/>
    </row>
    <row r="717" spans="1:11" ht="14.1" customHeight="1">
      <c r="A717" s="4"/>
      <c r="B717" s="4"/>
      <c r="C717" s="11" t="s">
        <v>459</v>
      </c>
      <c r="D717" s="21" t="s">
        <v>450</v>
      </c>
      <c r="E717" s="128">
        <v>0</v>
      </c>
      <c r="F717" s="128">
        <v>0</v>
      </c>
      <c r="G717" s="128">
        <v>0</v>
      </c>
      <c r="H717" s="4"/>
      <c r="I717" s="4"/>
      <c r="J717" s="4"/>
      <c r="K717" s="4"/>
    </row>
    <row r="718" spans="1:11" ht="14.1" customHeight="1">
      <c r="A718" s="4"/>
      <c r="B718" s="4"/>
      <c r="C718" s="11" t="s">
        <v>463</v>
      </c>
      <c r="D718" s="21" t="s">
        <v>450</v>
      </c>
      <c r="E718" s="128">
        <v>0</v>
      </c>
      <c r="F718" s="128">
        <v>0</v>
      </c>
      <c r="G718" s="128">
        <v>0</v>
      </c>
      <c r="H718" s="4"/>
      <c r="I718" s="4"/>
      <c r="J718" s="4"/>
      <c r="K718" s="4"/>
    </row>
    <row r="719" spans="1:11" ht="14.1" customHeight="1">
      <c r="A719" s="4"/>
      <c r="B719" s="4"/>
      <c r="C719" s="11" t="s">
        <v>469</v>
      </c>
      <c r="D719" s="21" t="s">
        <v>450</v>
      </c>
      <c r="E719" s="128">
        <v>0</v>
      </c>
      <c r="F719" s="128">
        <v>0</v>
      </c>
      <c r="G719" s="128">
        <v>0</v>
      </c>
      <c r="H719" s="4"/>
      <c r="I719" s="4"/>
      <c r="J719" s="4"/>
      <c r="K719" s="4"/>
    </row>
    <row r="720" spans="1:11" ht="14.1" customHeight="1">
      <c r="A720" s="4"/>
      <c r="B720" s="4"/>
      <c r="C720" s="11" t="s">
        <v>459</v>
      </c>
      <c r="D720" s="21" t="s">
        <v>450</v>
      </c>
      <c r="E720" s="128">
        <v>0</v>
      </c>
      <c r="F720" s="128">
        <v>0</v>
      </c>
      <c r="G720" s="128">
        <v>0</v>
      </c>
      <c r="H720" s="4"/>
      <c r="I720" s="4"/>
      <c r="J720" s="4"/>
      <c r="K720" s="4"/>
    </row>
    <row r="721" spans="1:11" ht="14.1" customHeight="1">
      <c r="A721" s="4"/>
      <c r="B721" s="4"/>
      <c r="C721" s="11" t="s">
        <v>463</v>
      </c>
      <c r="D721" s="21" t="s">
        <v>450</v>
      </c>
      <c r="E721" s="128">
        <v>0</v>
      </c>
      <c r="F721" s="128">
        <v>0</v>
      </c>
      <c r="G721" s="128">
        <v>0</v>
      </c>
      <c r="H721" s="4"/>
      <c r="I721" s="4"/>
      <c r="J721" s="4"/>
      <c r="K721" s="4"/>
    </row>
    <row r="722" spans="1:11" ht="14.1" customHeight="1">
      <c r="A722" s="4"/>
      <c r="B722" s="4"/>
      <c r="C722" s="11" t="s">
        <v>468</v>
      </c>
      <c r="D722" s="21" t="s">
        <v>450</v>
      </c>
      <c r="E722" s="128">
        <v>0</v>
      </c>
      <c r="F722" s="128">
        <v>0</v>
      </c>
      <c r="G722" s="128">
        <v>0</v>
      </c>
      <c r="H722" s="4"/>
      <c r="I722" s="4"/>
      <c r="J722" s="4"/>
      <c r="K722" s="4"/>
    </row>
    <row r="723" spans="1:11" ht="14.1" customHeight="1">
      <c r="A723" s="4"/>
      <c r="B723" s="4"/>
      <c r="C723" s="11" t="s">
        <v>459</v>
      </c>
      <c r="D723" s="21" t="s">
        <v>450</v>
      </c>
      <c r="E723" s="128">
        <v>0</v>
      </c>
      <c r="F723" s="128">
        <v>0</v>
      </c>
      <c r="G723" s="128">
        <v>0</v>
      </c>
      <c r="H723" s="4"/>
      <c r="I723" s="4"/>
      <c r="J723" s="4"/>
      <c r="K723" s="4"/>
    </row>
    <row r="724" spans="1:11" ht="14.1" customHeight="1">
      <c r="A724" s="4"/>
      <c r="B724" s="4"/>
      <c r="C724" s="11" t="s">
        <v>463</v>
      </c>
      <c r="D724" s="21" t="s">
        <v>450</v>
      </c>
      <c r="E724" s="128">
        <v>0</v>
      </c>
      <c r="F724" s="128">
        <v>0</v>
      </c>
      <c r="G724" s="128">
        <v>0</v>
      </c>
      <c r="H724" s="4"/>
      <c r="I724" s="4"/>
      <c r="J724" s="4"/>
      <c r="K724" s="4"/>
    </row>
    <row r="725" spans="1:11" ht="14.1" customHeight="1">
      <c r="A725" s="4"/>
      <c r="B725" s="4"/>
      <c r="C725" s="11" t="s">
        <v>467</v>
      </c>
      <c r="D725" s="21" t="s">
        <v>450</v>
      </c>
      <c r="E725" s="128">
        <v>0</v>
      </c>
      <c r="F725" s="128">
        <v>0</v>
      </c>
      <c r="G725" s="128">
        <v>0</v>
      </c>
      <c r="H725" s="4"/>
      <c r="I725" s="4"/>
      <c r="J725" s="4"/>
      <c r="K725" s="4"/>
    </row>
    <row r="726" spans="1:11" ht="14.1" customHeight="1">
      <c r="A726" s="4"/>
      <c r="B726" s="4"/>
      <c r="C726" s="11" t="s">
        <v>459</v>
      </c>
      <c r="D726" s="21" t="s">
        <v>450</v>
      </c>
      <c r="E726" s="128">
        <v>0</v>
      </c>
      <c r="F726" s="128">
        <v>0</v>
      </c>
      <c r="G726" s="128">
        <v>0</v>
      </c>
      <c r="H726" s="4"/>
      <c r="I726" s="4"/>
      <c r="J726" s="4"/>
      <c r="K726" s="4"/>
    </row>
    <row r="727" spans="1:11" ht="14.1" customHeight="1">
      <c r="A727" s="4"/>
      <c r="B727" s="4"/>
      <c r="C727" s="11" t="s">
        <v>463</v>
      </c>
      <c r="D727" s="21" t="s">
        <v>450</v>
      </c>
      <c r="E727" s="128">
        <v>0</v>
      </c>
      <c r="F727" s="128">
        <v>0</v>
      </c>
      <c r="G727" s="128">
        <v>0</v>
      </c>
      <c r="H727" s="4"/>
      <c r="I727" s="4"/>
      <c r="J727" s="4"/>
      <c r="K727" s="4"/>
    </row>
    <row r="728" spans="1:11" ht="14.1" customHeight="1">
      <c r="A728" s="4"/>
      <c r="B728" s="4"/>
      <c r="C728" s="11" t="s">
        <v>472</v>
      </c>
      <c r="D728" s="21" t="s">
        <v>450</v>
      </c>
      <c r="E728" s="128">
        <v>0</v>
      </c>
      <c r="F728" s="128">
        <v>0</v>
      </c>
      <c r="G728" s="128">
        <v>0</v>
      </c>
      <c r="H728" s="4"/>
      <c r="I728" s="4"/>
      <c r="J728" s="4"/>
      <c r="K728" s="4"/>
    </row>
    <row r="729" spans="1:11" ht="14.1" customHeight="1">
      <c r="A729" s="4"/>
      <c r="B729" s="4"/>
      <c r="C729" s="11" t="s">
        <v>459</v>
      </c>
      <c r="D729" s="21" t="s">
        <v>450</v>
      </c>
      <c r="E729" s="128">
        <v>0</v>
      </c>
      <c r="F729" s="128">
        <v>0</v>
      </c>
      <c r="G729" s="128">
        <v>0</v>
      </c>
      <c r="H729" s="4"/>
      <c r="I729" s="4"/>
      <c r="J729" s="4"/>
      <c r="K729" s="4"/>
    </row>
    <row r="730" spans="1:11" ht="14.1" customHeight="1">
      <c r="A730" s="4"/>
      <c r="B730" s="4"/>
      <c r="C730" s="11" t="s">
        <v>463</v>
      </c>
      <c r="D730" s="21" t="s">
        <v>450</v>
      </c>
      <c r="E730" s="128">
        <v>0</v>
      </c>
      <c r="F730" s="128">
        <v>0</v>
      </c>
      <c r="G730" s="128">
        <v>0</v>
      </c>
      <c r="H730" s="4"/>
      <c r="I730" s="4"/>
      <c r="J730" s="4"/>
      <c r="K730" s="4"/>
    </row>
    <row r="731" spans="1:11" ht="14.1" customHeight="1">
      <c r="A731" s="4"/>
      <c r="B731" s="4"/>
      <c r="C731" s="11" t="s">
        <v>465</v>
      </c>
      <c r="D731" s="21" t="s">
        <v>450</v>
      </c>
      <c r="E731" s="128">
        <v>0</v>
      </c>
      <c r="F731" s="128">
        <v>0</v>
      </c>
      <c r="G731" s="128">
        <v>0</v>
      </c>
      <c r="H731" s="4"/>
      <c r="I731" s="4"/>
      <c r="J731" s="4"/>
      <c r="K731" s="4"/>
    </row>
    <row r="732" spans="1:11" ht="14.1" customHeight="1">
      <c r="A732" s="4"/>
      <c r="B732" s="4"/>
      <c r="C732" s="11" t="s">
        <v>459</v>
      </c>
      <c r="D732" s="21" t="s">
        <v>450</v>
      </c>
      <c r="E732" s="128">
        <v>0</v>
      </c>
      <c r="F732" s="128">
        <v>0</v>
      </c>
      <c r="G732" s="128">
        <v>0</v>
      </c>
      <c r="H732" s="4"/>
      <c r="I732" s="4"/>
      <c r="J732" s="4"/>
      <c r="K732" s="4"/>
    </row>
    <row r="733" spans="1:11" ht="14.1" customHeight="1">
      <c r="A733" s="4"/>
      <c r="B733" s="4"/>
      <c r="C733" s="11" t="s">
        <v>463</v>
      </c>
      <c r="D733" s="21" t="s">
        <v>450</v>
      </c>
      <c r="E733" s="128">
        <v>0</v>
      </c>
      <c r="F733" s="128">
        <v>0</v>
      </c>
      <c r="G733" s="128">
        <v>0</v>
      </c>
      <c r="H733" s="4"/>
      <c r="I733" s="4"/>
      <c r="J733" s="4"/>
      <c r="K733" s="4"/>
    </row>
    <row r="734" spans="1:11" ht="14.1" customHeight="1">
      <c r="A734" s="4"/>
      <c r="B734" s="4"/>
      <c r="C734" s="11" t="s">
        <v>464</v>
      </c>
      <c r="D734" s="21" t="s">
        <v>450</v>
      </c>
      <c r="E734" s="128">
        <v>0</v>
      </c>
      <c r="F734" s="128">
        <v>0</v>
      </c>
      <c r="G734" s="128">
        <v>0</v>
      </c>
      <c r="H734" s="4"/>
      <c r="I734" s="4"/>
      <c r="J734" s="4"/>
      <c r="K734" s="4"/>
    </row>
    <row r="735" spans="1:11" ht="14.1" customHeight="1">
      <c r="A735" s="4"/>
      <c r="B735" s="4"/>
      <c r="C735" s="11" t="s">
        <v>459</v>
      </c>
      <c r="D735" s="21" t="s">
        <v>450</v>
      </c>
      <c r="E735" s="128">
        <v>0</v>
      </c>
      <c r="F735" s="128">
        <v>0</v>
      </c>
      <c r="G735" s="128">
        <v>0</v>
      </c>
      <c r="H735" s="4"/>
      <c r="I735" s="4"/>
      <c r="J735" s="4"/>
      <c r="K735" s="4"/>
    </row>
    <row r="736" spans="1:11" ht="14.1" customHeight="1">
      <c r="A736" s="4"/>
      <c r="B736" s="4"/>
      <c r="C736" s="11" t="s">
        <v>463</v>
      </c>
      <c r="D736" s="21" t="s">
        <v>450</v>
      </c>
      <c r="E736" s="128">
        <v>0</v>
      </c>
      <c r="F736" s="128">
        <v>0</v>
      </c>
      <c r="G736" s="128">
        <v>0</v>
      </c>
      <c r="H736" s="4"/>
      <c r="I736" s="4"/>
      <c r="J736" s="4"/>
      <c r="K736" s="4"/>
    </row>
    <row r="737" spans="1:11" ht="14.1" customHeight="1">
      <c r="A737" s="4"/>
      <c r="B737" s="4"/>
      <c r="C737" s="11" t="s">
        <v>462</v>
      </c>
      <c r="D737" s="21" t="s">
        <v>450</v>
      </c>
      <c r="E737" s="128">
        <v>0</v>
      </c>
      <c r="F737" s="128">
        <v>0</v>
      </c>
      <c r="G737" s="128">
        <v>0</v>
      </c>
      <c r="H737" s="4"/>
      <c r="I737" s="4"/>
      <c r="J737" s="4"/>
      <c r="K737" s="4"/>
    </row>
    <row r="738" spans="1:11" ht="14.1" customHeight="1">
      <c r="A738" s="4"/>
      <c r="B738" s="4"/>
      <c r="C738" s="11" t="s">
        <v>459</v>
      </c>
      <c r="D738" s="21" t="s">
        <v>450</v>
      </c>
      <c r="E738" s="128">
        <v>0</v>
      </c>
      <c r="F738" s="128">
        <v>0</v>
      </c>
      <c r="G738" s="128">
        <v>0</v>
      </c>
      <c r="H738" s="4"/>
      <c r="I738" s="4"/>
      <c r="J738" s="4"/>
      <c r="K738" s="4"/>
    </row>
    <row r="739" spans="1:11" ht="14.1" customHeight="1">
      <c r="A739" s="4"/>
      <c r="B739" s="4"/>
      <c r="C739" s="11" t="s">
        <v>458</v>
      </c>
      <c r="D739" s="21" t="s">
        <v>450</v>
      </c>
      <c r="E739" s="128">
        <v>0</v>
      </c>
      <c r="F739" s="128">
        <v>0</v>
      </c>
      <c r="G739" s="128">
        <v>0</v>
      </c>
      <c r="H739" s="4"/>
      <c r="I739" s="4"/>
      <c r="J739" s="4"/>
      <c r="K739" s="4"/>
    </row>
    <row r="740" spans="1:11" ht="14.1" customHeight="1">
      <c r="A740" s="4"/>
      <c r="B740" s="4"/>
      <c r="C740" s="11" t="s">
        <v>457</v>
      </c>
      <c r="D740" s="21" t="s">
        <v>450</v>
      </c>
      <c r="E740" s="128">
        <v>0</v>
      </c>
      <c r="F740" s="128">
        <v>0</v>
      </c>
      <c r="G740" s="128">
        <v>0</v>
      </c>
      <c r="H740" s="4"/>
      <c r="I740" s="4"/>
      <c r="J740" s="4"/>
      <c r="K740" s="4"/>
    </row>
    <row r="741" spans="1:11" ht="14.1" customHeight="1">
      <c r="A741" s="4"/>
      <c r="B741" s="4"/>
      <c r="C741" s="11" t="s">
        <v>456</v>
      </c>
      <c r="D741" s="21" t="s">
        <v>450</v>
      </c>
      <c r="E741" s="128">
        <v>0</v>
      </c>
      <c r="F741" s="128">
        <v>0</v>
      </c>
      <c r="G741" s="128">
        <v>0</v>
      </c>
      <c r="H741" s="4"/>
      <c r="I741" s="4"/>
      <c r="J741" s="4"/>
      <c r="K741" s="4"/>
    </row>
    <row r="742" spans="1:11" ht="14.1" customHeight="1">
      <c r="A742" s="4"/>
      <c r="B742" s="4"/>
      <c r="C742" s="11" t="s">
        <v>455</v>
      </c>
      <c r="D742" s="21" t="s">
        <v>450</v>
      </c>
      <c r="E742" s="128">
        <v>0</v>
      </c>
      <c r="F742" s="128">
        <v>0</v>
      </c>
      <c r="G742" s="128">
        <v>0</v>
      </c>
      <c r="H742" s="4"/>
      <c r="I742" s="4"/>
      <c r="J742" s="4"/>
      <c r="K742" s="4"/>
    </row>
    <row r="743" spans="1:11" ht="14.1" customHeight="1">
      <c r="A743" s="4"/>
      <c r="B743" s="4"/>
      <c r="C743" s="11" t="s">
        <v>461</v>
      </c>
      <c r="D743" s="21" t="s">
        <v>450</v>
      </c>
      <c r="E743" s="128">
        <v>0</v>
      </c>
      <c r="F743" s="128">
        <v>6000000</v>
      </c>
      <c r="G743" s="128">
        <v>0</v>
      </c>
      <c r="H743" s="4"/>
      <c r="I743" s="4"/>
      <c r="J743" s="4"/>
      <c r="K743" s="4"/>
    </row>
    <row r="744" spans="1:11" ht="14.1" customHeight="1">
      <c r="A744" s="4"/>
      <c r="B744" s="4"/>
      <c r="C744" s="11" t="s">
        <v>459</v>
      </c>
      <c r="D744" s="21" t="s">
        <v>450</v>
      </c>
      <c r="E744" s="128">
        <v>0</v>
      </c>
      <c r="F744" s="128">
        <v>6000000</v>
      </c>
      <c r="G744" s="128">
        <v>0</v>
      </c>
      <c r="H744" s="4"/>
      <c r="I744" s="4"/>
      <c r="J744" s="4"/>
      <c r="K744" s="4"/>
    </row>
    <row r="745" spans="1:11" ht="14.1" customHeight="1">
      <c r="A745" s="4"/>
      <c r="B745" s="4"/>
      <c r="C745" s="11" t="s">
        <v>458</v>
      </c>
      <c r="D745" s="21" t="s">
        <v>450</v>
      </c>
      <c r="E745" s="128">
        <v>0</v>
      </c>
      <c r="F745" s="128">
        <v>0</v>
      </c>
      <c r="G745" s="128">
        <v>0</v>
      </c>
      <c r="H745" s="4"/>
      <c r="I745" s="4"/>
      <c r="J745" s="4"/>
      <c r="K745" s="4"/>
    </row>
    <row r="746" spans="1:11" ht="14.1" customHeight="1">
      <c r="A746" s="4"/>
      <c r="B746" s="4"/>
      <c r="C746" s="11" t="s">
        <v>457</v>
      </c>
      <c r="D746" s="21" t="s">
        <v>450</v>
      </c>
      <c r="E746" s="128">
        <v>0</v>
      </c>
      <c r="F746" s="128">
        <v>0</v>
      </c>
      <c r="G746" s="128">
        <v>0</v>
      </c>
      <c r="H746" s="4"/>
      <c r="I746" s="4"/>
      <c r="J746" s="4"/>
      <c r="K746" s="4"/>
    </row>
    <row r="747" spans="1:11" ht="14.1" customHeight="1">
      <c r="A747" s="4"/>
      <c r="B747" s="4"/>
      <c r="C747" s="11" t="s">
        <v>456</v>
      </c>
      <c r="D747" s="21" t="s">
        <v>450</v>
      </c>
      <c r="E747" s="128">
        <v>0</v>
      </c>
      <c r="F747" s="128">
        <v>0</v>
      </c>
      <c r="G747" s="128">
        <v>0</v>
      </c>
      <c r="H747" s="4"/>
      <c r="I747" s="4"/>
      <c r="J747" s="4"/>
      <c r="K747" s="4"/>
    </row>
    <row r="748" spans="1:11" ht="14.1" customHeight="1">
      <c r="A748" s="4"/>
      <c r="B748" s="4"/>
      <c r="C748" s="11" t="s">
        <v>455</v>
      </c>
      <c r="D748" s="21" t="s">
        <v>450</v>
      </c>
      <c r="E748" s="128">
        <v>0</v>
      </c>
      <c r="F748" s="128">
        <v>0</v>
      </c>
      <c r="G748" s="128">
        <v>0</v>
      </c>
      <c r="H748" s="4"/>
      <c r="I748" s="4"/>
      <c r="J748" s="4"/>
      <c r="K748" s="4"/>
    </row>
    <row r="749" spans="1:11" ht="14.1" customHeight="1">
      <c r="A749" s="4"/>
      <c r="B749" s="4"/>
      <c r="C749" s="11" t="s">
        <v>460</v>
      </c>
      <c r="D749" s="21" t="s">
        <v>450</v>
      </c>
      <c r="E749" s="128">
        <v>0</v>
      </c>
      <c r="F749" s="128">
        <v>0</v>
      </c>
      <c r="G749" s="128">
        <v>0</v>
      </c>
      <c r="H749" s="4"/>
      <c r="I749" s="4"/>
      <c r="J749" s="4"/>
      <c r="K749" s="4"/>
    </row>
    <row r="750" spans="1:11" ht="14.1" customHeight="1">
      <c r="A750" s="4"/>
      <c r="B750" s="4"/>
      <c r="C750" s="11" t="s">
        <v>459</v>
      </c>
      <c r="D750" s="21" t="s">
        <v>450</v>
      </c>
      <c r="E750" s="128">
        <v>0</v>
      </c>
      <c r="F750" s="128">
        <v>0</v>
      </c>
      <c r="G750" s="128">
        <v>0</v>
      </c>
      <c r="H750" s="4"/>
      <c r="I750" s="4"/>
      <c r="J750" s="4"/>
      <c r="K750" s="4"/>
    </row>
    <row r="751" spans="1:11" ht="14.1" customHeight="1">
      <c r="A751" s="4"/>
      <c r="B751" s="4"/>
      <c r="C751" s="11" t="s">
        <v>458</v>
      </c>
      <c r="D751" s="21" t="s">
        <v>450</v>
      </c>
      <c r="E751" s="128">
        <v>0</v>
      </c>
      <c r="F751" s="128">
        <v>0</v>
      </c>
      <c r="G751" s="128">
        <v>0</v>
      </c>
      <c r="H751" s="4"/>
      <c r="I751" s="4"/>
      <c r="J751" s="4"/>
      <c r="K751" s="4"/>
    </row>
    <row r="752" spans="1:11" ht="14.1" customHeight="1">
      <c r="A752" s="4"/>
      <c r="B752" s="4"/>
      <c r="C752" s="11" t="s">
        <v>457</v>
      </c>
      <c r="D752" s="21" t="s">
        <v>450</v>
      </c>
      <c r="E752" s="128">
        <v>0</v>
      </c>
      <c r="F752" s="128">
        <v>0</v>
      </c>
      <c r="G752" s="128">
        <v>0</v>
      </c>
      <c r="H752" s="4"/>
      <c r="I752" s="4"/>
      <c r="J752" s="4"/>
      <c r="K752" s="4"/>
    </row>
    <row r="753" spans="1:11" ht="14.1" customHeight="1">
      <c r="A753" s="4"/>
      <c r="B753" s="4"/>
      <c r="C753" s="11" t="s">
        <v>456</v>
      </c>
      <c r="D753" s="21" t="s">
        <v>450</v>
      </c>
      <c r="E753" s="128">
        <v>0</v>
      </c>
      <c r="F753" s="128">
        <v>0</v>
      </c>
      <c r="G753" s="128">
        <v>0</v>
      </c>
      <c r="H753" s="4"/>
      <c r="I753" s="4"/>
      <c r="J753" s="4"/>
      <c r="K753" s="4"/>
    </row>
    <row r="754" spans="1:11" ht="14.1" customHeight="1">
      <c r="A754" s="4"/>
      <c r="B754" s="4"/>
      <c r="C754" s="11" t="s">
        <v>455</v>
      </c>
      <c r="D754" s="21" t="s">
        <v>450</v>
      </c>
      <c r="E754" s="128">
        <v>0</v>
      </c>
      <c r="F754" s="128">
        <v>0</v>
      </c>
      <c r="G754" s="128">
        <v>0</v>
      </c>
      <c r="H754" s="4"/>
      <c r="I754" s="4"/>
      <c r="J754" s="4"/>
      <c r="K754" s="4"/>
    </row>
    <row r="755" spans="1:11" ht="14.1" customHeight="1">
      <c r="A755" s="4"/>
      <c r="B755" s="4"/>
      <c r="C755" s="11" t="s">
        <v>454</v>
      </c>
      <c r="D755" s="21" t="s">
        <v>450</v>
      </c>
      <c r="E755" s="128">
        <v>0</v>
      </c>
      <c r="F755" s="128">
        <v>0</v>
      </c>
      <c r="G755" s="128">
        <v>0</v>
      </c>
      <c r="H755" s="4"/>
      <c r="I755" s="4"/>
      <c r="J755" s="4"/>
      <c r="K755" s="4"/>
    </row>
    <row r="756" spans="1:11" ht="14.1" customHeight="1">
      <c r="A756" s="4"/>
      <c r="B756" s="4"/>
      <c r="C756" s="11" t="s">
        <v>453</v>
      </c>
      <c r="D756" s="21" t="s">
        <v>450</v>
      </c>
      <c r="E756" s="128">
        <v>0</v>
      </c>
      <c r="F756" s="128">
        <v>0</v>
      </c>
      <c r="G756" s="128">
        <v>0</v>
      </c>
      <c r="H756" s="4"/>
      <c r="I756" s="4"/>
      <c r="J756" s="4"/>
      <c r="K756" s="4"/>
    </row>
    <row r="757" spans="1:11" ht="14.1" customHeight="1">
      <c r="A757" s="4"/>
      <c r="B757" s="4"/>
      <c r="C757" s="10" t="s">
        <v>165</v>
      </c>
      <c r="D757" s="128">
        <v>0</v>
      </c>
      <c r="E757" s="128">
        <v>0</v>
      </c>
      <c r="F757" s="128">
        <v>6000000</v>
      </c>
      <c r="G757" s="128">
        <v>0</v>
      </c>
      <c r="H757" s="4"/>
      <c r="I757" s="4"/>
      <c r="J757" s="4"/>
      <c r="K757" s="4"/>
    </row>
    <row r="758" spans="1:11" ht="14.1" customHeight="1">
      <c r="A758" s="4"/>
      <c r="B758" s="4"/>
      <c r="C758" s="124" t="s">
        <v>2636</v>
      </c>
      <c r="D758" s="827" t="s">
        <v>2637</v>
      </c>
      <c r="E758" s="828"/>
      <c r="F758" s="828"/>
      <c r="G758" s="828"/>
      <c r="H758" s="4"/>
      <c r="I758" s="4"/>
      <c r="J758" s="4"/>
      <c r="K758" s="4"/>
    </row>
    <row r="759" spans="1:11" ht="14.1" customHeight="1">
      <c r="A759" s="4"/>
      <c r="B759" s="4"/>
      <c r="C759" s="14" t="s">
        <v>484</v>
      </c>
      <c r="D759" s="825" t="s">
        <v>2638</v>
      </c>
      <c r="E759" s="826"/>
      <c r="F759" s="826"/>
      <c r="G759" s="826"/>
      <c r="H759" s="4"/>
      <c r="I759" s="4"/>
      <c r="J759" s="4"/>
      <c r="K759" s="4"/>
    </row>
    <row r="760" spans="1:11" ht="14.1" customHeight="1">
      <c r="A760" s="4"/>
      <c r="B760" s="4"/>
      <c r="C760" s="125" t="s">
        <v>482</v>
      </c>
      <c r="D760" s="821" t="s">
        <v>2639</v>
      </c>
      <c r="E760" s="822"/>
      <c r="F760" s="822"/>
      <c r="G760" s="822"/>
      <c r="H760" s="4"/>
      <c r="I760" s="4"/>
      <c r="J760" s="4"/>
      <c r="K760" s="4"/>
    </row>
    <row r="761" spans="1:11" ht="14.1" customHeight="1">
      <c r="A761" s="4"/>
      <c r="B761" s="4"/>
      <c r="C761" s="125" t="s">
        <v>15</v>
      </c>
      <c r="D761" s="821" t="s">
        <v>2640</v>
      </c>
      <c r="E761" s="822"/>
      <c r="F761" s="822"/>
      <c r="G761" s="822"/>
      <c r="H761" s="4"/>
      <c r="I761" s="4"/>
      <c r="J761" s="4"/>
      <c r="K761" s="4"/>
    </row>
    <row r="762" spans="1:11" ht="15" customHeight="1">
      <c r="A762" s="4"/>
      <c r="B762" s="4"/>
      <c r="C762" s="13"/>
      <c r="D762" s="131">
        <v>2021</v>
      </c>
      <c r="E762" s="131">
        <v>2022</v>
      </c>
      <c r="F762" s="131">
        <v>2023</v>
      </c>
      <c r="G762" s="131">
        <v>2024</v>
      </c>
      <c r="H762" s="4"/>
      <c r="I762" s="4"/>
      <c r="J762" s="4"/>
      <c r="K762" s="4"/>
    </row>
    <row r="763" spans="1:11" ht="15" customHeight="1">
      <c r="A763" s="4"/>
      <c r="B763" s="4"/>
      <c r="C763" s="12"/>
      <c r="D763" s="132" t="s">
        <v>7</v>
      </c>
      <c r="E763" s="132" t="s">
        <v>8</v>
      </c>
      <c r="F763" s="132" t="s">
        <v>8</v>
      </c>
      <c r="G763" s="132" t="s">
        <v>8</v>
      </c>
      <c r="H763" s="4"/>
      <c r="I763" s="4"/>
      <c r="J763" s="4"/>
      <c r="K763" s="4"/>
    </row>
    <row r="764" spans="1:11" ht="14.1" customHeight="1">
      <c r="A764" s="4"/>
      <c r="B764" s="4"/>
      <c r="C764" s="7" t="s">
        <v>16</v>
      </c>
      <c r="D764" s="133" t="s">
        <v>474</v>
      </c>
      <c r="E764" s="133" t="s">
        <v>474</v>
      </c>
      <c r="F764" s="133" t="s">
        <v>506</v>
      </c>
      <c r="G764" s="133" t="s">
        <v>543</v>
      </c>
      <c r="H764" s="4"/>
      <c r="I764" s="4"/>
      <c r="J764" s="4"/>
      <c r="K764" s="4"/>
    </row>
    <row r="765" spans="1:11" ht="14.1" customHeight="1">
      <c r="A765" s="4"/>
      <c r="B765" s="4"/>
      <c r="C765" s="7" t="s">
        <v>680</v>
      </c>
      <c r="D765" s="133" t="s">
        <v>2641</v>
      </c>
      <c r="E765" s="133" t="s">
        <v>474</v>
      </c>
      <c r="F765" s="133" t="s">
        <v>2642</v>
      </c>
      <c r="G765" s="133" t="s">
        <v>2643</v>
      </c>
      <c r="H765" s="4"/>
      <c r="I765" s="4"/>
      <c r="J765" s="4"/>
      <c r="K765" s="4"/>
    </row>
    <row r="766" spans="1:11" ht="14.1" customHeight="1">
      <c r="A766" s="4"/>
      <c r="B766" s="4"/>
      <c r="C766" s="7" t="s">
        <v>676</v>
      </c>
      <c r="D766" s="133" t="s">
        <v>474</v>
      </c>
      <c r="E766" s="133" t="s">
        <v>474</v>
      </c>
      <c r="F766" s="133" t="s">
        <v>2644</v>
      </c>
      <c r="G766" s="133" t="s">
        <v>2645</v>
      </c>
      <c r="H766" s="4"/>
      <c r="I766" s="4"/>
      <c r="J766" s="4"/>
      <c r="K766" s="4"/>
    </row>
    <row r="767" spans="1:11" ht="14.1" customHeight="1">
      <c r="A767" s="4"/>
      <c r="B767" s="4"/>
      <c r="C767" s="7" t="s">
        <v>477</v>
      </c>
      <c r="D767" s="133" t="s">
        <v>450</v>
      </c>
      <c r="E767" s="133" t="s">
        <v>450</v>
      </c>
      <c r="F767" s="133" t="s">
        <v>450</v>
      </c>
      <c r="G767" s="133" t="s">
        <v>2646</v>
      </c>
      <c r="H767" s="4"/>
      <c r="I767" s="4"/>
      <c r="J767" s="4"/>
      <c r="K767" s="4"/>
    </row>
    <row r="768" spans="1:11" ht="14.1" customHeight="1">
      <c r="A768" s="4"/>
      <c r="B768" s="4"/>
      <c r="C768" s="7" t="s">
        <v>476</v>
      </c>
      <c r="D768" s="133" t="s">
        <v>450</v>
      </c>
      <c r="E768" s="133" t="s">
        <v>583</v>
      </c>
      <c r="F768" s="133" t="s">
        <v>450</v>
      </c>
      <c r="G768" s="133" t="s">
        <v>2647</v>
      </c>
      <c r="H768" s="4"/>
      <c r="I768" s="4"/>
      <c r="J768" s="4"/>
      <c r="K768" s="4"/>
    </row>
    <row r="769" spans="1:11" ht="14.1" customHeight="1">
      <c r="A769" s="4"/>
      <c r="B769" s="4"/>
      <c r="C769" s="7" t="s">
        <v>22</v>
      </c>
      <c r="D769" s="133" t="s">
        <v>450</v>
      </c>
      <c r="E769" s="133" t="s">
        <v>450</v>
      </c>
      <c r="F769" s="133" t="s">
        <v>450</v>
      </c>
      <c r="G769" s="133" t="s">
        <v>2648</v>
      </c>
      <c r="H769" s="4"/>
      <c r="I769" s="4"/>
      <c r="J769" s="4"/>
      <c r="K769" s="4"/>
    </row>
    <row r="770" spans="1:11" ht="14.1" customHeight="1">
      <c r="A770" s="4"/>
      <c r="B770" s="4"/>
      <c r="C770" s="823" t="s">
        <v>473</v>
      </c>
      <c r="D770" s="824"/>
      <c r="E770" s="824"/>
      <c r="F770" s="824"/>
      <c r="G770" s="824"/>
      <c r="H770" s="4"/>
      <c r="I770" s="4"/>
      <c r="J770" s="4"/>
      <c r="K770" s="4"/>
    </row>
    <row r="771" spans="1:11" ht="14.1" customHeight="1">
      <c r="A771" s="4"/>
      <c r="B771" s="4"/>
      <c r="C771" s="13"/>
      <c r="D771" s="131">
        <v>2021</v>
      </c>
      <c r="E771" s="131">
        <v>2022</v>
      </c>
      <c r="F771" s="131">
        <v>2023</v>
      </c>
      <c r="G771" s="131">
        <v>2024</v>
      </c>
      <c r="H771" s="4"/>
      <c r="I771" s="4"/>
      <c r="J771" s="4"/>
      <c r="K771" s="4"/>
    </row>
    <row r="772" spans="1:11" ht="14.1" customHeight="1">
      <c r="A772" s="4"/>
      <c r="B772" s="4"/>
      <c r="C772" s="12"/>
      <c r="D772" s="132" t="s">
        <v>7</v>
      </c>
      <c r="E772" s="132" t="s">
        <v>8</v>
      </c>
      <c r="F772" s="132" t="s">
        <v>8</v>
      </c>
      <c r="G772" s="132" t="s">
        <v>8</v>
      </c>
      <c r="H772" s="4"/>
      <c r="I772" s="4"/>
      <c r="J772" s="4"/>
      <c r="K772" s="4"/>
    </row>
    <row r="773" spans="1:11" ht="14.1" customHeight="1">
      <c r="A773" s="4"/>
      <c r="B773" s="4"/>
      <c r="C773" s="11" t="s">
        <v>470</v>
      </c>
      <c r="D773" s="128">
        <v>0</v>
      </c>
      <c r="E773" s="128">
        <v>0</v>
      </c>
      <c r="F773" s="128">
        <v>0</v>
      </c>
      <c r="G773" s="128">
        <v>0</v>
      </c>
      <c r="H773" s="4"/>
      <c r="I773" s="4"/>
      <c r="J773" s="4"/>
      <c r="K773" s="4"/>
    </row>
    <row r="774" spans="1:11" ht="14.1" customHeight="1">
      <c r="A774" s="4"/>
      <c r="B774" s="4"/>
      <c r="C774" s="11" t="s">
        <v>459</v>
      </c>
      <c r="D774" s="128">
        <v>0</v>
      </c>
      <c r="E774" s="128">
        <v>0</v>
      </c>
      <c r="F774" s="128">
        <v>0</v>
      </c>
      <c r="G774" s="128">
        <v>0</v>
      </c>
      <c r="H774" s="4"/>
      <c r="I774" s="4"/>
      <c r="J774" s="4"/>
      <c r="K774" s="4"/>
    </row>
    <row r="775" spans="1:11" ht="14.1" customHeight="1">
      <c r="A775" s="4"/>
      <c r="B775" s="4"/>
      <c r="C775" s="11" t="s">
        <v>463</v>
      </c>
      <c r="D775" s="128">
        <v>0</v>
      </c>
      <c r="E775" s="128">
        <v>0</v>
      </c>
      <c r="F775" s="128">
        <v>0</v>
      </c>
      <c r="G775" s="128">
        <v>0</v>
      </c>
      <c r="H775" s="4"/>
      <c r="I775" s="4"/>
      <c r="J775" s="4"/>
      <c r="K775" s="4"/>
    </row>
    <row r="776" spans="1:11" ht="14.1" customHeight="1">
      <c r="A776" s="4"/>
      <c r="B776" s="4"/>
      <c r="C776" s="11" t="s">
        <v>469</v>
      </c>
      <c r="D776" s="128">
        <v>0</v>
      </c>
      <c r="E776" s="128">
        <v>0</v>
      </c>
      <c r="F776" s="128">
        <v>0</v>
      </c>
      <c r="G776" s="128">
        <v>0</v>
      </c>
      <c r="H776" s="4"/>
      <c r="I776" s="4"/>
      <c r="J776" s="4"/>
      <c r="K776" s="4"/>
    </row>
    <row r="777" spans="1:11" ht="14.1" customHeight="1">
      <c r="A777" s="4"/>
      <c r="B777" s="4"/>
      <c r="C777" s="11" t="s">
        <v>459</v>
      </c>
      <c r="D777" s="128">
        <v>0</v>
      </c>
      <c r="E777" s="128">
        <v>0</v>
      </c>
      <c r="F777" s="128">
        <v>0</v>
      </c>
      <c r="G777" s="128">
        <v>0</v>
      </c>
      <c r="H777" s="4"/>
      <c r="I777" s="4"/>
      <c r="J777" s="4"/>
      <c r="K777" s="4"/>
    </row>
    <row r="778" spans="1:11" ht="14.1" customHeight="1">
      <c r="A778" s="4"/>
      <c r="B778" s="4"/>
      <c r="C778" s="11" t="s">
        <v>463</v>
      </c>
      <c r="D778" s="128">
        <v>0</v>
      </c>
      <c r="E778" s="128">
        <v>0</v>
      </c>
      <c r="F778" s="128">
        <v>0</v>
      </c>
      <c r="G778" s="128">
        <v>0</v>
      </c>
      <c r="H778" s="4"/>
      <c r="I778" s="4"/>
      <c r="J778" s="4"/>
      <c r="K778" s="4"/>
    </row>
    <row r="779" spans="1:11" ht="14.1" customHeight="1">
      <c r="A779" s="4"/>
      <c r="B779" s="4"/>
      <c r="C779" s="11" t="s">
        <v>468</v>
      </c>
      <c r="D779" s="128">
        <v>0</v>
      </c>
      <c r="E779" s="128">
        <v>0</v>
      </c>
      <c r="F779" s="128">
        <v>0</v>
      </c>
      <c r="G779" s="128">
        <v>0</v>
      </c>
      <c r="H779" s="4"/>
      <c r="I779" s="4"/>
      <c r="J779" s="4"/>
      <c r="K779" s="4"/>
    </row>
    <row r="780" spans="1:11" ht="14.1" customHeight="1">
      <c r="A780" s="4"/>
      <c r="B780" s="4"/>
      <c r="C780" s="11" t="s">
        <v>459</v>
      </c>
      <c r="D780" s="128">
        <v>0</v>
      </c>
      <c r="E780" s="128">
        <v>0</v>
      </c>
      <c r="F780" s="128">
        <v>0</v>
      </c>
      <c r="G780" s="128">
        <v>0</v>
      </c>
      <c r="H780" s="4"/>
      <c r="I780" s="4"/>
      <c r="J780" s="4"/>
      <c r="K780" s="4"/>
    </row>
    <row r="781" spans="1:11" ht="14.1" customHeight="1">
      <c r="A781" s="4"/>
      <c r="B781" s="4"/>
      <c r="C781" s="11" t="s">
        <v>463</v>
      </c>
      <c r="D781" s="128">
        <v>0</v>
      </c>
      <c r="E781" s="128">
        <v>0</v>
      </c>
      <c r="F781" s="128">
        <v>0</v>
      </c>
      <c r="G781" s="128">
        <v>0</v>
      </c>
      <c r="H781" s="4"/>
      <c r="I781" s="4"/>
      <c r="J781" s="4"/>
      <c r="K781" s="4"/>
    </row>
    <row r="782" spans="1:11" ht="14.1" customHeight="1">
      <c r="A782" s="4"/>
      <c r="B782" s="4"/>
      <c r="C782" s="11" t="s">
        <v>467</v>
      </c>
      <c r="D782" s="128">
        <v>0</v>
      </c>
      <c r="E782" s="128">
        <v>0</v>
      </c>
      <c r="F782" s="128">
        <v>0</v>
      </c>
      <c r="G782" s="128">
        <v>0</v>
      </c>
      <c r="H782" s="4"/>
      <c r="I782" s="4"/>
      <c r="J782" s="4"/>
      <c r="K782" s="4"/>
    </row>
    <row r="783" spans="1:11" ht="14.1" customHeight="1">
      <c r="A783" s="4"/>
      <c r="B783" s="4"/>
      <c r="C783" s="11" t="s">
        <v>459</v>
      </c>
      <c r="D783" s="128">
        <v>0</v>
      </c>
      <c r="E783" s="128">
        <v>0</v>
      </c>
      <c r="F783" s="128">
        <v>0</v>
      </c>
      <c r="G783" s="128">
        <v>0</v>
      </c>
      <c r="H783" s="4"/>
      <c r="I783" s="4"/>
      <c r="J783" s="4"/>
      <c r="K783" s="4"/>
    </row>
    <row r="784" spans="1:11" ht="14.1" customHeight="1">
      <c r="A784" s="4"/>
      <c r="B784" s="4"/>
      <c r="C784" s="11" t="s">
        <v>463</v>
      </c>
      <c r="D784" s="128">
        <v>0</v>
      </c>
      <c r="E784" s="128">
        <v>0</v>
      </c>
      <c r="F784" s="128">
        <v>0</v>
      </c>
      <c r="G784" s="128">
        <v>0</v>
      </c>
      <c r="H784" s="4"/>
      <c r="I784" s="4"/>
      <c r="J784" s="4"/>
      <c r="K784" s="4"/>
    </row>
    <row r="785" spans="1:11" ht="14.1" customHeight="1">
      <c r="A785" s="4"/>
      <c r="B785" s="4"/>
      <c r="C785" s="11" t="s">
        <v>472</v>
      </c>
      <c r="D785" s="128">
        <v>0</v>
      </c>
      <c r="E785" s="128">
        <v>0</v>
      </c>
      <c r="F785" s="128">
        <v>0</v>
      </c>
      <c r="G785" s="128">
        <v>0</v>
      </c>
      <c r="H785" s="4"/>
      <c r="I785" s="4"/>
      <c r="J785" s="4"/>
      <c r="K785" s="4"/>
    </row>
    <row r="786" spans="1:11" ht="14.1" customHeight="1">
      <c r="A786" s="4"/>
      <c r="B786" s="4"/>
      <c r="C786" s="11" t="s">
        <v>459</v>
      </c>
      <c r="D786" s="128">
        <v>0</v>
      </c>
      <c r="E786" s="128">
        <v>0</v>
      </c>
      <c r="F786" s="128">
        <v>0</v>
      </c>
      <c r="G786" s="128">
        <v>0</v>
      </c>
      <c r="H786" s="4"/>
      <c r="I786" s="4"/>
      <c r="J786" s="4"/>
      <c r="K786" s="4"/>
    </row>
    <row r="787" spans="1:11" ht="14.1" customHeight="1">
      <c r="A787" s="4"/>
      <c r="B787" s="4"/>
      <c r="C787" s="11" t="s">
        <v>463</v>
      </c>
      <c r="D787" s="128">
        <v>0</v>
      </c>
      <c r="E787" s="128">
        <v>0</v>
      </c>
      <c r="F787" s="128">
        <v>0</v>
      </c>
      <c r="G787" s="128">
        <v>0</v>
      </c>
      <c r="H787" s="4"/>
      <c r="I787" s="4"/>
      <c r="J787" s="4"/>
      <c r="K787" s="4"/>
    </row>
    <row r="788" spans="1:11" ht="14.1" customHeight="1">
      <c r="A788" s="4"/>
      <c r="B788" s="4"/>
      <c r="C788" s="11" t="s">
        <v>465</v>
      </c>
      <c r="D788" s="128">
        <v>0</v>
      </c>
      <c r="E788" s="128">
        <v>0</v>
      </c>
      <c r="F788" s="128">
        <v>0</v>
      </c>
      <c r="G788" s="128">
        <v>0</v>
      </c>
      <c r="H788" s="4"/>
      <c r="I788" s="4"/>
      <c r="J788" s="4"/>
      <c r="K788" s="4"/>
    </row>
    <row r="789" spans="1:11" ht="14.1" customHeight="1">
      <c r="A789" s="4"/>
      <c r="B789" s="4"/>
      <c r="C789" s="11" t="s">
        <v>459</v>
      </c>
      <c r="D789" s="128">
        <v>0</v>
      </c>
      <c r="E789" s="128">
        <v>0</v>
      </c>
      <c r="F789" s="128">
        <v>0</v>
      </c>
      <c r="G789" s="128">
        <v>0</v>
      </c>
      <c r="H789" s="4"/>
      <c r="I789" s="4"/>
      <c r="J789" s="4"/>
      <c r="K789" s="4"/>
    </row>
    <row r="790" spans="1:11" ht="14.1" customHeight="1">
      <c r="A790" s="4"/>
      <c r="B790" s="4"/>
      <c r="C790" s="11" t="s">
        <v>463</v>
      </c>
      <c r="D790" s="128">
        <v>0</v>
      </c>
      <c r="E790" s="128">
        <v>0</v>
      </c>
      <c r="F790" s="128">
        <v>0</v>
      </c>
      <c r="G790" s="128">
        <v>0</v>
      </c>
      <c r="H790" s="4"/>
      <c r="I790" s="4"/>
      <c r="J790" s="4"/>
      <c r="K790" s="4"/>
    </row>
    <row r="791" spans="1:11" ht="14.1" customHeight="1">
      <c r="A791" s="4"/>
      <c r="B791" s="4"/>
      <c r="C791" s="11" t="s">
        <v>464</v>
      </c>
      <c r="D791" s="128">
        <v>0</v>
      </c>
      <c r="E791" s="128">
        <v>0</v>
      </c>
      <c r="F791" s="128">
        <v>0</v>
      </c>
      <c r="G791" s="128">
        <v>0</v>
      </c>
      <c r="H791" s="4"/>
      <c r="I791" s="4"/>
      <c r="J791" s="4"/>
      <c r="K791" s="4"/>
    </row>
    <row r="792" spans="1:11" ht="14.1" customHeight="1">
      <c r="A792" s="4"/>
      <c r="B792" s="4"/>
      <c r="C792" s="11" t="s">
        <v>459</v>
      </c>
      <c r="D792" s="128">
        <v>0</v>
      </c>
      <c r="E792" s="128">
        <v>0</v>
      </c>
      <c r="F792" s="128">
        <v>0</v>
      </c>
      <c r="G792" s="128">
        <v>0</v>
      </c>
      <c r="H792" s="4"/>
      <c r="I792" s="4"/>
      <c r="J792" s="4"/>
      <c r="K792" s="4"/>
    </row>
    <row r="793" spans="1:11" ht="14.1" customHeight="1">
      <c r="A793" s="4"/>
      <c r="B793" s="4"/>
      <c r="C793" s="11" t="s">
        <v>463</v>
      </c>
      <c r="D793" s="128">
        <v>0</v>
      </c>
      <c r="E793" s="128">
        <v>0</v>
      </c>
      <c r="F793" s="128">
        <v>0</v>
      </c>
      <c r="G793" s="128">
        <v>0</v>
      </c>
      <c r="H793" s="4"/>
      <c r="I793" s="4"/>
      <c r="J793" s="4"/>
      <c r="K793" s="4"/>
    </row>
    <row r="794" spans="1:11" ht="14.1" customHeight="1">
      <c r="A794" s="4"/>
      <c r="B794" s="4"/>
      <c r="C794" s="11" t="s">
        <v>462</v>
      </c>
      <c r="D794" s="128">
        <v>0</v>
      </c>
      <c r="E794" s="128">
        <v>0</v>
      </c>
      <c r="F794" s="128">
        <v>0</v>
      </c>
      <c r="G794" s="128">
        <v>0</v>
      </c>
      <c r="H794" s="4"/>
      <c r="I794" s="4"/>
      <c r="J794" s="4"/>
      <c r="K794" s="4"/>
    </row>
    <row r="795" spans="1:11" ht="14.1" customHeight="1">
      <c r="A795" s="4"/>
      <c r="B795" s="4"/>
      <c r="C795" s="11" t="s">
        <v>459</v>
      </c>
      <c r="D795" s="128">
        <v>0</v>
      </c>
      <c r="E795" s="128">
        <v>0</v>
      </c>
      <c r="F795" s="128">
        <v>0</v>
      </c>
      <c r="G795" s="128">
        <v>0</v>
      </c>
      <c r="H795" s="4"/>
      <c r="I795" s="4"/>
      <c r="J795" s="4"/>
      <c r="K795" s="4"/>
    </row>
    <row r="796" spans="1:11" ht="14.1" customHeight="1">
      <c r="A796" s="4"/>
      <c r="B796" s="4"/>
      <c r="C796" s="11" t="s">
        <v>458</v>
      </c>
      <c r="D796" s="128">
        <v>0</v>
      </c>
      <c r="E796" s="128">
        <v>0</v>
      </c>
      <c r="F796" s="128">
        <v>0</v>
      </c>
      <c r="G796" s="128">
        <v>0</v>
      </c>
      <c r="H796" s="4"/>
      <c r="I796" s="4"/>
      <c r="J796" s="4"/>
      <c r="K796" s="4"/>
    </row>
    <row r="797" spans="1:11" ht="14.1" customHeight="1">
      <c r="A797" s="4"/>
      <c r="B797" s="4"/>
      <c r="C797" s="11" t="s">
        <v>457</v>
      </c>
      <c r="D797" s="128">
        <v>0</v>
      </c>
      <c r="E797" s="128">
        <v>0</v>
      </c>
      <c r="F797" s="128">
        <v>0</v>
      </c>
      <c r="G797" s="128">
        <v>0</v>
      </c>
      <c r="H797" s="4"/>
      <c r="I797" s="4"/>
      <c r="J797" s="4"/>
      <c r="K797" s="4"/>
    </row>
    <row r="798" spans="1:11" ht="14.1" customHeight="1">
      <c r="A798" s="4"/>
      <c r="B798" s="4"/>
      <c r="C798" s="11" t="s">
        <v>456</v>
      </c>
      <c r="D798" s="128">
        <v>0</v>
      </c>
      <c r="E798" s="128">
        <v>0</v>
      </c>
      <c r="F798" s="128">
        <v>0</v>
      </c>
      <c r="G798" s="128">
        <v>0</v>
      </c>
      <c r="H798" s="4"/>
      <c r="I798" s="4"/>
      <c r="J798" s="4"/>
      <c r="K798" s="4"/>
    </row>
    <row r="799" spans="1:11" ht="14.1" customHeight="1">
      <c r="A799" s="4"/>
      <c r="B799" s="4"/>
      <c r="C799" s="11" t="s">
        <v>455</v>
      </c>
      <c r="D799" s="128">
        <v>0</v>
      </c>
      <c r="E799" s="128">
        <v>0</v>
      </c>
      <c r="F799" s="128">
        <v>0</v>
      </c>
      <c r="G799" s="128">
        <v>0</v>
      </c>
      <c r="H799" s="4"/>
      <c r="I799" s="4"/>
      <c r="J799" s="4"/>
      <c r="K799" s="4"/>
    </row>
    <row r="800" spans="1:11" ht="14.1" customHeight="1">
      <c r="A800" s="4"/>
      <c r="B800" s="4"/>
      <c r="C800" s="11" t="s">
        <v>461</v>
      </c>
      <c r="D800" s="128">
        <v>28440000</v>
      </c>
      <c r="E800" s="128">
        <v>0</v>
      </c>
      <c r="F800" s="128">
        <v>22760000</v>
      </c>
      <c r="G800" s="128">
        <v>25520000</v>
      </c>
      <c r="H800" s="4"/>
      <c r="I800" s="4"/>
      <c r="J800" s="4"/>
      <c r="K800" s="4"/>
    </row>
    <row r="801" spans="1:11" ht="14.1" customHeight="1">
      <c r="A801" s="4"/>
      <c r="B801" s="4"/>
      <c r="C801" s="11" t="s">
        <v>459</v>
      </c>
      <c r="D801" s="128">
        <v>28440000</v>
      </c>
      <c r="E801" s="128">
        <v>0</v>
      </c>
      <c r="F801" s="128">
        <v>22760000</v>
      </c>
      <c r="G801" s="128">
        <v>25520000</v>
      </c>
      <c r="H801" s="4"/>
      <c r="I801" s="4"/>
      <c r="J801" s="4"/>
      <c r="K801" s="4"/>
    </row>
    <row r="802" spans="1:11" ht="14.1" customHeight="1">
      <c r="A802" s="4"/>
      <c r="B802" s="4"/>
      <c r="C802" s="11" t="s">
        <v>458</v>
      </c>
      <c r="D802" s="128">
        <v>0</v>
      </c>
      <c r="E802" s="128">
        <v>0</v>
      </c>
      <c r="F802" s="128">
        <v>0</v>
      </c>
      <c r="G802" s="128">
        <v>0</v>
      </c>
      <c r="H802" s="4"/>
      <c r="I802" s="4"/>
      <c r="J802" s="4"/>
      <c r="K802" s="4"/>
    </row>
    <row r="803" spans="1:11" ht="14.1" customHeight="1">
      <c r="A803" s="4"/>
      <c r="B803" s="4"/>
      <c r="C803" s="11" t="s">
        <v>457</v>
      </c>
      <c r="D803" s="128">
        <v>0</v>
      </c>
      <c r="E803" s="128">
        <v>0</v>
      </c>
      <c r="F803" s="128">
        <v>0</v>
      </c>
      <c r="G803" s="128">
        <v>0</v>
      </c>
      <c r="H803" s="4"/>
      <c r="I803" s="4"/>
      <c r="J803" s="4"/>
      <c r="K803" s="4"/>
    </row>
    <row r="804" spans="1:11" ht="14.1" customHeight="1">
      <c r="A804" s="4"/>
      <c r="B804" s="4"/>
      <c r="C804" s="11" t="s">
        <v>456</v>
      </c>
      <c r="D804" s="128">
        <v>0</v>
      </c>
      <c r="E804" s="128">
        <v>0</v>
      </c>
      <c r="F804" s="128">
        <v>0</v>
      </c>
      <c r="G804" s="128">
        <v>0</v>
      </c>
      <c r="H804" s="4"/>
      <c r="I804" s="4"/>
      <c r="J804" s="4"/>
      <c r="K804" s="4"/>
    </row>
    <row r="805" spans="1:11" ht="14.1" customHeight="1">
      <c r="A805" s="4"/>
      <c r="B805" s="4"/>
      <c r="C805" s="11" t="s">
        <v>455</v>
      </c>
      <c r="D805" s="128">
        <v>0</v>
      </c>
      <c r="E805" s="128">
        <v>0</v>
      </c>
      <c r="F805" s="128">
        <v>0</v>
      </c>
      <c r="G805" s="128">
        <v>0</v>
      </c>
      <c r="H805" s="4"/>
      <c r="I805" s="4"/>
      <c r="J805" s="4"/>
      <c r="K805" s="4"/>
    </row>
    <row r="806" spans="1:11" ht="14.1" customHeight="1">
      <c r="A806" s="4"/>
      <c r="B806" s="4"/>
      <c r="C806" s="11" t="s">
        <v>460</v>
      </c>
      <c r="D806" s="128">
        <v>0</v>
      </c>
      <c r="E806" s="128">
        <v>0</v>
      </c>
      <c r="F806" s="128">
        <v>0</v>
      </c>
      <c r="G806" s="128">
        <v>0</v>
      </c>
      <c r="H806" s="4"/>
      <c r="I806" s="4"/>
      <c r="J806" s="4"/>
      <c r="K806" s="4"/>
    </row>
    <row r="807" spans="1:11" ht="14.1" customHeight="1">
      <c r="A807" s="4"/>
      <c r="B807" s="4"/>
      <c r="C807" s="11" t="s">
        <v>459</v>
      </c>
      <c r="D807" s="128">
        <v>0</v>
      </c>
      <c r="E807" s="128">
        <v>0</v>
      </c>
      <c r="F807" s="128">
        <v>0</v>
      </c>
      <c r="G807" s="128">
        <v>0</v>
      </c>
      <c r="H807" s="4"/>
      <c r="I807" s="4"/>
      <c r="J807" s="4"/>
      <c r="K807" s="4"/>
    </row>
    <row r="808" spans="1:11" ht="14.1" customHeight="1">
      <c r="A808" s="4"/>
      <c r="B808" s="4"/>
      <c r="C808" s="11" t="s">
        <v>458</v>
      </c>
      <c r="D808" s="128">
        <v>0</v>
      </c>
      <c r="E808" s="128">
        <v>0</v>
      </c>
      <c r="F808" s="128">
        <v>0</v>
      </c>
      <c r="G808" s="128">
        <v>0</v>
      </c>
      <c r="H808" s="4"/>
      <c r="I808" s="4"/>
      <c r="J808" s="4"/>
      <c r="K808" s="4"/>
    </row>
    <row r="809" spans="1:11" ht="14.1" customHeight="1">
      <c r="A809" s="4"/>
      <c r="B809" s="4"/>
      <c r="C809" s="11" t="s">
        <v>457</v>
      </c>
      <c r="D809" s="128">
        <v>0</v>
      </c>
      <c r="E809" s="128">
        <v>0</v>
      </c>
      <c r="F809" s="128">
        <v>0</v>
      </c>
      <c r="G809" s="128">
        <v>0</v>
      </c>
      <c r="H809" s="4"/>
      <c r="I809" s="4"/>
      <c r="J809" s="4"/>
      <c r="K809" s="4"/>
    </row>
    <row r="810" spans="1:11" ht="14.1" customHeight="1">
      <c r="A810" s="4"/>
      <c r="B810" s="4"/>
      <c r="C810" s="11" t="s">
        <v>456</v>
      </c>
      <c r="D810" s="128">
        <v>0</v>
      </c>
      <c r="E810" s="128">
        <v>0</v>
      </c>
      <c r="F810" s="128">
        <v>0</v>
      </c>
      <c r="G810" s="128">
        <v>0</v>
      </c>
      <c r="H810" s="4"/>
      <c r="I810" s="4"/>
      <c r="J810" s="4"/>
      <c r="K810" s="4"/>
    </row>
    <row r="811" spans="1:11" ht="14.1" customHeight="1">
      <c r="A811" s="4"/>
      <c r="B811" s="4"/>
      <c r="C811" s="11" t="s">
        <v>455</v>
      </c>
      <c r="D811" s="128">
        <v>0</v>
      </c>
      <c r="E811" s="128">
        <v>0</v>
      </c>
      <c r="F811" s="128">
        <v>0</v>
      </c>
      <c r="G811" s="128">
        <v>0</v>
      </c>
      <c r="H811" s="4"/>
      <c r="I811" s="4"/>
      <c r="J811" s="4"/>
      <c r="K811" s="4"/>
    </row>
    <row r="812" spans="1:11" ht="14.1" customHeight="1">
      <c r="A812" s="4"/>
      <c r="B812" s="4"/>
      <c r="C812" s="11" t="s">
        <v>454</v>
      </c>
      <c r="D812" s="128">
        <v>0</v>
      </c>
      <c r="E812" s="128">
        <v>0</v>
      </c>
      <c r="F812" s="128">
        <v>0</v>
      </c>
      <c r="G812" s="128">
        <v>0</v>
      </c>
      <c r="H812" s="4"/>
      <c r="I812" s="4"/>
      <c r="J812" s="4"/>
      <c r="K812" s="4"/>
    </row>
    <row r="813" spans="1:11" ht="14.1" customHeight="1">
      <c r="A813" s="4"/>
      <c r="B813" s="4"/>
      <c r="C813" s="11" t="s">
        <v>453</v>
      </c>
      <c r="D813" s="128">
        <v>0</v>
      </c>
      <c r="E813" s="128">
        <v>0</v>
      </c>
      <c r="F813" s="128">
        <v>0</v>
      </c>
      <c r="G813" s="128">
        <v>0</v>
      </c>
      <c r="H813" s="4"/>
      <c r="I813" s="4"/>
      <c r="J813" s="4"/>
      <c r="K813" s="4"/>
    </row>
    <row r="814" spans="1:11" ht="14.1" customHeight="1">
      <c r="A814" s="4"/>
      <c r="B814" s="4"/>
      <c r="C814" s="10" t="s">
        <v>165</v>
      </c>
      <c r="D814" s="128">
        <v>28440000</v>
      </c>
      <c r="E814" s="128">
        <v>0</v>
      </c>
      <c r="F814" s="128">
        <v>22760000</v>
      </c>
      <c r="G814" s="128">
        <v>25520000</v>
      </c>
      <c r="H814" s="4"/>
      <c r="I814" s="4"/>
      <c r="J814" s="4"/>
      <c r="K814" s="4"/>
    </row>
    <row r="815" spans="1:11" ht="15" customHeight="1">
      <c r="A815" s="4"/>
      <c r="B815" s="4"/>
      <c r="C815" s="9" t="s">
        <v>450</v>
      </c>
      <c r="D815" s="129" t="s">
        <v>450</v>
      </c>
      <c r="E815" s="129" t="s">
        <v>450</v>
      </c>
      <c r="F815" s="129" t="s">
        <v>450</v>
      </c>
      <c r="G815" s="129" t="s">
        <v>450</v>
      </c>
      <c r="H815" s="4"/>
      <c r="I815" s="4"/>
      <c r="J815" s="4"/>
      <c r="K815" s="4"/>
    </row>
    <row r="816" spans="1:11" ht="15" customHeight="1">
      <c r="A816" s="4"/>
      <c r="B816" s="4"/>
      <c r="C816" s="8" t="s">
        <v>471</v>
      </c>
      <c r="D816" s="130">
        <v>1862610000</v>
      </c>
      <c r="E816" s="130">
        <v>1903200000</v>
      </c>
      <c r="F816" s="130">
        <v>1923600000</v>
      </c>
      <c r="G816" s="130">
        <v>2028000000</v>
      </c>
      <c r="H816" s="4"/>
      <c r="I816" s="4"/>
      <c r="J816" s="4"/>
      <c r="K816" s="4"/>
    </row>
    <row r="817" spans="1:11" ht="15" customHeight="1">
      <c r="A817" s="4"/>
      <c r="B817" s="4"/>
      <c r="C817" s="7" t="s">
        <v>470</v>
      </c>
      <c r="D817" s="126">
        <v>1129860000</v>
      </c>
      <c r="E817" s="126">
        <v>1140000000</v>
      </c>
      <c r="F817" s="126">
        <v>1140000000</v>
      </c>
      <c r="G817" s="126">
        <v>1140000000</v>
      </c>
      <c r="H817" s="4"/>
      <c r="I817" s="4"/>
      <c r="J817" s="4"/>
      <c r="K817" s="4"/>
    </row>
    <row r="818" spans="1:11" ht="15" customHeight="1">
      <c r="A818" s="4"/>
      <c r="B818" s="4"/>
      <c r="C818" s="7" t="s">
        <v>459</v>
      </c>
      <c r="D818" s="126">
        <v>1129860000</v>
      </c>
      <c r="E818" s="126">
        <v>1140000000</v>
      </c>
      <c r="F818" s="126">
        <v>1140000000</v>
      </c>
      <c r="G818" s="126">
        <v>1140000000</v>
      </c>
      <c r="H818" s="4"/>
      <c r="I818" s="4"/>
      <c r="J818" s="4"/>
      <c r="K818" s="4"/>
    </row>
    <row r="819" spans="1:11" ht="15" customHeight="1">
      <c r="A819" s="4"/>
      <c r="B819" s="4"/>
      <c r="C819" s="7" t="s">
        <v>463</v>
      </c>
      <c r="D819" s="126">
        <v>0</v>
      </c>
      <c r="E819" s="126">
        <v>0</v>
      </c>
      <c r="F819" s="126">
        <v>0</v>
      </c>
      <c r="G819" s="126">
        <v>0</v>
      </c>
      <c r="H819" s="4"/>
      <c r="I819" s="4"/>
      <c r="J819" s="4"/>
      <c r="K819" s="4"/>
    </row>
    <row r="820" spans="1:11" ht="15" customHeight="1">
      <c r="A820" s="4"/>
      <c r="B820" s="4"/>
      <c r="C820" s="7" t="s">
        <v>469</v>
      </c>
      <c r="D820" s="126">
        <v>185000000</v>
      </c>
      <c r="E820" s="126">
        <v>185000000</v>
      </c>
      <c r="F820" s="126">
        <v>185000000</v>
      </c>
      <c r="G820" s="126">
        <v>185000000</v>
      </c>
      <c r="H820" s="4"/>
      <c r="I820" s="4"/>
      <c r="J820" s="4"/>
      <c r="K820" s="4"/>
    </row>
    <row r="821" spans="1:11" ht="15" customHeight="1">
      <c r="A821" s="4"/>
      <c r="B821" s="4"/>
      <c r="C821" s="7" t="s">
        <v>459</v>
      </c>
      <c r="D821" s="126">
        <v>185000000</v>
      </c>
      <c r="E821" s="126">
        <v>185000000</v>
      </c>
      <c r="F821" s="126">
        <v>185000000</v>
      </c>
      <c r="G821" s="126">
        <v>185000000</v>
      </c>
      <c r="H821" s="4"/>
      <c r="I821" s="4"/>
      <c r="J821" s="4"/>
      <c r="K821" s="4"/>
    </row>
    <row r="822" spans="1:11" ht="15" customHeight="1">
      <c r="A822" s="4"/>
      <c r="B822" s="4"/>
      <c r="C822" s="7" t="s">
        <v>463</v>
      </c>
      <c r="D822" s="126">
        <v>0</v>
      </c>
      <c r="E822" s="126">
        <v>0</v>
      </c>
      <c r="F822" s="126">
        <v>0</v>
      </c>
      <c r="G822" s="126">
        <v>0</v>
      </c>
      <c r="H822" s="4"/>
      <c r="I822" s="4"/>
      <c r="J822" s="4"/>
      <c r="K822" s="4"/>
    </row>
    <row r="823" spans="1:11" ht="15" customHeight="1">
      <c r="A823" s="4"/>
      <c r="B823" s="4"/>
      <c r="C823" s="7" t="s">
        <v>468</v>
      </c>
      <c r="D823" s="126">
        <v>455000000</v>
      </c>
      <c r="E823" s="126">
        <v>496200000</v>
      </c>
      <c r="F823" s="126">
        <v>516600000</v>
      </c>
      <c r="G823" s="126">
        <v>621000000</v>
      </c>
      <c r="H823" s="4"/>
      <c r="I823" s="4"/>
      <c r="J823" s="4"/>
      <c r="K823" s="4"/>
    </row>
    <row r="824" spans="1:11" ht="15" customHeight="1">
      <c r="A824" s="4"/>
      <c r="B824" s="4"/>
      <c r="C824" s="7" t="s">
        <v>459</v>
      </c>
      <c r="D824" s="126">
        <v>451800000</v>
      </c>
      <c r="E824" s="126">
        <v>493200000</v>
      </c>
      <c r="F824" s="126">
        <v>513600000</v>
      </c>
      <c r="G824" s="126">
        <v>618000000</v>
      </c>
      <c r="H824" s="4"/>
      <c r="I824" s="4"/>
      <c r="J824" s="4"/>
      <c r="K824" s="4"/>
    </row>
    <row r="825" spans="1:11" ht="15" customHeight="1">
      <c r="A825" s="4"/>
      <c r="B825" s="4"/>
      <c r="C825" s="7" t="s">
        <v>463</v>
      </c>
      <c r="D825" s="126">
        <v>3200000</v>
      </c>
      <c r="E825" s="126">
        <v>3000000</v>
      </c>
      <c r="F825" s="126">
        <v>3000000</v>
      </c>
      <c r="G825" s="126">
        <v>3000000</v>
      </c>
      <c r="H825" s="4"/>
      <c r="I825" s="4"/>
      <c r="J825" s="4"/>
      <c r="K825" s="4"/>
    </row>
    <row r="826" spans="1:11" ht="15" customHeight="1">
      <c r="A826" s="4"/>
      <c r="B826" s="4"/>
      <c r="C826" s="7" t="s">
        <v>467</v>
      </c>
      <c r="D826" s="126">
        <v>0</v>
      </c>
      <c r="E826" s="126">
        <v>0</v>
      </c>
      <c r="F826" s="126">
        <v>0</v>
      </c>
      <c r="G826" s="126">
        <v>0</v>
      </c>
      <c r="H826" s="4"/>
      <c r="I826" s="4"/>
      <c r="J826" s="4"/>
      <c r="K826" s="4"/>
    </row>
    <row r="827" spans="1:11" ht="15" customHeight="1">
      <c r="A827" s="4"/>
      <c r="B827" s="4"/>
      <c r="C827" s="7" t="s">
        <v>459</v>
      </c>
      <c r="D827" s="126">
        <v>0</v>
      </c>
      <c r="E827" s="126">
        <v>0</v>
      </c>
      <c r="F827" s="126">
        <v>0</v>
      </c>
      <c r="G827" s="126">
        <v>0</v>
      </c>
      <c r="H827" s="4"/>
      <c r="I827" s="4"/>
      <c r="J827" s="4"/>
      <c r="K827" s="4"/>
    </row>
    <row r="828" spans="1:11" ht="15" customHeight="1">
      <c r="A828" s="4"/>
      <c r="B828" s="4"/>
      <c r="C828" s="7" t="s">
        <v>463</v>
      </c>
      <c r="D828" s="126">
        <v>0</v>
      </c>
      <c r="E828" s="126">
        <v>0</v>
      </c>
      <c r="F828" s="126">
        <v>0</v>
      </c>
      <c r="G828" s="126">
        <v>0</v>
      </c>
      <c r="H828" s="4"/>
      <c r="I828" s="4"/>
      <c r="J828" s="4"/>
      <c r="K828" s="4"/>
    </row>
    <row r="829" spans="1:11" ht="20.100000000000001" customHeight="1">
      <c r="A829" s="4"/>
      <c r="B829" s="4"/>
      <c r="C829" s="7" t="s">
        <v>466</v>
      </c>
      <c r="D829" s="127">
        <v>0</v>
      </c>
      <c r="E829" s="127">
        <v>0</v>
      </c>
      <c r="F829" s="127">
        <v>0</v>
      </c>
      <c r="G829" s="127">
        <v>0</v>
      </c>
      <c r="H829" s="4"/>
      <c r="I829" s="4"/>
      <c r="J829" s="4"/>
      <c r="K829" s="4"/>
    </row>
    <row r="830" spans="1:11" ht="15" customHeight="1">
      <c r="A830" s="4"/>
      <c r="B830" s="4"/>
      <c r="C830" s="7" t="s">
        <v>459</v>
      </c>
      <c r="D830" s="126">
        <v>0</v>
      </c>
      <c r="E830" s="126">
        <v>0</v>
      </c>
      <c r="F830" s="126">
        <v>0</v>
      </c>
      <c r="G830" s="126">
        <v>0</v>
      </c>
      <c r="H830" s="4"/>
      <c r="I830" s="4"/>
      <c r="J830" s="4"/>
      <c r="K830" s="4"/>
    </row>
    <row r="831" spans="1:11" ht="15" customHeight="1">
      <c r="A831" s="4"/>
      <c r="B831" s="4"/>
      <c r="C831" s="7" t="s">
        <v>463</v>
      </c>
      <c r="D831" s="126">
        <v>0</v>
      </c>
      <c r="E831" s="126">
        <v>0</v>
      </c>
      <c r="F831" s="126">
        <v>0</v>
      </c>
      <c r="G831" s="126">
        <v>0</v>
      </c>
      <c r="H831" s="4"/>
      <c r="I831" s="4"/>
      <c r="J831" s="4"/>
      <c r="K831" s="4"/>
    </row>
    <row r="832" spans="1:11" ht="15" customHeight="1">
      <c r="A832" s="4"/>
      <c r="B832" s="4"/>
      <c r="C832" s="7" t="s">
        <v>465</v>
      </c>
      <c r="D832" s="126">
        <v>0</v>
      </c>
      <c r="E832" s="126">
        <v>0</v>
      </c>
      <c r="F832" s="126">
        <v>0</v>
      </c>
      <c r="G832" s="126">
        <v>0</v>
      </c>
      <c r="H832" s="4"/>
      <c r="I832" s="4"/>
      <c r="J832" s="4"/>
      <c r="K832" s="4"/>
    </row>
    <row r="833" spans="1:11" ht="15" customHeight="1">
      <c r="A833" s="4"/>
      <c r="B833" s="4"/>
      <c r="C833" s="7" t="s">
        <v>459</v>
      </c>
      <c r="D833" s="126">
        <v>0</v>
      </c>
      <c r="E833" s="126">
        <v>0</v>
      </c>
      <c r="F833" s="126">
        <v>0</v>
      </c>
      <c r="G833" s="126">
        <v>0</v>
      </c>
      <c r="H833" s="4"/>
      <c r="I833" s="4"/>
      <c r="J833" s="4"/>
      <c r="K833" s="4"/>
    </row>
    <row r="834" spans="1:11" ht="15" customHeight="1">
      <c r="A834" s="4"/>
      <c r="B834" s="4"/>
      <c r="C834" s="7" t="s">
        <v>463</v>
      </c>
      <c r="D834" s="126">
        <v>0</v>
      </c>
      <c r="E834" s="126">
        <v>0</v>
      </c>
      <c r="F834" s="126">
        <v>0</v>
      </c>
      <c r="G834" s="126">
        <v>0</v>
      </c>
      <c r="H834" s="4"/>
      <c r="I834" s="4"/>
      <c r="J834" s="4"/>
      <c r="K834" s="4"/>
    </row>
    <row r="835" spans="1:11" ht="15" customHeight="1">
      <c r="A835" s="4"/>
      <c r="B835" s="4"/>
      <c r="C835" s="7" t="s">
        <v>464</v>
      </c>
      <c r="D835" s="126">
        <v>46640000</v>
      </c>
      <c r="E835" s="126">
        <v>32000000</v>
      </c>
      <c r="F835" s="126">
        <v>32000000</v>
      </c>
      <c r="G835" s="126">
        <v>32000000</v>
      </c>
      <c r="H835" s="4"/>
      <c r="I835" s="4"/>
      <c r="J835" s="4"/>
      <c r="K835" s="4"/>
    </row>
    <row r="836" spans="1:11" ht="15" customHeight="1">
      <c r="A836" s="4"/>
      <c r="B836" s="4"/>
      <c r="C836" s="7" t="s">
        <v>459</v>
      </c>
      <c r="D836" s="126">
        <v>46640000</v>
      </c>
      <c r="E836" s="126">
        <v>32000000</v>
      </c>
      <c r="F836" s="126">
        <v>32000000</v>
      </c>
      <c r="G836" s="126">
        <v>32000000</v>
      </c>
      <c r="H836" s="4"/>
      <c r="I836" s="4"/>
      <c r="J836" s="4"/>
      <c r="K836" s="4"/>
    </row>
    <row r="837" spans="1:11" ht="15" customHeight="1">
      <c r="A837" s="4"/>
      <c r="B837" s="4"/>
      <c r="C837" s="7" t="s">
        <v>463</v>
      </c>
      <c r="D837" s="126">
        <v>0</v>
      </c>
      <c r="E837" s="126">
        <v>0</v>
      </c>
      <c r="F837" s="126">
        <v>0</v>
      </c>
      <c r="G837" s="126">
        <v>0</v>
      </c>
      <c r="H837" s="4"/>
      <c r="I837" s="4"/>
      <c r="J837" s="4"/>
      <c r="K837" s="4"/>
    </row>
    <row r="838" spans="1:11" ht="15" customHeight="1">
      <c r="A838" s="4"/>
      <c r="B838" s="4"/>
      <c r="C838" s="7" t="s">
        <v>462</v>
      </c>
      <c r="D838" s="126">
        <v>0</v>
      </c>
      <c r="E838" s="126">
        <v>0</v>
      </c>
      <c r="F838" s="126">
        <v>0</v>
      </c>
      <c r="G838" s="126">
        <v>0</v>
      </c>
      <c r="H838" s="4"/>
      <c r="I838" s="4"/>
      <c r="J838" s="4"/>
      <c r="K838" s="4"/>
    </row>
    <row r="839" spans="1:11" ht="15" customHeight="1">
      <c r="A839" s="4"/>
      <c r="B839" s="4"/>
      <c r="C839" s="7" t="s">
        <v>459</v>
      </c>
      <c r="D839" s="126">
        <v>0</v>
      </c>
      <c r="E839" s="126">
        <v>0</v>
      </c>
      <c r="F839" s="126">
        <v>0</v>
      </c>
      <c r="G839" s="126">
        <v>0</v>
      </c>
      <c r="H839" s="4"/>
      <c r="I839" s="4"/>
      <c r="J839" s="4"/>
      <c r="K839" s="4"/>
    </row>
    <row r="840" spans="1:11" ht="15" customHeight="1">
      <c r="A840" s="4"/>
      <c r="B840" s="4"/>
      <c r="C840" s="7" t="s">
        <v>458</v>
      </c>
      <c r="D840" s="126">
        <v>0</v>
      </c>
      <c r="E840" s="126">
        <v>0</v>
      </c>
      <c r="F840" s="126">
        <v>0</v>
      </c>
      <c r="G840" s="126">
        <v>0</v>
      </c>
      <c r="H840" s="4"/>
      <c r="I840" s="4"/>
      <c r="J840" s="4"/>
      <c r="K840" s="4"/>
    </row>
    <row r="841" spans="1:11" ht="15" customHeight="1">
      <c r="A841" s="4"/>
      <c r="B841" s="4"/>
      <c r="C841" s="7" t="s">
        <v>457</v>
      </c>
      <c r="D841" s="126">
        <v>0</v>
      </c>
      <c r="E841" s="126">
        <v>0</v>
      </c>
      <c r="F841" s="126">
        <v>0</v>
      </c>
      <c r="G841" s="126">
        <v>0</v>
      </c>
      <c r="H841" s="4"/>
      <c r="I841" s="4"/>
      <c r="J841" s="4"/>
      <c r="K841" s="4"/>
    </row>
    <row r="842" spans="1:11" ht="15" customHeight="1">
      <c r="A842" s="4"/>
      <c r="B842" s="4"/>
      <c r="C842" s="7" t="s">
        <v>456</v>
      </c>
      <c r="D842" s="126">
        <v>0</v>
      </c>
      <c r="E842" s="126">
        <v>0</v>
      </c>
      <c r="F842" s="126">
        <v>0</v>
      </c>
      <c r="G842" s="126">
        <v>0</v>
      </c>
      <c r="H842" s="4"/>
      <c r="I842" s="4"/>
      <c r="J842" s="4"/>
      <c r="K842" s="4"/>
    </row>
    <row r="843" spans="1:11" ht="15" customHeight="1">
      <c r="A843" s="4"/>
      <c r="B843" s="4"/>
      <c r="C843" s="7" t="s">
        <v>455</v>
      </c>
      <c r="D843" s="126">
        <v>0</v>
      </c>
      <c r="E843" s="126">
        <v>0</v>
      </c>
      <c r="F843" s="126">
        <v>0</v>
      </c>
      <c r="G843" s="126">
        <v>0</v>
      </c>
      <c r="H843" s="4"/>
      <c r="I843" s="4"/>
      <c r="J843" s="4"/>
      <c r="K843" s="4"/>
    </row>
    <row r="844" spans="1:11" ht="15" customHeight="1">
      <c r="A844" s="4"/>
      <c r="B844" s="4"/>
      <c r="C844" s="7" t="s">
        <v>461</v>
      </c>
      <c r="D844" s="126">
        <v>46110000</v>
      </c>
      <c r="E844" s="126">
        <v>50000000</v>
      </c>
      <c r="F844" s="126">
        <v>50000000</v>
      </c>
      <c r="G844" s="126">
        <v>50000000</v>
      </c>
      <c r="H844" s="4"/>
      <c r="I844" s="4"/>
      <c r="J844" s="4"/>
      <c r="K844" s="4"/>
    </row>
    <row r="845" spans="1:11" ht="15" customHeight="1">
      <c r="A845" s="4"/>
      <c r="B845" s="4"/>
      <c r="C845" s="7" t="s">
        <v>459</v>
      </c>
      <c r="D845" s="126">
        <v>46110000</v>
      </c>
      <c r="E845" s="126">
        <v>50000000</v>
      </c>
      <c r="F845" s="126">
        <v>50000000</v>
      </c>
      <c r="G845" s="126">
        <v>50000000</v>
      </c>
      <c r="H845" s="4"/>
      <c r="I845" s="4"/>
      <c r="J845" s="4"/>
      <c r="K845" s="4"/>
    </row>
    <row r="846" spans="1:11" ht="15" customHeight="1">
      <c r="A846" s="4"/>
      <c r="B846" s="4"/>
      <c r="C846" s="7" t="s">
        <v>458</v>
      </c>
      <c r="D846" s="126">
        <v>0</v>
      </c>
      <c r="E846" s="126">
        <v>0</v>
      </c>
      <c r="F846" s="126">
        <v>0</v>
      </c>
      <c r="G846" s="126">
        <v>0</v>
      </c>
      <c r="H846" s="4"/>
      <c r="I846" s="4"/>
      <c r="J846" s="4"/>
      <c r="K846" s="4"/>
    </row>
    <row r="847" spans="1:11" ht="15" customHeight="1">
      <c r="A847" s="4"/>
      <c r="B847" s="4"/>
      <c r="C847" s="7" t="s">
        <v>457</v>
      </c>
      <c r="D847" s="126">
        <v>0</v>
      </c>
      <c r="E847" s="126">
        <v>0</v>
      </c>
      <c r="F847" s="126">
        <v>0</v>
      </c>
      <c r="G847" s="126">
        <v>0</v>
      </c>
      <c r="H847" s="4"/>
      <c r="I847" s="4"/>
      <c r="J847" s="4"/>
      <c r="K847" s="4"/>
    </row>
    <row r="848" spans="1:11" ht="15" customHeight="1">
      <c r="A848" s="4"/>
      <c r="B848" s="4"/>
      <c r="C848" s="7" t="s">
        <v>456</v>
      </c>
      <c r="D848" s="126">
        <v>0</v>
      </c>
      <c r="E848" s="126">
        <v>0</v>
      </c>
      <c r="F848" s="126">
        <v>0</v>
      </c>
      <c r="G848" s="126">
        <v>0</v>
      </c>
      <c r="H848" s="4"/>
      <c r="I848" s="4"/>
      <c r="J848" s="4"/>
      <c r="K848" s="4"/>
    </row>
    <row r="849" spans="1:11" ht="15" customHeight="1">
      <c r="A849" s="4"/>
      <c r="B849" s="4"/>
      <c r="C849" s="7" t="s">
        <v>455</v>
      </c>
      <c r="D849" s="126">
        <v>0</v>
      </c>
      <c r="E849" s="126">
        <v>0</v>
      </c>
      <c r="F849" s="126">
        <v>0</v>
      </c>
      <c r="G849" s="126">
        <v>0</v>
      </c>
      <c r="H849" s="4"/>
      <c r="I849" s="4"/>
      <c r="J849" s="4"/>
      <c r="K849" s="4"/>
    </row>
    <row r="850" spans="1:11" ht="15" customHeight="1">
      <c r="A850" s="4"/>
      <c r="B850" s="4"/>
      <c r="C850" s="7" t="s">
        <v>460</v>
      </c>
      <c r="D850" s="126">
        <v>0</v>
      </c>
      <c r="E850" s="126">
        <v>0</v>
      </c>
      <c r="F850" s="126">
        <v>0</v>
      </c>
      <c r="G850" s="126">
        <v>0</v>
      </c>
      <c r="H850" s="4"/>
      <c r="I850" s="4"/>
      <c r="J850" s="4"/>
      <c r="K850" s="4"/>
    </row>
    <row r="851" spans="1:11" ht="15" customHeight="1">
      <c r="A851" s="4"/>
      <c r="B851" s="4"/>
      <c r="C851" s="7" t="s">
        <v>459</v>
      </c>
      <c r="D851" s="126">
        <v>0</v>
      </c>
      <c r="E851" s="126">
        <v>0</v>
      </c>
      <c r="F851" s="126">
        <v>0</v>
      </c>
      <c r="G851" s="126">
        <v>0</v>
      </c>
      <c r="H851" s="4"/>
      <c r="I851" s="4"/>
      <c r="J851" s="4"/>
      <c r="K851" s="4"/>
    </row>
    <row r="852" spans="1:11" ht="15" customHeight="1">
      <c r="A852" s="4"/>
      <c r="B852" s="4"/>
      <c r="C852" s="7" t="s">
        <v>458</v>
      </c>
      <c r="D852" s="126">
        <v>0</v>
      </c>
      <c r="E852" s="126">
        <v>0</v>
      </c>
      <c r="F852" s="126">
        <v>0</v>
      </c>
      <c r="G852" s="126">
        <v>0</v>
      </c>
      <c r="H852" s="4"/>
      <c r="I852" s="4"/>
      <c r="J852" s="4"/>
      <c r="K852" s="4"/>
    </row>
    <row r="853" spans="1:11" ht="15" customHeight="1">
      <c r="A853" s="4"/>
      <c r="B853" s="4"/>
      <c r="C853" s="7" t="s">
        <v>457</v>
      </c>
      <c r="D853" s="126">
        <v>0</v>
      </c>
      <c r="E853" s="126">
        <v>0</v>
      </c>
      <c r="F853" s="126">
        <v>0</v>
      </c>
      <c r="G853" s="126">
        <v>0</v>
      </c>
      <c r="H853" s="4"/>
      <c r="I853" s="4"/>
      <c r="J853" s="4"/>
      <c r="K853" s="4"/>
    </row>
    <row r="854" spans="1:11" ht="15" customHeight="1">
      <c r="A854" s="4"/>
      <c r="B854" s="4"/>
      <c r="C854" s="7" t="s">
        <v>456</v>
      </c>
      <c r="D854" s="126">
        <v>0</v>
      </c>
      <c r="E854" s="126">
        <v>0</v>
      </c>
      <c r="F854" s="126">
        <v>0</v>
      </c>
      <c r="G854" s="126">
        <v>0</v>
      </c>
      <c r="H854" s="4"/>
      <c r="I854" s="4"/>
      <c r="J854" s="4"/>
      <c r="K854" s="4"/>
    </row>
    <row r="855" spans="1:11" ht="15" customHeight="1">
      <c r="A855" s="4"/>
      <c r="B855" s="4"/>
      <c r="C855" s="7" t="s">
        <v>455</v>
      </c>
      <c r="D855" s="126">
        <v>0</v>
      </c>
      <c r="E855" s="126">
        <v>0</v>
      </c>
      <c r="F855" s="126">
        <v>0</v>
      </c>
      <c r="G855" s="126">
        <v>0</v>
      </c>
      <c r="H855" s="4"/>
      <c r="I855" s="4"/>
      <c r="J855" s="4"/>
      <c r="K855" s="4"/>
    </row>
    <row r="856" spans="1:11" ht="15" customHeight="1">
      <c r="A856" s="4"/>
      <c r="B856" s="4"/>
      <c r="C856" s="7" t="s">
        <v>454</v>
      </c>
      <c r="D856" s="126">
        <v>0</v>
      </c>
      <c r="E856" s="126">
        <v>0</v>
      </c>
      <c r="F856" s="126">
        <v>0</v>
      </c>
      <c r="G856" s="126">
        <v>0</v>
      </c>
      <c r="H856" s="4"/>
      <c r="I856" s="4"/>
      <c r="J856" s="4"/>
      <c r="K856" s="4"/>
    </row>
    <row r="857" spans="1:11" ht="15" customHeight="1">
      <c r="A857" s="4"/>
      <c r="B857" s="4"/>
      <c r="C857" s="7" t="s">
        <v>453</v>
      </c>
      <c r="D857" s="126">
        <v>0</v>
      </c>
      <c r="E857" s="126">
        <v>0</v>
      </c>
      <c r="F857" s="126">
        <v>0</v>
      </c>
      <c r="G857" s="126">
        <v>0</v>
      </c>
      <c r="H857" s="4"/>
      <c r="I857" s="4"/>
      <c r="J857" s="4"/>
      <c r="K857" s="4"/>
    </row>
    <row r="858" spans="1:11" ht="20.100000000000001" customHeight="1">
      <c r="A858" s="4"/>
      <c r="B858" s="4"/>
      <c r="C858" s="6" t="s">
        <v>450</v>
      </c>
      <c r="D858" s="4"/>
      <c r="E858" s="4"/>
      <c r="F858" s="4"/>
      <c r="G858" s="4"/>
      <c r="H858" s="4"/>
      <c r="I858" s="4"/>
      <c r="J858" s="4"/>
      <c r="K858" s="4"/>
    </row>
    <row r="859" spans="1:11" ht="20.100000000000001" customHeight="1">
      <c r="A859" s="17" t="s">
        <v>582</v>
      </c>
      <c r="B859" s="125" t="s">
        <v>338</v>
      </c>
      <c r="C859" s="125" t="s">
        <v>450</v>
      </c>
      <c r="D859" s="4"/>
      <c r="E859" s="3" t="s">
        <v>450</v>
      </c>
      <c r="F859" s="125" t="s">
        <v>338</v>
      </c>
      <c r="G859" s="125" t="s">
        <v>450</v>
      </c>
      <c r="H859" s="5" t="s">
        <v>450</v>
      </c>
      <c r="I859" s="3" t="s">
        <v>450</v>
      </c>
      <c r="J859" s="125" t="s">
        <v>338</v>
      </c>
      <c r="K859" s="125" t="s">
        <v>450</v>
      </c>
    </row>
    <row r="860" spans="1:11" ht="20.100000000000001" customHeight="1">
      <c r="A860" s="2" t="s">
        <v>578</v>
      </c>
      <c r="B860" s="125" t="s">
        <v>451</v>
      </c>
      <c r="C860" s="125" t="s">
        <v>450</v>
      </c>
      <c r="D860" s="4"/>
      <c r="E860" s="2" t="s">
        <v>577</v>
      </c>
      <c r="F860" s="125" t="s">
        <v>451</v>
      </c>
      <c r="G860" s="125" t="s">
        <v>450</v>
      </c>
      <c r="H860" s="4"/>
      <c r="I860" s="2" t="s">
        <v>452</v>
      </c>
      <c r="J860" s="125" t="s">
        <v>451</v>
      </c>
      <c r="K860" s="125" t="s">
        <v>450</v>
      </c>
    </row>
    <row r="861" spans="1:11" ht="20.100000000000001" customHeight="1">
      <c r="A861" s="1" t="s">
        <v>450</v>
      </c>
      <c r="B861" s="125" t="s">
        <v>336</v>
      </c>
      <c r="C861" s="125" t="s">
        <v>450</v>
      </c>
      <c r="D861" s="4"/>
      <c r="E861" s="1" t="s">
        <v>450</v>
      </c>
      <c r="F861" s="125" t="s">
        <v>336</v>
      </c>
      <c r="G861" s="125" t="s">
        <v>450</v>
      </c>
      <c r="H861" s="4"/>
      <c r="I861" s="1" t="s">
        <v>450</v>
      </c>
      <c r="J861" s="125" t="s">
        <v>336</v>
      </c>
      <c r="K861" s="125" t="s">
        <v>450</v>
      </c>
    </row>
  </sheetData>
  <mergeCells count="81">
    <mergeCell ref="C12:G12"/>
    <mergeCell ref="C1:G1"/>
    <mergeCell ref="C2:G2"/>
    <mergeCell ref="D3:G3"/>
    <mergeCell ref="D4:G4"/>
    <mergeCell ref="D5:G5"/>
    <mergeCell ref="D6:G6"/>
    <mergeCell ref="D7:G7"/>
    <mergeCell ref="C8:G8"/>
    <mergeCell ref="C9:G9"/>
    <mergeCell ref="D10:G10"/>
    <mergeCell ref="D11:G11"/>
    <mergeCell ref="D29:G29"/>
    <mergeCell ref="D13:G13"/>
    <mergeCell ref="D14:G14"/>
    <mergeCell ref="D15:G15"/>
    <mergeCell ref="D16:G16"/>
    <mergeCell ref="C19:G19"/>
    <mergeCell ref="D23:G23"/>
    <mergeCell ref="D24:G24"/>
    <mergeCell ref="C25:G25"/>
    <mergeCell ref="D26:G26"/>
    <mergeCell ref="D27:G27"/>
    <mergeCell ref="D28:G28"/>
    <mergeCell ref="D197:G197"/>
    <mergeCell ref="C38:G38"/>
    <mergeCell ref="C83:G83"/>
    <mergeCell ref="D84:G84"/>
    <mergeCell ref="D85:G85"/>
    <mergeCell ref="D86:G86"/>
    <mergeCell ref="D87:G87"/>
    <mergeCell ref="C96:G96"/>
    <mergeCell ref="D141:G141"/>
    <mergeCell ref="D142:G142"/>
    <mergeCell ref="D143:G143"/>
    <mergeCell ref="C152:G152"/>
    <mergeCell ref="D365:G365"/>
    <mergeCell ref="D198:G198"/>
    <mergeCell ref="D199:G199"/>
    <mergeCell ref="C208:G208"/>
    <mergeCell ref="D253:G253"/>
    <mergeCell ref="D254:G254"/>
    <mergeCell ref="D255:G255"/>
    <mergeCell ref="C264:G264"/>
    <mergeCell ref="D309:G309"/>
    <mergeCell ref="D310:G310"/>
    <mergeCell ref="D311:G311"/>
    <mergeCell ref="C320:G320"/>
    <mergeCell ref="C489:G489"/>
    <mergeCell ref="D366:G366"/>
    <mergeCell ref="D367:G367"/>
    <mergeCell ref="C376:G376"/>
    <mergeCell ref="D421:G421"/>
    <mergeCell ref="D422:G422"/>
    <mergeCell ref="D423:G423"/>
    <mergeCell ref="C432:G432"/>
    <mergeCell ref="D477:G477"/>
    <mergeCell ref="D478:G478"/>
    <mergeCell ref="D479:G479"/>
    <mergeCell ref="D480:G480"/>
    <mergeCell ref="C657:G657"/>
    <mergeCell ref="D534:G534"/>
    <mergeCell ref="D535:G535"/>
    <mergeCell ref="D536:G536"/>
    <mergeCell ref="C545:G545"/>
    <mergeCell ref="D590:G590"/>
    <mergeCell ref="D591:G591"/>
    <mergeCell ref="D592:G592"/>
    <mergeCell ref="C601:G601"/>
    <mergeCell ref="D646:G646"/>
    <mergeCell ref="D647:G647"/>
    <mergeCell ref="D648:G648"/>
    <mergeCell ref="D760:G760"/>
    <mergeCell ref="D761:G761"/>
    <mergeCell ref="C770:G770"/>
    <mergeCell ref="D702:G702"/>
    <mergeCell ref="D703:G703"/>
    <mergeCell ref="D704:G704"/>
    <mergeCell ref="C713:G713"/>
    <mergeCell ref="D758:G758"/>
    <mergeCell ref="D759:G759"/>
  </mergeCells>
  <pageMargins left="0" right="0" top="0" bottom="0"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M204"/>
  <sheetViews>
    <sheetView view="pageBreakPreview" zoomScale="120" zoomScaleNormal="170" zoomScaleSheetLayoutView="120" workbookViewId="0">
      <selection activeCell="H18" sqref="H18"/>
    </sheetView>
  </sheetViews>
  <sheetFormatPr defaultRowHeight="15"/>
  <cols>
    <col min="1" max="1" width="12" customWidth="1"/>
    <col min="2" max="2" width="28.5703125" customWidth="1"/>
    <col min="3" max="3" width="28.85546875" customWidth="1"/>
    <col min="4" max="4" width="34.28515625" customWidth="1"/>
    <col min="5" max="5" width="21.28515625" customWidth="1"/>
    <col min="6" max="6" width="26" customWidth="1"/>
    <col min="9" max="9" width="11" customWidth="1"/>
    <col min="10" max="10" width="11" bestFit="1" customWidth="1"/>
  </cols>
  <sheetData>
    <row r="2" spans="1:7" ht="18" customHeight="1">
      <c r="A2" s="1024" t="s">
        <v>664</v>
      </c>
      <c r="B2" s="1024"/>
      <c r="C2" s="1024"/>
      <c r="D2" s="1024"/>
      <c r="E2" s="1024"/>
      <c r="F2" s="1024"/>
      <c r="G2" s="1024"/>
    </row>
    <row r="3" spans="1:7" ht="18" customHeight="1">
      <c r="A3" s="137"/>
      <c r="B3" s="846" t="s">
        <v>720</v>
      </c>
      <c r="C3" s="846"/>
      <c r="D3" s="846"/>
      <c r="E3" s="846"/>
      <c r="F3" s="846"/>
      <c r="G3" s="137"/>
    </row>
    <row r="4" spans="1:7" ht="15.75" thickBot="1"/>
    <row r="5" spans="1:7" ht="15.75" thickBot="1">
      <c r="B5" s="211" t="s">
        <v>0</v>
      </c>
      <c r="C5" s="1025" t="s">
        <v>352</v>
      </c>
      <c r="D5" s="1025"/>
      <c r="E5" s="1025"/>
      <c r="F5" s="1025"/>
    </row>
    <row r="6" spans="1:7" ht="15.75" thickBot="1">
      <c r="B6" s="211" t="s">
        <v>2420</v>
      </c>
      <c r="C6" s="1411">
        <v>89</v>
      </c>
      <c r="D6" s="1412"/>
      <c r="E6" s="1412"/>
      <c r="F6" s="1413"/>
    </row>
    <row r="7" spans="1:7" ht="15.75" thickBot="1">
      <c r="B7" s="211" t="s">
        <v>1</v>
      </c>
      <c r="C7" s="1026" t="s">
        <v>353</v>
      </c>
      <c r="D7" s="1027"/>
      <c r="E7" s="1027"/>
      <c r="F7" s="1028"/>
    </row>
    <row r="8" spans="1:7" ht="15.75" thickBot="1">
      <c r="B8" s="211" t="s">
        <v>3</v>
      </c>
      <c r="C8" s="1029" t="s">
        <v>719</v>
      </c>
      <c r="D8" s="1030"/>
      <c r="E8" s="1030"/>
      <c r="F8" s="1031"/>
    </row>
    <row r="9" spans="1:7" ht="15.75" thickBot="1">
      <c r="B9" s="1032" t="s">
        <v>4</v>
      </c>
      <c r="C9" s="1033"/>
      <c r="D9" s="1033"/>
      <c r="E9" s="1033"/>
      <c r="F9" s="1034"/>
    </row>
    <row r="10" spans="1:7" ht="15.75" thickBot="1">
      <c r="B10" s="1014" t="s">
        <v>354</v>
      </c>
      <c r="C10" s="1015"/>
      <c r="D10" s="1015"/>
      <c r="E10" s="1015"/>
      <c r="F10" s="1016"/>
    </row>
    <row r="11" spans="1:7" ht="36.75" customHeight="1" thickBot="1">
      <c r="B11" s="1014"/>
      <c r="C11" s="1015"/>
      <c r="D11" s="1015"/>
      <c r="E11" s="1015"/>
      <c r="F11" s="1016"/>
    </row>
    <row r="12" spans="1:7" ht="35.25" customHeight="1" thickBot="1">
      <c r="B12" s="1014"/>
      <c r="C12" s="1015"/>
      <c r="D12" s="1015"/>
      <c r="E12" s="1015"/>
      <c r="F12" s="1016"/>
    </row>
    <row r="13" spans="1:7" ht="38.25" customHeight="1" thickBot="1">
      <c r="B13" s="212" t="s">
        <v>5</v>
      </c>
      <c r="C13" s="1140" t="s">
        <v>1723</v>
      </c>
      <c r="D13" s="1220"/>
      <c r="E13" s="1220"/>
      <c r="F13" s="1221"/>
    </row>
    <row r="14" spans="1:7" ht="23.25" customHeight="1">
      <c r="B14" s="986" t="s">
        <v>6</v>
      </c>
      <c r="C14" s="213">
        <v>2021</v>
      </c>
      <c r="D14" s="213">
        <v>2022</v>
      </c>
      <c r="E14" s="213">
        <v>2023</v>
      </c>
      <c r="F14" s="213">
        <v>2024</v>
      </c>
    </row>
    <row r="15" spans="1:7" ht="15.75" thickBot="1">
      <c r="B15" s="987"/>
      <c r="C15" s="214" t="s">
        <v>7</v>
      </c>
      <c r="D15" s="214" t="s">
        <v>8</v>
      </c>
      <c r="E15" s="214" t="s">
        <v>8</v>
      </c>
      <c r="F15" s="214" t="s">
        <v>8</v>
      </c>
    </row>
    <row r="16" spans="1:7" ht="39" customHeight="1" thickBot="1">
      <c r="B16" s="215" t="s">
        <v>268</v>
      </c>
      <c r="C16" s="216">
        <v>0.6</v>
      </c>
      <c r="D16" s="216">
        <v>0.65</v>
      </c>
      <c r="E16" s="216">
        <v>0.7</v>
      </c>
      <c r="F16" s="216">
        <v>0.75</v>
      </c>
    </row>
    <row r="17" spans="2:12" ht="41.25" customHeight="1" thickBot="1">
      <c r="B17" s="217" t="s">
        <v>9</v>
      </c>
      <c r="C17" s="1142" t="s">
        <v>355</v>
      </c>
      <c r="D17" s="1143"/>
      <c r="E17" s="1143"/>
      <c r="F17" s="1144"/>
    </row>
    <row r="18" spans="2:12" ht="23.25" customHeight="1" thickBot="1">
      <c r="B18" s="995" t="s">
        <v>10</v>
      </c>
      <c r="C18" s="996"/>
      <c r="D18" s="996"/>
      <c r="E18" s="996"/>
      <c r="F18" s="997"/>
      <c r="I18" s="218"/>
      <c r="K18" s="218"/>
    </row>
    <row r="19" spans="2:12" ht="63" customHeight="1" thickBot="1">
      <c r="B19" s="215" t="s">
        <v>1722</v>
      </c>
      <c r="C19" s="219">
        <v>0.65</v>
      </c>
      <c r="D19" s="220">
        <v>0.7</v>
      </c>
      <c r="E19" s="220">
        <v>0.75</v>
      </c>
      <c r="F19" s="220">
        <v>0.8</v>
      </c>
      <c r="H19" s="221"/>
    </row>
    <row r="20" spans="2:12" ht="48" customHeight="1" thickBot="1">
      <c r="B20" s="215" t="s">
        <v>269</v>
      </c>
      <c r="C20" s="222">
        <v>6000</v>
      </c>
      <c r="D20" s="223">
        <v>6200</v>
      </c>
      <c r="E20" s="223">
        <v>6400</v>
      </c>
      <c r="F20" s="223">
        <v>6500</v>
      </c>
    </row>
    <row r="21" spans="2:12" ht="47.25" customHeight="1" thickBot="1">
      <c r="B21" s="224" t="s">
        <v>270</v>
      </c>
      <c r="C21" s="225">
        <v>360</v>
      </c>
      <c r="D21" s="226">
        <v>390</v>
      </c>
      <c r="E21" s="226">
        <v>420</v>
      </c>
      <c r="F21" s="226">
        <v>430</v>
      </c>
    </row>
    <row r="22" spans="2:12" ht="24" customHeight="1" thickBot="1">
      <c r="B22" s="1021" t="s">
        <v>11</v>
      </c>
      <c r="C22" s="1022"/>
      <c r="D22" s="1022"/>
      <c r="E22" s="1022"/>
      <c r="F22" s="1023"/>
    </row>
    <row r="23" spans="2:12" ht="15.75" thickBot="1">
      <c r="B23" s="998" t="s">
        <v>356</v>
      </c>
      <c r="C23" s="999"/>
      <c r="D23" s="999"/>
      <c r="E23" s="999"/>
      <c r="F23" s="1000"/>
    </row>
    <row r="24" spans="2:12" ht="18.75" customHeight="1" thickBot="1">
      <c r="B24" s="227" t="s">
        <v>13</v>
      </c>
      <c r="C24" s="1127" t="s">
        <v>271</v>
      </c>
      <c r="D24" s="1009"/>
      <c r="E24" s="1009"/>
      <c r="F24" s="1010"/>
    </row>
    <row r="25" spans="2:12" ht="31.5" customHeight="1" thickBot="1">
      <c r="B25" s="215" t="s">
        <v>14</v>
      </c>
      <c r="C25" s="1011" t="s">
        <v>272</v>
      </c>
      <c r="D25" s="1012"/>
      <c r="E25" s="1012"/>
      <c r="F25" s="1013"/>
    </row>
    <row r="26" spans="2:12" ht="15.75" thickBot="1">
      <c r="B26" s="215" t="s">
        <v>15</v>
      </c>
      <c r="C26" s="991"/>
      <c r="D26" s="984"/>
      <c r="E26" s="984"/>
      <c r="F26" s="985"/>
    </row>
    <row r="27" spans="2:12" ht="12.75" customHeight="1">
      <c r="B27" s="986"/>
      <c r="C27" s="230">
        <v>2021</v>
      </c>
      <c r="D27" s="230">
        <v>2022</v>
      </c>
      <c r="E27" s="230">
        <v>2023</v>
      </c>
      <c r="F27" s="230">
        <v>2024</v>
      </c>
    </row>
    <row r="28" spans="2:12" ht="36.75" customHeight="1" thickBot="1">
      <c r="B28" s="987"/>
      <c r="C28" s="231" t="s">
        <v>7</v>
      </c>
      <c r="D28" s="231" t="s">
        <v>8</v>
      </c>
      <c r="E28" s="231" t="s">
        <v>8</v>
      </c>
      <c r="F28" s="231" t="s">
        <v>8</v>
      </c>
    </row>
    <row r="29" spans="2:12" ht="15.75" thickBot="1">
      <c r="B29" s="215" t="s">
        <v>16</v>
      </c>
      <c r="C29" s="232">
        <v>1500</v>
      </c>
      <c r="D29" s="232">
        <v>1700</v>
      </c>
      <c r="E29" s="232">
        <v>1800</v>
      </c>
      <c r="F29" s="232">
        <v>1900</v>
      </c>
    </row>
    <row r="30" spans="2:12" ht="15.75" thickBot="1">
      <c r="B30" s="215" t="s">
        <v>17</v>
      </c>
      <c r="C30" s="232">
        <v>77000</v>
      </c>
      <c r="D30" s="232">
        <v>73840</v>
      </c>
      <c r="E30" s="232">
        <v>73840</v>
      </c>
      <c r="F30" s="232">
        <v>76325</v>
      </c>
    </row>
    <row r="31" spans="2:12" ht="15.75" thickBot="1">
      <c r="B31" s="215" t="s">
        <v>18</v>
      </c>
      <c r="C31" s="232">
        <f>C30/C29</f>
        <v>51.333333333333336</v>
      </c>
      <c r="D31" s="232">
        <f t="shared" ref="D31:F31" si="0">D30/D29</f>
        <v>43.435294117647061</v>
      </c>
      <c r="E31" s="232">
        <f t="shared" si="0"/>
        <v>41.022222222222226</v>
      </c>
      <c r="F31" s="232">
        <f t="shared" si="0"/>
        <v>40.171052631578945</v>
      </c>
    </row>
    <row r="32" spans="2:12" ht="15.75" thickBot="1">
      <c r="B32" s="215" t="s">
        <v>19</v>
      </c>
      <c r="C32" s="233" t="s">
        <v>20</v>
      </c>
      <c r="D32" s="234">
        <f>D29/C29-1</f>
        <v>0.1333333333333333</v>
      </c>
      <c r="E32" s="234">
        <f t="shared" ref="E32:F34" si="1">E29/D29-1</f>
        <v>5.8823529411764719E-2</v>
      </c>
      <c r="F32" s="234">
        <f t="shared" si="1"/>
        <v>5.555555555555558E-2</v>
      </c>
      <c r="H32" s="235"/>
      <c r="I32" s="235"/>
      <c r="J32" s="235"/>
      <c r="K32" s="235"/>
      <c r="L32" s="235"/>
    </row>
    <row r="33" spans="2:9" ht="15.75" thickBot="1">
      <c r="B33" s="215" t="s">
        <v>21</v>
      </c>
      <c r="C33" s="233" t="s">
        <v>20</v>
      </c>
      <c r="D33" s="234">
        <f>D30/C30-1</f>
        <v>-4.1038961038960986E-2</v>
      </c>
      <c r="E33" s="234">
        <f t="shared" si="1"/>
        <v>0</v>
      </c>
      <c r="F33" s="234">
        <f t="shared" si="1"/>
        <v>3.3653846153846256E-2</v>
      </c>
    </row>
    <row r="34" spans="2:9" ht="15.75" thickBot="1">
      <c r="B34" s="215" t="s">
        <v>22</v>
      </c>
      <c r="C34" s="233" t="s">
        <v>20</v>
      </c>
      <c r="D34" s="234">
        <f>D31/C31-1</f>
        <v>-0.15385790679908329</v>
      </c>
      <c r="E34" s="234">
        <f t="shared" si="1"/>
        <v>-5.5555555555555469E-2</v>
      </c>
      <c r="F34" s="234">
        <f t="shared" si="1"/>
        <v>-2.0748987854251166E-2</v>
      </c>
    </row>
    <row r="35" spans="2:9" ht="15.75" thickBot="1">
      <c r="B35" s="988" t="s">
        <v>110</v>
      </c>
      <c r="C35" s="989"/>
      <c r="D35" s="989"/>
      <c r="E35" s="989"/>
      <c r="F35" s="990"/>
    </row>
    <row r="36" spans="2:9" ht="12.75" customHeight="1">
      <c r="B36" s="986"/>
      <c r="C36" s="230">
        <v>2021</v>
      </c>
      <c r="D36" s="230">
        <v>2022</v>
      </c>
      <c r="E36" s="230">
        <v>2023</v>
      </c>
      <c r="F36" s="230">
        <v>2024</v>
      </c>
    </row>
    <row r="37" spans="2:9" ht="30.75" customHeight="1" thickBot="1">
      <c r="B37" s="987"/>
      <c r="C37" s="231" t="s">
        <v>7</v>
      </c>
      <c r="D37" s="231" t="s">
        <v>8</v>
      </c>
      <c r="E37" s="231" t="s">
        <v>8</v>
      </c>
      <c r="F37" s="231" t="s">
        <v>8</v>
      </c>
    </row>
    <row r="38" spans="2:9" ht="15.75" thickBot="1">
      <c r="B38" s="236" t="s">
        <v>23</v>
      </c>
      <c r="C38" s="237">
        <v>50226</v>
      </c>
      <c r="D38" s="237">
        <v>45540</v>
      </c>
      <c r="E38" s="237">
        <v>45140</v>
      </c>
      <c r="F38" s="237">
        <v>47025</v>
      </c>
    </row>
    <row r="39" spans="2:9" ht="15.75" thickBot="1">
      <c r="B39" s="238" t="s">
        <v>154</v>
      </c>
      <c r="C39" s="239">
        <v>50226</v>
      </c>
      <c r="D39" s="240">
        <v>45540</v>
      </c>
      <c r="E39" s="240">
        <v>45140</v>
      </c>
      <c r="F39" s="240">
        <v>47025</v>
      </c>
    </row>
    <row r="40" spans="2:9" ht="15.75" thickBot="1">
      <c r="B40" s="238" t="s">
        <v>155</v>
      </c>
      <c r="C40" s="240"/>
      <c r="D40" s="240"/>
      <c r="E40" s="240"/>
      <c r="F40" s="240"/>
    </row>
    <row r="41" spans="2:9" ht="24.75" thickBot="1">
      <c r="B41" s="236" t="s">
        <v>24</v>
      </c>
      <c r="C41" s="237">
        <v>8300</v>
      </c>
      <c r="D41" s="237">
        <v>8300</v>
      </c>
      <c r="E41" s="237">
        <f t="shared" ref="E41:F41" si="2">E42+E43</f>
        <v>8300</v>
      </c>
      <c r="F41" s="237">
        <f t="shared" si="2"/>
        <v>8300</v>
      </c>
    </row>
    <row r="42" spans="2:9" ht="15.75" thickBot="1">
      <c r="B42" s="238" t="s">
        <v>154</v>
      </c>
      <c r="C42" s="239">
        <v>8300</v>
      </c>
      <c r="D42" s="237">
        <v>8300</v>
      </c>
      <c r="E42" s="237">
        <v>8300</v>
      </c>
      <c r="F42" s="237">
        <v>8300</v>
      </c>
      <c r="I42" s="235"/>
    </row>
    <row r="43" spans="2:9" ht="15.75" thickBot="1">
      <c r="B43" s="238" t="s">
        <v>155</v>
      </c>
      <c r="C43" s="240"/>
      <c r="D43" s="237"/>
      <c r="E43" s="237"/>
      <c r="F43" s="237"/>
      <c r="I43" s="235"/>
    </row>
    <row r="44" spans="2:9" ht="15.75" thickBot="1">
      <c r="B44" s="236" t="s">
        <v>25</v>
      </c>
      <c r="C44" s="240">
        <v>18134</v>
      </c>
      <c r="D44" s="237">
        <v>19660</v>
      </c>
      <c r="E44" s="237">
        <v>20060</v>
      </c>
      <c r="F44" s="237">
        <v>20660</v>
      </c>
    </row>
    <row r="45" spans="2:9" ht="15.75" thickBot="1">
      <c r="B45" s="238" t="s">
        <v>154</v>
      </c>
      <c r="C45" s="239">
        <v>18134</v>
      </c>
      <c r="D45" s="237">
        <v>19660</v>
      </c>
      <c r="E45" s="241">
        <v>20060</v>
      </c>
      <c r="F45" s="241">
        <v>20660</v>
      </c>
    </row>
    <row r="46" spans="2:9" ht="15.75" thickBot="1">
      <c r="B46" s="238" t="s">
        <v>155</v>
      </c>
      <c r="C46" s="240"/>
      <c r="D46" s="237"/>
      <c r="E46" s="237"/>
      <c r="F46" s="237"/>
    </row>
    <row r="47" spans="2:9" ht="15.75" thickBot="1">
      <c r="B47" s="236" t="s">
        <v>26</v>
      </c>
      <c r="C47" s="240"/>
      <c r="D47" s="237"/>
      <c r="E47" s="237"/>
      <c r="F47" s="237"/>
    </row>
    <row r="48" spans="2:9" ht="15.75" thickBot="1">
      <c r="B48" s="238" t="s">
        <v>154</v>
      </c>
      <c r="C48" s="240"/>
      <c r="D48" s="237"/>
      <c r="E48" s="237"/>
      <c r="F48" s="237"/>
    </row>
    <row r="49" spans="2:13" ht="15.75" thickBot="1">
      <c r="B49" s="238" t="s">
        <v>155</v>
      </c>
      <c r="C49" s="240"/>
      <c r="D49" s="237"/>
      <c r="E49" s="237"/>
      <c r="F49" s="237"/>
    </row>
    <row r="50" spans="2:13" ht="15.75" thickBot="1">
      <c r="B50" s="236" t="s">
        <v>27</v>
      </c>
      <c r="C50" s="240"/>
      <c r="D50" s="237"/>
      <c r="E50" s="237"/>
      <c r="F50" s="237"/>
    </row>
    <row r="51" spans="2:13" ht="15.75" thickBot="1">
      <c r="B51" s="238" t="s">
        <v>154</v>
      </c>
      <c r="C51" s="240"/>
      <c r="D51" s="237"/>
      <c r="E51" s="237"/>
      <c r="F51" s="237"/>
    </row>
    <row r="52" spans="2:13" ht="15.75" thickBot="1">
      <c r="B52" s="238" t="s">
        <v>155</v>
      </c>
      <c r="C52" s="240"/>
      <c r="D52" s="237"/>
      <c r="E52" s="237"/>
      <c r="F52" s="237"/>
    </row>
    <row r="53" spans="2:13" ht="15.75" thickBot="1">
      <c r="B53" s="236" t="s">
        <v>28</v>
      </c>
      <c r="C53" s="240">
        <f>C54+C55</f>
        <v>100</v>
      </c>
      <c r="D53" s="237">
        <f t="shared" ref="D53:F53" si="3">D54+D55</f>
        <v>100</v>
      </c>
      <c r="E53" s="237">
        <f t="shared" si="3"/>
        <v>100</v>
      </c>
      <c r="F53" s="237">
        <f t="shared" si="3"/>
        <v>100</v>
      </c>
    </row>
    <row r="54" spans="2:13" ht="15.75" thickBot="1">
      <c r="B54" s="238" t="s">
        <v>154</v>
      </c>
      <c r="C54" s="239">
        <v>100</v>
      </c>
      <c r="D54" s="237">
        <v>100</v>
      </c>
      <c r="E54" s="241">
        <v>100</v>
      </c>
      <c r="F54" s="241">
        <v>100</v>
      </c>
    </row>
    <row r="55" spans="2:13" ht="15.75" thickBot="1">
      <c r="B55" s="238" t="s">
        <v>155</v>
      </c>
      <c r="C55" s="240"/>
      <c r="D55" s="237"/>
      <c r="E55" s="237"/>
      <c r="F55" s="237"/>
    </row>
    <row r="56" spans="2:13" ht="24.75" thickBot="1">
      <c r="B56" s="236" t="s">
        <v>29</v>
      </c>
      <c r="C56" s="237">
        <f t="shared" ref="C56:F56" si="4">C57+C58</f>
        <v>240</v>
      </c>
      <c r="D56" s="237">
        <f t="shared" si="4"/>
        <v>240</v>
      </c>
      <c r="E56" s="237">
        <f t="shared" si="4"/>
        <v>240</v>
      </c>
      <c r="F56" s="237">
        <f t="shared" si="4"/>
        <v>240</v>
      </c>
      <c r="I56" s="242"/>
    </row>
    <row r="57" spans="2:13" ht="15.75" thickBot="1">
      <c r="B57" s="238" t="s">
        <v>154</v>
      </c>
      <c r="C57" s="240">
        <v>240</v>
      </c>
      <c r="D57" s="243">
        <v>240</v>
      </c>
      <c r="E57" s="243">
        <v>240</v>
      </c>
      <c r="F57" s="243">
        <v>240</v>
      </c>
      <c r="K57" s="244"/>
      <c r="L57" s="244"/>
      <c r="M57" s="244"/>
    </row>
    <row r="58" spans="2:13" ht="15.75" thickBot="1">
      <c r="B58" s="238" t="s">
        <v>155</v>
      </c>
      <c r="C58" s="240"/>
      <c r="D58" s="245"/>
      <c r="E58" s="246"/>
      <c r="F58" s="246"/>
    </row>
    <row r="59" spans="2:13" ht="15.75" thickBot="1">
      <c r="B59" s="247" t="s">
        <v>30</v>
      </c>
      <c r="C59" s="240">
        <f>C56+C53+C50+C47+C44+C41+C38</f>
        <v>77000</v>
      </c>
      <c r="D59" s="240">
        <f>D56+D53+D50+D47+D44+D41+D38</f>
        <v>73840</v>
      </c>
      <c r="E59" s="240">
        <f t="shared" ref="E59:F59" si="5">E56+E53+E50+E47+E44+E41+E38</f>
        <v>73840</v>
      </c>
      <c r="F59" s="240">
        <f t="shared" si="5"/>
        <v>76325</v>
      </c>
    </row>
    <row r="60" spans="2:13" ht="15.75" thickBot="1">
      <c r="B60" s="248" t="s">
        <v>31</v>
      </c>
      <c r="C60" s="249">
        <f>IF(C59-C30=0,0,"Error")</f>
        <v>0</v>
      </c>
      <c r="D60" s="249">
        <f>IF(D59-D30=0,0,"Error")</f>
        <v>0</v>
      </c>
      <c r="E60" s="249">
        <f>IF(E59-E30=0,0,"Error")</f>
        <v>0</v>
      </c>
      <c r="F60" s="249">
        <f>IF(F59-F30=0,0,"Error")</f>
        <v>0</v>
      </c>
    </row>
    <row r="61" spans="2:13" ht="15.75" hidden="1" thickBot="1">
      <c r="B61" s="250" t="s">
        <v>172</v>
      </c>
      <c r="C61" s="1008"/>
      <c r="D61" s="1009"/>
      <c r="E61" s="1009"/>
      <c r="F61" s="1010"/>
    </row>
    <row r="62" spans="2:13" ht="26.25" hidden="1" customHeight="1" thickBot="1">
      <c r="B62" s="215" t="s">
        <v>14</v>
      </c>
      <c r="C62" s="995"/>
      <c r="D62" s="996"/>
      <c r="E62" s="996"/>
      <c r="F62" s="997"/>
    </row>
    <row r="63" spans="2:13" ht="15.75" hidden="1" thickBot="1">
      <c r="B63" s="215" t="s">
        <v>15</v>
      </c>
      <c r="C63" s="991"/>
      <c r="D63" s="984"/>
      <c r="E63" s="984"/>
      <c r="F63" s="985"/>
    </row>
    <row r="64" spans="2:13" ht="12.75" hidden="1" customHeight="1">
      <c r="B64" s="986"/>
      <c r="C64" s="230">
        <v>2018</v>
      </c>
      <c r="D64" s="230">
        <v>2019</v>
      </c>
      <c r="E64" s="230">
        <v>2020</v>
      </c>
      <c r="F64" s="230">
        <v>2021</v>
      </c>
    </row>
    <row r="65" spans="2:6" ht="9" hidden="1" customHeight="1" thickBot="1">
      <c r="B65" s="987"/>
      <c r="C65" s="231" t="s">
        <v>7</v>
      </c>
      <c r="D65" s="231" t="s">
        <v>8</v>
      </c>
      <c r="E65" s="231" t="s">
        <v>8</v>
      </c>
      <c r="F65" s="231" t="s">
        <v>8</v>
      </c>
    </row>
    <row r="66" spans="2:6" ht="15.75" hidden="1" thickBot="1">
      <c r="B66" s="215" t="s">
        <v>16</v>
      </c>
      <c r="C66" s="215"/>
      <c r="D66" s="215"/>
      <c r="E66" s="215"/>
      <c r="F66" s="215"/>
    </row>
    <row r="67" spans="2:6" ht="15.75" hidden="1" thickBot="1">
      <c r="B67" s="215" t="s">
        <v>17</v>
      </c>
      <c r="C67" s="232">
        <f>C96</f>
        <v>0</v>
      </c>
      <c r="D67" s="232">
        <f t="shared" ref="D67:F67" si="6">D96</f>
        <v>0</v>
      </c>
      <c r="E67" s="232">
        <f t="shared" si="6"/>
        <v>0</v>
      </c>
      <c r="F67" s="232">
        <f t="shared" si="6"/>
        <v>0</v>
      </c>
    </row>
    <row r="68" spans="2:6" ht="15.75" hidden="1" thickBot="1">
      <c r="B68" s="215" t="s">
        <v>18</v>
      </c>
      <c r="C68" s="232" t="e">
        <f>C67/C66</f>
        <v>#DIV/0!</v>
      </c>
      <c r="D68" s="232" t="e">
        <f>D67/D66</f>
        <v>#DIV/0!</v>
      </c>
      <c r="E68" s="232" t="e">
        <f>E67/E66</f>
        <v>#DIV/0!</v>
      </c>
      <c r="F68" s="232" t="e">
        <f>F67/F66</f>
        <v>#DIV/0!</v>
      </c>
    </row>
    <row r="69" spans="2:6" ht="15.75" hidden="1" thickBot="1">
      <c r="B69" s="215" t="s">
        <v>19</v>
      </c>
      <c r="C69" s="233"/>
      <c r="D69" s="234" t="e">
        <f>D66/C66-1</f>
        <v>#DIV/0!</v>
      </c>
      <c r="E69" s="234" t="e">
        <f>E66/D66-1</f>
        <v>#DIV/0!</v>
      </c>
      <c r="F69" s="234" t="e">
        <f>F66/E66-1</f>
        <v>#DIV/0!</v>
      </c>
    </row>
    <row r="70" spans="2:6" ht="15.75" hidden="1" thickBot="1">
      <c r="B70" s="215" t="s">
        <v>21</v>
      </c>
      <c r="C70" s="233"/>
      <c r="D70" s="234" t="e">
        <f>D67/C67-1</f>
        <v>#DIV/0!</v>
      </c>
      <c r="E70" s="234" t="e">
        <f t="shared" ref="E70:F71" si="7">E67/D67-1</f>
        <v>#DIV/0!</v>
      </c>
      <c r="F70" s="234" t="e">
        <f t="shared" si="7"/>
        <v>#DIV/0!</v>
      </c>
    </row>
    <row r="71" spans="2:6" ht="15.75" hidden="1" thickBot="1">
      <c r="B71" s="215" t="s">
        <v>22</v>
      </c>
      <c r="C71" s="233"/>
      <c r="D71" s="234" t="e">
        <f>D68/C68-1</f>
        <v>#DIV/0!</v>
      </c>
      <c r="E71" s="234" t="e">
        <f t="shared" si="7"/>
        <v>#DIV/0!</v>
      </c>
      <c r="F71" s="234" t="e">
        <f t="shared" si="7"/>
        <v>#DIV/0!</v>
      </c>
    </row>
    <row r="72" spans="2:6" ht="24.75" hidden="1" customHeight="1" thickBot="1">
      <c r="B72" s="988" t="s">
        <v>130</v>
      </c>
      <c r="C72" s="989"/>
      <c r="D72" s="989"/>
      <c r="E72" s="989"/>
      <c r="F72" s="990"/>
    </row>
    <row r="73" spans="2:6" ht="12.75" hidden="1" customHeight="1">
      <c r="B73" s="986"/>
      <c r="C73" s="230">
        <v>2018</v>
      </c>
      <c r="D73" s="230">
        <v>2019</v>
      </c>
      <c r="E73" s="230">
        <v>2020</v>
      </c>
      <c r="F73" s="230">
        <v>2021</v>
      </c>
    </row>
    <row r="74" spans="2:6" ht="9" hidden="1" customHeight="1" thickBot="1">
      <c r="B74" s="987"/>
      <c r="C74" s="231" t="s">
        <v>7</v>
      </c>
      <c r="D74" s="231" t="s">
        <v>8</v>
      </c>
      <c r="E74" s="231" t="s">
        <v>8</v>
      </c>
      <c r="F74" s="231" t="s">
        <v>8</v>
      </c>
    </row>
    <row r="75" spans="2:6" ht="24.75" hidden="1" customHeight="1" thickBot="1">
      <c r="B75" s="236" t="s">
        <v>23</v>
      </c>
      <c r="C75" s="237"/>
      <c r="D75" s="237"/>
      <c r="E75" s="237"/>
      <c r="F75" s="237"/>
    </row>
    <row r="76" spans="2:6" ht="38.25" hidden="1" customHeight="1" thickBot="1">
      <c r="B76" s="238" t="s">
        <v>154</v>
      </c>
      <c r="C76" s="240"/>
      <c r="D76" s="252"/>
      <c r="E76" s="252"/>
      <c r="F76" s="252"/>
    </row>
    <row r="77" spans="2:6" ht="24.75" hidden="1" customHeight="1" thickBot="1">
      <c r="B77" s="238" t="s">
        <v>155</v>
      </c>
      <c r="C77" s="240"/>
      <c r="D77" s="252"/>
      <c r="E77" s="252"/>
      <c r="F77" s="252"/>
    </row>
    <row r="78" spans="2:6" ht="24.75" hidden="1" customHeight="1" thickBot="1">
      <c r="B78" s="236" t="s">
        <v>24</v>
      </c>
      <c r="C78" s="237"/>
      <c r="D78" s="237"/>
      <c r="E78" s="237"/>
      <c r="F78" s="237"/>
    </row>
    <row r="79" spans="2:6" ht="15.75" hidden="1" thickBot="1">
      <c r="B79" s="238" t="s">
        <v>154</v>
      </c>
      <c r="C79" s="240"/>
      <c r="D79" s="237"/>
      <c r="E79" s="237"/>
      <c r="F79" s="237"/>
    </row>
    <row r="80" spans="2:6" ht="15.75" hidden="1" thickBot="1">
      <c r="B80" s="238" t="s">
        <v>155</v>
      </c>
      <c r="C80" s="240"/>
      <c r="D80" s="237"/>
      <c r="E80" s="237"/>
      <c r="F80" s="237"/>
    </row>
    <row r="81" spans="2:6" ht="24.75" hidden="1" customHeight="1" thickBot="1">
      <c r="B81" s="236" t="s">
        <v>25</v>
      </c>
      <c r="C81" s="240">
        <v>0</v>
      </c>
      <c r="D81" s="237">
        <v>0</v>
      </c>
      <c r="E81" s="237">
        <v>0</v>
      </c>
      <c r="F81" s="237">
        <v>0</v>
      </c>
    </row>
    <row r="82" spans="2:6" ht="15.75" hidden="1" thickBot="1">
      <c r="B82" s="238" t="s">
        <v>154</v>
      </c>
      <c r="C82" s="240"/>
      <c r="D82" s="237"/>
      <c r="E82" s="237"/>
      <c r="F82" s="237"/>
    </row>
    <row r="83" spans="2:6" ht="15.75" hidden="1" thickBot="1">
      <c r="B83" s="238" t="s">
        <v>155</v>
      </c>
      <c r="C83" s="240"/>
      <c r="D83" s="237"/>
      <c r="E83" s="237"/>
      <c r="F83" s="237"/>
    </row>
    <row r="84" spans="2:6" ht="15.75" hidden="1" thickBot="1">
      <c r="B84" s="236" t="s">
        <v>26</v>
      </c>
      <c r="C84" s="240"/>
      <c r="D84" s="237"/>
      <c r="E84" s="237"/>
      <c r="F84" s="237"/>
    </row>
    <row r="85" spans="2:6" ht="15.75" hidden="1" thickBot="1">
      <c r="B85" s="238" t="s">
        <v>154</v>
      </c>
      <c r="C85" s="240"/>
      <c r="D85" s="237"/>
      <c r="E85" s="237"/>
      <c r="F85" s="237"/>
    </row>
    <row r="86" spans="2:6" ht="15.75" hidden="1" thickBot="1">
      <c r="B86" s="238" t="s">
        <v>155</v>
      </c>
      <c r="C86" s="240"/>
      <c r="D86" s="237"/>
      <c r="E86" s="237"/>
      <c r="F86" s="237"/>
    </row>
    <row r="87" spans="2:6" ht="15.75" hidden="1" thickBot="1">
      <c r="B87" s="236" t="s">
        <v>27</v>
      </c>
      <c r="C87" s="240"/>
      <c r="D87" s="237"/>
      <c r="E87" s="237"/>
      <c r="F87" s="237"/>
    </row>
    <row r="88" spans="2:6" ht="15.75" hidden="1" thickBot="1">
      <c r="B88" s="238" t="s">
        <v>154</v>
      </c>
      <c r="C88" s="240"/>
      <c r="D88" s="237"/>
      <c r="E88" s="237"/>
      <c r="F88" s="237"/>
    </row>
    <row r="89" spans="2:6" ht="15.75" hidden="1" thickBot="1">
      <c r="B89" s="238" t="s">
        <v>155</v>
      </c>
      <c r="C89" s="240"/>
      <c r="D89" s="237"/>
      <c r="E89" s="237"/>
      <c r="F89" s="237"/>
    </row>
    <row r="90" spans="2:6" ht="15.75" hidden="1" thickBot="1">
      <c r="B90" s="236" t="s">
        <v>28</v>
      </c>
      <c r="C90" s="240"/>
      <c r="D90" s="237"/>
      <c r="E90" s="237"/>
      <c r="F90" s="237"/>
    </row>
    <row r="91" spans="2:6" ht="15.75" hidden="1" thickBot="1">
      <c r="B91" s="238" t="s">
        <v>154</v>
      </c>
      <c r="C91" s="240"/>
      <c r="D91" s="237"/>
      <c r="E91" s="237"/>
      <c r="F91" s="237"/>
    </row>
    <row r="92" spans="2:6" ht="15.75" hidden="1" thickBot="1">
      <c r="B92" s="238" t="s">
        <v>155</v>
      </c>
      <c r="C92" s="240"/>
      <c r="D92" s="237"/>
      <c r="E92" s="237"/>
      <c r="F92" s="237"/>
    </row>
    <row r="93" spans="2:6" ht="24.75" hidden="1" thickBot="1">
      <c r="B93" s="236" t="s">
        <v>29</v>
      </c>
      <c r="C93" s="240"/>
      <c r="D93" s="237"/>
      <c r="E93" s="237"/>
      <c r="F93" s="237"/>
    </row>
    <row r="94" spans="2:6" ht="15.75" hidden="1" thickBot="1">
      <c r="B94" s="238" t="s">
        <v>154</v>
      </c>
      <c r="C94" s="240"/>
      <c r="D94" s="237"/>
      <c r="E94" s="237"/>
      <c r="F94" s="237"/>
    </row>
    <row r="95" spans="2:6" ht="15.75" hidden="1" thickBot="1">
      <c r="B95" s="238" t="s">
        <v>155</v>
      </c>
      <c r="C95" s="240"/>
      <c r="D95" s="237"/>
      <c r="E95" s="237"/>
      <c r="F95" s="237"/>
    </row>
    <row r="96" spans="2:6" ht="15.75" hidden="1" thickBot="1">
      <c r="B96" s="253" t="s">
        <v>47</v>
      </c>
      <c r="C96" s="240">
        <f>C93+C90+C87+C84+C81+C78+C75</f>
        <v>0</v>
      </c>
      <c r="D96" s="240">
        <f t="shared" ref="D96:F96" si="8">D93+D90+D87+D84+D81+D78+D75</f>
        <v>0</v>
      </c>
      <c r="E96" s="240">
        <f t="shared" si="8"/>
        <v>0</v>
      </c>
      <c r="F96" s="240">
        <f t="shared" si="8"/>
        <v>0</v>
      </c>
    </row>
    <row r="97" spans="2:6" ht="17.25" hidden="1" customHeight="1" thickBot="1">
      <c r="B97" s="248" t="s">
        <v>31</v>
      </c>
      <c r="C97" s="249">
        <f>IF(C96-C67=0,0,"Error")</f>
        <v>0</v>
      </c>
      <c r="D97" s="249">
        <f>IF(D96-D67=0,0,"Error")</f>
        <v>0</v>
      </c>
      <c r="E97" s="249">
        <f>IF(E96-E67=0,0,"Error")</f>
        <v>0</v>
      </c>
      <c r="F97" s="249">
        <f>IF(F96-F67=0,0,"Error")</f>
        <v>0</v>
      </c>
    </row>
    <row r="98" spans="2:6" ht="15.75" hidden="1" thickBot="1">
      <c r="B98" s="250" t="s">
        <v>173</v>
      </c>
      <c r="C98" s="1008"/>
      <c r="D98" s="1009"/>
      <c r="E98" s="1009"/>
      <c r="F98" s="1010"/>
    </row>
    <row r="99" spans="2:6" ht="26.25" hidden="1" customHeight="1" thickBot="1">
      <c r="B99" s="215" t="s">
        <v>14</v>
      </c>
      <c r="C99" s="995"/>
      <c r="D99" s="996"/>
      <c r="E99" s="996"/>
      <c r="F99" s="997"/>
    </row>
    <row r="100" spans="2:6" ht="15.75" hidden="1" thickBot="1">
      <c r="B100" s="215" t="s">
        <v>15</v>
      </c>
      <c r="C100" s="991"/>
      <c r="D100" s="984"/>
      <c r="E100" s="984"/>
      <c r="F100" s="985"/>
    </row>
    <row r="101" spans="2:6" ht="12.75" hidden="1" customHeight="1">
      <c r="B101" s="986"/>
      <c r="C101" s="230">
        <v>2018</v>
      </c>
      <c r="D101" s="230">
        <v>2019</v>
      </c>
      <c r="E101" s="230">
        <v>2020</v>
      </c>
      <c r="F101" s="230">
        <v>2021</v>
      </c>
    </row>
    <row r="102" spans="2:6" ht="9" hidden="1" customHeight="1" thickBot="1">
      <c r="B102" s="987"/>
      <c r="C102" s="231" t="s">
        <v>7</v>
      </c>
      <c r="D102" s="231" t="s">
        <v>8</v>
      </c>
      <c r="E102" s="231" t="s">
        <v>8</v>
      </c>
      <c r="F102" s="231" t="s">
        <v>8</v>
      </c>
    </row>
    <row r="103" spans="2:6" ht="15.75" hidden="1" thickBot="1">
      <c r="B103" s="215" t="s">
        <v>16</v>
      </c>
      <c r="C103" s="254"/>
      <c r="D103" s="254"/>
      <c r="E103" s="254"/>
      <c r="F103" s="254"/>
    </row>
    <row r="104" spans="2:6" ht="15.75" hidden="1" thickBot="1">
      <c r="B104" s="215" t="s">
        <v>17</v>
      </c>
      <c r="C104" s="232">
        <f>C133</f>
        <v>0</v>
      </c>
      <c r="D104" s="232">
        <f t="shared" ref="D104:F104" si="9">D133</f>
        <v>0</v>
      </c>
      <c r="E104" s="232">
        <f t="shared" si="9"/>
        <v>0</v>
      </c>
      <c r="F104" s="232">
        <f t="shared" si="9"/>
        <v>0</v>
      </c>
    </row>
    <row r="105" spans="2:6" ht="15.75" hidden="1" thickBot="1">
      <c r="B105" s="215" t="s">
        <v>18</v>
      </c>
      <c r="C105" s="232" t="e">
        <f>C104/C103</f>
        <v>#DIV/0!</v>
      </c>
      <c r="D105" s="232" t="e">
        <f>D104/D103</f>
        <v>#DIV/0!</v>
      </c>
      <c r="E105" s="232" t="e">
        <f>E104/E103</f>
        <v>#DIV/0!</v>
      </c>
      <c r="F105" s="232" t="e">
        <f>F104/F103</f>
        <v>#DIV/0!</v>
      </c>
    </row>
    <row r="106" spans="2:6" ht="15.75" hidden="1" thickBot="1">
      <c r="B106" s="215" t="s">
        <v>19</v>
      </c>
      <c r="C106" s="233"/>
      <c r="D106" s="234" t="e">
        <f>D103/C103-1</f>
        <v>#DIV/0!</v>
      </c>
      <c r="E106" s="234" t="e">
        <f>E103/D103-1</f>
        <v>#DIV/0!</v>
      </c>
      <c r="F106" s="234" t="e">
        <f>F103/E103-1</f>
        <v>#DIV/0!</v>
      </c>
    </row>
    <row r="107" spans="2:6" ht="15.75" hidden="1" thickBot="1">
      <c r="B107" s="215" t="s">
        <v>21</v>
      </c>
      <c r="C107" s="233"/>
      <c r="D107" s="234" t="e">
        <f>D104/C104-1</f>
        <v>#DIV/0!</v>
      </c>
      <c r="E107" s="234" t="e">
        <f t="shared" ref="E107:F108" si="10">E104/D104-1</f>
        <v>#DIV/0!</v>
      </c>
      <c r="F107" s="234" t="e">
        <f t="shared" si="10"/>
        <v>#DIV/0!</v>
      </c>
    </row>
    <row r="108" spans="2:6" ht="15.75" hidden="1" thickBot="1">
      <c r="B108" s="215" t="s">
        <v>22</v>
      </c>
      <c r="C108" s="233"/>
      <c r="D108" s="234" t="e">
        <f>D105/C105-1</f>
        <v>#DIV/0!</v>
      </c>
      <c r="E108" s="234" t="e">
        <f t="shared" si="10"/>
        <v>#DIV/0!</v>
      </c>
      <c r="F108" s="234" t="e">
        <f t="shared" si="10"/>
        <v>#DIV/0!</v>
      </c>
    </row>
    <row r="109" spans="2:6" ht="24.75" hidden="1" customHeight="1" thickBot="1">
      <c r="B109" s="988" t="s">
        <v>130</v>
      </c>
      <c r="C109" s="989"/>
      <c r="D109" s="989"/>
      <c r="E109" s="989"/>
      <c r="F109" s="990"/>
    </row>
    <row r="110" spans="2:6" ht="12.75" hidden="1" customHeight="1">
      <c r="B110" s="986"/>
      <c r="C110" s="230">
        <v>2018</v>
      </c>
      <c r="D110" s="230">
        <v>2019</v>
      </c>
      <c r="E110" s="230">
        <v>2020</v>
      </c>
      <c r="F110" s="230">
        <v>2021</v>
      </c>
    </row>
    <row r="111" spans="2:6" ht="9" hidden="1" customHeight="1" thickBot="1">
      <c r="B111" s="987"/>
      <c r="C111" s="231" t="s">
        <v>7</v>
      </c>
      <c r="D111" s="231" t="s">
        <v>8</v>
      </c>
      <c r="E111" s="231" t="s">
        <v>8</v>
      </c>
      <c r="F111" s="231" t="s">
        <v>8</v>
      </c>
    </row>
    <row r="112" spans="2:6" ht="24.75" hidden="1" customHeight="1" thickBot="1">
      <c r="B112" s="236" t="s">
        <v>23</v>
      </c>
      <c r="C112" s="237"/>
      <c r="D112" s="237"/>
      <c r="E112" s="237"/>
      <c r="F112" s="237"/>
    </row>
    <row r="113" spans="2:6" ht="15.75" hidden="1" thickBot="1">
      <c r="B113" s="238" t="s">
        <v>154</v>
      </c>
      <c r="C113" s="240"/>
      <c r="D113" s="252"/>
      <c r="E113" s="252"/>
      <c r="F113" s="252"/>
    </row>
    <row r="114" spans="2:6" ht="15.75" hidden="1" thickBot="1">
      <c r="B114" s="238" t="s">
        <v>155</v>
      </c>
      <c r="C114" s="240"/>
      <c r="D114" s="252"/>
      <c r="E114" s="252"/>
      <c r="F114" s="252"/>
    </row>
    <row r="115" spans="2:6" ht="24.75" hidden="1" customHeight="1" thickBot="1">
      <c r="B115" s="236" t="s">
        <v>24</v>
      </c>
      <c r="C115" s="237"/>
      <c r="D115" s="237"/>
      <c r="E115" s="237"/>
      <c r="F115" s="237"/>
    </row>
    <row r="116" spans="2:6" ht="15.75" hidden="1" thickBot="1">
      <c r="B116" s="238" t="s">
        <v>154</v>
      </c>
      <c r="C116" s="240"/>
      <c r="D116" s="237"/>
      <c r="E116" s="237"/>
      <c r="F116" s="237"/>
    </row>
    <row r="117" spans="2:6" ht="15.75" hidden="1" thickBot="1">
      <c r="B117" s="238" t="s">
        <v>155</v>
      </c>
      <c r="C117" s="240"/>
      <c r="D117" s="237"/>
      <c r="E117" s="237"/>
      <c r="F117" s="237"/>
    </row>
    <row r="118" spans="2:6" ht="24.75" hidden="1" customHeight="1" thickBot="1">
      <c r="B118" s="236" t="s">
        <v>25</v>
      </c>
      <c r="C118" s="255">
        <v>0</v>
      </c>
      <c r="D118" s="256">
        <v>0</v>
      </c>
      <c r="E118" s="256">
        <v>0</v>
      </c>
      <c r="F118" s="256">
        <v>0</v>
      </c>
    </row>
    <row r="119" spans="2:6" ht="15.75" hidden="1" thickBot="1">
      <c r="B119" s="238" t="s">
        <v>154</v>
      </c>
      <c r="C119" s="240"/>
      <c r="D119" s="237"/>
      <c r="E119" s="237"/>
      <c r="F119" s="237"/>
    </row>
    <row r="120" spans="2:6" ht="15.75" hidden="1" thickBot="1">
      <c r="B120" s="238" t="s">
        <v>155</v>
      </c>
      <c r="C120" s="240"/>
      <c r="D120" s="237"/>
      <c r="E120" s="237"/>
      <c r="F120" s="237"/>
    </row>
    <row r="121" spans="2:6" ht="15.75" hidden="1" thickBot="1">
      <c r="B121" s="236" t="s">
        <v>26</v>
      </c>
      <c r="C121" s="240"/>
      <c r="D121" s="237"/>
      <c r="E121" s="237"/>
      <c r="F121" s="237"/>
    </row>
    <row r="122" spans="2:6" ht="15.75" hidden="1" thickBot="1">
      <c r="B122" s="238" t="s">
        <v>154</v>
      </c>
      <c r="C122" s="240"/>
      <c r="D122" s="237"/>
      <c r="E122" s="237"/>
      <c r="F122" s="237"/>
    </row>
    <row r="123" spans="2:6" ht="15.75" hidden="1" thickBot="1">
      <c r="B123" s="238" t="s">
        <v>155</v>
      </c>
      <c r="C123" s="240"/>
      <c r="D123" s="237"/>
      <c r="E123" s="237"/>
      <c r="F123" s="237"/>
    </row>
    <row r="124" spans="2:6" ht="15.75" hidden="1" thickBot="1">
      <c r="B124" s="236" t="s">
        <v>27</v>
      </c>
      <c r="C124" s="240"/>
      <c r="D124" s="237"/>
      <c r="E124" s="237"/>
      <c r="F124" s="237"/>
    </row>
    <row r="125" spans="2:6" ht="15.75" hidden="1" thickBot="1">
      <c r="B125" s="238" t="s">
        <v>154</v>
      </c>
      <c r="C125" s="240"/>
      <c r="D125" s="237"/>
      <c r="E125" s="237"/>
      <c r="F125" s="237"/>
    </row>
    <row r="126" spans="2:6" ht="15" hidden="1" customHeight="1" thickBot="1">
      <c r="B126" s="238" t="s">
        <v>155</v>
      </c>
      <c r="C126" s="240"/>
      <c r="D126" s="237"/>
      <c r="E126" s="237"/>
      <c r="F126" s="237"/>
    </row>
    <row r="127" spans="2:6" ht="15.75" hidden="1" thickBot="1">
      <c r="B127" s="236" t="s">
        <v>28</v>
      </c>
      <c r="C127" s="240">
        <v>0</v>
      </c>
      <c r="D127" s="237">
        <v>0</v>
      </c>
      <c r="E127" s="237">
        <v>0</v>
      </c>
      <c r="F127" s="237">
        <v>0</v>
      </c>
    </row>
    <row r="128" spans="2:6" ht="15.75" hidden="1" thickBot="1">
      <c r="B128" s="238" t="s">
        <v>154</v>
      </c>
      <c r="C128" s="240"/>
      <c r="D128" s="237"/>
      <c r="E128" s="237"/>
      <c r="F128" s="237"/>
    </row>
    <row r="129" spans="2:12" ht="15.75" hidden="1" thickBot="1">
      <c r="B129" s="238" t="s">
        <v>155</v>
      </c>
      <c r="C129" s="240"/>
      <c r="D129" s="237"/>
      <c r="E129" s="237"/>
      <c r="F129" s="237"/>
    </row>
    <row r="130" spans="2:12" ht="24.75" hidden="1" thickBot="1">
      <c r="B130" s="236" t="s">
        <v>29</v>
      </c>
      <c r="C130" s="240"/>
      <c r="D130" s="237"/>
      <c r="E130" s="237"/>
      <c r="F130" s="237"/>
    </row>
    <row r="131" spans="2:12" ht="15.75" hidden="1" thickBot="1">
      <c r="B131" s="238" t="s">
        <v>154</v>
      </c>
      <c r="C131" s="240"/>
      <c r="D131" s="237"/>
      <c r="E131" s="237"/>
      <c r="F131" s="237"/>
    </row>
    <row r="132" spans="2:12" ht="15.75" hidden="1" thickBot="1">
      <c r="B132" s="238" t="s">
        <v>155</v>
      </c>
      <c r="C132" s="240"/>
      <c r="D132" s="237"/>
      <c r="E132" s="237"/>
      <c r="F132" s="237"/>
    </row>
    <row r="133" spans="2:12" ht="15.75" hidden="1" thickBot="1">
      <c r="B133" s="253" t="s">
        <v>47</v>
      </c>
      <c r="C133" s="240">
        <f>C130+C127+C124+C121+C118+C115+C112</f>
        <v>0</v>
      </c>
      <c r="D133" s="240">
        <f t="shared" ref="D133:F133" si="11">D130+D127+D124+D121+D118+D115+D112</f>
        <v>0</v>
      </c>
      <c r="E133" s="240">
        <f t="shared" si="11"/>
        <v>0</v>
      </c>
      <c r="F133" s="240">
        <f t="shared" si="11"/>
        <v>0</v>
      </c>
    </row>
    <row r="134" spans="2:12" ht="17.25" hidden="1" customHeight="1" thickBot="1">
      <c r="B134" s="248" t="s">
        <v>31</v>
      </c>
      <c r="C134" s="249">
        <f>IF(C133-C104=0,0,"Error")</f>
        <v>0</v>
      </c>
      <c r="D134" s="249">
        <f>IF(D133-D104=0,0,"Error")</f>
        <v>0</v>
      </c>
      <c r="E134" s="249">
        <f>IF(E133-E104=0,0,"Error")</f>
        <v>0</v>
      </c>
      <c r="F134" s="249">
        <f>IF(F133-F104=0,0,"Error")</f>
        <v>0</v>
      </c>
    </row>
    <row r="135" spans="2:12" ht="15.75" thickBot="1">
      <c r="B135" s="998" t="s">
        <v>44</v>
      </c>
      <c r="C135" s="999"/>
      <c r="D135" s="999"/>
      <c r="E135" s="999"/>
      <c r="F135" s="1000"/>
    </row>
    <row r="136" spans="2:12" ht="15.75" thickBot="1">
      <c r="B136" s="998" t="s">
        <v>45</v>
      </c>
      <c r="C136" s="999"/>
      <c r="D136" s="999"/>
      <c r="E136" s="999"/>
      <c r="F136" s="1000"/>
    </row>
    <row r="137" spans="2:12" ht="15.75" thickBot="1">
      <c r="B137" s="227" t="s">
        <v>48</v>
      </c>
      <c r="C137" s="1414"/>
      <c r="D137" s="1415"/>
      <c r="E137" s="1415"/>
      <c r="F137" s="1416"/>
    </row>
    <row r="138" spans="2:12" ht="53.25" customHeight="1" thickBot="1">
      <c r="B138" s="227" t="s">
        <v>117</v>
      </c>
      <c r="C138" s="257" t="s">
        <v>275</v>
      </c>
      <c r="D138" s="258" t="s">
        <v>156</v>
      </c>
      <c r="E138" s="1420" t="s">
        <v>1721</v>
      </c>
      <c r="F138" s="1421"/>
      <c r="H138" s="953" t="s">
        <v>157</v>
      </c>
      <c r="I138" s="954"/>
      <c r="J138" s="954"/>
      <c r="K138" s="954"/>
      <c r="L138" s="955"/>
    </row>
    <row r="139" spans="2:12" ht="15.75" thickBot="1">
      <c r="B139" s="259"/>
      <c r="C139" s="992"/>
      <c r="D139" s="1007"/>
      <c r="E139" s="993"/>
      <c r="F139" s="994"/>
      <c r="H139" s="956"/>
      <c r="I139" s="957"/>
      <c r="J139" s="957"/>
      <c r="K139" s="957"/>
      <c r="L139" s="958"/>
    </row>
    <row r="140" spans="2:12" ht="17.25" customHeight="1" thickBot="1">
      <c r="B140" s="215" t="s">
        <v>14</v>
      </c>
      <c r="C140" s="1036" t="s">
        <v>276</v>
      </c>
      <c r="D140" s="1037"/>
      <c r="E140" s="1037"/>
      <c r="F140" s="1038"/>
      <c r="H140" s="959"/>
      <c r="I140" s="960"/>
      <c r="J140" s="960"/>
      <c r="K140" s="960"/>
      <c r="L140" s="961"/>
    </row>
    <row r="141" spans="2:12" ht="15.75" thickBot="1">
      <c r="B141" s="215" t="s">
        <v>15</v>
      </c>
      <c r="C141" s="983" t="s">
        <v>313</v>
      </c>
      <c r="D141" s="1157"/>
      <c r="E141" s="1157"/>
      <c r="F141" s="1158"/>
    </row>
    <row r="142" spans="2:12" ht="12.75" customHeight="1">
      <c r="B142" s="986"/>
      <c r="C142" s="230">
        <v>2021</v>
      </c>
      <c r="D142" s="230">
        <v>2022</v>
      </c>
      <c r="E142" s="230">
        <v>2023</v>
      </c>
      <c r="F142" s="230">
        <v>2024</v>
      </c>
    </row>
    <row r="143" spans="2:12" ht="27.75" customHeight="1" thickBot="1">
      <c r="B143" s="987"/>
      <c r="C143" s="231" t="s">
        <v>7</v>
      </c>
      <c r="D143" s="231" t="s">
        <v>8</v>
      </c>
      <c r="E143" s="231" t="s">
        <v>8</v>
      </c>
      <c r="F143" s="231" t="s">
        <v>8</v>
      </c>
    </row>
    <row r="144" spans="2:12" ht="15.75" thickBot="1">
      <c r="B144" s="215" t="s">
        <v>16</v>
      </c>
      <c r="C144" s="232">
        <v>10</v>
      </c>
      <c r="D144" s="232">
        <v>12</v>
      </c>
      <c r="E144" s="232">
        <v>13</v>
      </c>
      <c r="F144" s="232">
        <v>15</v>
      </c>
    </row>
    <row r="145" spans="2:12" ht="15.75" thickBot="1">
      <c r="B145" s="215" t="s">
        <v>17</v>
      </c>
      <c r="C145" s="232">
        <v>1000</v>
      </c>
      <c r="D145" s="232">
        <v>1000</v>
      </c>
      <c r="E145" s="232">
        <v>1000</v>
      </c>
      <c r="F145" s="232">
        <v>1000</v>
      </c>
    </row>
    <row r="146" spans="2:12" ht="15.75" thickBot="1">
      <c r="B146" s="215" t="s">
        <v>18</v>
      </c>
      <c r="C146" s="232">
        <f>C145/C144</f>
        <v>100</v>
      </c>
      <c r="D146" s="232">
        <f t="shared" ref="D146:F146" si="12">D145/D144</f>
        <v>83.333333333333329</v>
      </c>
      <c r="E146" s="232">
        <f t="shared" si="12"/>
        <v>76.92307692307692</v>
      </c>
      <c r="F146" s="232">
        <f t="shared" si="12"/>
        <v>66.666666666666671</v>
      </c>
    </row>
    <row r="147" spans="2:12" ht="15.75" thickBot="1">
      <c r="B147" s="215" t="s">
        <v>19</v>
      </c>
      <c r="C147" s="233" t="s">
        <v>20</v>
      </c>
      <c r="D147" s="234">
        <f>D144/C144-1</f>
        <v>0.19999999999999996</v>
      </c>
      <c r="E147" s="234">
        <f t="shared" ref="E147:F149" si="13">E144/D144-1</f>
        <v>8.3333333333333259E-2</v>
      </c>
      <c r="F147" s="234">
        <f t="shared" si="13"/>
        <v>0.15384615384615374</v>
      </c>
      <c r="H147" s="235"/>
      <c r="I147" s="235"/>
      <c r="J147" s="235"/>
      <c r="K147" s="235"/>
      <c r="L147" s="235"/>
    </row>
    <row r="148" spans="2:12" ht="15.75" thickBot="1">
      <c r="B148" s="215" t="s">
        <v>21</v>
      </c>
      <c r="C148" s="233" t="s">
        <v>20</v>
      </c>
      <c r="D148" s="234">
        <f>D145/C145-1</f>
        <v>0</v>
      </c>
      <c r="E148" s="234">
        <f t="shared" si="13"/>
        <v>0</v>
      </c>
      <c r="F148" s="234">
        <f t="shared" si="13"/>
        <v>0</v>
      </c>
    </row>
    <row r="149" spans="2:12" ht="15.75" thickBot="1">
      <c r="B149" s="215" t="s">
        <v>22</v>
      </c>
      <c r="C149" s="233" t="s">
        <v>20</v>
      </c>
      <c r="D149" s="234">
        <f>D146/C146-1</f>
        <v>-0.16666666666666674</v>
      </c>
      <c r="E149" s="234">
        <f t="shared" si="13"/>
        <v>-7.6923076923076872E-2</v>
      </c>
      <c r="F149" s="234">
        <f t="shared" si="13"/>
        <v>-0.13333333333333319</v>
      </c>
    </row>
    <row r="150" spans="2:12" ht="15.75" thickBot="1">
      <c r="B150" s="988" t="s">
        <v>112</v>
      </c>
      <c r="C150" s="989"/>
      <c r="D150" s="989"/>
      <c r="E150" s="989"/>
      <c r="F150" s="990"/>
    </row>
    <row r="151" spans="2:12" ht="12.75" customHeight="1">
      <c r="B151" s="986"/>
      <c r="C151" s="230">
        <v>2021</v>
      </c>
      <c r="D151" s="230">
        <v>2022</v>
      </c>
      <c r="E151" s="230">
        <v>2023</v>
      </c>
      <c r="F151" s="230">
        <v>2024</v>
      </c>
    </row>
    <row r="152" spans="2:12" ht="26.25" customHeight="1" thickBot="1">
      <c r="B152" s="987"/>
      <c r="C152" s="231" t="s">
        <v>7</v>
      </c>
      <c r="D152" s="231" t="s">
        <v>8</v>
      </c>
      <c r="E152" s="231" t="s">
        <v>8</v>
      </c>
      <c r="F152" s="231" t="s">
        <v>8</v>
      </c>
    </row>
    <row r="153" spans="2:12" ht="15.75" thickBot="1">
      <c r="B153" s="236" t="s">
        <v>41</v>
      </c>
      <c r="C153" s="237">
        <f>C154+C155+C156+C157</f>
        <v>0</v>
      </c>
      <c r="D153" s="237">
        <f t="shared" ref="D153:F153" si="14">D154+D155+D156+D157</f>
        <v>0</v>
      </c>
      <c r="E153" s="237">
        <f t="shared" si="14"/>
        <v>0</v>
      </c>
      <c r="F153" s="237">
        <f t="shared" si="14"/>
        <v>0</v>
      </c>
    </row>
    <row r="154" spans="2:12" ht="15.75" thickBot="1">
      <c r="B154" s="238" t="s">
        <v>154</v>
      </c>
      <c r="C154" s="237"/>
      <c r="D154" s="237">
        <v>0</v>
      </c>
      <c r="E154" s="237">
        <v>0</v>
      </c>
      <c r="F154" s="237">
        <v>0</v>
      </c>
    </row>
    <row r="155" spans="2:12" ht="15.75" thickBot="1">
      <c r="B155" s="238" t="s">
        <v>159</v>
      </c>
      <c r="C155" s="237"/>
      <c r="D155" s="237"/>
      <c r="E155" s="237"/>
      <c r="F155" s="237"/>
    </row>
    <row r="156" spans="2:12" ht="15.75" thickBot="1">
      <c r="B156" s="238" t="s">
        <v>160</v>
      </c>
      <c r="C156" s="237"/>
      <c r="D156" s="237"/>
      <c r="E156" s="237"/>
      <c r="F156" s="237"/>
    </row>
    <row r="157" spans="2:12" ht="15.75" thickBot="1">
      <c r="B157" s="238" t="s">
        <v>161</v>
      </c>
      <c r="C157" s="237"/>
      <c r="D157" s="237"/>
      <c r="E157" s="237"/>
      <c r="F157" s="237"/>
    </row>
    <row r="158" spans="2:12" ht="15.75" thickBot="1">
      <c r="B158" s="236" t="s">
        <v>42</v>
      </c>
      <c r="C158" s="240">
        <f>C159+C160+C161+C162</f>
        <v>1000</v>
      </c>
      <c r="D158" s="240">
        <f t="shared" ref="D158:F158" si="15">D159+D160+D161+D162</f>
        <v>1000</v>
      </c>
      <c r="E158" s="240">
        <f t="shared" si="15"/>
        <v>1000</v>
      </c>
      <c r="F158" s="240">
        <f t="shared" si="15"/>
        <v>1000</v>
      </c>
    </row>
    <row r="159" spans="2:12" ht="15.75" thickBot="1">
      <c r="B159" s="238" t="s">
        <v>154</v>
      </c>
      <c r="C159" s="240">
        <v>1000</v>
      </c>
      <c r="D159" s="237">
        <v>1000</v>
      </c>
      <c r="E159" s="237">
        <v>1000</v>
      </c>
      <c r="F159" s="237">
        <v>1000</v>
      </c>
    </row>
    <row r="160" spans="2:12" ht="15.75" thickBot="1">
      <c r="B160" s="238" t="s">
        <v>159</v>
      </c>
      <c r="C160" s="240"/>
      <c r="D160" s="237"/>
      <c r="E160" s="237"/>
      <c r="F160" s="237"/>
    </row>
    <row r="161" spans="2:6" ht="15.75" thickBot="1">
      <c r="B161" s="238" t="s">
        <v>160</v>
      </c>
      <c r="C161" s="240"/>
      <c r="D161" s="237"/>
      <c r="E161" s="237"/>
      <c r="F161" s="237"/>
    </row>
    <row r="162" spans="2:6" ht="15.75" thickBot="1">
      <c r="B162" s="238" t="s">
        <v>161</v>
      </c>
      <c r="C162" s="240"/>
      <c r="D162" s="237"/>
      <c r="E162" s="237"/>
      <c r="F162" s="237"/>
    </row>
    <row r="163" spans="2:6" ht="15.75" thickBot="1">
      <c r="B163" s="260" t="s">
        <v>30</v>
      </c>
      <c r="C163" s="240">
        <f>C153+C158</f>
        <v>1000</v>
      </c>
      <c r="D163" s="240">
        <f t="shared" ref="D163:F163" si="16">D153+D158</f>
        <v>1000</v>
      </c>
      <c r="E163" s="240">
        <f t="shared" si="16"/>
        <v>1000</v>
      </c>
      <c r="F163" s="240">
        <f t="shared" si="16"/>
        <v>1000</v>
      </c>
    </row>
    <row r="164" spans="2:6" ht="15.75" thickBot="1">
      <c r="B164" s="261"/>
      <c r="C164" s="262"/>
      <c r="D164" s="262"/>
      <c r="E164" s="262"/>
      <c r="F164" s="262"/>
    </row>
    <row r="165" spans="2:6" ht="27" customHeight="1" thickBot="1">
      <c r="B165" s="217" t="s">
        <v>49</v>
      </c>
      <c r="C165" s="263">
        <f>C30+C145</f>
        <v>78000</v>
      </c>
      <c r="D165" s="263">
        <f t="shared" ref="D165:F165" si="17">D30+D145</f>
        <v>74840</v>
      </c>
      <c r="E165" s="263">
        <f t="shared" si="17"/>
        <v>74840</v>
      </c>
      <c r="F165" s="263">
        <f t="shared" si="17"/>
        <v>77325</v>
      </c>
    </row>
    <row r="166" spans="2:6" ht="24.75" thickBot="1">
      <c r="B166" s="217" t="s">
        <v>50</v>
      </c>
      <c r="C166" s="263">
        <f>C59+C163</f>
        <v>78000</v>
      </c>
      <c r="D166" s="263">
        <f t="shared" ref="D166:F166" si="18">D59+D163</f>
        <v>74840</v>
      </c>
      <c r="E166" s="263">
        <f t="shared" si="18"/>
        <v>74840</v>
      </c>
      <c r="F166" s="263">
        <f t="shared" si="18"/>
        <v>77325</v>
      </c>
    </row>
    <row r="167" spans="2:6" ht="15.75" thickBot="1">
      <c r="B167" s="236" t="s">
        <v>23</v>
      </c>
      <c r="C167" s="264">
        <f>C168+C169</f>
        <v>50226</v>
      </c>
      <c r="D167" s="264">
        <v>45540</v>
      </c>
      <c r="E167" s="264">
        <v>45140</v>
      </c>
      <c r="F167" s="264">
        <f t="shared" ref="F167" si="19">F168+F169</f>
        <v>47025</v>
      </c>
    </row>
    <row r="168" spans="2:6" ht="15.75" thickBot="1">
      <c r="B168" s="238" t="s">
        <v>154</v>
      </c>
      <c r="C168" s="240">
        <f t="shared" ref="C168:F169" si="20">C39+C76+C113</f>
        <v>50226</v>
      </c>
      <c r="D168" s="240">
        <f t="shared" si="20"/>
        <v>45540</v>
      </c>
      <c r="E168" s="240">
        <f t="shared" si="20"/>
        <v>45140</v>
      </c>
      <c r="F168" s="240">
        <f t="shared" si="20"/>
        <v>47025</v>
      </c>
    </row>
    <row r="169" spans="2:6" ht="15.75" thickBot="1">
      <c r="B169" s="238" t="s">
        <v>166</v>
      </c>
      <c r="C169" s="240">
        <f t="shared" si="20"/>
        <v>0</v>
      </c>
      <c r="D169" s="240">
        <f t="shared" si="20"/>
        <v>0</v>
      </c>
      <c r="E169" s="240">
        <f t="shared" si="20"/>
        <v>0</v>
      </c>
      <c r="F169" s="240">
        <f t="shared" si="20"/>
        <v>0</v>
      </c>
    </row>
    <row r="170" spans="2:6" ht="24.75" thickBot="1">
      <c r="B170" s="236" t="s">
        <v>24</v>
      </c>
      <c r="C170" s="264">
        <f>C171+C172</f>
        <v>8300</v>
      </c>
      <c r="D170" s="264">
        <f t="shared" ref="D170:F170" si="21">D171+D172</f>
        <v>8300</v>
      </c>
      <c r="E170" s="264">
        <f t="shared" si="21"/>
        <v>8300</v>
      </c>
      <c r="F170" s="264">
        <f t="shared" si="21"/>
        <v>8300</v>
      </c>
    </row>
    <row r="171" spans="2:6" ht="15.75" thickBot="1">
      <c r="B171" s="238" t="s">
        <v>154</v>
      </c>
      <c r="C171" s="237">
        <f>C42+C79+C116</f>
        <v>8300</v>
      </c>
      <c r="D171" s="237">
        <f>D42+D79+D116</f>
        <v>8300</v>
      </c>
      <c r="E171" s="237">
        <f>E42+E79+E116</f>
        <v>8300</v>
      </c>
      <c r="F171" s="237">
        <f>F42+F79+F116</f>
        <v>8300</v>
      </c>
    </row>
    <row r="172" spans="2:6" ht="15.75" thickBot="1">
      <c r="B172" s="238" t="s">
        <v>166</v>
      </c>
      <c r="C172" s="240">
        <f>C43+C80+C114</f>
        <v>0</v>
      </c>
      <c r="D172" s="240">
        <f>D43+D80+D114</f>
        <v>0</v>
      </c>
      <c r="E172" s="240">
        <f>E43+E80+E114</f>
        <v>0</v>
      </c>
      <c r="F172" s="240">
        <f>F43+F80+F114</f>
        <v>0</v>
      </c>
    </row>
    <row r="173" spans="2:6" ht="15.75" thickBot="1">
      <c r="B173" s="236" t="s">
        <v>25</v>
      </c>
      <c r="C173" s="264">
        <v>18134</v>
      </c>
      <c r="D173" s="264">
        <f t="shared" ref="D173:F173" si="22">D174+D175</f>
        <v>19660</v>
      </c>
      <c r="E173" s="264">
        <f t="shared" si="22"/>
        <v>20060</v>
      </c>
      <c r="F173" s="264">
        <f t="shared" si="22"/>
        <v>20660</v>
      </c>
    </row>
    <row r="174" spans="2:6" ht="15.75" thickBot="1">
      <c r="B174" s="238" t="s">
        <v>154</v>
      </c>
      <c r="C174" s="240">
        <v>18134</v>
      </c>
      <c r="D174" s="240">
        <f t="shared" ref="C174:F175" si="23">D45+D82+D119</f>
        <v>19660</v>
      </c>
      <c r="E174" s="240">
        <f t="shared" si="23"/>
        <v>20060</v>
      </c>
      <c r="F174" s="240">
        <f t="shared" si="23"/>
        <v>20660</v>
      </c>
    </row>
    <row r="175" spans="2:6" ht="15.75" thickBot="1">
      <c r="B175" s="238" t="s">
        <v>166</v>
      </c>
      <c r="C175" s="240">
        <f t="shared" si="23"/>
        <v>0</v>
      </c>
      <c r="D175" s="240">
        <f t="shared" si="23"/>
        <v>0</v>
      </c>
      <c r="E175" s="240">
        <f t="shared" si="23"/>
        <v>0</v>
      </c>
      <c r="F175" s="240">
        <f t="shared" si="23"/>
        <v>0</v>
      </c>
    </row>
    <row r="176" spans="2:6" ht="15.75" thickBot="1">
      <c r="B176" s="236" t="s">
        <v>26</v>
      </c>
      <c r="C176" s="264">
        <f>C177+C178</f>
        <v>0</v>
      </c>
      <c r="D176" s="264">
        <f t="shared" ref="D176:F176" si="24">D177+D178</f>
        <v>0</v>
      </c>
      <c r="E176" s="264">
        <f t="shared" si="24"/>
        <v>0</v>
      </c>
      <c r="F176" s="264">
        <f t="shared" si="24"/>
        <v>0</v>
      </c>
    </row>
    <row r="177" spans="2:6" ht="15.75" thickBot="1">
      <c r="B177" s="238" t="s">
        <v>154</v>
      </c>
      <c r="C177" s="237">
        <f t="shared" ref="C177:F178" si="25">C48+C85+C122</f>
        <v>0</v>
      </c>
      <c r="D177" s="237">
        <f t="shared" si="25"/>
        <v>0</v>
      </c>
      <c r="E177" s="237">
        <f t="shared" si="25"/>
        <v>0</v>
      </c>
      <c r="F177" s="237">
        <f t="shared" si="25"/>
        <v>0</v>
      </c>
    </row>
    <row r="178" spans="2:6" ht="15.75" thickBot="1">
      <c r="B178" s="238" t="s">
        <v>166</v>
      </c>
      <c r="C178" s="240">
        <f t="shared" si="25"/>
        <v>0</v>
      </c>
      <c r="D178" s="240">
        <f t="shared" si="25"/>
        <v>0</v>
      </c>
      <c r="E178" s="240">
        <f t="shared" si="25"/>
        <v>0</v>
      </c>
      <c r="F178" s="240">
        <f t="shared" si="25"/>
        <v>0</v>
      </c>
    </row>
    <row r="179" spans="2:6" ht="15.75" thickBot="1">
      <c r="B179" s="236" t="s">
        <v>27</v>
      </c>
      <c r="C179" s="264">
        <f>C180+C181</f>
        <v>0</v>
      </c>
      <c r="D179" s="264">
        <f t="shared" ref="D179:F179" si="26">D180+D181</f>
        <v>0</v>
      </c>
      <c r="E179" s="264">
        <f t="shared" si="26"/>
        <v>0</v>
      </c>
      <c r="F179" s="264">
        <f t="shared" si="26"/>
        <v>0</v>
      </c>
    </row>
    <row r="180" spans="2:6" ht="15.75" thickBot="1">
      <c r="B180" s="238" t="s">
        <v>154</v>
      </c>
      <c r="C180" s="237">
        <f t="shared" ref="C180:F181" si="27">C51+C88+C125</f>
        <v>0</v>
      </c>
      <c r="D180" s="237">
        <f t="shared" si="27"/>
        <v>0</v>
      </c>
      <c r="E180" s="237">
        <f t="shared" si="27"/>
        <v>0</v>
      </c>
      <c r="F180" s="237">
        <f t="shared" si="27"/>
        <v>0</v>
      </c>
    </row>
    <row r="181" spans="2:6" ht="15.75" thickBot="1">
      <c r="B181" s="238" t="s">
        <v>166</v>
      </c>
      <c r="C181" s="240">
        <f t="shared" si="27"/>
        <v>0</v>
      </c>
      <c r="D181" s="240">
        <f t="shared" si="27"/>
        <v>0</v>
      </c>
      <c r="E181" s="240">
        <f t="shared" si="27"/>
        <v>0</v>
      </c>
      <c r="F181" s="240">
        <f t="shared" si="27"/>
        <v>0</v>
      </c>
    </row>
    <row r="182" spans="2:6" ht="15.75" thickBot="1">
      <c r="B182" s="236" t="s">
        <v>28</v>
      </c>
      <c r="C182" s="264">
        <f>C183+C184</f>
        <v>100</v>
      </c>
      <c r="D182" s="264">
        <f>D183+D184</f>
        <v>100</v>
      </c>
      <c r="E182" s="264">
        <f t="shared" ref="E182:F182" si="28">E183+E184</f>
        <v>100</v>
      </c>
      <c r="F182" s="264">
        <f t="shared" si="28"/>
        <v>100</v>
      </c>
    </row>
    <row r="183" spans="2:6" ht="15.75" thickBot="1">
      <c r="B183" s="238" t="s">
        <v>154</v>
      </c>
      <c r="C183" s="237">
        <f t="shared" ref="C183:F184" si="29">C54+C91+C128</f>
        <v>100</v>
      </c>
      <c r="D183" s="237">
        <f t="shared" si="29"/>
        <v>100</v>
      </c>
      <c r="E183" s="237">
        <f t="shared" si="29"/>
        <v>100</v>
      </c>
      <c r="F183" s="237">
        <f t="shared" si="29"/>
        <v>100</v>
      </c>
    </row>
    <row r="184" spans="2:6" ht="15.75" thickBot="1">
      <c r="B184" s="238" t="s">
        <v>166</v>
      </c>
      <c r="C184" s="240">
        <f t="shared" si="29"/>
        <v>0</v>
      </c>
      <c r="D184" s="240">
        <f t="shared" si="29"/>
        <v>0</v>
      </c>
      <c r="E184" s="240">
        <f t="shared" si="29"/>
        <v>0</v>
      </c>
      <c r="F184" s="240">
        <f t="shared" si="29"/>
        <v>0</v>
      </c>
    </row>
    <row r="185" spans="2:6" ht="24.75" thickBot="1">
      <c r="B185" s="236" t="s">
        <v>29</v>
      </c>
      <c r="C185" s="264">
        <f>C93+C56</f>
        <v>240</v>
      </c>
      <c r="D185" s="264">
        <f>D93+D56</f>
        <v>240</v>
      </c>
      <c r="E185" s="264">
        <f>E93+E56</f>
        <v>240</v>
      </c>
      <c r="F185" s="264">
        <f>F93+F56</f>
        <v>240</v>
      </c>
    </row>
    <row r="186" spans="2:6" ht="15.75" thickBot="1">
      <c r="B186" s="238" t="s">
        <v>154</v>
      </c>
      <c r="C186" s="237">
        <f t="shared" ref="C186:F187" si="30">C57+C94+C131</f>
        <v>240</v>
      </c>
      <c r="D186" s="237">
        <f t="shared" si="30"/>
        <v>240</v>
      </c>
      <c r="E186" s="237">
        <f t="shared" si="30"/>
        <v>240</v>
      </c>
      <c r="F186" s="237">
        <f t="shared" si="30"/>
        <v>240</v>
      </c>
    </row>
    <row r="187" spans="2:6" ht="15.75" thickBot="1">
      <c r="B187" s="238" t="s">
        <v>166</v>
      </c>
      <c r="C187" s="240">
        <f t="shared" si="30"/>
        <v>0</v>
      </c>
      <c r="D187" s="240">
        <f t="shared" si="30"/>
        <v>0</v>
      </c>
      <c r="E187" s="240">
        <f t="shared" si="30"/>
        <v>0</v>
      </c>
      <c r="F187" s="240">
        <f t="shared" si="30"/>
        <v>0</v>
      </c>
    </row>
    <row r="188" spans="2:6" ht="15.75" thickBot="1">
      <c r="B188" s="236" t="s">
        <v>51</v>
      </c>
      <c r="C188" s="264">
        <f>C1891</f>
        <v>0</v>
      </c>
      <c r="D188" s="264">
        <v>0</v>
      </c>
      <c r="E188" s="264">
        <v>0</v>
      </c>
      <c r="F188" s="264">
        <v>0</v>
      </c>
    </row>
    <row r="189" spans="2:6" ht="15.75" thickBot="1">
      <c r="B189" s="238" t="s">
        <v>154</v>
      </c>
      <c r="C189" s="237">
        <f>C154</f>
        <v>0</v>
      </c>
      <c r="D189" s="237">
        <f t="shared" ref="D189:F189" si="31">D154</f>
        <v>0</v>
      </c>
      <c r="E189" s="237">
        <f t="shared" si="31"/>
        <v>0</v>
      </c>
      <c r="F189" s="237">
        <f t="shared" si="31"/>
        <v>0</v>
      </c>
    </row>
    <row r="190" spans="2:6" ht="15.75" thickBot="1">
      <c r="B190" s="238" t="s">
        <v>167</v>
      </c>
      <c r="C190" s="237">
        <f>C160</f>
        <v>0</v>
      </c>
      <c r="D190" s="237">
        <f t="shared" ref="D190:F192" si="32">D160</f>
        <v>0</v>
      </c>
      <c r="E190" s="237">
        <f t="shared" si="32"/>
        <v>0</v>
      </c>
      <c r="F190" s="237">
        <f t="shared" si="32"/>
        <v>0</v>
      </c>
    </row>
    <row r="191" spans="2:6" ht="15.75" thickBot="1">
      <c r="B191" s="238" t="s">
        <v>160</v>
      </c>
      <c r="C191" s="237">
        <f>C161</f>
        <v>0</v>
      </c>
      <c r="D191" s="237">
        <f t="shared" si="32"/>
        <v>0</v>
      </c>
      <c r="E191" s="237">
        <f t="shared" si="32"/>
        <v>0</v>
      </c>
      <c r="F191" s="237">
        <f t="shared" si="32"/>
        <v>0</v>
      </c>
    </row>
    <row r="192" spans="2:6" ht="15.75" thickBot="1">
      <c r="B192" s="238" t="s">
        <v>161</v>
      </c>
      <c r="C192" s="237">
        <f>C162</f>
        <v>0</v>
      </c>
      <c r="D192" s="237">
        <f t="shared" si="32"/>
        <v>0</v>
      </c>
      <c r="E192" s="237">
        <f t="shared" si="32"/>
        <v>0</v>
      </c>
      <c r="F192" s="237">
        <f t="shared" si="32"/>
        <v>0</v>
      </c>
    </row>
    <row r="193" spans="1:10" ht="15.75" thickBot="1">
      <c r="B193" s="236" t="s">
        <v>52</v>
      </c>
      <c r="C193" s="264">
        <f>C158</f>
        <v>1000</v>
      </c>
      <c r="D193" s="264">
        <f t="shared" ref="D193:F197" si="33">D158</f>
        <v>1000</v>
      </c>
      <c r="E193" s="264">
        <f t="shared" si="33"/>
        <v>1000</v>
      </c>
      <c r="F193" s="264">
        <f t="shared" si="33"/>
        <v>1000</v>
      </c>
    </row>
    <row r="194" spans="1:10" ht="15.75" thickBot="1">
      <c r="B194" s="238" t="s">
        <v>154</v>
      </c>
      <c r="C194" s="237">
        <f>C159</f>
        <v>1000</v>
      </c>
      <c r="D194" s="237">
        <f t="shared" si="33"/>
        <v>1000</v>
      </c>
      <c r="E194" s="237">
        <f t="shared" si="33"/>
        <v>1000</v>
      </c>
      <c r="F194" s="237">
        <f t="shared" si="33"/>
        <v>1000</v>
      </c>
    </row>
    <row r="195" spans="1:10" ht="15.75" thickBot="1">
      <c r="B195" s="238" t="s">
        <v>167</v>
      </c>
      <c r="C195" s="237">
        <f>C160</f>
        <v>0</v>
      </c>
      <c r="D195" s="237">
        <f t="shared" si="33"/>
        <v>0</v>
      </c>
      <c r="E195" s="237">
        <f t="shared" si="33"/>
        <v>0</v>
      </c>
      <c r="F195" s="237">
        <f t="shared" si="33"/>
        <v>0</v>
      </c>
    </row>
    <row r="196" spans="1:10" ht="15.75" thickBot="1">
      <c r="B196" s="238" t="s">
        <v>160</v>
      </c>
      <c r="C196" s="237">
        <f>C161</f>
        <v>0</v>
      </c>
      <c r="D196" s="237">
        <f t="shared" si="33"/>
        <v>0</v>
      </c>
      <c r="E196" s="237">
        <f t="shared" si="33"/>
        <v>0</v>
      </c>
      <c r="F196" s="237">
        <f t="shared" si="33"/>
        <v>0</v>
      </c>
    </row>
    <row r="197" spans="1:10" ht="15.75" thickBot="1">
      <c r="B197" s="238" t="s">
        <v>161</v>
      </c>
      <c r="C197" s="237">
        <f>C162</f>
        <v>0</v>
      </c>
      <c r="D197" s="237">
        <f t="shared" si="33"/>
        <v>0</v>
      </c>
      <c r="E197" s="237">
        <f t="shared" si="33"/>
        <v>0</v>
      </c>
      <c r="F197" s="237">
        <f t="shared" si="33"/>
        <v>0</v>
      </c>
    </row>
    <row r="198" spans="1:10" ht="15.75" thickBot="1">
      <c r="B198" s="248" t="s">
        <v>31</v>
      </c>
      <c r="C198" s="249">
        <f>IF(C166-C165=0,0,"Error")</f>
        <v>0</v>
      </c>
      <c r="D198" s="249">
        <f t="shared" ref="D198:F198" si="34">IF(D166-D165=0,0,"Error")</f>
        <v>0</v>
      </c>
      <c r="E198" s="249">
        <f t="shared" si="34"/>
        <v>0</v>
      </c>
      <c r="F198" s="249">
        <f t="shared" si="34"/>
        <v>0</v>
      </c>
    </row>
    <row r="199" spans="1:10" ht="15.75" thickBot="1">
      <c r="B199" s="265"/>
      <c r="C199" s="266"/>
      <c r="D199" s="266"/>
      <c r="E199" s="266"/>
      <c r="F199" s="266"/>
    </row>
    <row r="200" spans="1:10" ht="15" customHeight="1">
      <c r="A200" s="202" t="s">
        <v>338</v>
      </c>
      <c r="B200" s="267" t="s">
        <v>1720</v>
      </c>
      <c r="D200" s="1369" t="s">
        <v>339</v>
      </c>
      <c r="E200" s="202" t="s">
        <v>338</v>
      </c>
      <c r="F200" s="267" t="s">
        <v>1719</v>
      </c>
      <c r="H200" s="1369"/>
      <c r="I200" s="202"/>
      <c r="J200" s="267"/>
    </row>
    <row r="201" spans="1:10">
      <c r="A201" s="203" t="s">
        <v>337</v>
      </c>
      <c r="B201" s="268"/>
      <c r="D201" s="1370"/>
      <c r="E201" s="203" t="s">
        <v>337</v>
      </c>
      <c r="F201" s="268"/>
      <c r="H201" s="1370"/>
      <c r="I201" s="203"/>
      <c r="J201" s="268"/>
    </row>
    <row r="202" spans="1:10" ht="19.5" customHeight="1" thickBot="1">
      <c r="A202" s="204" t="s">
        <v>336</v>
      </c>
      <c r="B202" s="269" t="s">
        <v>2487</v>
      </c>
      <c r="D202" s="1371"/>
      <c r="E202" s="204" t="s">
        <v>336</v>
      </c>
      <c r="F202" s="269" t="s">
        <v>2487</v>
      </c>
      <c r="H202" s="1371"/>
      <c r="I202" s="204"/>
      <c r="J202" s="269"/>
    </row>
    <row r="203" spans="1:10" ht="15.75" thickBot="1">
      <c r="A203" s="205"/>
      <c r="B203" s="205"/>
      <c r="C203" s="270"/>
      <c r="D203" s="271"/>
      <c r="E203" s="205"/>
      <c r="F203" s="205"/>
    </row>
    <row r="204" spans="1:10" ht="47.25" customHeight="1" thickBot="1">
      <c r="B204" s="1417" t="s">
        <v>335</v>
      </c>
      <c r="C204" s="1418"/>
      <c r="D204" s="1418"/>
      <c r="E204" s="1418"/>
      <c r="F204" s="1419"/>
    </row>
  </sheetData>
  <mergeCells count="46">
    <mergeCell ref="B151:B152"/>
    <mergeCell ref="D200:D202"/>
    <mergeCell ref="H200:H202"/>
    <mergeCell ref="B204:F204"/>
    <mergeCell ref="H138:L140"/>
    <mergeCell ref="C139:F139"/>
    <mergeCell ref="C140:F140"/>
    <mergeCell ref="C141:F141"/>
    <mergeCell ref="B142:B143"/>
    <mergeCell ref="B150:F150"/>
    <mergeCell ref="E138:F138"/>
    <mergeCell ref="B109:F109"/>
    <mergeCell ref="B110:B111"/>
    <mergeCell ref="B135:F135"/>
    <mergeCell ref="B136:F136"/>
    <mergeCell ref="C137:F137"/>
    <mergeCell ref="B101:B102"/>
    <mergeCell ref="B35:F35"/>
    <mergeCell ref="B36:B37"/>
    <mergeCell ref="C61:F61"/>
    <mergeCell ref="C62:F62"/>
    <mergeCell ref="C63:F63"/>
    <mergeCell ref="B64:B65"/>
    <mergeCell ref="B72:F72"/>
    <mergeCell ref="B73:B74"/>
    <mergeCell ref="C98:F98"/>
    <mergeCell ref="C99:F99"/>
    <mergeCell ref="C100:F100"/>
    <mergeCell ref="B27:B28"/>
    <mergeCell ref="B9:F9"/>
    <mergeCell ref="B10:F12"/>
    <mergeCell ref="C13:F13"/>
    <mergeCell ref="B14:B15"/>
    <mergeCell ref="C17:F17"/>
    <mergeCell ref="B18:F18"/>
    <mergeCell ref="B22:F22"/>
    <mergeCell ref="B23:F23"/>
    <mergeCell ref="C24:F24"/>
    <mergeCell ref="C25:F25"/>
    <mergeCell ref="C26:F26"/>
    <mergeCell ref="C8:F8"/>
    <mergeCell ref="A2:G2"/>
    <mergeCell ref="B3:F3"/>
    <mergeCell ref="C5:F5"/>
    <mergeCell ref="C6:F6"/>
    <mergeCell ref="C7:F7"/>
  </mergeCells>
  <pageMargins left="0.7" right="0.7" top="0.75" bottom="0.6" header="0.3" footer="0.3"/>
  <pageSetup paperSize="9" scale="62" fitToHeight="0" orientation="landscape" horizontalDpi="4294967294" verticalDpi="4294967294" r:id="rId1"/>
  <rowBreaks count="2" manualBreakCount="2">
    <brk id="60" max="11" man="1"/>
    <brk id="134"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184"/>
  <sheetViews>
    <sheetView topLeftCell="A49" workbookViewId="0">
      <selection activeCell="J71" sqref="J7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664</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702</v>
      </c>
      <c r="E3" s="842"/>
      <c r="F3" s="842"/>
      <c r="G3" s="842"/>
      <c r="H3" s="4"/>
      <c r="I3" s="4"/>
      <c r="J3" s="4"/>
      <c r="K3" s="4"/>
    </row>
    <row r="4" spans="1:11" ht="14.1" customHeight="1">
      <c r="A4" s="4"/>
      <c r="B4" s="4"/>
      <c r="C4" s="16" t="s">
        <v>573</v>
      </c>
      <c r="D4" s="841" t="s">
        <v>570</v>
      </c>
      <c r="E4" s="842"/>
      <c r="F4" s="842"/>
      <c r="G4" s="842"/>
      <c r="H4" s="4"/>
      <c r="I4" s="4"/>
      <c r="J4" s="4"/>
      <c r="K4" s="4"/>
    </row>
    <row r="5" spans="1:11" ht="14.1" customHeight="1">
      <c r="A5" s="4"/>
      <c r="B5" s="4"/>
      <c r="C5" s="16" t="s">
        <v>0</v>
      </c>
      <c r="D5" s="841" t="s">
        <v>66</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41.1" customHeight="1">
      <c r="A9" s="4"/>
      <c r="B9" s="4"/>
      <c r="C9" s="835" t="s">
        <v>76</v>
      </c>
      <c r="D9" s="836"/>
      <c r="E9" s="836"/>
      <c r="F9" s="836"/>
      <c r="G9" s="836"/>
      <c r="H9" s="4"/>
      <c r="I9" s="4"/>
      <c r="J9" s="4"/>
      <c r="K9" s="4"/>
    </row>
    <row r="10" spans="1:11" ht="65.099999999999994" customHeight="1">
      <c r="A10" s="4"/>
      <c r="B10" s="4"/>
      <c r="C10" s="8" t="s">
        <v>5</v>
      </c>
      <c r="D10" s="829" t="s">
        <v>701</v>
      </c>
      <c r="E10" s="830"/>
      <c r="F10" s="830"/>
      <c r="G10" s="830"/>
      <c r="H10" s="4"/>
      <c r="I10" s="4"/>
      <c r="J10" s="4"/>
      <c r="K10" s="4"/>
    </row>
    <row r="11" spans="1:11" ht="27.95" customHeight="1">
      <c r="A11" s="4"/>
      <c r="B11" s="4"/>
      <c r="C11" s="7" t="s">
        <v>6</v>
      </c>
      <c r="D11" s="112">
        <v>2021</v>
      </c>
      <c r="E11" s="112">
        <v>2022</v>
      </c>
      <c r="F11" s="112">
        <v>2023</v>
      </c>
      <c r="G11" s="112">
        <v>2024</v>
      </c>
      <c r="H11" s="4"/>
      <c r="I11" s="4"/>
      <c r="J11" s="4"/>
      <c r="K11" s="4"/>
    </row>
    <row r="12" spans="1:11" ht="14.1" customHeight="1">
      <c r="A12" s="4"/>
      <c r="B12" s="4"/>
      <c r="C12" s="15"/>
      <c r="D12" s="113" t="s">
        <v>7</v>
      </c>
      <c r="E12" s="113" t="s">
        <v>8</v>
      </c>
      <c r="F12" s="113" t="s">
        <v>8</v>
      </c>
      <c r="G12" s="113" t="s">
        <v>8</v>
      </c>
      <c r="H12" s="4"/>
      <c r="I12" s="4"/>
      <c r="J12" s="4"/>
      <c r="K12" s="4"/>
    </row>
    <row r="13" spans="1:11" ht="51.95" customHeight="1">
      <c r="A13" s="4"/>
      <c r="B13" s="4"/>
      <c r="C13" s="7" t="s">
        <v>700</v>
      </c>
      <c r="D13" s="114" t="s">
        <v>699</v>
      </c>
      <c r="E13" s="114" t="s">
        <v>683</v>
      </c>
      <c r="F13" s="114" t="s">
        <v>682</v>
      </c>
      <c r="G13" s="114" t="s">
        <v>681</v>
      </c>
      <c r="H13" s="4"/>
      <c r="I13" s="4"/>
      <c r="J13" s="4"/>
      <c r="K13" s="4"/>
    </row>
    <row r="14" spans="1:11" ht="42.95" customHeight="1">
      <c r="A14" s="4"/>
      <c r="B14" s="4"/>
      <c r="C14" s="8" t="s">
        <v>303</v>
      </c>
      <c r="D14" s="829" t="s">
        <v>698</v>
      </c>
      <c r="E14" s="830"/>
      <c r="F14" s="830"/>
      <c r="G14" s="830"/>
      <c r="H14" s="4"/>
      <c r="I14" s="4"/>
      <c r="J14" s="4"/>
      <c r="K14" s="4"/>
    </row>
    <row r="15" spans="1:11" ht="27.95" customHeight="1">
      <c r="A15" s="4"/>
      <c r="B15" s="4"/>
      <c r="C15" s="7" t="s">
        <v>511</v>
      </c>
      <c r="D15" s="112">
        <v>2021</v>
      </c>
      <c r="E15" s="112">
        <v>2022</v>
      </c>
      <c r="F15" s="112">
        <v>2023</v>
      </c>
      <c r="G15" s="112">
        <v>2024</v>
      </c>
      <c r="H15" s="4"/>
      <c r="I15" s="4"/>
      <c r="J15" s="4"/>
      <c r="K15" s="4"/>
    </row>
    <row r="16" spans="1:11" ht="14.1" customHeight="1">
      <c r="A16" s="4"/>
      <c r="B16" s="4"/>
      <c r="C16" s="15"/>
      <c r="D16" s="113" t="s">
        <v>7</v>
      </c>
      <c r="E16" s="113" t="s">
        <v>8</v>
      </c>
      <c r="F16" s="113" t="s">
        <v>8</v>
      </c>
      <c r="G16" s="113" t="s">
        <v>8</v>
      </c>
      <c r="H16" s="4"/>
      <c r="I16" s="4"/>
      <c r="J16" s="4"/>
      <c r="K16" s="4"/>
    </row>
    <row r="17" spans="1:11" ht="30.95" customHeight="1">
      <c r="A17" s="4"/>
      <c r="B17" s="4"/>
      <c r="C17" s="7" t="s">
        <v>697</v>
      </c>
      <c r="D17" s="114" t="s">
        <v>450</v>
      </c>
      <c r="E17" s="114" t="s">
        <v>568</v>
      </c>
      <c r="F17" s="114" t="s">
        <v>955</v>
      </c>
      <c r="G17" s="114" t="s">
        <v>569</v>
      </c>
      <c r="H17" s="4"/>
      <c r="I17" s="4"/>
      <c r="J17" s="4"/>
      <c r="K17" s="4"/>
    </row>
    <row r="18" spans="1:11" ht="14.1" customHeight="1">
      <c r="A18" s="4"/>
      <c r="B18" s="4"/>
      <c r="C18" s="827" t="s">
        <v>44</v>
      </c>
      <c r="D18" s="828"/>
      <c r="E18" s="828"/>
      <c r="F18" s="828"/>
      <c r="G18" s="828"/>
      <c r="H18" s="4"/>
      <c r="I18" s="4"/>
      <c r="J18" s="4"/>
      <c r="K18" s="4"/>
    </row>
    <row r="19" spans="1:11" ht="14.1" customHeight="1">
      <c r="A19" s="4"/>
      <c r="B19" s="4"/>
      <c r="C19" s="111" t="s">
        <v>695</v>
      </c>
      <c r="D19" s="827" t="s">
        <v>225</v>
      </c>
      <c r="E19" s="828"/>
      <c r="F19" s="828"/>
      <c r="G19" s="828"/>
      <c r="H19" s="4"/>
      <c r="I19" s="4"/>
      <c r="J19" s="4"/>
      <c r="K19" s="4"/>
    </row>
    <row r="20" spans="1:11" ht="14.1" customHeight="1">
      <c r="A20" s="4"/>
      <c r="B20" s="4"/>
      <c r="C20" s="14" t="s">
        <v>484</v>
      </c>
      <c r="D20" s="825" t="s">
        <v>694</v>
      </c>
      <c r="E20" s="826"/>
      <c r="F20" s="826"/>
      <c r="G20" s="826"/>
      <c r="H20" s="4"/>
      <c r="I20" s="4"/>
      <c r="J20" s="4"/>
      <c r="K20" s="4"/>
    </row>
    <row r="21" spans="1:11" ht="14.1" customHeight="1">
      <c r="A21" s="4"/>
      <c r="B21" s="4"/>
      <c r="C21" s="122" t="s">
        <v>482</v>
      </c>
      <c r="D21" s="821" t="s">
        <v>693</v>
      </c>
      <c r="E21" s="822"/>
      <c r="F21" s="822"/>
      <c r="G21" s="822"/>
      <c r="H21" s="4"/>
      <c r="I21" s="4"/>
      <c r="J21" s="4"/>
      <c r="K21" s="4"/>
    </row>
    <row r="22" spans="1:11" ht="14.1" customHeight="1">
      <c r="A22" s="4"/>
      <c r="B22" s="4"/>
      <c r="C22" s="122" t="s">
        <v>15</v>
      </c>
      <c r="D22" s="821" t="s">
        <v>278</v>
      </c>
      <c r="E22" s="822"/>
      <c r="F22" s="822"/>
      <c r="G22" s="822"/>
      <c r="H22" s="4"/>
      <c r="I22" s="4"/>
      <c r="J22" s="4"/>
      <c r="K22" s="4"/>
    </row>
    <row r="23" spans="1:11" ht="15" customHeight="1">
      <c r="A23" s="4"/>
      <c r="B23" s="4"/>
      <c r="C23" s="13"/>
      <c r="D23" s="116">
        <v>2021</v>
      </c>
      <c r="E23" s="116">
        <v>2022</v>
      </c>
      <c r="F23" s="116">
        <v>2023</v>
      </c>
      <c r="G23" s="116">
        <v>2024</v>
      </c>
      <c r="H23" s="4"/>
      <c r="I23" s="4"/>
      <c r="J23" s="4"/>
      <c r="K23" s="4"/>
    </row>
    <row r="24" spans="1:11" ht="15" customHeight="1">
      <c r="A24" s="4"/>
      <c r="B24" s="4"/>
      <c r="C24" s="12"/>
      <c r="D24" s="117" t="s">
        <v>7</v>
      </c>
      <c r="E24" s="117" t="s">
        <v>8</v>
      </c>
      <c r="F24" s="117" t="s">
        <v>8</v>
      </c>
      <c r="G24" s="117" t="s">
        <v>8</v>
      </c>
      <c r="H24" s="4"/>
      <c r="I24" s="4"/>
      <c r="J24" s="4"/>
      <c r="K24" s="4"/>
    </row>
    <row r="25" spans="1:11" ht="14.1" customHeight="1">
      <c r="A25" s="4"/>
      <c r="B25" s="4"/>
      <c r="C25" s="7" t="s">
        <v>16</v>
      </c>
      <c r="D25" s="114" t="s">
        <v>568</v>
      </c>
      <c r="E25" s="114" t="s">
        <v>505</v>
      </c>
      <c r="F25" s="114" t="s">
        <v>505</v>
      </c>
      <c r="G25" s="114" t="s">
        <v>505</v>
      </c>
      <c r="H25" s="4"/>
      <c r="I25" s="4"/>
      <c r="J25" s="4"/>
      <c r="K25" s="4"/>
    </row>
    <row r="26" spans="1:11" ht="14.1" customHeight="1">
      <c r="A26" s="4"/>
      <c r="B26" s="4"/>
      <c r="C26" s="7" t="s">
        <v>680</v>
      </c>
      <c r="D26" s="114" t="s">
        <v>692</v>
      </c>
      <c r="E26" s="114" t="s">
        <v>692</v>
      </c>
      <c r="F26" s="114" t="s">
        <v>692</v>
      </c>
      <c r="G26" s="114" t="s">
        <v>692</v>
      </c>
      <c r="H26" s="4"/>
      <c r="I26" s="4"/>
      <c r="J26" s="4"/>
      <c r="K26" s="4"/>
    </row>
    <row r="27" spans="1:11" ht="14.1" customHeight="1">
      <c r="A27" s="4"/>
      <c r="B27" s="4"/>
      <c r="C27" s="7" t="s">
        <v>676</v>
      </c>
      <c r="D27" s="114" t="s">
        <v>691</v>
      </c>
      <c r="E27" s="114" t="s">
        <v>597</v>
      </c>
      <c r="F27" s="114" t="s">
        <v>597</v>
      </c>
      <c r="G27" s="114" t="s">
        <v>597</v>
      </c>
      <c r="H27" s="4"/>
      <c r="I27" s="4"/>
      <c r="J27" s="4"/>
      <c r="K27" s="4"/>
    </row>
    <row r="28" spans="1:11" ht="14.1" customHeight="1">
      <c r="A28" s="4"/>
      <c r="B28" s="4"/>
      <c r="C28" s="7" t="s">
        <v>477</v>
      </c>
      <c r="D28" s="114" t="s">
        <v>450</v>
      </c>
      <c r="E28" s="114" t="s">
        <v>487</v>
      </c>
      <c r="F28" s="114" t="s">
        <v>474</v>
      </c>
      <c r="G28" s="114" t="s">
        <v>474</v>
      </c>
      <c r="H28" s="4"/>
      <c r="I28" s="4"/>
      <c r="J28" s="4"/>
      <c r="K28" s="4"/>
    </row>
    <row r="29" spans="1:11" ht="14.1" customHeight="1">
      <c r="A29" s="4"/>
      <c r="B29" s="4"/>
      <c r="C29" s="7" t="s">
        <v>476</v>
      </c>
      <c r="D29" s="114" t="s">
        <v>450</v>
      </c>
      <c r="E29" s="114" t="s">
        <v>474</v>
      </c>
      <c r="F29" s="114" t="s">
        <v>474</v>
      </c>
      <c r="G29" s="114" t="s">
        <v>474</v>
      </c>
      <c r="H29" s="4"/>
      <c r="I29" s="4"/>
      <c r="J29" s="4"/>
      <c r="K29" s="4"/>
    </row>
    <row r="30" spans="1:11" ht="14.1" customHeight="1">
      <c r="A30" s="4"/>
      <c r="B30" s="4"/>
      <c r="C30" s="7" t="s">
        <v>22</v>
      </c>
      <c r="D30" s="114" t="s">
        <v>450</v>
      </c>
      <c r="E30" s="114" t="s">
        <v>690</v>
      </c>
      <c r="F30" s="114" t="s">
        <v>474</v>
      </c>
      <c r="G30" s="114" t="s">
        <v>474</v>
      </c>
      <c r="H30" s="4"/>
      <c r="I30" s="4"/>
      <c r="J30" s="4"/>
      <c r="K30" s="4"/>
    </row>
    <row r="31" spans="1:11" ht="14.1" customHeight="1">
      <c r="A31" s="4"/>
      <c r="B31" s="4"/>
      <c r="C31" s="823" t="s">
        <v>473</v>
      </c>
      <c r="D31" s="824"/>
      <c r="E31" s="824"/>
      <c r="F31" s="824"/>
      <c r="G31" s="824"/>
      <c r="H31" s="4"/>
      <c r="I31" s="4"/>
      <c r="J31" s="4"/>
      <c r="K31" s="4"/>
    </row>
    <row r="32" spans="1:11" ht="14.1" customHeight="1">
      <c r="A32" s="4"/>
      <c r="B32" s="4"/>
      <c r="C32" s="13"/>
      <c r="D32" s="116">
        <v>2021</v>
      </c>
      <c r="E32" s="116">
        <v>2022</v>
      </c>
      <c r="F32" s="116">
        <v>2023</v>
      </c>
      <c r="G32" s="116">
        <v>2024</v>
      </c>
      <c r="H32" s="4"/>
      <c r="I32" s="4"/>
      <c r="J32" s="4"/>
      <c r="K32" s="4"/>
    </row>
    <row r="33" spans="1:11" ht="14.1" customHeight="1">
      <c r="A33" s="4"/>
      <c r="B33" s="4"/>
      <c r="C33" s="12"/>
      <c r="D33" s="117" t="s">
        <v>7</v>
      </c>
      <c r="E33" s="117" t="s">
        <v>8</v>
      </c>
      <c r="F33" s="117" t="s">
        <v>8</v>
      </c>
      <c r="G33" s="117" t="s">
        <v>8</v>
      </c>
      <c r="H33" s="4"/>
      <c r="I33" s="4"/>
      <c r="J33" s="4"/>
      <c r="K33" s="4"/>
    </row>
    <row r="34" spans="1:11" ht="14.1" customHeight="1">
      <c r="A34" s="4"/>
      <c r="B34" s="4"/>
      <c r="C34" s="11" t="s">
        <v>470</v>
      </c>
      <c r="D34" s="115">
        <v>0</v>
      </c>
      <c r="E34" s="115">
        <v>0</v>
      </c>
      <c r="F34" s="115">
        <v>0</v>
      </c>
      <c r="G34" s="115">
        <v>0</v>
      </c>
      <c r="H34" s="4"/>
      <c r="I34" s="4"/>
      <c r="J34" s="4"/>
      <c r="K34" s="4"/>
    </row>
    <row r="35" spans="1:11" ht="14.1" customHeight="1">
      <c r="A35" s="4"/>
      <c r="B35" s="4"/>
      <c r="C35" s="11" t="s">
        <v>459</v>
      </c>
      <c r="D35" s="115">
        <v>0</v>
      </c>
      <c r="E35" s="115">
        <v>0</v>
      </c>
      <c r="F35" s="115">
        <v>0</v>
      </c>
      <c r="G35" s="115">
        <v>0</v>
      </c>
      <c r="H35" s="4"/>
      <c r="I35" s="4"/>
      <c r="J35" s="4"/>
      <c r="K35" s="4"/>
    </row>
    <row r="36" spans="1:11" ht="14.1" customHeight="1">
      <c r="A36" s="4"/>
      <c r="B36" s="4"/>
      <c r="C36" s="11" t="s">
        <v>463</v>
      </c>
      <c r="D36" s="115">
        <v>0</v>
      </c>
      <c r="E36" s="115">
        <v>0</v>
      </c>
      <c r="F36" s="115">
        <v>0</v>
      </c>
      <c r="G36" s="115">
        <v>0</v>
      </c>
      <c r="H36" s="4"/>
      <c r="I36" s="4"/>
      <c r="J36" s="4"/>
      <c r="K36" s="4"/>
    </row>
    <row r="37" spans="1:11" ht="14.1" customHeight="1">
      <c r="A37" s="4"/>
      <c r="B37" s="4"/>
      <c r="C37" s="11" t="s">
        <v>469</v>
      </c>
      <c r="D37" s="115">
        <v>0</v>
      </c>
      <c r="E37" s="115">
        <v>0</v>
      </c>
      <c r="F37" s="115">
        <v>0</v>
      </c>
      <c r="G37" s="115">
        <v>0</v>
      </c>
      <c r="H37" s="4"/>
      <c r="I37" s="4"/>
      <c r="J37" s="4"/>
      <c r="K37" s="4"/>
    </row>
    <row r="38" spans="1:11" ht="14.1" customHeight="1">
      <c r="A38" s="4"/>
      <c r="B38" s="4"/>
      <c r="C38" s="11" t="s">
        <v>459</v>
      </c>
      <c r="D38" s="115">
        <v>0</v>
      </c>
      <c r="E38" s="115">
        <v>0</v>
      </c>
      <c r="F38" s="115">
        <v>0</v>
      </c>
      <c r="G38" s="115">
        <v>0</v>
      </c>
      <c r="H38" s="4"/>
      <c r="I38" s="4"/>
      <c r="J38" s="4"/>
      <c r="K38" s="4"/>
    </row>
    <row r="39" spans="1:11" ht="14.1" customHeight="1">
      <c r="A39" s="4"/>
      <c r="B39" s="4"/>
      <c r="C39" s="11" t="s">
        <v>463</v>
      </c>
      <c r="D39" s="115">
        <v>0</v>
      </c>
      <c r="E39" s="115">
        <v>0</v>
      </c>
      <c r="F39" s="115">
        <v>0</v>
      </c>
      <c r="G39" s="115">
        <v>0</v>
      </c>
      <c r="H39" s="4"/>
      <c r="I39" s="4"/>
      <c r="J39" s="4"/>
      <c r="K39" s="4"/>
    </row>
    <row r="40" spans="1:11" ht="14.1" customHeight="1">
      <c r="A40" s="4"/>
      <c r="B40" s="4"/>
      <c r="C40" s="11" t="s">
        <v>468</v>
      </c>
      <c r="D40" s="115">
        <v>0</v>
      </c>
      <c r="E40" s="115">
        <v>0</v>
      </c>
      <c r="F40" s="115">
        <v>0</v>
      </c>
      <c r="G40" s="115">
        <v>0</v>
      </c>
      <c r="H40" s="4"/>
      <c r="I40" s="4"/>
      <c r="J40" s="4"/>
      <c r="K40" s="4"/>
    </row>
    <row r="41" spans="1:11" ht="14.1" customHeight="1">
      <c r="A41" s="4"/>
      <c r="B41" s="4"/>
      <c r="C41" s="11" t="s">
        <v>459</v>
      </c>
      <c r="D41" s="115">
        <v>0</v>
      </c>
      <c r="E41" s="115">
        <v>0</v>
      </c>
      <c r="F41" s="115">
        <v>0</v>
      </c>
      <c r="G41" s="115">
        <v>0</v>
      </c>
      <c r="H41" s="4"/>
      <c r="I41" s="4"/>
      <c r="J41" s="4"/>
      <c r="K41" s="4"/>
    </row>
    <row r="42" spans="1:11" ht="14.1" customHeight="1">
      <c r="A42" s="4"/>
      <c r="B42" s="4"/>
      <c r="C42" s="11" t="s">
        <v>463</v>
      </c>
      <c r="D42" s="115">
        <v>0</v>
      </c>
      <c r="E42" s="115">
        <v>0</v>
      </c>
      <c r="F42" s="115">
        <v>0</v>
      </c>
      <c r="G42" s="115">
        <v>0</v>
      </c>
      <c r="H42" s="4"/>
      <c r="I42" s="4"/>
      <c r="J42" s="4"/>
      <c r="K42" s="4"/>
    </row>
    <row r="43" spans="1:11" ht="14.1" customHeight="1">
      <c r="A43" s="4"/>
      <c r="B43" s="4"/>
      <c r="C43" s="11" t="s">
        <v>467</v>
      </c>
      <c r="D43" s="115">
        <v>0</v>
      </c>
      <c r="E43" s="115">
        <v>0</v>
      </c>
      <c r="F43" s="115">
        <v>0</v>
      </c>
      <c r="G43" s="115">
        <v>0</v>
      </c>
      <c r="H43" s="4"/>
      <c r="I43" s="4"/>
      <c r="J43" s="4"/>
      <c r="K43" s="4"/>
    </row>
    <row r="44" spans="1:11" ht="14.1" customHeight="1">
      <c r="A44" s="4"/>
      <c r="B44" s="4"/>
      <c r="C44" s="11" t="s">
        <v>459</v>
      </c>
      <c r="D44" s="115">
        <v>0</v>
      </c>
      <c r="E44" s="115">
        <v>0</v>
      </c>
      <c r="F44" s="115">
        <v>0</v>
      </c>
      <c r="G44" s="115">
        <v>0</v>
      </c>
      <c r="H44" s="4"/>
      <c r="I44" s="4"/>
      <c r="J44" s="4"/>
      <c r="K44" s="4"/>
    </row>
    <row r="45" spans="1:11" ht="14.1" customHeight="1">
      <c r="A45" s="4"/>
      <c r="B45" s="4"/>
      <c r="C45" s="11" t="s">
        <v>463</v>
      </c>
      <c r="D45" s="115">
        <v>0</v>
      </c>
      <c r="E45" s="115">
        <v>0</v>
      </c>
      <c r="F45" s="115">
        <v>0</v>
      </c>
      <c r="G45" s="115">
        <v>0</v>
      </c>
      <c r="H45" s="4"/>
      <c r="I45" s="4"/>
      <c r="J45" s="4"/>
      <c r="K45" s="4"/>
    </row>
    <row r="46" spans="1:11" ht="14.1" customHeight="1">
      <c r="A46" s="4"/>
      <c r="B46" s="4"/>
      <c r="C46" s="11" t="s">
        <v>472</v>
      </c>
      <c r="D46" s="115">
        <v>0</v>
      </c>
      <c r="E46" s="115">
        <v>0</v>
      </c>
      <c r="F46" s="115">
        <v>0</v>
      </c>
      <c r="G46" s="115">
        <v>0</v>
      </c>
      <c r="H46" s="4"/>
      <c r="I46" s="4"/>
      <c r="J46" s="4"/>
      <c r="K46" s="4"/>
    </row>
    <row r="47" spans="1:11" ht="14.1" customHeight="1">
      <c r="A47" s="4"/>
      <c r="B47" s="4"/>
      <c r="C47" s="11" t="s">
        <v>459</v>
      </c>
      <c r="D47" s="115">
        <v>0</v>
      </c>
      <c r="E47" s="115">
        <v>0</v>
      </c>
      <c r="F47" s="115">
        <v>0</v>
      </c>
      <c r="G47" s="115">
        <v>0</v>
      </c>
      <c r="H47" s="4"/>
      <c r="I47" s="4"/>
      <c r="J47" s="4"/>
      <c r="K47" s="4"/>
    </row>
    <row r="48" spans="1:11" ht="14.1" customHeight="1">
      <c r="A48" s="4"/>
      <c r="B48" s="4"/>
      <c r="C48" s="11" t="s">
        <v>463</v>
      </c>
      <c r="D48" s="115">
        <v>0</v>
      </c>
      <c r="E48" s="115">
        <v>0</v>
      </c>
      <c r="F48" s="115">
        <v>0</v>
      </c>
      <c r="G48" s="115">
        <v>0</v>
      </c>
      <c r="H48" s="4"/>
      <c r="I48" s="4"/>
      <c r="J48" s="4"/>
      <c r="K48" s="4"/>
    </row>
    <row r="49" spans="1:11" ht="14.1" customHeight="1">
      <c r="A49" s="4"/>
      <c r="B49" s="4"/>
      <c r="C49" s="11" t="s">
        <v>465</v>
      </c>
      <c r="D49" s="115">
        <v>0</v>
      </c>
      <c r="E49" s="115">
        <v>0</v>
      </c>
      <c r="F49" s="115">
        <v>0</v>
      </c>
      <c r="G49" s="115">
        <v>0</v>
      </c>
      <c r="H49" s="4"/>
      <c r="I49" s="4"/>
      <c r="J49" s="4"/>
      <c r="K49" s="4"/>
    </row>
    <row r="50" spans="1:11" ht="14.1" customHeight="1">
      <c r="A50" s="4"/>
      <c r="B50" s="4"/>
      <c r="C50" s="11" t="s">
        <v>459</v>
      </c>
      <c r="D50" s="115">
        <v>0</v>
      </c>
      <c r="E50" s="115">
        <v>0</v>
      </c>
      <c r="F50" s="115">
        <v>0</v>
      </c>
      <c r="G50" s="115">
        <v>0</v>
      </c>
      <c r="H50" s="4"/>
      <c r="I50" s="4"/>
      <c r="J50" s="4"/>
      <c r="K50" s="4"/>
    </row>
    <row r="51" spans="1:11" ht="14.1" customHeight="1">
      <c r="A51" s="4"/>
      <c r="B51" s="4"/>
      <c r="C51" s="11" t="s">
        <v>463</v>
      </c>
      <c r="D51" s="115">
        <v>0</v>
      </c>
      <c r="E51" s="115">
        <v>0</v>
      </c>
      <c r="F51" s="115">
        <v>0</v>
      </c>
      <c r="G51" s="115">
        <v>0</v>
      </c>
      <c r="H51" s="4"/>
      <c r="I51" s="4"/>
      <c r="J51" s="4"/>
      <c r="K51" s="4"/>
    </row>
    <row r="52" spans="1:11" ht="14.1" customHeight="1">
      <c r="A52" s="4"/>
      <c r="B52" s="4"/>
      <c r="C52" s="11" t="s">
        <v>464</v>
      </c>
      <c r="D52" s="115">
        <v>0</v>
      </c>
      <c r="E52" s="115">
        <v>0</v>
      </c>
      <c r="F52" s="115">
        <v>0</v>
      </c>
      <c r="G52" s="115">
        <v>0</v>
      </c>
      <c r="H52" s="4"/>
      <c r="I52" s="4"/>
      <c r="J52" s="4"/>
      <c r="K52" s="4"/>
    </row>
    <row r="53" spans="1:11" ht="14.1" customHeight="1">
      <c r="A53" s="4"/>
      <c r="B53" s="4"/>
      <c r="C53" s="11" t="s">
        <v>459</v>
      </c>
      <c r="D53" s="115">
        <v>0</v>
      </c>
      <c r="E53" s="115">
        <v>0</v>
      </c>
      <c r="F53" s="115">
        <v>0</v>
      </c>
      <c r="G53" s="115">
        <v>0</v>
      </c>
      <c r="H53" s="4"/>
      <c r="I53" s="4"/>
      <c r="J53" s="4"/>
      <c r="K53" s="4"/>
    </row>
    <row r="54" spans="1:11" ht="14.1" customHeight="1">
      <c r="A54" s="4"/>
      <c r="B54" s="4"/>
      <c r="C54" s="11" t="s">
        <v>463</v>
      </c>
      <c r="D54" s="115">
        <v>0</v>
      </c>
      <c r="E54" s="115">
        <v>0</v>
      </c>
      <c r="F54" s="115">
        <v>0</v>
      </c>
      <c r="G54" s="115">
        <v>0</v>
      </c>
      <c r="H54" s="4"/>
      <c r="I54" s="4"/>
      <c r="J54" s="4"/>
      <c r="K54" s="4"/>
    </row>
    <row r="55" spans="1:11" ht="14.1" customHeight="1">
      <c r="A55" s="4"/>
      <c r="B55" s="4"/>
      <c r="C55" s="11" t="s">
        <v>462</v>
      </c>
      <c r="D55" s="115">
        <v>0</v>
      </c>
      <c r="E55" s="115">
        <v>0</v>
      </c>
      <c r="F55" s="115">
        <v>0</v>
      </c>
      <c r="G55" s="115">
        <v>0</v>
      </c>
      <c r="H55" s="4"/>
      <c r="I55" s="4"/>
      <c r="J55" s="4"/>
      <c r="K55" s="4"/>
    </row>
    <row r="56" spans="1:11" ht="14.1" customHeight="1">
      <c r="A56" s="4"/>
      <c r="B56" s="4"/>
      <c r="C56" s="11" t="s">
        <v>459</v>
      </c>
      <c r="D56" s="115">
        <v>0</v>
      </c>
      <c r="E56" s="115">
        <v>0</v>
      </c>
      <c r="F56" s="115">
        <v>0</v>
      </c>
      <c r="G56" s="115">
        <v>0</v>
      </c>
      <c r="H56" s="4"/>
      <c r="I56" s="4"/>
      <c r="J56" s="4"/>
      <c r="K56" s="4"/>
    </row>
    <row r="57" spans="1:11" ht="14.1" customHeight="1">
      <c r="A57" s="4"/>
      <c r="B57" s="4"/>
      <c r="C57" s="11" t="s">
        <v>458</v>
      </c>
      <c r="D57" s="115">
        <v>0</v>
      </c>
      <c r="E57" s="115">
        <v>0</v>
      </c>
      <c r="F57" s="115">
        <v>0</v>
      </c>
      <c r="G57" s="115">
        <v>0</v>
      </c>
      <c r="H57" s="4"/>
      <c r="I57" s="4"/>
      <c r="J57" s="4"/>
      <c r="K57" s="4"/>
    </row>
    <row r="58" spans="1:11" ht="14.1" customHeight="1">
      <c r="A58" s="4"/>
      <c r="B58" s="4"/>
      <c r="C58" s="11" t="s">
        <v>457</v>
      </c>
      <c r="D58" s="115">
        <v>0</v>
      </c>
      <c r="E58" s="115">
        <v>0</v>
      </c>
      <c r="F58" s="115">
        <v>0</v>
      </c>
      <c r="G58" s="115">
        <v>0</v>
      </c>
      <c r="H58" s="4"/>
      <c r="I58" s="4"/>
      <c r="J58" s="4"/>
      <c r="K58" s="4"/>
    </row>
    <row r="59" spans="1:11" ht="14.1" customHeight="1">
      <c r="A59" s="4"/>
      <c r="B59" s="4"/>
      <c r="C59" s="11" t="s">
        <v>456</v>
      </c>
      <c r="D59" s="115">
        <v>0</v>
      </c>
      <c r="E59" s="115">
        <v>0</v>
      </c>
      <c r="F59" s="115">
        <v>0</v>
      </c>
      <c r="G59" s="115">
        <v>0</v>
      </c>
      <c r="H59" s="4"/>
      <c r="I59" s="4"/>
      <c r="J59" s="4"/>
      <c r="K59" s="4"/>
    </row>
    <row r="60" spans="1:11" ht="14.1" customHeight="1">
      <c r="A60" s="4"/>
      <c r="B60" s="4"/>
      <c r="C60" s="11" t="s">
        <v>455</v>
      </c>
      <c r="D60" s="115">
        <v>0</v>
      </c>
      <c r="E60" s="115">
        <v>0</v>
      </c>
      <c r="F60" s="115">
        <v>0</v>
      </c>
      <c r="G60" s="115">
        <v>0</v>
      </c>
      <c r="H60" s="4"/>
      <c r="I60" s="4"/>
      <c r="J60" s="4"/>
      <c r="K60" s="4"/>
    </row>
    <row r="61" spans="1:11" ht="14.1" customHeight="1">
      <c r="A61" s="4"/>
      <c r="B61" s="4"/>
      <c r="C61" s="11" t="s">
        <v>461</v>
      </c>
      <c r="D61" s="115">
        <v>1000000</v>
      </c>
      <c r="E61" s="115">
        <v>1000000</v>
      </c>
      <c r="F61" s="115">
        <v>1000000</v>
      </c>
      <c r="G61" s="115">
        <v>1000000</v>
      </c>
      <c r="H61" s="4"/>
      <c r="I61" s="4"/>
      <c r="J61" s="4"/>
      <c r="K61" s="4"/>
    </row>
    <row r="62" spans="1:11" ht="14.1" customHeight="1">
      <c r="A62" s="4"/>
      <c r="B62" s="4"/>
      <c r="C62" s="11" t="s">
        <v>459</v>
      </c>
      <c r="D62" s="115">
        <v>1000000</v>
      </c>
      <c r="E62" s="115">
        <v>1000000</v>
      </c>
      <c r="F62" s="115">
        <v>1000000</v>
      </c>
      <c r="G62" s="115">
        <v>1000000</v>
      </c>
      <c r="H62" s="4"/>
      <c r="I62" s="4"/>
      <c r="J62" s="4"/>
      <c r="K62" s="4"/>
    </row>
    <row r="63" spans="1:11" ht="14.1" customHeight="1">
      <c r="A63" s="4"/>
      <c r="B63" s="4"/>
      <c r="C63" s="11" t="s">
        <v>458</v>
      </c>
      <c r="D63" s="115">
        <v>0</v>
      </c>
      <c r="E63" s="115">
        <v>0</v>
      </c>
      <c r="F63" s="115">
        <v>0</v>
      </c>
      <c r="G63" s="115">
        <v>0</v>
      </c>
      <c r="H63" s="4"/>
      <c r="I63" s="4"/>
      <c r="J63" s="4"/>
      <c r="K63" s="4"/>
    </row>
    <row r="64" spans="1:11" ht="14.1" customHeight="1">
      <c r="A64" s="4"/>
      <c r="B64" s="4"/>
      <c r="C64" s="11" t="s">
        <v>457</v>
      </c>
      <c r="D64" s="115">
        <v>0</v>
      </c>
      <c r="E64" s="115">
        <v>0</v>
      </c>
      <c r="F64" s="115">
        <v>0</v>
      </c>
      <c r="G64" s="115">
        <v>0</v>
      </c>
      <c r="H64" s="4"/>
      <c r="I64" s="4"/>
      <c r="J64" s="4"/>
      <c r="K64" s="4"/>
    </row>
    <row r="65" spans="1:11" ht="14.1" customHeight="1">
      <c r="A65" s="4"/>
      <c r="B65" s="4"/>
      <c r="C65" s="11" t="s">
        <v>456</v>
      </c>
      <c r="D65" s="115">
        <v>0</v>
      </c>
      <c r="E65" s="115">
        <v>0</v>
      </c>
      <c r="F65" s="115">
        <v>0</v>
      </c>
      <c r="G65" s="115">
        <v>0</v>
      </c>
      <c r="H65" s="4"/>
      <c r="I65" s="4"/>
      <c r="J65" s="4"/>
      <c r="K65" s="4"/>
    </row>
    <row r="66" spans="1:11" ht="14.1" customHeight="1">
      <c r="A66" s="4"/>
      <c r="B66" s="4"/>
      <c r="C66" s="11" t="s">
        <v>455</v>
      </c>
      <c r="D66" s="115">
        <v>0</v>
      </c>
      <c r="E66" s="115">
        <v>0</v>
      </c>
      <c r="F66" s="115">
        <v>0</v>
      </c>
      <c r="G66" s="115">
        <v>0</v>
      </c>
      <c r="H66" s="4"/>
      <c r="I66" s="4"/>
      <c r="J66" s="4"/>
      <c r="K66" s="4"/>
    </row>
    <row r="67" spans="1:11" ht="14.1" customHeight="1">
      <c r="A67" s="4"/>
      <c r="B67" s="4"/>
      <c r="C67" s="11" t="s">
        <v>460</v>
      </c>
      <c r="D67" s="115">
        <v>0</v>
      </c>
      <c r="E67" s="115">
        <v>0</v>
      </c>
      <c r="F67" s="115">
        <v>0</v>
      </c>
      <c r="G67" s="115">
        <v>0</v>
      </c>
      <c r="H67" s="4"/>
      <c r="I67" s="4"/>
      <c r="J67" s="4"/>
      <c r="K67" s="4"/>
    </row>
    <row r="68" spans="1:11" ht="14.1" customHeight="1">
      <c r="A68" s="4"/>
      <c r="B68" s="4"/>
      <c r="C68" s="11" t="s">
        <v>459</v>
      </c>
      <c r="D68" s="115">
        <v>0</v>
      </c>
      <c r="E68" s="115">
        <v>0</v>
      </c>
      <c r="F68" s="115">
        <v>0</v>
      </c>
      <c r="G68" s="115">
        <v>0</v>
      </c>
      <c r="H68" s="4"/>
      <c r="I68" s="4"/>
      <c r="J68" s="4"/>
      <c r="K68" s="4"/>
    </row>
    <row r="69" spans="1:11" ht="14.1" customHeight="1">
      <c r="A69" s="4"/>
      <c r="B69" s="4"/>
      <c r="C69" s="11" t="s">
        <v>458</v>
      </c>
      <c r="D69" s="115">
        <v>0</v>
      </c>
      <c r="E69" s="115">
        <v>0</v>
      </c>
      <c r="F69" s="115">
        <v>0</v>
      </c>
      <c r="G69" s="115">
        <v>0</v>
      </c>
      <c r="H69" s="4"/>
      <c r="I69" s="4"/>
      <c r="J69" s="4"/>
      <c r="K69" s="4"/>
    </row>
    <row r="70" spans="1:11" ht="14.1" customHeight="1">
      <c r="A70" s="4"/>
      <c r="B70" s="4"/>
      <c r="C70" s="11" t="s">
        <v>457</v>
      </c>
      <c r="D70" s="115">
        <v>0</v>
      </c>
      <c r="E70" s="115">
        <v>0</v>
      </c>
      <c r="F70" s="115">
        <v>0</v>
      </c>
      <c r="G70" s="115">
        <v>0</v>
      </c>
      <c r="H70" s="4"/>
      <c r="I70" s="4"/>
      <c r="J70" s="4"/>
      <c r="K70" s="4"/>
    </row>
    <row r="71" spans="1:11" ht="14.1" customHeight="1">
      <c r="A71" s="4"/>
      <c r="B71" s="4"/>
      <c r="C71" s="11" t="s">
        <v>456</v>
      </c>
      <c r="D71" s="115">
        <v>0</v>
      </c>
      <c r="E71" s="115">
        <v>0</v>
      </c>
      <c r="F71" s="115">
        <v>0</v>
      </c>
      <c r="G71" s="115">
        <v>0</v>
      </c>
      <c r="H71" s="4"/>
      <c r="I71" s="4"/>
      <c r="J71" s="4"/>
      <c r="K71" s="4"/>
    </row>
    <row r="72" spans="1:11" ht="14.1" customHeight="1">
      <c r="A72" s="4"/>
      <c r="B72" s="4"/>
      <c r="C72" s="11" t="s">
        <v>455</v>
      </c>
      <c r="D72" s="115">
        <v>0</v>
      </c>
      <c r="E72" s="115">
        <v>0</v>
      </c>
      <c r="F72" s="115">
        <v>0</v>
      </c>
      <c r="G72" s="115">
        <v>0</v>
      </c>
      <c r="H72" s="4"/>
      <c r="I72" s="4"/>
      <c r="J72" s="4"/>
      <c r="K72" s="4"/>
    </row>
    <row r="73" spans="1:11" ht="14.1" customHeight="1">
      <c r="A73" s="4"/>
      <c r="B73" s="4"/>
      <c r="C73" s="11" t="s">
        <v>454</v>
      </c>
      <c r="D73" s="115">
        <v>0</v>
      </c>
      <c r="E73" s="115">
        <v>0</v>
      </c>
      <c r="F73" s="115">
        <v>0</v>
      </c>
      <c r="G73" s="115">
        <v>0</v>
      </c>
      <c r="H73" s="4"/>
      <c r="I73" s="4"/>
      <c r="J73" s="4"/>
      <c r="K73" s="4"/>
    </row>
    <row r="74" spans="1:11" ht="14.1" customHeight="1">
      <c r="A74" s="4"/>
      <c r="B74" s="4"/>
      <c r="C74" s="11" t="s">
        <v>453</v>
      </c>
      <c r="D74" s="115">
        <v>0</v>
      </c>
      <c r="E74" s="115">
        <v>0</v>
      </c>
      <c r="F74" s="115">
        <v>0</v>
      </c>
      <c r="G74" s="115">
        <v>0</v>
      </c>
      <c r="H74" s="4"/>
      <c r="I74" s="4"/>
      <c r="J74" s="4"/>
      <c r="K74" s="4"/>
    </row>
    <row r="75" spans="1:11" ht="14.1" customHeight="1">
      <c r="A75" s="4"/>
      <c r="B75" s="4"/>
      <c r="C75" s="10" t="s">
        <v>165</v>
      </c>
      <c r="D75" s="115">
        <v>1000000</v>
      </c>
      <c r="E75" s="115">
        <v>1000000</v>
      </c>
      <c r="F75" s="115">
        <v>1000000</v>
      </c>
      <c r="G75" s="115">
        <v>1000000</v>
      </c>
      <c r="H75" s="4"/>
      <c r="I75" s="4"/>
      <c r="J75" s="4"/>
      <c r="K75" s="4"/>
    </row>
    <row r="76" spans="1:11" ht="53.1" customHeight="1">
      <c r="A76" s="4"/>
      <c r="B76" s="4"/>
      <c r="C76" s="8" t="s">
        <v>303</v>
      </c>
      <c r="D76" s="829" t="s">
        <v>689</v>
      </c>
      <c r="E76" s="830"/>
      <c r="F76" s="830"/>
      <c r="G76" s="830"/>
      <c r="H76" s="4"/>
      <c r="I76" s="4"/>
      <c r="J76" s="4"/>
      <c r="K76" s="4"/>
    </row>
    <row r="77" spans="1:11" ht="27.95" customHeight="1">
      <c r="A77" s="4"/>
      <c r="B77" s="4"/>
      <c r="C77" s="7" t="s">
        <v>511</v>
      </c>
      <c r="D77" s="112">
        <v>2021</v>
      </c>
      <c r="E77" s="112">
        <v>2022</v>
      </c>
      <c r="F77" s="112">
        <v>2023</v>
      </c>
      <c r="G77" s="112">
        <v>2024</v>
      </c>
      <c r="H77" s="4"/>
      <c r="I77" s="4"/>
      <c r="J77" s="4"/>
      <c r="K77" s="4"/>
    </row>
    <row r="78" spans="1:11" ht="14.1" customHeight="1">
      <c r="A78" s="4"/>
      <c r="B78" s="4"/>
      <c r="C78" s="15"/>
      <c r="D78" s="113" t="s">
        <v>7</v>
      </c>
      <c r="E78" s="113" t="s">
        <v>8</v>
      </c>
      <c r="F78" s="113" t="s">
        <v>8</v>
      </c>
      <c r="G78" s="113" t="s">
        <v>8</v>
      </c>
      <c r="H78" s="4"/>
      <c r="I78" s="4"/>
      <c r="J78" s="4"/>
      <c r="K78" s="4"/>
    </row>
    <row r="79" spans="1:11" ht="41.1" customHeight="1">
      <c r="A79" s="4"/>
      <c r="B79" s="4"/>
      <c r="C79" s="7" t="s">
        <v>688</v>
      </c>
      <c r="D79" s="114" t="s">
        <v>640</v>
      </c>
      <c r="E79" s="114" t="s">
        <v>524</v>
      </c>
      <c r="F79" s="114" t="s">
        <v>524</v>
      </c>
      <c r="G79" s="114" t="s">
        <v>524</v>
      </c>
      <c r="H79" s="4"/>
      <c r="I79" s="4"/>
      <c r="J79" s="4"/>
      <c r="K79" s="4"/>
    </row>
    <row r="80" spans="1:11" ht="14.1" customHeight="1">
      <c r="A80" s="4"/>
      <c r="B80" s="4"/>
      <c r="C80" s="827" t="s">
        <v>347</v>
      </c>
      <c r="D80" s="828"/>
      <c r="E80" s="828"/>
      <c r="F80" s="828"/>
      <c r="G80" s="828"/>
      <c r="H80" s="4"/>
      <c r="I80" s="4"/>
      <c r="J80" s="4"/>
      <c r="K80" s="4"/>
    </row>
    <row r="81" spans="1:11" ht="14.1" customHeight="1">
      <c r="A81" s="4"/>
      <c r="B81" s="4"/>
      <c r="C81" s="111" t="s">
        <v>687</v>
      </c>
      <c r="D81" s="827" t="s">
        <v>686</v>
      </c>
      <c r="E81" s="828"/>
      <c r="F81" s="828"/>
      <c r="G81" s="828"/>
      <c r="H81" s="4"/>
      <c r="I81" s="4"/>
      <c r="J81" s="4"/>
      <c r="K81" s="4"/>
    </row>
    <row r="82" spans="1:11" ht="14.1" customHeight="1">
      <c r="A82" s="4"/>
      <c r="B82" s="4"/>
      <c r="C82" s="14" t="s">
        <v>484</v>
      </c>
      <c r="D82" s="825" t="s">
        <v>685</v>
      </c>
      <c r="E82" s="826"/>
      <c r="F82" s="826"/>
      <c r="G82" s="826"/>
      <c r="H82" s="4"/>
      <c r="I82" s="4"/>
      <c r="J82" s="4"/>
      <c r="K82" s="4"/>
    </row>
    <row r="83" spans="1:11" ht="14.1" customHeight="1">
      <c r="A83" s="4"/>
      <c r="B83" s="4"/>
      <c r="C83" s="122" t="s">
        <v>482</v>
      </c>
      <c r="D83" s="821" t="s">
        <v>277</v>
      </c>
      <c r="E83" s="822"/>
      <c r="F83" s="822"/>
      <c r="G83" s="822"/>
      <c r="H83" s="4"/>
      <c r="I83" s="4"/>
      <c r="J83" s="4"/>
      <c r="K83" s="4"/>
    </row>
    <row r="84" spans="1:11" ht="14.1" customHeight="1">
      <c r="A84" s="4"/>
      <c r="B84" s="4"/>
      <c r="C84" s="122" t="s">
        <v>15</v>
      </c>
      <c r="D84" s="821" t="s">
        <v>40</v>
      </c>
      <c r="E84" s="822"/>
      <c r="F84" s="822"/>
      <c r="G84" s="822"/>
      <c r="H84" s="4"/>
      <c r="I84" s="4"/>
      <c r="J84" s="4"/>
      <c r="K84" s="4"/>
    </row>
    <row r="85" spans="1:11" ht="15" customHeight="1">
      <c r="A85" s="4"/>
      <c r="B85" s="4"/>
      <c r="C85" s="13"/>
      <c r="D85" s="116">
        <v>2021</v>
      </c>
      <c r="E85" s="116">
        <v>2022</v>
      </c>
      <c r="F85" s="116">
        <v>2023</v>
      </c>
      <c r="G85" s="116">
        <v>2024</v>
      </c>
      <c r="H85" s="4"/>
      <c r="I85" s="4"/>
      <c r="J85" s="4"/>
      <c r="K85" s="4"/>
    </row>
    <row r="86" spans="1:11" ht="15" customHeight="1">
      <c r="A86" s="4"/>
      <c r="B86" s="4"/>
      <c r="C86" s="12"/>
      <c r="D86" s="117" t="s">
        <v>7</v>
      </c>
      <c r="E86" s="117" t="s">
        <v>8</v>
      </c>
      <c r="F86" s="117" t="s">
        <v>8</v>
      </c>
      <c r="G86" s="117" t="s">
        <v>8</v>
      </c>
      <c r="H86" s="4"/>
      <c r="I86" s="4"/>
      <c r="J86" s="4"/>
      <c r="K86" s="4"/>
    </row>
    <row r="87" spans="1:11" ht="14.1" customHeight="1">
      <c r="A87" s="4"/>
      <c r="B87" s="4"/>
      <c r="C87" s="7" t="s">
        <v>16</v>
      </c>
      <c r="D87" s="114" t="s">
        <v>684</v>
      </c>
      <c r="E87" s="114" t="s">
        <v>683</v>
      </c>
      <c r="F87" s="114" t="s">
        <v>682</v>
      </c>
      <c r="G87" s="114" t="s">
        <v>681</v>
      </c>
      <c r="H87" s="4"/>
      <c r="I87" s="4"/>
      <c r="J87" s="4"/>
      <c r="K87" s="4"/>
    </row>
    <row r="88" spans="1:11" ht="14.1" customHeight="1">
      <c r="A88" s="4"/>
      <c r="B88" s="4"/>
      <c r="C88" s="7" t="s">
        <v>680</v>
      </c>
      <c r="D88" s="114" t="s">
        <v>679</v>
      </c>
      <c r="E88" s="114" t="s">
        <v>678</v>
      </c>
      <c r="F88" s="114" t="s">
        <v>678</v>
      </c>
      <c r="G88" s="114" t="s">
        <v>677</v>
      </c>
      <c r="H88" s="4"/>
      <c r="I88" s="4"/>
      <c r="J88" s="4"/>
      <c r="K88" s="4"/>
    </row>
    <row r="89" spans="1:11" ht="14.1" customHeight="1">
      <c r="A89" s="4"/>
      <c r="B89" s="4"/>
      <c r="C89" s="7" t="s">
        <v>676</v>
      </c>
      <c r="D89" s="114" t="s">
        <v>675</v>
      </c>
      <c r="E89" s="114" t="s">
        <v>674</v>
      </c>
      <c r="F89" s="114" t="s">
        <v>673</v>
      </c>
      <c r="G89" s="114" t="s">
        <v>672</v>
      </c>
      <c r="H89" s="4"/>
      <c r="I89" s="4"/>
      <c r="J89" s="4"/>
      <c r="K89" s="4"/>
    </row>
    <row r="90" spans="1:11" ht="14.1" customHeight="1">
      <c r="A90" s="4"/>
      <c r="B90" s="4"/>
      <c r="C90" s="7" t="s">
        <v>477</v>
      </c>
      <c r="D90" s="114" t="s">
        <v>450</v>
      </c>
      <c r="E90" s="114" t="s">
        <v>671</v>
      </c>
      <c r="F90" s="114" t="s">
        <v>670</v>
      </c>
      <c r="G90" s="114" t="s">
        <v>669</v>
      </c>
      <c r="H90" s="4"/>
      <c r="I90" s="4"/>
      <c r="J90" s="4"/>
      <c r="K90" s="4"/>
    </row>
    <row r="91" spans="1:11" ht="14.1" customHeight="1">
      <c r="A91" s="4"/>
      <c r="B91" s="4"/>
      <c r="C91" s="7" t="s">
        <v>476</v>
      </c>
      <c r="D91" s="114" t="s">
        <v>450</v>
      </c>
      <c r="E91" s="114" t="s">
        <v>668</v>
      </c>
      <c r="F91" s="114" t="s">
        <v>474</v>
      </c>
      <c r="G91" s="114" t="s">
        <v>619</v>
      </c>
      <c r="H91" s="4"/>
      <c r="I91" s="4"/>
      <c r="J91" s="4"/>
      <c r="K91" s="4"/>
    </row>
    <row r="92" spans="1:11" ht="14.1" customHeight="1">
      <c r="A92" s="4"/>
      <c r="B92" s="4"/>
      <c r="C92" s="7" t="s">
        <v>22</v>
      </c>
      <c r="D92" s="114" t="s">
        <v>450</v>
      </c>
      <c r="E92" s="114" t="s">
        <v>667</v>
      </c>
      <c r="F92" s="114" t="s">
        <v>666</v>
      </c>
      <c r="G92" s="114" t="s">
        <v>665</v>
      </c>
      <c r="H92" s="4"/>
      <c r="I92" s="4"/>
      <c r="J92" s="4"/>
      <c r="K92" s="4"/>
    </row>
    <row r="93" spans="1:11" ht="14.1" customHeight="1">
      <c r="A93" s="4"/>
      <c r="B93" s="4"/>
      <c r="C93" s="823" t="s">
        <v>473</v>
      </c>
      <c r="D93" s="824"/>
      <c r="E93" s="824"/>
      <c r="F93" s="824"/>
      <c r="G93" s="824"/>
      <c r="H93" s="4"/>
      <c r="I93" s="4"/>
      <c r="J93" s="4"/>
      <c r="K93" s="4"/>
    </row>
    <row r="94" spans="1:11" ht="14.1" customHeight="1">
      <c r="A94" s="4"/>
      <c r="B94" s="4"/>
      <c r="C94" s="13"/>
      <c r="D94" s="116">
        <v>2021</v>
      </c>
      <c r="E94" s="116">
        <v>2022</v>
      </c>
      <c r="F94" s="116">
        <v>2023</v>
      </c>
      <c r="G94" s="116">
        <v>2024</v>
      </c>
      <c r="H94" s="4"/>
      <c r="I94" s="4"/>
      <c r="J94" s="4"/>
      <c r="K94" s="4"/>
    </row>
    <row r="95" spans="1:11" ht="14.1" customHeight="1">
      <c r="A95" s="4"/>
      <c r="B95" s="4"/>
      <c r="C95" s="12"/>
      <c r="D95" s="117" t="s">
        <v>7</v>
      </c>
      <c r="E95" s="117" t="s">
        <v>8</v>
      </c>
      <c r="F95" s="117" t="s">
        <v>8</v>
      </c>
      <c r="G95" s="117" t="s">
        <v>8</v>
      </c>
      <c r="H95" s="4"/>
      <c r="I95" s="4"/>
      <c r="J95" s="4"/>
      <c r="K95" s="4"/>
    </row>
    <row r="96" spans="1:11" ht="14.1" customHeight="1">
      <c r="A96" s="4"/>
      <c r="B96" s="4"/>
      <c r="C96" s="11" t="s">
        <v>470</v>
      </c>
      <c r="D96" s="115">
        <v>45494800</v>
      </c>
      <c r="E96" s="115">
        <v>53000000</v>
      </c>
      <c r="F96" s="115">
        <v>53000000</v>
      </c>
      <c r="G96" s="115">
        <v>53000000</v>
      </c>
      <c r="H96" s="4"/>
      <c r="I96" s="4"/>
      <c r="J96" s="4"/>
      <c r="K96" s="4"/>
    </row>
    <row r="97" spans="1:11" ht="14.1" customHeight="1">
      <c r="A97" s="4"/>
      <c r="B97" s="4"/>
      <c r="C97" s="11" t="s">
        <v>459</v>
      </c>
      <c r="D97" s="115">
        <v>45494800</v>
      </c>
      <c r="E97" s="115">
        <v>53000000</v>
      </c>
      <c r="F97" s="115">
        <v>53000000</v>
      </c>
      <c r="G97" s="115">
        <v>53000000</v>
      </c>
      <c r="H97" s="4"/>
      <c r="I97" s="4"/>
      <c r="J97" s="4"/>
      <c r="K97" s="4"/>
    </row>
    <row r="98" spans="1:11" ht="14.1" customHeight="1">
      <c r="A98" s="4"/>
      <c r="B98" s="4"/>
      <c r="C98" s="11" t="s">
        <v>463</v>
      </c>
      <c r="D98" s="115">
        <v>0</v>
      </c>
      <c r="E98" s="115">
        <v>0</v>
      </c>
      <c r="F98" s="115">
        <v>0</v>
      </c>
      <c r="G98" s="115">
        <v>0</v>
      </c>
      <c r="H98" s="4"/>
      <c r="I98" s="4"/>
      <c r="J98" s="4"/>
      <c r="K98" s="4"/>
    </row>
    <row r="99" spans="1:11" ht="14.1" customHeight="1">
      <c r="A99" s="4"/>
      <c r="B99" s="4"/>
      <c r="C99" s="11" t="s">
        <v>469</v>
      </c>
      <c r="D99" s="115">
        <v>9600000</v>
      </c>
      <c r="E99" s="115">
        <v>9600000</v>
      </c>
      <c r="F99" s="115">
        <v>9600000</v>
      </c>
      <c r="G99" s="115">
        <v>9600000</v>
      </c>
      <c r="H99" s="4"/>
      <c r="I99" s="4"/>
      <c r="J99" s="4"/>
      <c r="K99" s="4"/>
    </row>
    <row r="100" spans="1:11" ht="14.1" customHeight="1">
      <c r="A100" s="4"/>
      <c r="B100" s="4"/>
      <c r="C100" s="11" t="s">
        <v>459</v>
      </c>
      <c r="D100" s="115">
        <v>9600000</v>
      </c>
      <c r="E100" s="115">
        <v>9600000</v>
      </c>
      <c r="F100" s="115">
        <v>9600000</v>
      </c>
      <c r="G100" s="115">
        <v>9600000</v>
      </c>
      <c r="H100" s="4"/>
      <c r="I100" s="4"/>
      <c r="J100" s="4"/>
      <c r="K100" s="4"/>
    </row>
    <row r="101" spans="1:11" ht="14.1" customHeight="1">
      <c r="A101" s="4"/>
      <c r="B101" s="4"/>
      <c r="C101" s="11" t="s">
        <v>463</v>
      </c>
      <c r="D101" s="115">
        <v>0</v>
      </c>
      <c r="E101" s="115">
        <v>0</v>
      </c>
      <c r="F101" s="115">
        <v>0</v>
      </c>
      <c r="G101" s="115">
        <v>0</v>
      </c>
      <c r="H101" s="4"/>
      <c r="I101" s="4"/>
      <c r="J101" s="4"/>
      <c r="K101" s="4"/>
    </row>
    <row r="102" spans="1:11" ht="14.1" customHeight="1">
      <c r="A102" s="4"/>
      <c r="B102" s="4"/>
      <c r="C102" s="11" t="s">
        <v>468</v>
      </c>
      <c r="D102" s="115">
        <v>12750000</v>
      </c>
      <c r="E102" s="115">
        <v>14060000</v>
      </c>
      <c r="F102" s="115">
        <v>14360000</v>
      </c>
      <c r="G102" s="115">
        <v>16950000</v>
      </c>
      <c r="H102" s="4"/>
      <c r="I102" s="4"/>
      <c r="J102" s="4"/>
      <c r="K102" s="4"/>
    </row>
    <row r="103" spans="1:11" ht="14.1" customHeight="1">
      <c r="A103" s="4"/>
      <c r="B103" s="4"/>
      <c r="C103" s="11" t="s">
        <v>459</v>
      </c>
      <c r="D103" s="115">
        <v>12750000</v>
      </c>
      <c r="E103" s="115">
        <v>14060000</v>
      </c>
      <c r="F103" s="115">
        <v>14360000</v>
      </c>
      <c r="G103" s="115">
        <v>16950000</v>
      </c>
      <c r="H103" s="4"/>
      <c r="I103" s="4"/>
      <c r="J103" s="4"/>
      <c r="K103" s="4"/>
    </row>
    <row r="104" spans="1:11" ht="14.1" customHeight="1">
      <c r="A104" s="4"/>
      <c r="B104" s="4"/>
      <c r="C104" s="11" t="s">
        <v>463</v>
      </c>
      <c r="D104" s="115">
        <v>0</v>
      </c>
      <c r="E104" s="115">
        <v>0</v>
      </c>
      <c r="F104" s="115">
        <v>0</v>
      </c>
      <c r="G104" s="115">
        <v>0</v>
      </c>
      <c r="H104" s="4"/>
      <c r="I104" s="4"/>
      <c r="J104" s="4"/>
      <c r="K104" s="4"/>
    </row>
    <row r="105" spans="1:11" ht="14.1" customHeight="1">
      <c r="A105" s="4"/>
      <c r="B105" s="4"/>
      <c r="C105" s="11" t="s">
        <v>467</v>
      </c>
      <c r="D105" s="115">
        <v>0</v>
      </c>
      <c r="E105" s="115">
        <v>0</v>
      </c>
      <c r="F105" s="115">
        <v>0</v>
      </c>
      <c r="G105" s="115">
        <v>0</v>
      </c>
      <c r="H105" s="4"/>
      <c r="I105" s="4"/>
      <c r="J105" s="4"/>
      <c r="K105" s="4"/>
    </row>
    <row r="106" spans="1:11" ht="14.1" customHeight="1">
      <c r="A106" s="4"/>
      <c r="B106" s="4"/>
      <c r="C106" s="11" t="s">
        <v>459</v>
      </c>
      <c r="D106" s="115">
        <v>0</v>
      </c>
      <c r="E106" s="115">
        <v>0</v>
      </c>
      <c r="F106" s="115">
        <v>0</v>
      </c>
      <c r="G106" s="115">
        <v>0</v>
      </c>
      <c r="H106" s="4"/>
      <c r="I106" s="4"/>
      <c r="J106" s="4"/>
      <c r="K106" s="4"/>
    </row>
    <row r="107" spans="1:11" ht="14.1" customHeight="1">
      <c r="A107" s="4"/>
      <c r="B107" s="4"/>
      <c r="C107" s="11" t="s">
        <v>463</v>
      </c>
      <c r="D107" s="115">
        <v>0</v>
      </c>
      <c r="E107" s="115">
        <v>0</v>
      </c>
      <c r="F107" s="115">
        <v>0</v>
      </c>
      <c r="G107" s="115">
        <v>0</v>
      </c>
      <c r="H107" s="4"/>
      <c r="I107" s="4"/>
      <c r="J107" s="4"/>
      <c r="K107" s="4"/>
    </row>
    <row r="108" spans="1:11" ht="14.1" customHeight="1">
      <c r="A108" s="4"/>
      <c r="B108" s="4"/>
      <c r="C108" s="11" t="s">
        <v>472</v>
      </c>
      <c r="D108" s="115">
        <v>0</v>
      </c>
      <c r="E108" s="115">
        <v>0</v>
      </c>
      <c r="F108" s="115">
        <v>0</v>
      </c>
      <c r="G108" s="115">
        <v>0</v>
      </c>
      <c r="H108" s="4"/>
      <c r="I108" s="4"/>
      <c r="J108" s="4"/>
      <c r="K108" s="4"/>
    </row>
    <row r="109" spans="1:11" ht="14.1" customHeight="1">
      <c r="A109" s="4"/>
      <c r="B109" s="4"/>
      <c r="C109" s="11" t="s">
        <v>459</v>
      </c>
      <c r="D109" s="115">
        <v>0</v>
      </c>
      <c r="E109" s="115">
        <v>0</v>
      </c>
      <c r="F109" s="115">
        <v>0</v>
      </c>
      <c r="G109" s="115">
        <v>0</v>
      </c>
      <c r="H109" s="4"/>
      <c r="I109" s="4"/>
      <c r="J109" s="4"/>
      <c r="K109" s="4"/>
    </row>
    <row r="110" spans="1:11" ht="14.1" customHeight="1">
      <c r="A110" s="4"/>
      <c r="B110" s="4"/>
      <c r="C110" s="11" t="s">
        <v>463</v>
      </c>
      <c r="D110" s="115">
        <v>0</v>
      </c>
      <c r="E110" s="115">
        <v>0</v>
      </c>
      <c r="F110" s="115">
        <v>0</v>
      </c>
      <c r="G110" s="115">
        <v>0</v>
      </c>
      <c r="H110" s="4"/>
      <c r="I110" s="4"/>
      <c r="J110" s="4"/>
      <c r="K110" s="4"/>
    </row>
    <row r="111" spans="1:11" ht="14.1" customHeight="1">
      <c r="A111" s="4"/>
      <c r="B111" s="4"/>
      <c r="C111" s="11" t="s">
        <v>465</v>
      </c>
      <c r="D111" s="115">
        <v>0</v>
      </c>
      <c r="E111" s="115">
        <v>0</v>
      </c>
      <c r="F111" s="115">
        <v>0</v>
      </c>
      <c r="G111" s="115">
        <v>0</v>
      </c>
      <c r="H111" s="4"/>
      <c r="I111" s="4"/>
      <c r="J111" s="4"/>
      <c r="K111" s="4"/>
    </row>
    <row r="112" spans="1:11" ht="14.1" customHeight="1">
      <c r="A112" s="4"/>
      <c r="B112" s="4"/>
      <c r="C112" s="11" t="s">
        <v>459</v>
      </c>
      <c r="D112" s="115">
        <v>0</v>
      </c>
      <c r="E112" s="115">
        <v>0</v>
      </c>
      <c r="F112" s="115">
        <v>0</v>
      </c>
      <c r="G112" s="115">
        <v>0</v>
      </c>
      <c r="H112" s="4"/>
      <c r="I112" s="4"/>
      <c r="J112" s="4"/>
      <c r="K112" s="4"/>
    </row>
    <row r="113" spans="1:11" ht="14.1" customHeight="1">
      <c r="A113" s="4"/>
      <c r="B113" s="4"/>
      <c r="C113" s="11" t="s">
        <v>463</v>
      </c>
      <c r="D113" s="115">
        <v>0</v>
      </c>
      <c r="E113" s="115">
        <v>0</v>
      </c>
      <c r="F113" s="115">
        <v>0</v>
      </c>
      <c r="G113" s="115">
        <v>0</v>
      </c>
      <c r="H113" s="4"/>
      <c r="I113" s="4"/>
      <c r="J113" s="4"/>
      <c r="K113" s="4"/>
    </row>
    <row r="114" spans="1:11" ht="14.1" customHeight="1">
      <c r="A114" s="4"/>
      <c r="B114" s="4"/>
      <c r="C114" s="11" t="s">
        <v>464</v>
      </c>
      <c r="D114" s="115">
        <v>2305200</v>
      </c>
      <c r="E114" s="115">
        <v>300000</v>
      </c>
      <c r="F114" s="115">
        <v>0</v>
      </c>
      <c r="G114" s="115">
        <v>0</v>
      </c>
      <c r="H114" s="4"/>
      <c r="I114" s="4"/>
      <c r="J114" s="4"/>
      <c r="K114" s="4"/>
    </row>
    <row r="115" spans="1:11" ht="14.1" customHeight="1">
      <c r="A115" s="4"/>
      <c r="B115" s="4"/>
      <c r="C115" s="11" t="s">
        <v>459</v>
      </c>
      <c r="D115" s="115">
        <v>2305200</v>
      </c>
      <c r="E115" s="115">
        <v>0</v>
      </c>
      <c r="F115" s="115">
        <v>0</v>
      </c>
      <c r="G115" s="115">
        <v>0</v>
      </c>
      <c r="H115" s="4"/>
      <c r="I115" s="4"/>
      <c r="J115" s="4"/>
      <c r="K115" s="4"/>
    </row>
    <row r="116" spans="1:11" ht="14.1" customHeight="1">
      <c r="A116" s="4"/>
      <c r="B116" s="4"/>
      <c r="C116" s="11" t="s">
        <v>463</v>
      </c>
      <c r="D116" s="115">
        <v>0</v>
      </c>
      <c r="E116" s="115">
        <v>0</v>
      </c>
      <c r="F116" s="115">
        <v>0</v>
      </c>
      <c r="G116" s="115">
        <v>0</v>
      </c>
      <c r="H116" s="4"/>
      <c r="I116" s="4"/>
      <c r="J116" s="4"/>
      <c r="K116" s="4"/>
    </row>
    <row r="117" spans="1:11" ht="14.1" customHeight="1">
      <c r="A117" s="4"/>
      <c r="B117" s="4"/>
      <c r="C117" s="11" t="s">
        <v>462</v>
      </c>
      <c r="D117" s="115">
        <v>0</v>
      </c>
      <c r="E117" s="115">
        <v>0</v>
      </c>
      <c r="F117" s="115">
        <v>0</v>
      </c>
      <c r="G117" s="115">
        <v>0</v>
      </c>
      <c r="H117" s="4"/>
      <c r="I117" s="4"/>
      <c r="J117" s="4"/>
      <c r="K117" s="4"/>
    </row>
    <row r="118" spans="1:11" ht="14.1" customHeight="1">
      <c r="A118" s="4"/>
      <c r="B118" s="4"/>
      <c r="C118" s="11" t="s">
        <v>459</v>
      </c>
      <c r="D118" s="115">
        <v>0</v>
      </c>
      <c r="E118" s="115">
        <v>0</v>
      </c>
      <c r="F118" s="115">
        <v>0</v>
      </c>
      <c r="G118" s="115">
        <v>0</v>
      </c>
      <c r="H118" s="4"/>
      <c r="I118" s="4"/>
      <c r="J118" s="4"/>
      <c r="K118" s="4"/>
    </row>
    <row r="119" spans="1:11" ht="14.1" customHeight="1">
      <c r="A119" s="4"/>
      <c r="B119" s="4"/>
      <c r="C119" s="11" t="s">
        <v>458</v>
      </c>
      <c r="D119" s="115">
        <v>0</v>
      </c>
      <c r="E119" s="115">
        <v>0</v>
      </c>
      <c r="F119" s="115">
        <v>0</v>
      </c>
      <c r="G119" s="115">
        <v>0</v>
      </c>
      <c r="H119" s="4"/>
      <c r="I119" s="4"/>
      <c r="J119" s="4"/>
      <c r="K119" s="4"/>
    </row>
    <row r="120" spans="1:11" ht="14.1" customHeight="1">
      <c r="A120" s="4"/>
      <c r="B120" s="4"/>
      <c r="C120" s="11" t="s">
        <v>457</v>
      </c>
      <c r="D120" s="115">
        <v>0</v>
      </c>
      <c r="E120" s="115">
        <v>0</v>
      </c>
      <c r="F120" s="115">
        <v>0</v>
      </c>
      <c r="G120" s="115">
        <v>0</v>
      </c>
      <c r="H120" s="4"/>
      <c r="I120" s="4"/>
      <c r="J120" s="4"/>
      <c r="K120" s="4"/>
    </row>
    <row r="121" spans="1:11" ht="14.1" customHeight="1">
      <c r="A121" s="4"/>
      <c r="B121" s="4"/>
      <c r="C121" s="11" t="s">
        <v>456</v>
      </c>
      <c r="D121" s="115">
        <v>0</v>
      </c>
      <c r="E121" s="115">
        <v>0</v>
      </c>
      <c r="F121" s="115">
        <v>0</v>
      </c>
      <c r="G121" s="115">
        <v>0</v>
      </c>
      <c r="H121" s="4"/>
      <c r="I121" s="4"/>
      <c r="J121" s="4"/>
      <c r="K121" s="4"/>
    </row>
    <row r="122" spans="1:11" ht="14.1" customHeight="1">
      <c r="A122" s="4"/>
      <c r="B122" s="4"/>
      <c r="C122" s="11" t="s">
        <v>455</v>
      </c>
      <c r="D122" s="115">
        <v>0</v>
      </c>
      <c r="E122" s="115">
        <v>0</v>
      </c>
      <c r="F122" s="115">
        <v>0</v>
      </c>
      <c r="G122" s="115">
        <v>0</v>
      </c>
      <c r="H122" s="4"/>
      <c r="I122" s="4"/>
      <c r="J122" s="4"/>
      <c r="K122" s="4"/>
    </row>
    <row r="123" spans="1:11" ht="14.1" customHeight="1">
      <c r="A123" s="4"/>
      <c r="B123" s="4"/>
      <c r="C123" s="11" t="s">
        <v>461</v>
      </c>
      <c r="D123" s="115">
        <v>0</v>
      </c>
      <c r="E123" s="115">
        <v>0</v>
      </c>
      <c r="F123" s="115">
        <v>0</v>
      </c>
      <c r="G123" s="115">
        <v>0</v>
      </c>
      <c r="H123" s="4"/>
      <c r="I123" s="4"/>
      <c r="J123" s="4"/>
      <c r="K123" s="4"/>
    </row>
    <row r="124" spans="1:11" ht="14.1" customHeight="1">
      <c r="A124" s="4"/>
      <c r="B124" s="4"/>
      <c r="C124" s="11" t="s">
        <v>459</v>
      </c>
      <c r="D124" s="115">
        <v>0</v>
      </c>
      <c r="E124" s="115">
        <v>0</v>
      </c>
      <c r="F124" s="115">
        <v>0</v>
      </c>
      <c r="G124" s="115">
        <v>0</v>
      </c>
      <c r="H124" s="4"/>
      <c r="I124" s="4"/>
      <c r="J124" s="4"/>
      <c r="K124" s="4"/>
    </row>
    <row r="125" spans="1:11" ht="14.1" customHeight="1">
      <c r="A125" s="4"/>
      <c r="B125" s="4"/>
      <c r="C125" s="11" t="s">
        <v>458</v>
      </c>
      <c r="D125" s="115">
        <v>0</v>
      </c>
      <c r="E125" s="115">
        <v>0</v>
      </c>
      <c r="F125" s="115">
        <v>0</v>
      </c>
      <c r="G125" s="115">
        <v>0</v>
      </c>
      <c r="H125" s="4"/>
      <c r="I125" s="4"/>
      <c r="J125" s="4"/>
      <c r="K125" s="4"/>
    </row>
    <row r="126" spans="1:11" ht="14.1" customHeight="1">
      <c r="A126" s="4"/>
      <c r="B126" s="4"/>
      <c r="C126" s="11" t="s">
        <v>457</v>
      </c>
      <c r="D126" s="115">
        <v>0</v>
      </c>
      <c r="E126" s="115">
        <v>0</v>
      </c>
      <c r="F126" s="115">
        <v>0</v>
      </c>
      <c r="G126" s="115">
        <v>0</v>
      </c>
      <c r="H126" s="4"/>
      <c r="I126" s="4"/>
      <c r="J126" s="4"/>
      <c r="K126" s="4"/>
    </row>
    <row r="127" spans="1:11" ht="14.1" customHeight="1">
      <c r="A127" s="4"/>
      <c r="B127" s="4"/>
      <c r="C127" s="11" t="s">
        <v>456</v>
      </c>
      <c r="D127" s="115">
        <v>0</v>
      </c>
      <c r="E127" s="115">
        <v>0</v>
      </c>
      <c r="F127" s="115">
        <v>0</v>
      </c>
      <c r="G127" s="115">
        <v>0</v>
      </c>
      <c r="H127" s="4"/>
      <c r="I127" s="4"/>
      <c r="J127" s="4"/>
      <c r="K127" s="4"/>
    </row>
    <row r="128" spans="1:11" ht="14.1" customHeight="1">
      <c r="A128" s="4"/>
      <c r="B128" s="4"/>
      <c r="C128" s="11" t="s">
        <v>455</v>
      </c>
      <c r="D128" s="115">
        <v>0</v>
      </c>
      <c r="E128" s="115">
        <v>0</v>
      </c>
      <c r="F128" s="115">
        <v>0</v>
      </c>
      <c r="G128" s="115">
        <v>0</v>
      </c>
      <c r="H128" s="4"/>
      <c r="I128" s="4"/>
      <c r="J128" s="4"/>
      <c r="K128" s="4"/>
    </row>
    <row r="129" spans="1:11" ht="14.1" customHeight="1">
      <c r="A129" s="4"/>
      <c r="B129" s="4"/>
      <c r="C129" s="11" t="s">
        <v>460</v>
      </c>
      <c r="D129" s="115">
        <v>0</v>
      </c>
      <c r="E129" s="115">
        <v>0</v>
      </c>
      <c r="F129" s="115">
        <v>0</v>
      </c>
      <c r="G129" s="115">
        <v>0</v>
      </c>
      <c r="H129" s="4"/>
      <c r="I129" s="4"/>
      <c r="J129" s="4"/>
      <c r="K129" s="4"/>
    </row>
    <row r="130" spans="1:11" ht="14.1" customHeight="1">
      <c r="A130" s="4"/>
      <c r="B130" s="4"/>
      <c r="C130" s="11" t="s">
        <v>459</v>
      </c>
      <c r="D130" s="115">
        <v>0</v>
      </c>
      <c r="E130" s="115">
        <v>0</v>
      </c>
      <c r="F130" s="115">
        <v>0</v>
      </c>
      <c r="G130" s="115">
        <v>0</v>
      </c>
      <c r="H130" s="4"/>
      <c r="I130" s="4"/>
      <c r="J130" s="4"/>
      <c r="K130" s="4"/>
    </row>
    <row r="131" spans="1:11" ht="14.1" customHeight="1">
      <c r="A131" s="4"/>
      <c r="B131" s="4"/>
      <c r="C131" s="11" t="s">
        <v>458</v>
      </c>
      <c r="D131" s="115">
        <v>0</v>
      </c>
      <c r="E131" s="115">
        <v>0</v>
      </c>
      <c r="F131" s="115">
        <v>0</v>
      </c>
      <c r="G131" s="115">
        <v>0</v>
      </c>
      <c r="H131" s="4"/>
      <c r="I131" s="4"/>
      <c r="J131" s="4"/>
      <c r="K131" s="4"/>
    </row>
    <row r="132" spans="1:11" ht="14.1" customHeight="1">
      <c r="A132" s="4"/>
      <c r="B132" s="4"/>
      <c r="C132" s="11" t="s">
        <v>457</v>
      </c>
      <c r="D132" s="115">
        <v>0</v>
      </c>
      <c r="E132" s="115">
        <v>0</v>
      </c>
      <c r="F132" s="115">
        <v>0</v>
      </c>
      <c r="G132" s="115">
        <v>0</v>
      </c>
      <c r="H132" s="4"/>
      <c r="I132" s="4"/>
      <c r="J132" s="4"/>
      <c r="K132" s="4"/>
    </row>
    <row r="133" spans="1:11" ht="14.1" customHeight="1">
      <c r="A133" s="4"/>
      <c r="B133" s="4"/>
      <c r="C133" s="11" t="s">
        <v>456</v>
      </c>
      <c r="D133" s="115">
        <v>0</v>
      </c>
      <c r="E133" s="115">
        <v>0</v>
      </c>
      <c r="F133" s="115">
        <v>0</v>
      </c>
      <c r="G133" s="115">
        <v>0</v>
      </c>
      <c r="H133" s="4"/>
      <c r="I133" s="4"/>
      <c r="J133" s="4"/>
      <c r="K133" s="4"/>
    </row>
    <row r="134" spans="1:11" ht="14.1" customHeight="1">
      <c r="A134" s="4"/>
      <c r="B134" s="4"/>
      <c r="C134" s="11" t="s">
        <v>455</v>
      </c>
      <c r="D134" s="115">
        <v>0</v>
      </c>
      <c r="E134" s="115">
        <v>0</v>
      </c>
      <c r="F134" s="115">
        <v>0</v>
      </c>
      <c r="G134" s="115">
        <v>0</v>
      </c>
      <c r="H134" s="4"/>
      <c r="I134" s="4"/>
      <c r="J134" s="4"/>
      <c r="K134" s="4"/>
    </row>
    <row r="135" spans="1:11" ht="14.1" customHeight="1">
      <c r="A135" s="4"/>
      <c r="B135" s="4"/>
      <c r="C135" s="11" t="s">
        <v>454</v>
      </c>
      <c r="D135" s="115">
        <v>0</v>
      </c>
      <c r="E135" s="115">
        <v>0</v>
      </c>
      <c r="F135" s="115">
        <v>0</v>
      </c>
      <c r="G135" s="115">
        <v>0</v>
      </c>
      <c r="H135" s="4"/>
      <c r="I135" s="4"/>
      <c r="J135" s="4"/>
      <c r="K135" s="4"/>
    </row>
    <row r="136" spans="1:11" ht="14.1" customHeight="1">
      <c r="A136" s="4"/>
      <c r="B136" s="4"/>
      <c r="C136" s="11" t="s">
        <v>453</v>
      </c>
      <c r="D136" s="115">
        <v>0</v>
      </c>
      <c r="E136" s="115">
        <v>0</v>
      </c>
      <c r="F136" s="115">
        <v>0</v>
      </c>
      <c r="G136" s="115">
        <v>0</v>
      </c>
      <c r="H136" s="4"/>
      <c r="I136" s="4"/>
      <c r="J136" s="4"/>
      <c r="K136" s="4"/>
    </row>
    <row r="137" spans="1:11" ht="14.1" customHeight="1">
      <c r="A137" s="4"/>
      <c r="B137" s="4"/>
      <c r="C137" s="10" t="s">
        <v>165</v>
      </c>
      <c r="D137" s="115">
        <v>70150000</v>
      </c>
      <c r="E137" s="115">
        <v>76960000</v>
      </c>
      <c r="F137" s="115">
        <v>76960000</v>
      </c>
      <c r="G137" s="115">
        <v>79550000</v>
      </c>
      <c r="H137" s="4"/>
      <c r="I137" s="4"/>
      <c r="J137" s="4"/>
      <c r="K137" s="4"/>
    </row>
    <row r="138" spans="1:11" ht="15" customHeight="1">
      <c r="A138" s="4"/>
      <c r="B138" s="4"/>
      <c r="C138" s="9" t="s">
        <v>450</v>
      </c>
      <c r="D138" s="119" t="s">
        <v>450</v>
      </c>
      <c r="E138" s="119" t="s">
        <v>450</v>
      </c>
      <c r="F138" s="119" t="s">
        <v>450</v>
      </c>
      <c r="G138" s="119" t="s">
        <v>450</v>
      </c>
      <c r="H138" s="4"/>
      <c r="I138" s="4"/>
      <c r="J138" s="4"/>
      <c r="K138" s="4"/>
    </row>
    <row r="139" spans="1:11" ht="15" customHeight="1">
      <c r="A139" s="4"/>
      <c r="B139" s="4"/>
      <c r="C139" s="8" t="s">
        <v>471</v>
      </c>
      <c r="D139" s="120">
        <v>71150000</v>
      </c>
      <c r="E139" s="120">
        <v>77960000</v>
      </c>
      <c r="F139" s="120">
        <v>77960000</v>
      </c>
      <c r="G139" s="120">
        <v>80550000</v>
      </c>
      <c r="H139" s="4"/>
      <c r="I139" s="4"/>
      <c r="J139" s="4"/>
      <c r="K139" s="4"/>
    </row>
    <row r="140" spans="1:11" ht="15" customHeight="1">
      <c r="A140" s="4"/>
      <c r="B140" s="4"/>
      <c r="C140" s="7" t="s">
        <v>470</v>
      </c>
      <c r="D140" s="118">
        <v>45494800</v>
      </c>
      <c r="E140" s="118">
        <v>53000000</v>
      </c>
      <c r="F140" s="118">
        <v>53000000</v>
      </c>
      <c r="G140" s="118">
        <v>53000000</v>
      </c>
      <c r="H140" s="4"/>
      <c r="I140" s="4"/>
      <c r="J140" s="4"/>
      <c r="K140" s="4"/>
    </row>
    <row r="141" spans="1:11" ht="15" customHeight="1">
      <c r="A141" s="4"/>
      <c r="B141" s="4"/>
      <c r="C141" s="7" t="s">
        <v>459</v>
      </c>
      <c r="D141" s="118">
        <v>45494800</v>
      </c>
      <c r="E141" s="118">
        <v>53000000</v>
      </c>
      <c r="F141" s="118">
        <v>53000000</v>
      </c>
      <c r="G141" s="118">
        <v>53000000</v>
      </c>
      <c r="H141" s="4"/>
      <c r="I141" s="4"/>
      <c r="J141" s="4"/>
      <c r="K141" s="4"/>
    </row>
    <row r="142" spans="1:11" ht="15" customHeight="1">
      <c r="A142" s="4"/>
      <c r="B142" s="4"/>
      <c r="C142" s="7" t="s">
        <v>463</v>
      </c>
      <c r="D142" s="118">
        <v>0</v>
      </c>
      <c r="E142" s="118">
        <v>0</v>
      </c>
      <c r="F142" s="118">
        <v>0</v>
      </c>
      <c r="G142" s="118">
        <v>0</v>
      </c>
      <c r="H142" s="4"/>
      <c r="I142" s="4"/>
      <c r="J142" s="4"/>
      <c r="K142" s="4"/>
    </row>
    <row r="143" spans="1:11" ht="15" customHeight="1">
      <c r="A143" s="4"/>
      <c r="B143" s="4"/>
      <c r="C143" s="7" t="s">
        <v>469</v>
      </c>
      <c r="D143" s="118">
        <v>9600000</v>
      </c>
      <c r="E143" s="118">
        <v>9600000</v>
      </c>
      <c r="F143" s="118">
        <v>9600000</v>
      </c>
      <c r="G143" s="118">
        <v>9600000</v>
      </c>
      <c r="H143" s="4"/>
      <c r="I143" s="4"/>
      <c r="J143" s="4"/>
      <c r="K143" s="4"/>
    </row>
    <row r="144" spans="1:11" ht="15" customHeight="1">
      <c r="A144" s="4"/>
      <c r="B144" s="4"/>
      <c r="C144" s="7" t="s">
        <v>459</v>
      </c>
      <c r="D144" s="118">
        <v>9600000</v>
      </c>
      <c r="E144" s="118">
        <v>9600000</v>
      </c>
      <c r="F144" s="118">
        <v>9600000</v>
      </c>
      <c r="G144" s="118">
        <v>9600000</v>
      </c>
      <c r="H144" s="4"/>
      <c r="I144" s="4"/>
      <c r="J144" s="4"/>
      <c r="K144" s="4"/>
    </row>
    <row r="145" spans="1:11" ht="15" customHeight="1">
      <c r="A145" s="4"/>
      <c r="B145" s="4"/>
      <c r="C145" s="7" t="s">
        <v>463</v>
      </c>
      <c r="D145" s="118">
        <v>0</v>
      </c>
      <c r="E145" s="118">
        <v>0</v>
      </c>
      <c r="F145" s="118">
        <v>0</v>
      </c>
      <c r="G145" s="118">
        <v>0</v>
      </c>
      <c r="H145" s="4"/>
      <c r="I145" s="4"/>
      <c r="J145" s="4"/>
      <c r="K145" s="4"/>
    </row>
    <row r="146" spans="1:11" ht="15" customHeight="1">
      <c r="A146" s="4"/>
      <c r="B146" s="4"/>
      <c r="C146" s="7" t="s">
        <v>468</v>
      </c>
      <c r="D146" s="118">
        <v>12750000</v>
      </c>
      <c r="E146" s="118">
        <v>14060000</v>
      </c>
      <c r="F146" s="118">
        <v>14360000</v>
      </c>
      <c r="G146" s="118">
        <v>16950000</v>
      </c>
      <c r="H146" s="4"/>
      <c r="I146" s="4"/>
      <c r="J146" s="4"/>
      <c r="K146" s="4"/>
    </row>
    <row r="147" spans="1:11" ht="15" customHeight="1">
      <c r="A147" s="4"/>
      <c r="B147" s="4"/>
      <c r="C147" s="7" t="s">
        <v>459</v>
      </c>
      <c r="D147" s="118">
        <v>12750000</v>
      </c>
      <c r="E147" s="118">
        <v>14060000</v>
      </c>
      <c r="F147" s="118">
        <v>14360000</v>
      </c>
      <c r="G147" s="118">
        <v>16950000</v>
      </c>
      <c r="H147" s="4"/>
      <c r="I147" s="4"/>
      <c r="J147" s="4"/>
      <c r="K147" s="4"/>
    </row>
    <row r="148" spans="1:11" ht="15" customHeight="1">
      <c r="A148" s="4"/>
      <c r="B148" s="4"/>
      <c r="C148" s="7" t="s">
        <v>463</v>
      </c>
      <c r="D148" s="118">
        <v>0</v>
      </c>
      <c r="E148" s="118">
        <v>0</v>
      </c>
      <c r="F148" s="118">
        <v>0</v>
      </c>
      <c r="G148" s="118">
        <v>0</v>
      </c>
      <c r="H148" s="4"/>
      <c r="I148" s="4"/>
      <c r="J148" s="4"/>
      <c r="K148" s="4"/>
    </row>
    <row r="149" spans="1:11" ht="15" customHeight="1">
      <c r="A149" s="4"/>
      <c r="B149" s="4"/>
      <c r="C149" s="7" t="s">
        <v>467</v>
      </c>
      <c r="D149" s="118">
        <v>0</v>
      </c>
      <c r="E149" s="118">
        <v>0</v>
      </c>
      <c r="F149" s="118">
        <v>0</v>
      </c>
      <c r="G149" s="118">
        <v>0</v>
      </c>
      <c r="H149" s="4"/>
      <c r="I149" s="4"/>
      <c r="J149" s="4"/>
      <c r="K149" s="4"/>
    </row>
    <row r="150" spans="1:11" ht="15" customHeight="1">
      <c r="A150" s="4"/>
      <c r="B150" s="4"/>
      <c r="C150" s="7" t="s">
        <v>459</v>
      </c>
      <c r="D150" s="118">
        <v>0</v>
      </c>
      <c r="E150" s="118">
        <v>0</v>
      </c>
      <c r="F150" s="118">
        <v>0</v>
      </c>
      <c r="G150" s="118">
        <v>0</v>
      </c>
      <c r="H150" s="4"/>
      <c r="I150" s="4"/>
      <c r="J150" s="4"/>
      <c r="K150" s="4"/>
    </row>
    <row r="151" spans="1:11" ht="15" customHeight="1">
      <c r="A151" s="4"/>
      <c r="B151" s="4"/>
      <c r="C151" s="7" t="s">
        <v>463</v>
      </c>
      <c r="D151" s="118">
        <v>0</v>
      </c>
      <c r="E151" s="118">
        <v>0</v>
      </c>
      <c r="F151" s="118">
        <v>0</v>
      </c>
      <c r="G151" s="118">
        <v>0</v>
      </c>
      <c r="H151" s="4"/>
      <c r="I151" s="4"/>
      <c r="J151" s="4"/>
      <c r="K151" s="4"/>
    </row>
    <row r="152" spans="1:11" ht="20.100000000000001" customHeight="1">
      <c r="A152" s="4"/>
      <c r="B152" s="4"/>
      <c r="C152" s="7" t="s">
        <v>466</v>
      </c>
      <c r="D152" s="121">
        <v>0</v>
      </c>
      <c r="E152" s="121">
        <v>0</v>
      </c>
      <c r="F152" s="121">
        <v>0</v>
      </c>
      <c r="G152" s="121">
        <v>0</v>
      </c>
      <c r="H152" s="4"/>
      <c r="I152" s="4"/>
      <c r="J152" s="4"/>
      <c r="K152" s="4"/>
    </row>
    <row r="153" spans="1:11" ht="15" customHeight="1">
      <c r="A153" s="4"/>
      <c r="B153" s="4"/>
      <c r="C153" s="7" t="s">
        <v>459</v>
      </c>
      <c r="D153" s="118">
        <v>0</v>
      </c>
      <c r="E153" s="118">
        <v>0</v>
      </c>
      <c r="F153" s="118">
        <v>0</v>
      </c>
      <c r="G153" s="118">
        <v>0</v>
      </c>
      <c r="H153" s="4"/>
      <c r="I153" s="4"/>
      <c r="J153" s="4"/>
      <c r="K153" s="4"/>
    </row>
    <row r="154" spans="1:11" ht="15" customHeight="1">
      <c r="A154" s="4"/>
      <c r="B154" s="4"/>
      <c r="C154" s="7" t="s">
        <v>463</v>
      </c>
      <c r="D154" s="118">
        <v>0</v>
      </c>
      <c r="E154" s="118">
        <v>0</v>
      </c>
      <c r="F154" s="118">
        <v>0</v>
      </c>
      <c r="G154" s="118">
        <v>0</v>
      </c>
      <c r="H154" s="4"/>
      <c r="I154" s="4"/>
      <c r="J154" s="4"/>
      <c r="K154" s="4"/>
    </row>
    <row r="155" spans="1:11" ht="15" customHeight="1">
      <c r="A155" s="4"/>
      <c r="B155" s="4"/>
      <c r="C155" s="7" t="s">
        <v>465</v>
      </c>
      <c r="D155" s="118">
        <v>0</v>
      </c>
      <c r="E155" s="118">
        <v>0</v>
      </c>
      <c r="F155" s="118">
        <v>0</v>
      </c>
      <c r="G155" s="118">
        <v>0</v>
      </c>
      <c r="H155" s="4"/>
      <c r="I155" s="4"/>
      <c r="J155" s="4"/>
      <c r="K155" s="4"/>
    </row>
    <row r="156" spans="1:11" ht="15" customHeight="1">
      <c r="A156" s="4"/>
      <c r="B156" s="4"/>
      <c r="C156" s="7" t="s">
        <v>459</v>
      </c>
      <c r="D156" s="118">
        <v>0</v>
      </c>
      <c r="E156" s="118">
        <v>0</v>
      </c>
      <c r="F156" s="118">
        <v>0</v>
      </c>
      <c r="G156" s="118">
        <v>0</v>
      </c>
      <c r="H156" s="4"/>
      <c r="I156" s="4"/>
      <c r="J156" s="4"/>
      <c r="K156" s="4"/>
    </row>
    <row r="157" spans="1:11" ht="15" customHeight="1">
      <c r="A157" s="4"/>
      <c r="B157" s="4"/>
      <c r="C157" s="7" t="s">
        <v>463</v>
      </c>
      <c r="D157" s="118">
        <v>0</v>
      </c>
      <c r="E157" s="118">
        <v>0</v>
      </c>
      <c r="F157" s="118">
        <v>0</v>
      </c>
      <c r="G157" s="118">
        <v>0</v>
      </c>
      <c r="H157" s="4"/>
      <c r="I157" s="4"/>
      <c r="J157" s="4"/>
      <c r="K157" s="4"/>
    </row>
    <row r="158" spans="1:11" ht="15" customHeight="1">
      <c r="A158" s="4"/>
      <c r="B158" s="4"/>
      <c r="C158" s="7" t="s">
        <v>464</v>
      </c>
      <c r="D158" s="118">
        <v>2305200</v>
      </c>
      <c r="E158" s="118">
        <v>300000</v>
      </c>
      <c r="F158" s="118">
        <v>0</v>
      </c>
      <c r="G158" s="118">
        <v>0</v>
      </c>
      <c r="H158" s="4"/>
      <c r="I158" s="4"/>
      <c r="J158" s="4"/>
      <c r="K158" s="4"/>
    </row>
    <row r="159" spans="1:11" ht="15" customHeight="1">
      <c r="A159" s="4"/>
      <c r="B159" s="4"/>
      <c r="C159" s="7" t="s">
        <v>459</v>
      </c>
      <c r="D159" s="118">
        <v>2305200</v>
      </c>
      <c r="E159" s="118">
        <v>0</v>
      </c>
      <c r="F159" s="118">
        <v>0</v>
      </c>
      <c r="G159" s="118">
        <v>0</v>
      </c>
      <c r="H159" s="4"/>
      <c r="I159" s="4"/>
      <c r="J159" s="4"/>
      <c r="K159" s="4"/>
    </row>
    <row r="160" spans="1:11" ht="15" customHeight="1">
      <c r="A160" s="4"/>
      <c r="B160" s="4"/>
      <c r="C160" s="7" t="s">
        <v>463</v>
      </c>
      <c r="D160" s="118">
        <v>0</v>
      </c>
      <c r="E160" s="118">
        <v>0</v>
      </c>
      <c r="F160" s="118">
        <v>0</v>
      </c>
      <c r="G160" s="118">
        <v>0</v>
      </c>
      <c r="H160" s="4"/>
      <c r="I160" s="4"/>
      <c r="J160" s="4"/>
      <c r="K160" s="4"/>
    </row>
    <row r="161" spans="1:11" ht="15" customHeight="1">
      <c r="A161" s="4"/>
      <c r="B161" s="4"/>
      <c r="C161" s="7" t="s">
        <v>462</v>
      </c>
      <c r="D161" s="118">
        <v>0</v>
      </c>
      <c r="E161" s="118">
        <v>0</v>
      </c>
      <c r="F161" s="118">
        <v>0</v>
      </c>
      <c r="G161" s="118">
        <v>0</v>
      </c>
      <c r="H161" s="4"/>
      <c r="I161" s="4"/>
      <c r="J161" s="4"/>
      <c r="K161" s="4"/>
    </row>
    <row r="162" spans="1:11" ht="15" customHeight="1">
      <c r="A162" s="4"/>
      <c r="B162" s="4"/>
      <c r="C162" s="7" t="s">
        <v>459</v>
      </c>
      <c r="D162" s="118">
        <v>0</v>
      </c>
      <c r="E162" s="118">
        <v>0</v>
      </c>
      <c r="F162" s="118">
        <v>0</v>
      </c>
      <c r="G162" s="118">
        <v>0</v>
      </c>
      <c r="H162" s="4"/>
      <c r="I162" s="4"/>
      <c r="J162" s="4"/>
      <c r="K162" s="4"/>
    </row>
    <row r="163" spans="1:11" ht="15" customHeight="1">
      <c r="A163" s="4"/>
      <c r="B163" s="4"/>
      <c r="C163" s="7" t="s">
        <v>458</v>
      </c>
      <c r="D163" s="118">
        <v>0</v>
      </c>
      <c r="E163" s="118">
        <v>0</v>
      </c>
      <c r="F163" s="118">
        <v>0</v>
      </c>
      <c r="G163" s="118">
        <v>0</v>
      </c>
      <c r="H163" s="4"/>
      <c r="I163" s="4"/>
      <c r="J163" s="4"/>
      <c r="K163" s="4"/>
    </row>
    <row r="164" spans="1:11" ht="15" customHeight="1">
      <c r="A164" s="4"/>
      <c r="B164" s="4"/>
      <c r="C164" s="7" t="s">
        <v>457</v>
      </c>
      <c r="D164" s="118">
        <v>0</v>
      </c>
      <c r="E164" s="118">
        <v>0</v>
      </c>
      <c r="F164" s="118">
        <v>0</v>
      </c>
      <c r="G164" s="118">
        <v>0</v>
      </c>
      <c r="H164" s="4"/>
      <c r="I164" s="4"/>
      <c r="J164" s="4"/>
      <c r="K164" s="4"/>
    </row>
    <row r="165" spans="1:11" ht="15" customHeight="1">
      <c r="A165" s="4"/>
      <c r="B165" s="4"/>
      <c r="C165" s="7" t="s">
        <v>456</v>
      </c>
      <c r="D165" s="118">
        <v>0</v>
      </c>
      <c r="E165" s="118">
        <v>0</v>
      </c>
      <c r="F165" s="118">
        <v>0</v>
      </c>
      <c r="G165" s="118">
        <v>0</v>
      </c>
      <c r="H165" s="4"/>
      <c r="I165" s="4"/>
      <c r="J165" s="4"/>
      <c r="K165" s="4"/>
    </row>
    <row r="166" spans="1:11" ht="15" customHeight="1">
      <c r="A166" s="4"/>
      <c r="B166" s="4"/>
      <c r="C166" s="7" t="s">
        <v>455</v>
      </c>
      <c r="D166" s="118">
        <v>0</v>
      </c>
      <c r="E166" s="118">
        <v>0</v>
      </c>
      <c r="F166" s="118">
        <v>0</v>
      </c>
      <c r="G166" s="118">
        <v>0</v>
      </c>
      <c r="H166" s="4"/>
      <c r="I166" s="4"/>
      <c r="J166" s="4"/>
      <c r="K166" s="4"/>
    </row>
    <row r="167" spans="1:11" ht="15" customHeight="1">
      <c r="A167" s="4"/>
      <c r="B167" s="4"/>
      <c r="C167" s="7" t="s">
        <v>461</v>
      </c>
      <c r="D167" s="118">
        <v>1000000</v>
      </c>
      <c r="E167" s="118">
        <v>1000000</v>
      </c>
      <c r="F167" s="118">
        <v>1000000</v>
      </c>
      <c r="G167" s="118">
        <v>1000000</v>
      </c>
      <c r="H167" s="4"/>
      <c r="I167" s="4"/>
      <c r="J167" s="4"/>
      <c r="K167" s="4"/>
    </row>
    <row r="168" spans="1:11" ht="15" customHeight="1">
      <c r="A168" s="4"/>
      <c r="B168" s="4"/>
      <c r="C168" s="7" t="s">
        <v>459</v>
      </c>
      <c r="D168" s="118">
        <v>1000000</v>
      </c>
      <c r="E168" s="118">
        <v>1000000</v>
      </c>
      <c r="F168" s="118">
        <v>1000000</v>
      </c>
      <c r="G168" s="118">
        <v>1000000</v>
      </c>
      <c r="H168" s="4"/>
      <c r="I168" s="4"/>
      <c r="J168" s="4"/>
      <c r="K168" s="4"/>
    </row>
    <row r="169" spans="1:11" ht="15" customHeight="1">
      <c r="A169" s="4"/>
      <c r="B169" s="4"/>
      <c r="C169" s="7" t="s">
        <v>458</v>
      </c>
      <c r="D169" s="118">
        <v>0</v>
      </c>
      <c r="E169" s="118">
        <v>0</v>
      </c>
      <c r="F169" s="118">
        <v>0</v>
      </c>
      <c r="G169" s="118">
        <v>0</v>
      </c>
      <c r="H169" s="4"/>
      <c r="I169" s="4"/>
      <c r="J169" s="4"/>
      <c r="K169" s="4"/>
    </row>
    <row r="170" spans="1:11" ht="15" customHeight="1">
      <c r="A170" s="4"/>
      <c r="B170" s="4"/>
      <c r="C170" s="7" t="s">
        <v>457</v>
      </c>
      <c r="D170" s="118">
        <v>0</v>
      </c>
      <c r="E170" s="118">
        <v>0</v>
      </c>
      <c r="F170" s="118">
        <v>0</v>
      </c>
      <c r="G170" s="118">
        <v>0</v>
      </c>
      <c r="H170" s="4"/>
      <c r="I170" s="4"/>
      <c r="J170" s="4"/>
      <c r="K170" s="4"/>
    </row>
    <row r="171" spans="1:11" ht="15" customHeight="1">
      <c r="A171" s="4"/>
      <c r="B171" s="4"/>
      <c r="C171" s="7" t="s">
        <v>456</v>
      </c>
      <c r="D171" s="118">
        <v>0</v>
      </c>
      <c r="E171" s="118">
        <v>0</v>
      </c>
      <c r="F171" s="118">
        <v>0</v>
      </c>
      <c r="G171" s="118">
        <v>0</v>
      </c>
      <c r="H171" s="4"/>
      <c r="I171" s="4"/>
      <c r="J171" s="4"/>
      <c r="K171" s="4"/>
    </row>
    <row r="172" spans="1:11" ht="15" customHeight="1">
      <c r="A172" s="4"/>
      <c r="B172" s="4"/>
      <c r="C172" s="7" t="s">
        <v>455</v>
      </c>
      <c r="D172" s="118">
        <v>0</v>
      </c>
      <c r="E172" s="118">
        <v>0</v>
      </c>
      <c r="F172" s="118">
        <v>0</v>
      </c>
      <c r="G172" s="118">
        <v>0</v>
      </c>
      <c r="H172" s="4"/>
      <c r="I172" s="4"/>
      <c r="J172" s="4"/>
      <c r="K172" s="4"/>
    </row>
    <row r="173" spans="1:11" ht="15" customHeight="1">
      <c r="A173" s="4"/>
      <c r="B173" s="4"/>
      <c r="C173" s="7" t="s">
        <v>460</v>
      </c>
      <c r="D173" s="118">
        <v>0</v>
      </c>
      <c r="E173" s="118">
        <v>0</v>
      </c>
      <c r="F173" s="118">
        <v>0</v>
      </c>
      <c r="G173" s="118">
        <v>0</v>
      </c>
      <c r="H173" s="4"/>
      <c r="I173" s="4"/>
      <c r="J173" s="4"/>
      <c r="K173" s="4"/>
    </row>
    <row r="174" spans="1:11" ht="15" customHeight="1">
      <c r="A174" s="4"/>
      <c r="B174" s="4"/>
      <c r="C174" s="7" t="s">
        <v>459</v>
      </c>
      <c r="D174" s="118">
        <v>0</v>
      </c>
      <c r="E174" s="118">
        <v>0</v>
      </c>
      <c r="F174" s="118">
        <v>0</v>
      </c>
      <c r="G174" s="118">
        <v>0</v>
      </c>
      <c r="H174" s="4"/>
      <c r="I174" s="4"/>
      <c r="J174" s="4"/>
      <c r="K174" s="4"/>
    </row>
    <row r="175" spans="1:11" ht="15" customHeight="1">
      <c r="A175" s="4"/>
      <c r="B175" s="4"/>
      <c r="C175" s="7" t="s">
        <v>458</v>
      </c>
      <c r="D175" s="118">
        <v>0</v>
      </c>
      <c r="E175" s="118">
        <v>0</v>
      </c>
      <c r="F175" s="118">
        <v>0</v>
      </c>
      <c r="G175" s="118">
        <v>0</v>
      </c>
      <c r="H175" s="4"/>
      <c r="I175" s="4"/>
      <c r="J175" s="4"/>
      <c r="K175" s="4"/>
    </row>
    <row r="176" spans="1:11" ht="15" customHeight="1">
      <c r="A176" s="4"/>
      <c r="B176" s="4"/>
      <c r="C176" s="7" t="s">
        <v>457</v>
      </c>
      <c r="D176" s="118">
        <v>0</v>
      </c>
      <c r="E176" s="118">
        <v>0</v>
      </c>
      <c r="F176" s="118">
        <v>0</v>
      </c>
      <c r="G176" s="118">
        <v>0</v>
      </c>
      <c r="H176" s="4"/>
      <c r="I176" s="4"/>
      <c r="J176" s="4"/>
      <c r="K176" s="4"/>
    </row>
    <row r="177" spans="1:11" ht="15" customHeight="1">
      <c r="A177" s="4"/>
      <c r="B177" s="4"/>
      <c r="C177" s="7" t="s">
        <v>456</v>
      </c>
      <c r="D177" s="118">
        <v>0</v>
      </c>
      <c r="E177" s="118">
        <v>0</v>
      </c>
      <c r="F177" s="118">
        <v>0</v>
      </c>
      <c r="G177" s="118">
        <v>0</v>
      </c>
      <c r="H177" s="4"/>
      <c r="I177" s="4"/>
      <c r="J177" s="4"/>
      <c r="K177" s="4"/>
    </row>
    <row r="178" spans="1:11" ht="15" customHeight="1">
      <c r="A178" s="4"/>
      <c r="B178" s="4"/>
      <c r="C178" s="7" t="s">
        <v>455</v>
      </c>
      <c r="D178" s="118">
        <v>0</v>
      </c>
      <c r="E178" s="118">
        <v>0</v>
      </c>
      <c r="F178" s="118">
        <v>0</v>
      </c>
      <c r="G178" s="118">
        <v>0</v>
      </c>
      <c r="H178" s="4"/>
      <c r="I178" s="4"/>
      <c r="J178" s="4"/>
      <c r="K178" s="4"/>
    </row>
    <row r="179" spans="1:11" ht="15" customHeight="1">
      <c r="A179" s="4"/>
      <c r="B179" s="4"/>
      <c r="C179" s="7" t="s">
        <v>454</v>
      </c>
      <c r="D179" s="118">
        <v>0</v>
      </c>
      <c r="E179" s="118">
        <v>0</v>
      </c>
      <c r="F179" s="118">
        <v>0</v>
      </c>
      <c r="G179" s="118">
        <v>0</v>
      </c>
      <c r="H179" s="4"/>
      <c r="I179" s="4"/>
      <c r="J179" s="4"/>
      <c r="K179" s="4"/>
    </row>
    <row r="180" spans="1:11" ht="15" customHeight="1">
      <c r="A180" s="4"/>
      <c r="B180" s="4"/>
      <c r="C180" s="7" t="s">
        <v>453</v>
      </c>
      <c r="D180" s="118">
        <v>0</v>
      </c>
      <c r="E180" s="118">
        <v>0</v>
      </c>
      <c r="F180" s="118">
        <v>0</v>
      </c>
      <c r="G180" s="118">
        <v>0</v>
      </c>
      <c r="H180" s="4"/>
      <c r="I180" s="4"/>
      <c r="J180" s="4"/>
      <c r="K180" s="4"/>
    </row>
    <row r="181" spans="1:11" ht="20.100000000000001" customHeight="1">
      <c r="A181" s="4"/>
      <c r="B181" s="4"/>
      <c r="C181" s="6" t="s">
        <v>450</v>
      </c>
      <c r="D181" s="4"/>
      <c r="E181" s="4"/>
      <c r="F181" s="4"/>
      <c r="G181" s="4"/>
      <c r="H181" s="4"/>
      <c r="I181" s="4"/>
      <c r="J181" s="4"/>
      <c r="K181" s="4"/>
    </row>
    <row r="182" spans="1:11" ht="20.100000000000001" customHeight="1">
      <c r="A182" s="17" t="s">
        <v>582</v>
      </c>
      <c r="B182" s="122" t="s">
        <v>338</v>
      </c>
      <c r="C182" s="122" t="s">
        <v>450</v>
      </c>
      <c r="D182" s="4"/>
      <c r="E182" s="3" t="s">
        <v>450</v>
      </c>
      <c r="F182" s="122" t="s">
        <v>338</v>
      </c>
      <c r="G182" s="122" t="s">
        <v>450</v>
      </c>
      <c r="H182" s="5" t="s">
        <v>450</v>
      </c>
      <c r="I182" s="3" t="s">
        <v>450</v>
      </c>
      <c r="J182" s="122" t="s">
        <v>338</v>
      </c>
      <c r="K182" s="122" t="s">
        <v>450</v>
      </c>
    </row>
    <row r="183" spans="1:11" ht="20.100000000000001" customHeight="1">
      <c r="A183" s="2" t="s">
        <v>578</v>
      </c>
      <c r="B183" s="122" t="s">
        <v>451</v>
      </c>
      <c r="C183" s="122" t="s">
        <v>450</v>
      </c>
      <c r="D183" s="4"/>
      <c r="E183" s="2" t="s">
        <v>577</v>
      </c>
      <c r="F183" s="122" t="s">
        <v>451</v>
      </c>
      <c r="G183" s="122" t="s">
        <v>450</v>
      </c>
      <c r="H183" s="4"/>
      <c r="I183" s="2" t="s">
        <v>452</v>
      </c>
      <c r="J183" s="122" t="s">
        <v>451</v>
      </c>
      <c r="K183" s="122" t="s">
        <v>450</v>
      </c>
    </row>
    <row r="184" spans="1:11" ht="20.100000000000001" customHeight="1">
      <c r="A184" s="1" t="s">
        <v>450</v>
      </c>
      <c r="B184" s="122" t="s">
        <v>336</v>
      </c>
      <c r="C184" s="122" t="s">
        <v>450</v>
      </c>
      <c r="D184" s="4"/>
      <c r="E184" s="1" t="s">
        <v>450</v>
      </c>
      <c r="F184" s="122" t="s">
        <v>336</v>
      </c>
      <c r="G184" s="122" t="s">
        <v>450</v>
      </c>
      <c r="H184" s="4"/>
      <c r="I184" s="1" t="s">
        <v>450</v>
      </c>
      <c r="J184" s="122" t="s">
        <v>336</v>
      </c>
      <c r="K184" s="122" t="s">
        <v>450</v>
      </c>
    </row>
  </sheetData>
  <mergeCells count="24">
    <mergeCell ref="C93:G93"/>
    <mergeCell ref="D19:G19"/>
    <mergeCell ref="D20:G20"/>
    <mergeCell ref="D21:G21"/>
    <mergeCell ref="D22:G22"/>
    <mergeCell ref="C31:G31"/>
    <mergeCell ref="D76:G76"/>
    <mergeCell ref="C80:G80"/>
    <mergeCell ref="D81:G81"/>
    <mergeCell ref="D82:G82"/>
    <mergeCell ref="D83:G83"/>
    <mergeCell ref="D84:G84"/>
    <mergeCell ref="C18:G18"/>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L389"/>
  <sheetViews>
    <sheetView view="pageBreakPreview" topLeftCell="A208" zoomScaleNormal="170" zoomScaleSheetLayoutView="100" workbookViewId="0">
      <selection activeCell="O366" sqref="O366"/>
    </sheetView>
  </sheetViews>
  <sheetFormatPr defaultRowHeight="15"/>
  <cols>
    <col min="1" max="1" width="12" customWidth="1"/>
    <col min="2" max="2" width="28.42578125" bestFit="1" customWidth="1"/>
    <col min="3" max="5" width="11.7109375" customWidth="1"/>
    <col min="6" max="6" width="12.140625" bestFit="1" customWidth="1"/>
    <col min="9" max="9" width="11" customWidth="1"/>
    <col min="10" max="10" width="12.140625" bestFit="1" customWidth="1"/>
    <col min="257" max="257" width="12" customWidth="1"/>
    <col min="258" max="258" width="28.42578125" bestFit="1" customWidth="1"/>
    <col min="259" max="261" width="11.7109375" customWidth="1"/>
    <col min="262" max="262" width="12.140625" bestFit="1" customWidth="1"/>
    <col min="265" max="265" width="11" customWidth="1"/>
    <col min="266" max="266" width="12.140625" bestFit="1" customWidth="1"/>
    <col min="513" max="513" width="12" customWidth="1"/>
    <col min="514" max="514" width="28.42578125" bestFit="1" customWidth="1"/>
    <col min="515" max="517" width="11.7109375" customWidth="1"/>
    <col min="518" max="518" width="12.140625" bestFit="1" customWidth="1"/>
    <col min="521" max="521" width="11" customWidth="1"/>
    <col min="522" max="522" width="12.140625" bestFit="1" customWidth="1"/>
    <col min="769" max="769" width="12" customWidth="1"/>
    <col min="770" max="770" width="28.42578125" bestFit="1" customWidth="1"/>
    <col min="771" max="773" width="11.7109375" customWidth="1"/>
    <col min="774" max="774" width="12.140625" bestFit="1" customWidth="1"/>
    <col min="777" max="777" width="11" customWidth="1"/>
    <col min="778" max="778" width="12.140625" bestFit="1" customWidth="1"/>
    <col min="1025" max="1025" width="12" customWidth="1"/>
    <col min="1026" max="1026" width="28.42578125" bestFit="1" customWidth="1"/>
    <col min="1027" max="1029" width="11.7109375" customWidth="1"/>
    <col min="1030" max="1030" width="12.140625" bestFit="1" customWidth="1"/>
    <col min="1033" max="1033" width="11" customWidth="1"/>
    <col min="1034" max="1034" width="12.140625" bestFit="1" customWidth="1"/>
    <col min="1281" max="1281" width="12" customWidth="1"/>
    <col min="1282" max="1282" width="28.42578125" bestFit="1" customWidth="1"/>
    <col min="1283" max="1285" width="11.7109375" customWidth="1"/>
    <col min="1286" max="1286" width="12.140625" bestFit="1" customWidth="1"/>
    <col min="1289" max="1289" width="11" customWidth="1"/>
    <col min="1290" max="1290" width="12.140625" bestFit="1" customWidth="1"/>
    <col min="1537" max="1537" width="12" customWidth="1"/>
    <col min="1538" max="1538" width="28.42578125" bestFit="1" customWidth="1"/>
    <col min="1539" max="1541" width="11.7109375" customWidth="1"/>
    <col min="1542" max="1542" width="12.140625" bestFit="1" customWidth="1"/>
    <col min="1545" max="1545" width="11" customWidth="1"/>
    <col min="1546" max="1546" width="12.140625" bestFit="1" customWidth="1"/>
    <col min="1793" max="1793" width="12" customWidth="1"/>
    <col min="1794" max="1794" width="28.42578125" bestFit="1" customWidth="1"/>
    <col min="1795" max="1797" width="11.7109375" customWidth="1"/>
    <col min="1798" max="1798" width="12.140625" bestFit="1" customWidth="1"/>
    <col min="1801" max="1801" width="11" customWidth="1"/>
    <col min="1802" max="1802" width="12.140625" bestFit="1" customWidth="1"/>
    <col min="2049" max="2049" width="12" customWidth="1"/>
    <col min="2050" max="2050" width="28.42578125" bestFit="1" customWidth="1"/>
    <col min="2051" max="2053" width="11.7109375" customWidth="1"/>
    <col min="2054" max="2054" width="12.140625" bestFit="1" customWidth="1"/>
    <col min="2057" max="2057" width="11" customWidth="1"/>
    <col min="2058" max="2058" width="12.140625" bestFit="1" customWidth="1"/>
    <col min="2305" max="2305" width="12" customWidth="1"/>
    <col min="2306" max="2306" width="28.42578125" bestFit="1" customWidth="1"/>
    <col min="2307" max="2309" width="11.7109375" customWidth="1"/>
    <col min="2310" max="2310" width="12.140625" bestFit="1" customWidth="1"/>
    <col min="2313" max="2313" width="11" customWidth="1"/>
    <col min="2314" max="2314" width="12.140625" bestFit="1" customWidth="1"/>
    <col min="2561" max="2561" width="12" customWidth="1"/>
    <col min="2562" max="2562" width="28.42578125" bestFit="1" customWidth="1"/>
    <col min="2563" max="2565" width="11.7109375" customWidth="1"/>
    <col min="2566" max="2566" width="12.140625" bestFit="1" customWidth="1"/>
    <col min="2569" max="2569" width="11" customWidth="1"/>
    <col min="2570" max="2570" width="12.140625" bestFit="1" customWidth="1"/>
    <col min="2817" max="2817" width="12" customWidth="1"/>
    <col min="2818" max="2818" width="28.42578125" bestFit="1" customWidth="1"/>
    <col min="2819" max="2821" width="11.7109375" customWidth="1"/>
    <col min="2822" max="2822" width="12.140625" bestFit="1" customWidth="1"/>
    <col min="2825" max="2825" width="11" customWidth="1"/>
    <col min="2826" max="2826" width="12.140625" bestFit="1" customWidth="1"/>
    <col min="3073" max="3073" width="12" customWidth="1"/>
    <col min="3074" max="3074" width="28.42578125" bestFit="1" customWidth="1"/>
    <col min="3075" max="3077" width="11.7109375" customWidth="1"/>
    <col min="3078" max="3078" width="12.140625" bestFit="1" customWidth="1"/>
    <col min="3081" max="3081" width="11" customWidth="1"/>
    <col min="3082" max="3082" width="12.140625" bestFit="1" customWidth="1"/>
    <col min="3329" max="3329" width="12" customWidth="1"/>
    <col min="3330" max="3330" width="28.42578125" bestFit="1" customWidth="1"/>
    <col min="3331" max="3333" width="11.7109375" customWidth="1"/>
    <col min="3334" max="3334" width="12.140625" bestFit="1" customWidth="1"/>
    <col min="3337" max="3337" width="11" customWidth="1"/>
    <col min="3338" max="3338" width="12.140625" bestFit="1" customWidth="1"/>
    <col min="3585" max="3585" width="12" customWidth="1"/>
    <col min="3586" max="3586" width="28.42578125" bestFit="1" customWidth="1"/>
    <col min="3587" max="3589" width="11.7109375" customWidth="1"/>
    <col min="3590" max="3590" width="12.140625" bestFit="1" customWidth="1"/>
    <col min="3593" max="3593" width="11" customWidth="1"/>
    <col min="3594" max="3594" width="12.140625" bestFit="1" customWidth="1"/>
    <col min="3841" max="3841" width="12" customWidth="1"/>
    <col min="3842" max="3842" width="28.42578125" bestFit="1" customWidth="1"/>
    <col min="3843" max="3845" width="11.7109375" customWidth="1"/>
    <col min="3846" max="3846" width="12.140625" bestFit="1" customWidth="1"/>
    <col min="3849" max="3849" width="11" customWidth="1"/>
    <col min="3850" max="3850" width="12.140625" bestFit="1" customWidth="1"/>
    <col min="4097" max="4097" width="12" customWidth="1"/>
    <col min="4098" max="4098" width="28.42578125" bestFit="1" customWidth="1"/>
    <col min="4099" max="4101" width="11.7109375" customWidth="1"/>
    <col min="4102" max="4102" width="12.140625" bestFit="1" customWidth="1"/>
    <col min="4105" max="4105" width="11" customWidth="1"/>
    <col min="4106" max="4106" width="12.140625" bestFit="1" customWidth="1"/>
    <col min="4353" max="4353" width="12" customWidth="1"/>
    <col min="4354" max="4354" width="28.42578125" bestFit="1" customWidth="1"/>
    <col min="4355" max="4357" width="11.7109375" customWidth="1"/>
    <col min="4358" max="4358" width="12.140625" bestFit="1" customWidth="1"/>
    <col min="4361" max="4361" width="11" customWidth="1"/>
    <col min="4362" max="4362" width="12.140625" bestFit="1" customWidth="1"/>
    <col min="4609" max="4609" width="12" customWidth="1"/>
    <col min="4610" max="4610" width="28.42578125" bestFit="1" customWidth="1"/>
    <col min="4611" max="4613" width="11.7109375" customWidth="1"/>
    <col min="4614" max="4614" width="12.140625" bestFit="1" customWidth="1"/>
    <col min="4617" max="4617" width="11" customWidth="1"/>
    <col min="4618" max="4618" width="12.140625" bestFit="1" customWidth="1"/>
    <col min="4865" max="4865" width="12" customWidth="1"/>
    <col min="4866" max="4866" width="28.42578125" bestFit="1" customWidth="1"/>
    <col min="4867" max="4869" width="11.7109375" customWidth="1"/>
    <col min="4870" max="4870" width="12.140625" bestFit="1" customWidth="1"/>
    <col min="4873" max="4873" width="11" customWidth="1"/>
    <col min="4874" max="4874" width="12.140625" bestFit="1" customWidth="1"/>
    <col min="5121" max="5121" width="12" customWidth="1"/>
    <col min="5122" max="5122" width="28.42578125" bestFit="1" customWidth="1"/>
    <col min="5123" max="5125" width="11.7109375" customWidth="1"/>
    <col min="5126" max="5126" width="12.140625" bestFit="1" customWidth="1"/>
    <col min="5129" max="5129" width="11" customWidth="1"/>
    <col min="5130" max="5130" width="12.140625" bestFit="1" customWidth="1"/>
    <col min="5377" max="5377" width="12" customWidth="1"/>
    <col min="5378" max="5378" width="28.42578125" bestFit="1" customWidth="1"/>
    <col min="5379" max="5381" width="11.7109375" customWidth="1"/>
    <col min="5382" max="5382" width="12.140625" bestFit="1" customWidth="1"/>
    <col min="5385" max="5385" width="11" customWidth="1"/>
    <col min="5386" max="5386" width="12.140625" bestFit="1" customWidth="1"/>
    <col min="5633" max="5633" width="12" customWidth="1"/>
    <col min="5634" max="5634" width="28.42578125" bestFit="1" customWidth="1"/>
    <col min="5635" max="5637" width="11.7109375" customWidth="1"/>
    <col min="5638" max="5638" width="12.140625" bestFit="1" customWidth="1"/>
    <col min="5641" max="5641" width="11" customWidth="1"/>
    <col min="5642" max="5642" width="12.140625" bestFit="1" customWidth="1"/>
    <col min="5889" max="5889" width="12" customWidth="1"/>
    <col min="5890" max="5890" width="28.42578125" bestFit="1" customWidth="1"/>
    <col min="5891" max="5893" width="11.7109375" customWidth="1"/>
    <col min="5894" max="5894" width="12.140625" bestFit="1" customWidth="1"/>
    <col min="5897" max="5897" width="11" customWidth="1"/>
    <col min="5898" max="5898" width="12.140625" bestFit="1" customWidth="1"/>
    <col min="6145" max="6145" width="12" customWidth="1"/>
    <col min="6146" max="6146" width="28.42578125" bestFit="1" customWidth="1"/>
    <col min="6147" max="6149" width="11.7109375" customWidth="1"/>
    <col min="6150" max="6150" width="12.140625" bestFit="1" customWidth="1"/>
    <col min="6153" max="6153" width="11" customWidth="1"/>
    <col min="6154" max="6154" width="12.140625" bestFit="1" customWidth="1"/>
    <col min="6401" max="6401" width="12" customWidth="1"/>
    <col min="6402" max="6402" width="28.42578125" bestFit="1" customWidth="1"/>
    <col min="6403" max="6405" width="11.7109375" customWidth="1"/>
    <col min="6406" max="6406" width="12.140625" bestFit="1" customWidth="1"/>
    <col min="6409" max="6409" width="11" customWidth="1"/>
    <col min="6410" max="6410" width="12.140625" bestFit="1" customWidth="1"/>
    <col min="6657" max="6657" width="12" customWidth="1"/>
    <col min="6658" max="6658" width="28.42578125" bestFit="1" customWidth="1"/>
    <col min="6659" max="6661" width="11.7109375" customWidth="1"/>
    <col min="6662" max="6662" width="12.140625" bestFit="1" customWidth="1"/>
    <col min="6665" max="6665" width="11" customWidth="1"/>
    <col min="6666" max="6666" width="12.140625" bestFit="1" customWidth="1"/>
    <col min="6913" max="6913" width="12" customWidth="1"/>
    <col min="6914" max="6914" width="28.42578125" bestFit="1" customWidth="1"/>
    <col min="6915" max="6917" width="11.7109375" customWidth="1"/>
    <col min="6918" max="6918" width="12.140625" bestFit="1" customWidth="1"/>
    <col min="6921" max="6921" width="11" customWidth="1"/>
    <col min="6922" max="6922" width="12.140625" bestFit="1" customWidth="1"/>
    <col min="7169" max="7169" width="12" customWidth="1"/>
    <col min="7170" max="7170" width="28.42578125" bestFit="1" customWidth="1"/>
    <col min="7171" max="7173" width="11.7109375" customWidth="1"/>
    <col min="7174" max="7174" width="12.140625" bestFit="1" customWidth="1"/>
    <col min="7177" max="7177" width="11" customWidth="1"/>
    <col min="7178" max="7178" width="12.140625" bestFit="1" customWidth="1"/>
    <col min="7425" max="7425" width="12" customWidth="1"/>
    <col min="7426" max="7426" width="28.42578125" bestFit="1" customWidth="1"/>
    <col min="7427" max="7429" width="11.7109375" customWidth="1"/>
    <col min="7430" max="7430" width="12.140625" bestFit="1" customWidth="1"/>
    <col min="7433" max="7433" width="11" customWidth="1"/>
    <col min="7434" max="7434" width="12.140625" bestFit="1" customWidth="1"/>
    <col min="7681" max="7681" width="12" customWidth="1"/>
    <col min="7682" max="7682" width="28.42578125" bestFit="1" customWidth="1"/>
    <col min="7683" max="7685" width="11.7109375" customWidth="1"/>
    <col min="7686" max="7686" width="12.140625" bestFit="1" customWidth="1"/>
    <col min="7689" max="7689" width="11" customWidth="1"/>
    <col min="7690" max="7690" width="12.140625" bestFit="1" customWidth="1"/>
    <col min="7937" max="7937" width="12" customWidth="1"/>
    <col min="7938" max="7938" width="28.42578125" bestFit="1" customWidth="1"/>
    <col min="7939" max="7941" width="11.7109375" customWidth="1"/>
    <col min="7942" max="7942" width="12.140625" bestFit="1" customWidth="1"/>
    <col min="7945" max="7945" width="11" customWidth="1"/>
    <col min="7946" max="7946" width="12.140625" bestFit="1" customWidth="1"/>
    <col min="8193" max="8193" width="12" customWidth="1"/>
    <col min="8194" max="8194" width="28.42578125" bestFit="1" customWidth="1"/>
    <col min="8195" max="8197" width="11.7109375" customWidth="1"/>
    <col min="8198" max="8198" width="12.140625" bestFit="1" customWidth="1"/>
    <col min="8201" max="8201" width="11" customWidth="1"/>
    <col min="8202" max="8202" width="12.140625" bestFit="1" customWidth="1"/>
    <col min="8449" max="8449" width="12" customWidth="1"/>
    <col min="8450" max="8450" width="28.42578125" bestFit="1" customWidth="1"/>
    <col min="8451" max="8453" width="11.7109375" customWidth="1"/>
    <col min="8454" max="8454" width="12.140625" bestFit="1" customWidth="1"/>
    <col min="8457" max="8457" width="11" customWidth="1"/>
    <col min="8458" max="8458" width="12.140625" bestFit="1" customWidth="1"/>
    <col min="8705" max="8705" width="12" customWidth="1"/>
    <col min="8706" max="8706" width="28.42578125" bestFit="1" customWidth="1"/>
    <col min="8707" max="8709" width="11.7109375" customWidth="1"/>
    <col min="8710" max="8710" width="12.140625" bestFit="1" customWidth="1"/>
    <col min="8713" max="8713" width="11" customWidth="1"/>
    <col min="8714" max="8714" width="12.140625" bestFit="1" customWidth="1"/>
    <col min="8961" max="8961" width="12" customWidth="1"/>
    <col min="8962" max="8962" width="28.42578125" bestFit="1" customWidth="1"/>
    <col min="8963" max="8965" width="11.7109375" customWidth="1"/>
    <col min="8966" max="8966" width="12.140625" bestFit="1" customWidth="1"/>
    <col min="8969" max="8969" width="11" customWidth="1"/>
    <col min="8970" max="8970" width="12.140625" bestFit="1" customWidth="1"/>
    <col min="9217" max="9217" width="12" customWidth="1"/>
    <col min="9218" max="9218" width="28.42578125" bestFit="1" customWidth="1"/>
    <col min="9219" max="9221" width="11.7109375" customWidth="1"/>
    <col min="9222" max="9222" width="12.140625" bestFit="1" customWidth="1"/>
    <col min="9225" max="9225" width="11" customWidth="1"/>
    <col min="9226" max="9226" width="12.140625" bestFit="1" customWidth="1"/>
    <col min="9473" max="9473" width="12" customWidth="1"/>
    <col min="9474" max="9474" width="28.42578125" bestFit="1" customWidth="1"/>
    <col min="9475" max="9477" width="11.7109375" customWidth="1"/>
    <col min="9478" max="9478" width="12.140625" bestFit="1" customWidth="1"/>
    <col min="9481" max="9481" width="11" customWidth="1"/>
    <col min="9482" max="9482" width="12.140625" bestFit="1" customWidth="1"/>
    <col min="9729" max="9729" width="12" customWidth="1"/>
    <col min="9730" max="9730" width="28.42578125" bestFit="1" customWidth="1"/>
    <col min="9731" max="9733" width="11.7109375" customWidth="1"/>
    <col min="9734" max="9734" width="12.140625" bestFit="1" customWidth="1"/>
    <col min="9737" max="9737" width="11" customWidth="1"/>
    <col min="9738" max="9738" width="12.140625" bestFit="1" customWidth="1"/>
    <col min="9985" max="9985" width="12" customWidth="1"/>
    <col min="9986" max="9986" width="28.42578125" bestFit="1" customWidth="1"/>
    <col min="9987" max="9989" width="11.7109375" customWidth="1"/>
    <col min="9990" max="9990" width="12.140625" bestFit="1" customWidth="1"/>
    <col min="9993" max="9993" width="11" customWidth="1"/>
    <col min="9994" max="9994" width="12.140625" bestFit="1" customWidth="1"/>
    <col min="10241" max="10241" width="12" customWidth="1"/>
    <col min="10242" max="10242" width="28.42578125" bestFit="1" customWidth="1"/>
    <col min="10243" max="10245" width="11.7109375" customWidth="1"/>
    <col min="10246" max="10246" width="12.140625" bestFit="1" customWidth="1"/>
    <col min="10249" max="10249" width="11" customWidth="1"/>
    <col min="10250" max="10250" width="12.140625" bestFit="1" customWidth="1"/>
    <col min="10497" max="10497" width="12" customWidth="1"/>
    <col min="10498" max="10498" width="28.42578125" bestFit="1" customWidth="1"/>
    <col min="10499" max="10501" width="11.7109375" customWidth="1"/>
    <col min="10502" max="10502" width="12.140625" bestFit="1" customWidth="1"/>
    <col min="10505" max="10505" width="11" customWidth="1"/>
    <col min="10506" max="10506" width="12.140625" bestFit="1" customWidth="1"/>
    <col min="10753" max="10753" width="12" customWidth="1"/>
    <col min="10754" max="10754" width="28.42578125" bestFit="1" customWidth="1"/>
    <col min="10755" max="10757" width="11.7109375" customWidth="1"/>
    <col min="10758" max="10758" width="12.140625" bestFit="1" customWidth="1"/>
    <col min="10761" max="10761" width="11" customWidth="1"/>
    <col min="10762" max="10762" width="12.140625" bestFit="1" customWidth="1"/>
    <col min="11009" max="11009" width="12" customWidth="1"/>
    <col min="11010" max="11010" width="28.42578125" bestFit="1" customWidth="1"/>
    <col min="11011" max="11013" width="11.7109375" customWidth="1"/>
    <col min="11014" max="11014" width="12.140625" bestFit="1" customWidth="1"/>
    <col min="11017" max="11017" width="11" customWidth="1"/>
    <col min="11018" max="11018" width="12.140625" bestFit="1" customWidth="1"/>
    <col min="11265" max="11265" width="12" customWidth="1"/>
    <col min="11266" max="11266" width="28.42578125" bestFit="1" customWidth="1"/>
    <col min="11267" max="11269" width="11.7109375" customWidth="1"/>
    <col min="11270" max="11270" width="12.140625" bestFit="1" customWidth="1"/>
    <col min="11273" max="11273" width="11" customWidth="1"/>
    <col min="11274" max="11274" width="12.140625" bestFit="1" customWidth="1"/>
    <col min="11521" max="11521" width="12" customWidth="1"/>
    <col min="11522" max="11522" width="28.42578125" bestFit="1" customWidth="1"/>
    <col min="11523" max="11525" width="11.7109375" customWidth="1"/>
    <col min="11526" max="11526" width="12.140625" bestFit="1" customWidth="1"/>
    <col min="11529" max="11529" width="11" customWidth="1"/>
    <col min="11530" max="11530" width="12.140625" bestFit="1" customWidth="1"/>
    <col min="11777" max="11777" width="12" customWidth="1"/>
    <col min="11778" max="11778" width="28.42578125" bestFit="1" customWidth="1"/>
    <col min="11779" max="11781" width="11.7109375" customWidth="1"/>
    <col min="11782" max="11782" width="12.140625" bestFit="1" customWidth="1"/>
    <col min="11785" max="11785" width="11" customWidth="1"/>
    <col min="11786" max="11786" width="12.140625" bestFit="1" customWidth="1"/>
    <col min="12033" max="12033" width="12" customWidth="1"/>
    <col min="12034" max="12034" width="28.42578125" bestFit="1" customWidth="1"/>
    <col min="12035" max="12037" width="11.7109375" customWidth="1"/>
    <col min="12038" max="12038" width="12.140625" bestFit="1" customWidth="1"/>
    <col min="12041" max="12041" width="11" customWidth="1"/>
    <col min="12042" max="12042" width="12.140625" bestFit="1" customWidth="1"/>
    <col min="12289" max="12289" width="12" customWidth="1"/>
    <col min="12290" max="12290" width="28.42578125" bestFit="1" customWidth="1"/>
    <col min="12291" max="12293" width="11.7109375" customWidth="1"/>
    <col min="12294" max="12294" width="12.140625" bestFit="1" customWidth="1"/>
    <col min="12297" max="12297" width="11" customWidth="1"/>
    <col min="12298" max="12298" width="12.140625" bestFit="1" customWidth="1"/>
    <col min="12545" max="12545" width="12" customWidth="1"/>
    <col min="12546" max="12546" width="28.42578125" bestFit="1" customWidth="1"/>
    <col min="12547" max="12549" width="11.7109375" customWidth="1"/>
    <col min="12550" max="12550" width="12.140625" bestFit="1" customWidth="1"/>
    <col min="12553" max="12553" width="11" customWidth="1"/>
    <col min="12554" max="12554" width="12.140625" bestFit="1" customWidth="1"/>
    <col min="12801" max="12801" width="12" customWidth="1"/>
    <col min="12802" max="12802" width="28.42578125" bestFit="1" customWidth="1"/>
    <col min="12803" max="12805" width="11.7109375" customWidth="1"/>
    <col min="12806" max="12806" width="12.140625" bestFit="1" customWidth="1"/>
    <col min="12809" max="12809" width="11" customWidth="1"/>
    <col min="12810" max="12810" width="12.140625" bestFit="1" customWidth="1"/>
    <col min="13057" max="13057" width="12" customWidth="1"/>
    <col min="13058" max="13058" width="28.42578125" bestFit="1" customWidth="1"/>
    <col min="13059" max="13061" width="11.7109375" customWidth="1"/>
    <col min="13062" max="13062" width="12.140625" bestFit="1" customWidth="1"/>
    <col min="13065" max="13065" width="11" customWidth="1"/>
    <col min="13066" max="13066" width="12.140625" bestFit="1" customWidth="1"/>
    <col min="13313" max="13313" width="12" customWidth="1"/>
    <col min="13314" max="13314" width="28.42578125" bestFit="1" customWidth="1"/>
    <col min="13315" max="13317" width="11.7109375" customWidth="1"/>
    <col min="13318" max="13318" width="12.140625" bestFit="1" customWidth="1"/>
    <col min="13321" max="13321" width="11" customWidth="1"/>
    <col min="13322" max="13322" width="12.140625" bestFit="1" customWidth="1"/>
    <col min="13569" max="13569" width="12" customWidth="1"/>
    <col min="13570" max="13570" width="28.42578125" bestFit="1" customWidth="1"/>
    <col min="13571" max="13573" width="11.7109375" customWidth="1"/>
    <col min="13574" max="13574" width="12.140625" bestFit="1" customWidth="1"/>
    <col min="13577" max="13577" width="11" customWidth="1"/>
    <col min="13578" max="13578" width="12.140625" bestFit="1" customWidth="1"/>
    <col min="13825" max="13825" width="12" customWidth="1"/>
    <col min="13826" max="13826" width="28.42578125" bestFit="1" customWidth="1"/>
    <col min="13827" max="13829" width="11.7109375" customWidth="1"/>
    <col min="13830" max="13830" width="12.140625" bestFit="1" customWidth="1"/>
    <col min="13833" max="13833" width="11" customWidth="1"/>
    <col min="13834" max="13834" width="12.140625" bestFit="1" customWidth="1"/>
    <col min="14081" max="14081" width="12" customWidth="1"/>
    <col min="14082" max="14082" width="28.42578125" bestFit="1" customWidth="1"/>
    <col min="14083" max="14085" width="11.7109375" customWidth="1"/>
    <col min="14086" max="14086" width="12.140625" bestFit="1" customWidth="1"/>
    <col min="14089" max="14089" width="11" customWidth="1"/>
    <col min="14090" max="14090" width="12.140625" bestFit="1" customWidth="1"/>
    <col min="14337" max="14337" width="12" customWidth="1"/>
    <col min="14338" max="14338" width="28.42578125" bestFit="1" customWidth="1"/>
    <col min="14339" max="14341" width="11.7109375" customWidth="1"/>
    <col min="14342" max="14342" width="12.140625" bestFit="1" customWidth="1"/>
    <col min="14345" max="14345" width="11" customWidth="1"/>
    <col min="14346" max="14346" width="12.140625" bestFit="1" customWidth="1"/>
    <col min="14593" max="14593" width="12" customWidth="1"/>
    <col min="14594" max="14594" width="28.42578125" bestFit="1" customWidth="1"/>
    <col min="14595" max="14597" width="11.7109375" customWidth="1"/>
    <col min="14598" max="14598" width="12.140625" bestFit="1" customWidth="1"/>
    <col min="14601" max="14601" width="11" customWidth="1"/>
    <col min="14602" max="14602" width="12.140625" bestFit="1" customWidth="1"/>
    <col min="14849" max="14849" width="12" customWidth="1"/>
    <col min="14850" max="14850" width="28.42578125" bestFit="1" customWidth="1"/>
    <col min="14851" max="14853" width="11.7109375" customWidth="1"/>
    <col min="14854" max="14854" width="12.140625" bestFit="1" customWidth="1"/>
    <col min="14857" max="14857" width="11" customWidth="1"/>
    <col min="14858" max="14858" width="12.140625" bestFit="1" customWidth="1"/>
    <col min="15105" max="15105" width="12" customWidth="1"/>
    <col min="15106" max="15106" width="28.42578125" bestFit="1" customWidth="1"/>
    <col min="15107" max="15109" width="11.7109375" customWidth="1"/>
    <col min="15110" max="15110" width="12.140625" bestFit="1" customWidth="1"/>
    <col min="15113" max="15113" width="11" customWidth="1"/>
    <col min="15114" max="15114" width="12.140625" bestFit="1" customWidth="1"/>
    <col min="15361" max="15361" width="12" customWidth="1"/>
    <col min="15362" max="15362" width="28.42578125" bestFit="1" customWidth="1"/>
    <col min="15363" max="15365" width="11.7109375" customWidth="1"/>
    <col min="15366" max="15366" width="12.140625" bestFit="1" customWidth="1"/>
    <col min="15369" max="15369" width="11" customWidth="1"/>
    <col min="15370" max="15370" width="12.140625" bestFit="1" customWidth="1"/>
    <col min="15617" max="15617" width="12" customWidth="1"/>
    <col min="15618" max="15618" width="28.42578125" bestFit="1" customWidth="1"/>
    <col min="15619" max="15621" width="11.7109375" customWidth="1"/>
    <col min="15622" max="15622" width="12.140625" bestFit="1" customWidth="1"/>
    <col min="15625" max="15625" width="11" customWidth="1"/>
    <col min="15626" max="15626" width="12.140625" bestFit="1" customWidth="1"/>
    <col min="15873" max="15873" width="12" customWidth="1"/>
    <col min="15874" max="15874" width="28.42578125" bestFit="1" customWidth="1"/>
    <col min="15875" max="15877" width="11.7109375" customWidth="1"/>
    <col min="15878" max="15878" width="12.140625" bestFit="1" customWidth="1"/>
    <col min="15881" max="15881" width="11" customWidth="1"/>
    <col min="15882" max="15882" width="12.140625" bestFit="1" customWidth="1"/>
    <col min="16129" max="16129" width="12" customWidth="1"/>
    <col min="16130" max="16130" width="28.42578125" bestFit="1" customWidth="1"/>
    <col min="16131" max="16133" width="11.7109375" customWidth="1"/>
    <col min="16134" max="16134" width="12.140625" bestFit="1" customWidth="1"/>
    <col min="16137" max="16137" width="11" customWidth="1"/>
    <col min="16138" max="16138" width="12.140625" bestFit="1" customWidth="1"/>
  </cols>
  <sheetData>
    <row r="2" spans="1:7" ht="18" customHeight="1">
      <c r="A2" s="1024" t="s">
        <v>664</v>
      </c>
      <c r="B2" s="1024"/>
      <c r="C2" s="1024"/>
      <c r="D2" s="1024"/>
      <c r="E2" s="1024"/>
      <c r="F2" s="1024"/>
      <c r="G2" s="1024"/>
    </row>
    <row r="3" spans="1:7" ht="18" customHeight="1">
      <c r="A3" s="310"/>
      <c r="B3" s="846" t="s">
        <v>720</v>
      </c>
      <c r="C3" s="846"/>
      <c r="D3" s="846"/>
      <c r="E3" s="846"/>
      <c r="F3" s="846"/>
      <c r="G3" s="310"/>
    </row>
    <row r="4" spans="1:7" ht="15.75" thickBot="1"/>
    <row r="5" spans="1:7" ht="15.75" thickBot="1">
      <c r="B5" s="211" t="s">
        <v>0</v>
      </c>
      <c r="C5" s="1025" t="s">
        <v>81</v>
      </c>
      <c r="D5" s="1025"/>
      <c r="E5" s="1025"/>
      <c r="F5" s="1025"/>
    </row>
    <row r="6" spans="1:7" ht="15.75" thickBot="1">
      <c r="B6" s="211" t="s">
        <v>1</v>
      </c>
      <c r="C6" s="1026" t="s">
        <v>82</v>
      </c>
      <c r="D6" s="1027"/>
      <c r="E6" s="1027"/>
      <c r="F6" s="1028"/>
    </row>
    <row r="7" spans="1:7" ht="15.75" thickBot="1">
      <c r="B7" s="211" t="s">
        <v>3</v>
      </c>
      <c r="C7" s="1029" t="s">
        <v>719</v>
      </c>
      <c r="D7" s="1030"/>
      <c r="E7" s="1030"/>
      <c r="F7" s="1031"/>
    </row>
    <row r="8" spans="1:7" ht="15.75" thickBot="1">
      <c r="B8" s="1032" t="s">
        <v>4</v>
      </c>
      <c r="C8" s="1033"/>
      <c r="D8" s="1033"/>
      <c r="E8" s="1033"/>
      <c r="F8" s="1034"/>
    </row>
    <row r="9" spans="1:7" ht="15.75" thickBot="1">
      <c r="B9" s="1014" t="s">
        <v>83</v>
      </c>
      <c r="C9" s="1015"/>
      <c r="D9" s="1015"/>
      <c r="E9" s="1015"/>
      <c r="F9" s="1016"/>
    </row>
    <row r="10" spans="1:7" ht="36.75" customHeight="1" thickBot="1">
      <c r="B10" s="1014"/>
      <c r="C10" s="1015"/>
      <c r="D10" s="1015"/>
      <c r="E10" s="1015"/>
      <c r="F10" s="1016"/>
    </row>
    <row r="11" spans="1:7" ht="39.75" customHeight="1" thickBot="1">
      <c r="B11" s="1014"/>
      <c r="C11" s="1015"/>
      <c r="D11" s="1015"/>
      <c r="E11" s="1015"/>
      <c r="F11" s="1016"/>
    </row>
    <row r="12" spans="1:7" ht="78.75" customHeight="1" thickBot="1">
      <c r="B12" s="212" t="s">
        <v>5</v>
      </c>
      <c r="C12" s="1140" t="s">
        <v>357</v>
      </c>
      <c r="D12" s="1220"/>
      <c r="E12" s="1220"/>
      <c r="F12" s="1221"/>
    </row>
    <row r="13" spans="1:7" ht="23.25" customHeight="1">
      <c r="B13" s="986" t="s">
        <v>53</v>
      </c>
      <c r="C13" s="213">
        <v>2021</v>
      </c>
      <c r="D13" s="213">
        <v>2022</v>
      </c>
      <c r="E13" s="213">
        <v>2023</v>
      </c>
      <c r="F13" s="213">
        <v>2024</v>
      </c>
    </row>
    <row r="14" spans="1:7" ht="15.75" thickBot="1">
      <c r="B14" s="987"/>
      <c r="C14" s="214" t="s">
        <v>7</v>
      </c>
      <c r="D14" s="214" t="s">
        <v>8</v>
      </c>
      <c r="E14" s="214" t="s">
        <v>8</v>
      </c>
      <c r="F14" s="214" t="s">
        <v>8</v>
      </c>
    </row>
    <row r="15" spans="1:7" ht="72" customHeight="1" thickBot="1">
      <c r="B15" s="311" t="s">
        <v>84</v>
      </c>
      <c r="C15" s="152">
        <v>0.65</v>
      </c>
      <c r="D15" s="152">
        <v>0.7</v>
      </c>
      <c r="E15" s="152">
        <v>0.75</v>
      </c>
      <c r="F15" s="152">
        <v>0.75</v>
      </c>
    </row>
    <row r="16" spans="1:7" ht="75" customHeight="1" thickBot="1">
      <c r="B16" s="217" t="s">
        <v>9</v>
      </c>
      <c r="C16" s="1142" t="s">
        <v>279</v>
      </c>
      <c r="D16" s="1143"/>
      <c r="E16" s="1143"/>
      <c r="F16" s="1144"/>
    </row>
    <row r="17" spans="2:11" ht="23.25" customHeight="1" thickBot="1">
      <c r="B17" s="995" t="s">
        <v>346</v>
      </c>
      <c r="C17" s="996"/>
      <c r="D17" s="996"/>
      <c r="E17" s="996"/>
      <c r="F17" s="997"/>
      <c r="I17" s="218"/>
      <c r="K17" s="218"/>
    </row>
    <row r="18" spans="2:11" ht="15.75" thickBot="1">
      <c r="B18" s="311" t="s">
        <v>85</v>
      </c>
      <c r="C18" s="152">
        <v>0.1</v>
      </c>
      <c r="D18" s="152">
        <v>0.15</v>
      </c>
      <c r="E18" s="152">
        <v>0.2</v>
      </c>
      <c r="F18" s="152">
        <v>0.2</v>
      </c>
      <c r="H18" s="221"/>
    </row>
    <row r="19" spans="2:11" ht="15.75" thickBot="1">
      <c r="B19" s="215" t="s">
        <v>86</v>
      </c>
      <c r="C19" s="152">
        <v>0.88</v>
      </c>
      <c r="D19" s="152">
        <v>0.82</v>
      </c>
      <c r="E19" s="152">
        <v>0.76</v>
      </c>
      <c r="F19" s="152">
        <v>0.76</v>
      </c>
      <c r="H19" s="221"/>
    </row>
    <row r="20" spans="2:11" ht="15.75" thickBot="1">
      <c r="B20" s="215" t="s">
        <v>87</v>
      </c>
      <c r="C20" s="152">
        <v>0.2</v>
      </c>
      <c r="D20" s="152">
        <v>0.25</v>
      </c>
      <c r="E20" s="152">
        <v>0.3</v>
      </c>
      <c r="F20" s="152">
        <v>0.3</v>
      </c>
      <c r="H20" s="221"/>
    </row>
    <row r="21" spans="2:11" ht="30.75" customHeight="1" thickBot="1">
      <c r="B21" s="215" t="s">
        <v>88</v>
      </c>
      <c r="C21" s="152">
        <v>0.34</v>
      </c>
      <c r="D21" s="152">
        <v>0.39</v>
      </c>
      <c r="E21" s="152">
        <v>0.43</v>
      </c>
      <c r="F21" s="152">
        <v>0.43</v>
      </c>
    </row>
    <row r="22" spans="2:11" ht="68.25" thickBot="1">
      <c r="B22" s="215" t="s">
        <v>89</v>
      </c>
      <c r="C22" s="152">
        <v>0.7</v>
      </c>
      <c r="D22" s="152">
        <v>0.76</v>
      </c>
      <c r="E22" s="152">
        <v>0.8</v>
      </c>
      <c r="F22" s="152">
        <v>0.8</v>
      </c>
    </row>
    <row r="23" spans="2:11" ht="15.75" thickBot="1">
      <c r="B23" s="311" t="s">
        <v>90</v>
      </c>
      <c r="C23" s="152">
        <v>0.23</v>
      </c>
      <c r="D23" s="152">
        <v>0.2</v>
      </c>
      <c r="E23" s="152">
        <v>0.18</v>
      </c>
      <c r="F23" s="152">
        <v>0.18</v>
      </c>
    </row>
    <row r="24" spans="2:11" ht="28.5" customHeight="1" thickBot="1">
      <c r="B24" s="215" t="s">
        <v>91</v>
      </c>
      <c r="C24" s="152">
        <v>0.08</v>
      </c>
      <c r="D24" s="152">
        <v>0.09</v>
      </c>
      <c r="E24" s="152">
        <v>0.1</v>
      </c>
      <c r="F24" s="152">
        <v>0.1</v>
      </c>
    </row>
    <row r="25" spans="2:11" ht="15.75" thickBot="1">
      <c r="B25" s="215" t="s">
        <v>92</v>
      </c>
      <c r="C25" s="152">
        <v>7.0000000000000007E-2</v>
      </c>
      <c r="D25" s="152">
        <v>0.08</v>
      </c>
      <c r="E25" s="152">
        <v>0.09</v>
      </c>
      <c r="F25" s="152">
        <v>0.09</v>
      </c>
    </row>
    <row r="26" spans="2:11" ht="24" customHeight="1" thickBot="1">
      <c r="B26" s="1021" t="s">
        <v>11</v>
      </c>
      <c r="C26" s="1022"/>
      <c r="D26" s="1022"/>
      <c r="E26" s="1022"/>
      <c r="F26" s="1023"/>
    </row>
    <row r="27" spans="2:11" ht="15.75" thickBot="1">
      <c r="B27" s="998" t="s">
        <v>12</v>
      </c>
      <c r="C27" s="999"/>
      <c r="D27" s="999"/>
      <c r="E27" s="999"/>
      <c r="F27" s="1000"/>
    </row>
    <row r="28" spans="2:11" ht="33.75" customHeight="1" thickBot="1">
      <c r="B28" s="227" t="s">
        <v>13</v>
      </c>
      <c r="C28" s="1127" t="s">
        <v>280</v>
      </c>
      <c r="D28" s="1017"/>
      <c r="E28" s="1017"/>
      <c r="F28" s="1128"/>
    </row>
    <row r="29" spans="2:11" ht="63" customHeight="1" thickBot="1">
      <c r="B29" s="215" t="s">
        <v>14</v>
      </c>
      <c r="C29" s="995" t="s">
        <v>281</v>
      </c>
      <c r="D29" s="996"/>
      <c r="E29" s="996"/>
      <c r="F29" s="997"/>
    </row>
    <row r="30" spans="2:11" ht="15.75" thickBot="1">
      <c r="B30" s="215" t="s">
        <v>15</v>
      </c>
      <c r="C30" s="991" t="s">
        <v>358</v>
      </c>
      <c r="D30" s="984"/>
      <c r="E30" s="984"/>
      <c r="F30" s="985"/>
    </row>
    <row r="31" spans="2:11" ht="12.75" customHeight="1">
      <c r="B31" s="986"/>
      <c r="C31" s="230">
        <v>2021</v>
      </c>
      <c r="D31" s="230">
        <v>2022</v>
      </c>
      <c r="E31" s="230">
        <v>2023</v>
      </c>
      <c r="F31" s="230">
        <v>2024</v>
      </c>
    </row>
    <row r="32" spans="2:11" ht="13.5" customHeight="1" thickBot="1">
      <c r="B32" s="987"/>
      <c r="C32" s="395" t="s">
        <v>7</v>
      </c>
      <c r="D32" s="395" t="s">
        <v>8</v>
      </c>
      <c r="E32" s="395" t="s">
        <v>8</v>
      </c>
      <c r="F32" s="395" t="s">
        <v>8</v>
      </c>
    </row>
    <row r="33" spans="2:11" ht="15.75" thickBot="1">
      <c r="B33" s="215" t="s">
        <v>16</v>
      </c>
      <c r="C33" s="232">
        <v>300</v>
      </c>
      <c r="D33" s="232">
        <v>320</v>
      </c>
      <c r="E33" s="232">
        <v>340</v>
      </c>
      <c r="F33" s="232">
        <v>340</v>
      </c>
    </row>
    <row r="34" spans="2:11" ht="15.75" thickBot="1">
      <c r="B34" s="215" t="s">
        <v>17</v>
      </c>
      <c r="C34" s="232">
        <f>C63</f>
        <v>47300</v>
      </c>
      <c r="D34" s="232">
        <f>D63</f>
        <v>49120</v>
      </c>
      <c r="E34" s="232">
        <f>E63</f>
        <v>49680</v>
      </c>
      <c r="F34" s="232">
        <f>F63</f>
        <v>50588</v>
      </c>
    </row>
    <row r="35" spans="2:11" ht="15.75" thickBot="1">
      <c r="B35" s="215" t="s">
        <v>18</v>
      </c>
      <c r="C35" s="232">
        <f>C34/C33</f>
        <v>157.66666666666666</v>
      </c>
      <c r="D35" s="232">
        <f>D34/D33</f>
        <v>153.5</v>
      </c>
      <c r="E35" s="232">
        <f>E34/E33</f>
        <v>146.11764705882354</v>
      </c>
      <c r="F35" s="232">
        <f>F34/F33</f>
        <v>148.78823529411764</v>
      </c>
    </row>
    <row r="36" spans="2:11" ht="15.75" thickBot="1">
      <c r="B36" s="215" t="s">
        <v>19</v>
      </c>
      <c r="C36" s="309" t="s">
        <v>20</v>
      </c>
      <c r="D36" s="234">
        <f>D33/C33-1</f>
        <v>6.6666666666666652E-2</v>
      </c>
      <c r="E36" s="234">
        <f t="shared" ref="E36:F38" si="0">E33/D33-1</f>
        <v>6.25E-2</v>
      </c>
      <c r="F36" s="234">
        <f t="shared" si="0"/>
        <v>0</v>
      </c>
      <c r="H36" s="235"/>
      <c r="I36" s="235"/>
      <c r="J36" s="235"/>
      <c r="K36" s="235"/>
    </row>
    <row r="37" spans="2:11" ht="15.75" thickBot="1">
      <c r="B37" s="215" t="s">
        <v>21</v>
      </c>
      <c r="C37" s="309" t="s">
        <v>20</v>
      </c>
      <c r="D37" s="234">
        <f>D34/C34-1</f>
        <v>3.8477801268498979E-2</v>
      </c>
      <c r="E37" s="234">
        <f t="shared" si="0"/>
        <v>1.1400651465798051E-2</v>
      </c>
      <c r="F37" s="234">
        <f t="shared" si="0"/>
        <v>1.827697262479866E-2</v>
      </c>
    </row>
    <row r="38" spans="2:11" ht="15.75" thickBot="1">
      <c r="B38" s="215" t="s">
        <v>22</v>
      </c>
      <c r="C38" s="309" t="s">
        <v>20</v>
      </c>
      <c r="D38" s="234">
        <f>D35/C35-1</f>
        <v>-2.6427061310782207E-2</v>
      </c>
      <c r="E38" s="234">
        <f t="shared" si="0"/>
        <v>-4.8093504502778273E-2</v>
      </c>
      <c r="F38" s="234">
        <f t="shared" si="0"/>
        <v>1.827697262479866E-2</v>
      </c>
    </row>
    <row r="39" spans="2:11" ht="15.75" thickBot="1">
      <c r="B39" s="988" t="s">
        <v>57</v>
      </c>
      <c r="C39" s="989"/>
      <c r="D39" s="989"/>
      <c r="E39" s="989"/>
      <c r="F39" s="990"/>
    </row>
    <row r="40" spans="2:11" ht="12.75" customHeight="1">
      <c r="B40" s="986"/>
      <c r="C40" s="230">
        <v>2021</v>
      </c>
      <c r="D40" s="230">
        <v>2022</v>
      </c>
      <c r="E40" s="230">
        <v>2023</v>
      </c>
      <c r="F40" s="230">
        <v>2024</v>
      </c>
    </row>
    <row r="41" spans="2:11" ht="12" customHeight="1" thickBot="1">
      <c r="B41" s="987"/>
      <c r="C41" s="395" t="s">
        <v>7</v>
      </c>
      <c r="D41" s="395" t="s">
        <v>8</v>
      </c>
      <c r="E41" s="395" t="s">
        <v>8</v>
      </c>
      <c r="F41" s="395" t="s">
        <v>8</v>
      </c>
    </row>
    <row r="42" spans="2:11" ht="15.75" thickBot="1">
      <c r="B42" s="236" t="s">
        <v>23</v>
      </c>
      <c r="C42" s="237">
        <f>C43+C44</f>
        <v>35000</v>
      </c>
      <c r="D42" s="237">
        <f>D43+D44</f>
        <v>35000</v>
      </c>
      <c r="E42" s="237">
        <f>E43+E44</f>
        <v>35000</v>
      </c>
      <c r="F42" s="237">
        <f>F43+F44</f>
        <v>35000</v>
      </c>
    </row>
    <row r="43" spans="2:11" ht="15.75" thickBot="1">
      <c r="B43" s="238" t="s">
        <v>154</v>
      </c>
      <c r="C43" s="240">
        <v>35000</v>
      </c>
      <c r="D43" s="240">
        <v>35000</v>
      </c>
      <c r="E43" s="240">
        <v>35000</v>
      </c>
      <c r="F43" s="240">
        <v>35000</v>
      </c>
    </row>
    <row r="44" spans="2:11" ht="15.75" thickBot="1">
      <c r="B44" s="238" t="s">
        <v>155</v>
      </c>
      <c r="C44" s="240"/>
      <c r="D44" s="240"/>
      <c r="E44" s="240"/>
      <c r="F44" s="240"/>
    </row>
    <row r="45" spans="2:11" ht="24.75" thickBot="1">
      <c r="B45" s="236" t="s">
        <v>24</v>
      </c>
      <c r="C45" s="237">
        <f>C46+C47</f>
        <v>6000</v>
      </c>
      <c r="D45" s="237">
        <f>D46+D47</f>
        <v>6000</v>
      </c>
      <c r="E45" s="237">
        <f>E46+E47</f>
        <v>6000</v>
      </c>
      <c r="F45" s="237">
        <f>F46+F47</f>
        <v>6000</v>
      </c>
    </row>
    <row r="46" spans="2:11" ht="15.75" thickBot="1">
      <c r="B46" s="238" t="s">
        <v>154</v>
      </c>
      <c r="C46" s="237">
        <v>6000</v>
      </c>
      <c r="D46" s="237">
        <v>6000</v>
      </c>
      <c r="E46" s="237">
        <v>6000</v>
      </c>
      <c r="F46" s="237">
        <v>6000</v>
      </c>
      <c r="I46" s="235"/>
    </row>
    <row r="47" spans="2:11" ht="15.75" thickBot="1">
      <c r="B47" s="238" t="s">
        <v>155</v>
      </c>
      <c r="C47" s="240"/>
      <c r="D47" s="237"/>
      <c r="E47" s="237"/>
      <c r="F47" s="237"/>
      <c r="I47" s="235"/>
    </row>
    <row r="48" spans="2:11" ht="15.75" thickBot="1">
      <c r="B48" s="236" t="s">
        <v>25</v>
      </c>
      <c r="C48" s="240">
        <f>C49+C50</f>
        <v>6060</v>
      </c>
      <c r="D48" s="237">
        <f>D49+D50</f>
        <v>7880</v>
      </c>
      <c r="E48" s="237">
        <f>E49+E50</f>
        <v>8440</v>
      </c>
      <c r="F48" s="237">
        <f>F49+F50</f>
        <v>9348</v>
      </c>
    </row>
    <row r="49" spans="2:12" ht="15.75" thickBot="1">
      <c r="B49" s="238" t="s">
        <v>154</v>
      </c>
      <c r="C49" s="239">
        <v>6060</v>
      </c>
      <c r="D49" s="237">
        <v>7880</v>
      </c>
      <c r="E49" s="237">
        <v>8440</v>
      </c>
      <c r="F49" s="237">
        <v>9348</v>
      </c>
    </row>
    <row r="50" spans="2:12" ht="15.75" thickBot="1">
      <c r="B50" s="238" t="s">
        <v>155</v>
      </c>
      <c r="C50" s="240"/>
      <c r="D50" s="237"/>
      <c r="E50" s="237"/>
      <c r="F50" s="237"/>
    </row>
    <row r="51" spans="2:12" ht="15.75" thickBot="1">
      <c r="B51" s="236" t="s">
        <v>26</v>
      </c>
      <c r="C51" s="240"/>
      <c r="D51" s="237"/>
      <c r="E51" s="237"/>
      <c r="F51" s="237"/>
    </row>
    <row r="52" spans="2:12" ht="15.75" thickBot="1">
      <c r="B52" s="238" t="s">
        <v>154</v>
      </c>
      <c r="C52" s="240"/>
      <c r="D52" s="237"/>
      <c r="E52" s="237"/>
      <c r="F52" s="237"/>
    </row>
    <row r="53" spans="2:12" ht="15.75" thickBot="1">
      <c r="B53" s="238" t="s">
        <v>155</v>
      </c>
      <c r="C53" s="240"/>
      <c r="D53" s="237"/>
      <c r="E53" s="237"/>
      <c r="F53" s="237"/>
    </row>
    <row r="54" spans="2:12" ht="15.75" thickBot="1">
      <c r="B54" s="236" t="s">
        <v>27</v>
      </c>
      <c r="C54" s="240"/>
      <c r="D54" s="237"/>
      <c r="E54" s="237"/>
      <c r="F54" s="237"/>
    </row>
    <row r="55" spans="2:12" ht="15.75" thickBot="1">
      <c r="B55" s="238" t="s">
        <v>154</v>
      </c>
      <c r="C55" s="240"/>
      <c r="D55" s="237"/>
      <c r="E55" s="237"/>
      <c r="F55" s="237"/>
    </row>
    <row r="56" spans="2:12" ht="15.75" thickBot="1">
      <c r="B56" s="238" t="s">
        <v>155</v>
      </c>
      <c r="C56" s="240"/>
      <c r="D56" s="237"/>
      <c r="E56" s="237"/>
      <c r="F56" s="237"/>
    </row>
    <row r="57" spans="2:12" ht="15.75" thickBot="1">
      <c r="B57" s="236" t="s">
        <v>28</v>
      </c>
      <c r="C57" s="240">
        <f>C58+C59</f>
        <v>0</v>
      </c>
      <c r="D57" s="237">
        <f>D58+D59</f>
        <v>0</v>
      </c>
      <c r="E57" s="237">
        <f>E58+E59</f>
        <v>0</v>
      </c>
      <c r="F57" s="237">
        <f>F58+F59</f>
        <v>0</v>
      </c>
    </row>
    <row r="58" spans="2:12" ht="15.75" thickBot="1">
      <c r="B58" s="238" t="s">
        <v>154</v>
      </c>
      <c r="C58" s="239"/>
      <c r="D58" s="237">
        <v>0</v>
      </c>
      <c r="E58" s="241">
        <v>0</v>
      </c>
      <c r="F58" s="241">
        <v>0</v>
      </c>
    </row>
    <row r="59" spans="2:12" ht="15.75" thickBot="1">
      <c r="B59" s="238" t="s">
        <v>155</v>
      </c>
      <c r="C59" s="240"/>
      <c r="D59" s="237"/>
      <c r="E59" s="237"/>
      <c r="F59" s="237"/>
    </row>
    <row r="60" spans="2:12" ht="24.75" thickBot="1">
      <c r="B60" s="236" t="s">
        <v>29</v>
      </c>
      <c r="C60" s="240">
        <f>C61+C62</f>
        <v>240</v>
      </c>
      <c r="D60" s="240">
        <f>D61+D62</f>
        <v>240</v>
      </c>
      <c r="E60" s="240">
        <f>E61+E62</f>
        <v>240</v>
      </c>
      <c r="F60" s="240">
        <f>F61+F62</f>
        <v>240</v>
      </c>
      <c r="I60" s="242"/>
    </row>
    <row r="61" spans="2:12" ht="15.75" thickBot="1">
      <c r="B61" s="238" t="s">
        <v>154</v>
      </c>
      <c r="C61" s="240">
        <v>240</v>
      </c>
      <c r="D61" s="240">
        <v>240</v>
      </c>
      <c r="E61" s="240">
        <v>240</v>
      </c>
      <c r="F61" s="240">
        <v>240</v>
      </c>
      <c r="K61" s="652"/>
      <c r="L61" s="652"/>
    </row>
    <row r="62" spans="2:12" ht="15.75" thickBot="1">
      <c r="B62" s="238" t="s">
        <v>155</v>
      </c>
      <c r="C62" s="240"/>
      <c r="D62" s="245"/>
      <c r="E62" s="246"/>
      <c r="F62" s="246"/>
    </row>
    <row r="63" spans="2:12" ht="15.75" thickBot="1">
      <c r="B63" s="247" t="s">
        <v>30</v>
      </c>
      <c r="C63" s="240">
        <f>C60+C57+C54+C51+C48+C45+C42</f>
        <v>47300</v>
      </c>
      <c r="D63" s="240">
        <f>D60+D57+D54+D51+D48+D45+D42</f>
        <v>49120</v>
      </c>
      <c r="E63" s="240">
        <f>E60+E57+E54+E51+E48+E45+E42</f>
        <v>49680</v>
      </c>
      <c r="F63" s="240">
        <f>F60+F57+F54+F51+F48+F45+F42</f>
        <v>50588</v>
      </c>
    </row>
    <row r="64" spans="2:12" ht="15.75" thickBot="1">
      <c r="B64" s="248" t="s">
        <v>31</v>
      </c>
      <c r="C64" s="249">
        <f>IF(C63-C34=0,0,"Error")</f>
        <v>0</v>
      </c>
      <c r="D64" s="249">
        <f>IF(D63-D34=0,0,"Error")</f>
        <v>0</v>
      </c>
      <c r="E64" s="249">
        <f>IF(E63-E34=0,0,"Error")</f>
        <v>0</v>
      </c>
      <c r="F64" s="249">
        <f>IF(F63-F34=0,0,"Error")</f>
        <v>0</v>
      </c>
    </row>
    <row r="65" spans="2:6" ht="15.75" hidden="1" thickBot="1">
      <c r="B65" s="250" t="s">
        <v>359</v>
      </c>
      <c r="C65" s="1008"/>
      <c r="D65" s="1009"/>
      <c r="E65" s="1009"/>
      <c r="F65" s="1010"/>
    </row>
    <row r="66" spans="2:6" ht="26.25" hidden="1" customHeight="1" thickBot="1">
      <c r="B66" s="215" t="s">
        <v>14</v>
      </c>
      <c r="C66" s="995"/>
      <c r="D66" s="996"/>
      <c r="E66" s="996"/>
      <c r="F66" s="997"/>
    </row>
    <row r="67" spans="2:6" ht="15.75" hidden="1" thickBot="1">
      <c r="B67" s="215" t="s">
        <v>15</v>
      </c>
      <c r="C67" s="991"/>
      <c r="D67" s="984"/>
      <c r="E67" s="984"/>
      <c r="F67" s="985"/>
    </row>
    <row r="68" spans="2:6" ht="12.75" hidden="1" customHeight="1">
      <c r="B68" s="986"/>
      <c r="C68" s="230">
        <v>2018</v>
      </c>
      <c r="D68" s="230">
        <v>2019</v>
      </c>
      <c r="E68" s="230">
        <v>2020</v>
      </c>
      <c r="F68" s="230">
        <v>2021</v>
      </c>
    </row>
    <row r="69" spans="2:6" ht="9" hidden="1" customHeight="1" thickBot="1">
      <c r="B69" s="987"/>
      <c r="C69" s="395" t="s">
        <v>7</v>
      </c>
      <c r="D69" s="395" t="s">
        <v>8</v>
      </c>
      <c r="E69" s="395" t="s">
        <v>8</v>
      </c>
      <c r="F69" s="395" t="s">
        <v>8</v>
      </c>
    </row>
    <row r="70" spans="2:6" ht="15.75" hidden="1" thickBot="1">
      <c r="B70" s="215" t="s">
        <v>16</v>
      </c>
      <c r="C70" s="215"/>
      <c r="D70" s="215"/>
      <c r="E70" s="215"/>
      <c r="F70" s="215"/>
    </row>
    <row r="71" spans="2:6" ht="15.75" hidden="1" thickBot="1">
      <c r="B71" s="215" t="s">
        <v>17</v>
      </c>
      <c r="C71" s="232">
        <f>C100</f>
        <v>0</v>
      </c>
      <c r="D71" s="232">
        <f>D100</f>
        <v>0</v>
      </c>
      <c r="E71" s="232">
        <f>E100</f>
        <v>0</v>
      </c>
      <c r="F71" s="232">
        <f>F100</f>
        <v>0</v>
      </c>
    </row>
    <row r="72" spans="2:6" ht="15.75" hidden="1" thickBot="1">
      <c r="B72" s="215" t="s">
        <v>18</v>
      </c>
      <c r="C72" s="232" t="e">
        <f>C71/C70</f>
        <v>#DIV/0!</v>
      </c>
      <c r="D72" s="232" t="e">
        <f>D71/D70</f>
        <v>#DIV/0!</v>
      </c>
      <c r="E72" s="232" t="e">
        <f>E71/E70</f>
        <v>#DIV/0!</v>
      </c>
      <c r="F72" s="232" t="e">
        <f>F71/F70</f>
        <v>#DIV/0!</v>
      </c>
    </row>
    <row r="73" spans="2:6" ht="15.75" hidden="1" thickBot="1">
      <c r="B73" s="215" t="s">
        <v>19</v>
      </c>
      <c r="C73" s="309"/>
      <c r="D73" s="234" t="e">
        <f t="shared" ref="D73:F75" si="1">D70/C70-1</f>
        <v>#DIV/0!</v>
      </c>
      <c r="E73" s="234" t="e">
        <f t="shared" si="1"/>
        <v>#DIV/0!</v>
      </c>
      <c r="F73" s="234" t="e">
        <f t="shared" si="1"/>
        <v>#DIV/0!</v>
      </c>
    </row>
    <row r="74" spans="2:6" ht="15.75" hidden="1" thickBot="1">
      <c r="B74" s="215" t="s">
        <v>21</v>
      </c>
      <c r="C74" s="309"/>
      <c r="D74" s="234" t="e">
        <f t="shared" si="1"/>
        <v>#DIV/0!</v>
      </c>
      <c r="E74" s="234" t="e">
        <f t="shared" si="1"/>
        <v>#DIV/0!</v>
      </c>
      <c r="F74" s="234" t="e">
        <f t="shared" si="1"/>
        <v>#DIV/0!</v>
      </c>
    </row>
    <row r="75" spans="2:6" ht="15.75" hidden="1" thickBot="1">
      <c r="B75" s="215" t="s">
        <v>22</v>
      </c>
      <c r="C75" s="309"/>
      <c r="D75" s="234" t="e">
        <f t="shared" si="1"/>
        <v>#DIV/0!</v>
      </c>
      <c r="E75" s="234" t="e">
        <f t="shared" si="1"/>
        <v>#DIV/0!</v>
      </c>
      <c r="F75" s="234" t="e">
        <f t="shared" si="1"/>
        <v>#DIV/0!</v>
      </c>
    </row>
    <row r="76" spans="2:6" ht="24.75" hidden="1" customHeight="1" thickBot="1">
      <c r="B76" s="988" t="s">
        <v>360</v>
      </c>
      <c r="C76" s="989"/>
      <c r="D76" s="989"/>
      <c r="E76" s="989"/>
      <c r="F76" s="990"/>
    </row>
    <row r="77" spans="2:6" ht="12.75" hidden="1" customHeight="1">
      <c r="B77" s="986"/>
      <c r="C77" s="230">
        <v>2018</v>
      </c>
      <c r="D77" s="230">
        <v>2019</v>
      </c>
      <c r="E77" s="230">
        <v>2020</v>
      </c>
      <c r="F77" s="230">
        <v>2021</v>
      </c>
    </row>
    <row r="78" spans="2:6" ht="9" hidden="1" customHeight="1" thickBot="1">
      <c r="B78" s="987"/>
      <c r="C78" s="395" t="s">
        <v>7</v>
      </c>
      <c r="D78" s="395" t="s">
        <v>8</v>
      </c>
      <c r="E78" s="395" t="s">
        <v>8</v>
      </c>
      <c r="F78" s="395" t="s">
        <v>8</v>
      </c>
    </row>
    <row r="79" spans="2:6" ht="24.75" hidden="1" customHeight="1" thickBot="1">
      <c r="B79" s="236" t="s">
        <v>23</v>
      </c>
      <c r="C79" s="237"/>
      <c r="D79" s="237"/>
      <c r="E79" s="237"/>
      <c r="F79" s="237"/>
    </row>
    <row r="80" spans="2:6" ht="38.25" hidden="1" customHeight="1" thickBot="1">
      <c r="B80" s="238" t="s">
        <v>154</v>
      </c>
      <c r="C80" s="240"/>
      <c r="D80" s="252"/>
      <c r="E80" s="252"/>
      <c r="F80" s="252"/>
    </row>
    <row r="81" spans="2:6" ht="24.75" hidden="1" customHeight="1" thickBot="1">
      <c r="B81" s="238" t="s">
        <v>155</v>
      </c>
      <c r="C81" s="240"/>
      <c r="D81" s="252"/>
      <c r="E81" s="252"/>
      <c r="F81" s="252"/>
    </row>
    <row r="82" spans="2:6" ht="24.75" hidden="1" customHeight="1" thickBot="1">
      <c r="B82" s="236" t="s">
        <v>24</v>
      </c>
      <c r="C82" s="237"/>
      <c r="D82" s="237"/>
      <c r="E82" s="237"/>
      <c r="F82" s="237"/>
    </row>
    <row r="83" spans="2:6" ht="15.75" hidden="1" thickBot="1">
      <c r="B83" s="238" t="s">
        <v>154</v>
      </c>
      <c r="C83" s="240"/>
      <c r="D83" s="237"/>
      <c r="E83" s="237"/>
      <c r="F83" s="237"/>
    </row>
    <row r="84" spans="2:6" ht="15.75" hidden="1" thickBot="1">
      <c r="B84" s="238" t="s">
        <v>155</v>
      </c>
      <c r="C84" s="240"/>
      <c r="D84" s="237"/>
      <c r="E84" s="237"/>
      <c r="F84" s="237"/>
    </row>
    <row r="85" spans="2:6" ht="24.75" hidden="1" customHeight="1" thickBot="1">
      <c r="B85" s="236" t="s">
        <v>25</v>
      </c>
      <c r="C85" s="240">
        <v>0</v>
      </c>
      <c r="D85" s="237">
        <v>0</v>
      </c>
      <c r="E85" s="237">
        <v>0</v>
      </c>
      <c r="F85" s="237">
        <v>0</v>
      </c>
    </row>
    <row r="86" spans="2:6" ht="15.75" hidden="1" thickBot="1">
      <c r="B86" s="238" t="s">
        <v>154</v>
      </c>
      <c r="C86" s="240"/>
      <c r="D86" s="237"/>
      <c r="E86" s="237"/>
      <c r="F86" s="237"/>
    </row>
    <row r="87" spans="2:6" ht="15.75" hidden="1" thickBot="1">
      <c r="B87" s="238" t="s">
        <v>155</v>
      </c>
      <c r="C87" s="240"/>
      <c r="D87" s="237"/>
      <c r="E87" s="237"/>
      <c r="F87" s="237"/>
    </row>
    <row r="88" spans="2:6" ht="15.75" hidden="1" thickBot="1">
      <c r="B88" s="236" t="s">
        <v>26</v>
      </c>
      <c r="C88" s="240"/>
      <c r="D88" s="237"/>
      <c r="E88" s="237"/>
      <c r="F88" s="237"/>
    </row>
    <row r="89" spans="2:6" ht="15.75" hidden="1" thickBot="1">
      <c r="B89" s="238" t="s">
        <v>154</v>
      </c>
      <c r="C89" s="240"/>
      <c r="D89" s="237"/>
      <c r="E89" s="237"/>
      <c r="F89" s="237"/>
    </row>
    <row r="90" spans="2:6" ht="15.75" hidden="1" thickBot="1">
      <c r="B90" s="238" t="s">
        <v>155</v>
      </c>
      <c r="C90" s="240"/>
      <c r="D90" s="237"/>
      <c r="E90" s="237"/>
      <c r="F90" s="237"/>
    </row>
    <row r="91" spans="2:6" ht="15.75" hidden="1" thickBot="1">
      <c r="B91" s="236" t="s">
        <v>27</v>
      </c>
      <c r="C91" s="240"/>
      <c r="D91" s="237"/>
      <c r="E91" s="237"/>
      <c r="F91" s="237"/>
    </row>
    <row r="92" spans="2:6" ht="15.75" hidden="1" thickBot="1">
      <c r="B92" s="238" t="s">
        <v>154</v>
      </c>
      <c r="C92" s="240"/>
      <c r="D92" s="237"/>
      <c r="E92" s="237"/>
      <c r="F92" s="237"/>
    </row>
    <row r="93" spans="2:6" ht="15.75" hidden="1" thickBot="1">
      <c r="B93" s="238" t="s">
        <v>155</v>
      </c>
      <c r="C93" s="240"/>
      <c r="D93" s="237"/>
      <c r="E93" s="237"/>
      <c r="F93" s="237"/>
    </row>
    <row r="94" spans="2:6" ht="15.75" hidden="1" thickBot="1">
      <c r="B94" s="236" t="s">
        <v>28</v>
      </c>
      <c r="C94" s="240"/>
      <c r="D94" s="237"/>
      <c r="E94" s="237"/>
      <c r="F94" s="237"/>
    </row>
    <row r="95" spans="2:6" ht="15.75" hidden="1" thickBot="1">
      <c r="B95" s="238" t="s">
        <v>154</v>
      </c>
      <c r="C95" s="240"/>
      <c r="D95" s="237"/>
      <c r="E95" s="237"/>
      <c r="F95" s="237"/>
    </row>
    <row r="96" spans="2:6" ht="15.75" hidden="1" thickBot="1">
      <c r="B96" s="238" t="s">
        <v>155</v>
      </c>
      <c r="C96" s="240"/>
      <c r="D96" s="237"/>
      <c r="E96" s="237"/>
      <c r="F96" s="237"/>
    </row>
    <row r="97" spans="2:6" ht="24.75" hidden="1" thickBot="1">
      <c r="B97" s="236" t="s">
        <v>29</v>
      </c>
      <c r="C97" s="240"/>
      <c r="D97" s="237"/>
      <c r="E97" s="237"/>
      <c r="F97" s="237"/>
    </row>
    <row r="98" spans="2:6" ht="15.75" hidden="1" thickBot="1">
      <c r="B98" s="238" t="s">
        <v>154</v>
      </c>
      <c r="C98" s="240"/>
      <c r="D98" s="237"/>
      <c r="E98" s="237"/>
      <c r="F98" s="237"/>
    </row>
    <row r="99" spans="2:6" ht="15.75" hidden="1" thickBot="1">
      <c r="B99" s="238" t="s">
        <v>155</v>
      </c>
      <c r="C99" s="240"/>
      <c r="D99" s="237"/>
      <c r="E99" s="237"/>
      <c r="F99" s="237"/>
    </row>
    <row r="100" spans="2:6" ht="0.75" customHeight="1" thickBot="1">
      <c r="B100" s="253" t="s">
        <v>47</v>
      </c>
      <c r="C100" s="240">
        <f>C97+C94+C91+C88+C85+C82+C79</f>
        <v>0</v>
      </c>
      <c r="D100" s="240">
        <f>D97+D94+D91+D88+D85+D82+D79</f>
        <v>0</v>
      </c>
      <c r="E100" s="240">
        <f>E97+E94+E91+E88+E85+E82+E79</f>
        <v>0</v>
      </c>
      <c r="F100" s="240">
        <f>F97+F94+F91+F88+F85+F82+F79</f>
        <v>0</v>
      </c>
    </row>
    <row r="101" spans="2:6" ht="15.75" hidden="1" thickBot="1">
      <c r="B101" s="248" t="s">
        <v>31</v>
      </c>
      <c r="C101" s="249">
        <f>IF(C100-C71=0,0,"Error")</f>
        <v>0</v>
      </c>
      <c r="D101" s="249">
        <f>IF(D100-D71=0,0,"Error")</f>
        <v>0</v>
      </c>
      <c r="E101" s="249">
        <f>IF(E100-E71=0,0,"Error")</f>
        <v>0</v>
      </c>
      <c r="F101" s="249">
        <f>IF(F100-F71=0,0,"Error")</f>
        <v>0</v>
      </c>
    </row>
    <row r="102" spans="2:6" ht="24.75" customHeight="1" thickBot="1">
      <c r="B102" s="250" t="s">
        <v>359</v>
      </c>
      <c r="C102" s="1127" t="s">
        <v>1732</v>
      </c>
      <c r="D102" s="1017"/>
      <c r="E102" s="1017"/>
      <c r="F102" s="1128"/>
    </row>
    <row r="103" spans="2:6" ht="100.5" customHeight="1" thickBot="1">
      <c r="B103" s="215" t="s">
        <v>14</v>
      </c>
      <c r="C103" s="995" t="s">
        <v>1731</v>
      </c>
      <c r="D103" s="996"/>
      <c r="E103" s="996"/>
      <c r="F103" s="997"/>
    </row>
    <row r="104" spans="2:6" ht="15.75" thickBot="1">
      <c r="B104" s="215" t="s">
        <v>15</v>
      </c>
      <c r="C104" s="991" t="s">
        <v>56</v>
      </c>
      <c r="D104" s="984"/>
      <c r="E104" s="984"/>
      <c r="F104" s="985"/>
    </row>
    <row r="105" spans="2:6">
      <c r="B105" s="986"/>
      <c r="C105" s="230">
        <v>2021</v>
      </c>
      <c r="D105" s="230">
        <v>2022</v>
      </c>
      <c r="E105" s="230">
        <v>2023</v>
      </c>
      <c r="F105" s="230">
        <v>2024</v>
      </c>
    </row>
    <row r="106" spans="2:6" ht="15.75" thickBot="1">
      <c r="B106" s="987"/>
      <c r="C106" s="395" t="s">
        <v>7</v>
      </c>
      <c r="D106" s="395" t="s">
        <v>8</v>
      </c>
      <c r="E106" s="395" t="s">
        <v>8</v>
      </c>
      <c r="F106" s="395" t="s">
        <v>8</v>
      </c>
    </row>
    <row r="107" spans="2:6" ht="15.75" thickBot="1">
      <c r="B107" s="215" t="s">
        <v>16</v>
      </c>
      <c r="C107" s="254">
        <v>2300</v>
      </c>
      <c r="D107" s="254">
        <v>2850</v>
      </c>
      <c r="E107" s="254">
        <v>3250</v>
      </c>
      <c r="F107" s="254">
        <v>3250</v>
      </c>
    </row>
    <row r="108" spans="2:6" ht="15.75" thickBot="1">
      <c r="B108" s="215" t="s">
        <v>17</v>
      </c>
      <c r="C108" s="232">
        <f>C137</f>
        <v>4400</v>
      </c>
      <c r="D108" s="232">
        <f>D137</f>
        <v>6000</v>
      </c>
      <c r="E108" s="232">
        <f>E137</f>
        <v>7000</v>
      </c>
      <c r="F108" s="232">
        <f>F137</f>
        <v>8000</v>
      </c>
    </row>
    <row r="109" spans="2:6" ht="15.75" thickBot="1">
      <c r="B109" s="215" t="s">
        <v>18</v>
      </c>
      <c r="C109" s="232">
        <f>C108/C107</f>
        <v>1.9130434782608696</v>
      </c>
      <c r="D109" s="232">
        <f>D108/D107</f>
        <v>2.1052631578947367</v>
      </c>
      <c r="E109" s="232">
        <f>E108/E107</f>
        <v>2.1538461538461537</v>
      </c>
      <c r="F109" s="232">
        <f>F108/F107</f>
        <v>2.4615384615384617</v>
      </c>
    </row>
    <row r="110" spans="2:6" ht="15.75" thickBot="1">
      <c r="B110" s="215" t="s">
        <v>19</v>
      </c>
      <c r="C110" s="309"/>
      <c r="D110" s="234">
        <f t="shared" ref="D110:F112" si="2">D107/C107-1</f>
        <v>0.23913043478260865</v>
      </c>
      <c r="E110" s="234">
        <f t="shared" si="2"/>
        <v>0.14035087719298245</v>
      </c>
      <c r="F110" s="234">
        <f t="shared" si="2"/>
        <v>0</v>
      </c>
    </row>
    <row r="111" spans="2:6" ht="15.75" thickBot="1">
      <c r="B111" s="215" t="s">
        <v>21</v>
      </c>
      <c r="C111" s="309"/>
      <c r="D111" s="234">
        <f t="shared" si="2"/>
        <v>0.36363636363636354</v>
      </c>
      <c r="E111" s="234">
        <f t="shared" si="2"/>
        <v>0.16666666666666674</v>
      </c>
      <c r="F111" s="234">
        <f t="shared" si="2"/>
        <v>0.14285714285714279</v>
      </c>
    </row>
    <row r="112" spans="2:6" ht="15.75" thickBot="1">
      <c r="B112" s="215" t="s">
        <v>22</v>
      </c>
      <c r="C112" s="309"/>
      <c r="D112" s="234">
        <f t="shared" si="2"/>
        <v>0.1004784688995215</v>
      </c>
      <c r="E112" s="234">
        <f t="shared" si="2"/>
        <v>2.3076923076922995E-2</v>
      </c>
      <c r="F112" s="234">
        <f t="shared" si="2"/>
        <v>0.14285714285714302</v>
      </c>
    </row>
    <row r="113" spans="2:6" ht="15.75" thickBot="1">
      <c r="B113" s="988" t="s">
        <v>361</v>
      </c>
      <c r="C113" s="989"/>
      <c r="D113" s="989"/>
      <c r="E113" s="989"/>
      <c r="F113" s="990"/>
    </row>
    <row r="114" spans="2:6">
      <c r="B114" s="986"/>
      <c r="C114" s="230">
        <v>2021</v>
      </c>
      <c r="D114" s="230">
        <v>2022</v>
      </c>
      <c r="E114" s="230">
        <v>2023</v>
      </c>
      <c r="F114" s="230">
        <v>2024</v>
      </c>
    </row>
    <row r="115" spans="2:6" ht="15.75" thickBot="1">
      <c r="B115" s="987"/>
      <c r="C115" s="395" t="s">
        <v>7</v>
      </c>
      <c r="D115" s="395" t="s">
        <v>8</v>
      </c>
      <c r="E115" s="395" t="s">
        <v>8</v>
      </c>
      <c r="F115" s="395" t="s">
        <v>8</v>
      </c>
    </row>
    <row r="116" spans="2:6" ht="15.75" thickBot="1">
      <c r="B116" s="236" t="s">
        <v>23</v>
      </c>
      <c r="C116" s="237"/>
      <c r="D116" s="237"/>
      <c r="E116" s="237"/>
      <c r="F116" s="237"/>
    </row>
    <row r="117" spans="2:6" ht="15.75" thickBot="1">
      <c r="B117" s="238" t="s">
        <v>154</v>
      </c>
      <c r="C117" s="240"/>
      <c r="D117" s="252"/>
      <c r="E117" s="252"/>
      <c r="F117" s="252"/>
    </row>
    <row r="118" spans="2:6" ht="15.75" thickBot="1">
      <c r="B118" s="238" t="s">
        <v>155</v>
      </c>
      <c r="C118" s="240"/>
      <c r="D118" s="252"/>
      <c r="E118" s="252"/>
      <c r="F118" s="252"/>
    </row>
    <row r="119" spans="2:6" ht="24.75" thickBot="1">
      <c r="B119" s="236" t="s">
        <v>24</v>
      </c>
      <c r="C119" s="237"/>
      <c r="D119" s="237"/>
      <c r="E119" s="237"/>
      <c r="F119" s="237"/>
    </row>
    <row r="120" spans="2:6" ht="15.75" thickBot="1">
      <c r="B120" s="238" t="s">
        <v>154</v>
      </c>
      <c r="C120" s="240"/>
      <c r="D120" s="237"/>
      <c r="E120" s="237"/>
      <c r="F120" s="237"/>
    </row>
    <row r="121" spans="2:6" ht="15.75" thickBot="1">
      <c r="B121" s="238" t="s">
        <v>155</v>
      </c>
      <c r="C121" s="240"/>
      <c r="D121" s="237"/>
      <c r="E121" s="237"/>
      <c r="F121" s="237"/>
    </row>
    <row r="122" spans="2:6" ht="15.75" thickBot="1">
      <c r="B122" s="236" t="s">
        <v>25</v>
      </c>
      <c r="C122" s="255">
        <f>C123+C124</f>
        <v>4400</v>
      </c>
      <c r="D122" s="255">
        <f>D123+D124</f>
        <v>6000</v>
      </c>
      <c r="E122" s="255">
        <f>E123+E124</f>
        <v>7000</v>
      </c>
      <c r="F122" s="255">
        <f>F123+F124</f>
        <v>8000</v>
      </c>
    </row>
    <row r="123" spans="2:6" ht="15.75" thickBot="1">
      <c r="B123" s="238" t="s">
        <v>154</v>
      </c>
      <c r="C123" s="240">
        <v>4400</v>
      </c>
      <c r="D123" s="237">
        <v>6000</v>
      </c>
      <c r="E123" s="237">
        <v>7000</v>
      </c>
      <c r="F123" s="237">
        <v>8000</v>
      </c>
    </row>
    <row r="124" spans="2:6" ht="15.75" thickBot="1">
      <c r="B124" s="238" t="s">
        <v>155</v>
      </c>
      <c r="C124" s="240"/>
      <c r="D124" s="237"/>
      <c r="E124" s="237"/>
      <c r="F124" s="237"/>
    </row>
    <row r="125" spans="2:6" ht="15.75" thickBot="1">
      <c r="B125" s="236" t="s">
        <v>26</v>
      </c>
      <c r="C125" s="240"/>
      <c r="D125" s="237"/>
      <c r="E125" s="237"/>
      <c r="F125" s="237"/>
    </row>
    <row r="126" spans="2:6" ht="15.75" thickBot="1">
      <c r="B126" s="238" t="s">
        <v>154</v>
      </c>
      <c r="C126" s="240"/>
      <c r="D126" s="237"/>
      <c r="E126" s="237"/>
      <c r="F126" s="237"/>
    </row>
    <row r="127" spans="2:6" ht="15.75" thickBot="1">
      <c r="B127" s="238" t="s">
        <v>155</v>
      </c>
      <c r="C127" s="240"/>
      <c r="D127" s="237"/>
      <c r="E127" s="237"/>
      <c r="F127" s="237"/>
    </row>
    <row r="128" spans="2:6" ht="15.75" thickBot="1">
      <c r="B128" s="236" t="s">
        <v>27</v>
      </c>
      <c r="C128" s="240"/>
      <c r="D128" s="237"/>
      <c r="E128" s="237"/>
      <c r="F128" s="237"/>
    </row>
    <row r="129" spans="2:6" ht="15.75" thickBot="1">
      <c r="B129" s="238" t="s">
        <v>154</v>
      </c>
      <c r="C129" s="240"/>
      <c r="D129" s="237"/>
      <c r="E129" s="237"/>
      <c r="F129" s="237"/>
    </row>
    <row r="130" spans="2:6" ht="15.75" thickBot="1">
      <c r="B130" s="238" t="s">
        <v>155</v>
      </c>
      <c r="C130" s="240"/>
      <c r="D130" s="237"/>
      <c r="E130" s="237"/>
      <c r="F130" s="237"/>
    </row>
    <row r="131" spans="2:6" ht="15.75" thickBot="1">
      <c r="B131" s="236" t="s">
        <v>28</v>
      </c>
      <c r="C131" s="240">
        <v>0</v>
      </c>
      <c r="D131" s="237">
        <v>0</v>
      </c>
      <c r="E131" s="237">
        <v>0</v>
      </c>
      <c r="F131" s="237">
        <v>0</v>
      </c>
    </row>
    <row r="132" spans="2:6" ht="15.75" thickBot="1">
      <c r="B132" s="238" t="s">
        <v>154</v>
      </c>
      <c r="C132" s="240"/>
      <c r="D132" s="237"/>
      <c r="E132" s="237"/>
      <c r="F132" s="237"/>
    </row>
    <row r="133" spans="2:6" ht="15.75" thickBot="1">
      <c r="B133" s="238" t="s">
        <v>155</v>
      </c>
      <c r="C133" s="240"/>
      <c r="D133" s="237"/>
      <c r="E133" s="237"/>
      <c r="F133" s="237"/>
    </row>
    <row r="134" spans="2:6" ht="24.75" thickBot="1">
      <c r="B134" s="236" t="s">
        <v>29</v>
      </c>
      <c r="C134" s="240"/>
      <c r="D134" s="237"/>
      <c r="E134" s="237"/>
      <c r="F134" s="237"/>
    </row>
    <row r="135" spans="2:6" ht="15.75" thickBot="1">
      <c r="B135" s="238" t="s">
        <v>154</v>
      </c>
      <c r="C135" s="240"/>
      <c r="D135" s="237"/>
      <c r="E135" s="237"/>
      <c r="F135" s="237"/>
    </row>
    <row r="136" spans="2:6" ht="15.75" thickBot="1">
      <c r="B136" s="238" t="s">
        <v>155</v>
      </c>
      <c r="C136" s="240"/>
      <c r="D136" s="237"/>
      <c r="E136" s="237"/>
      <c r="F136" s="237"/>
    </row>
    <row r="137" spans="2:6" ht="15.75" thickBot="1">
      <c r="B137" s="253" t="s">
        <v>47</v>
      </c>
      <c r="C137" s="240">
        <f>C134+C131+C128+C125+C122+C119+C116</f>
        <v>4400</v>
      </c>
      <c r="D137" s="240">
        <f>D134+D131+D128+D125+D122+D119+D116</f>
        <v>6000</v>
      </c>
      <c r="E137" s="240">
        <f>E134+E131+E128+E125+E122+E119+E116</f>
        <v>7000</v>
      </c>
      <c r="F137" s="240">
        <f>F134+F131+F128+F125+F122+F119+F116</f>
        <v>8000</v>
      </c>
    </row>
    <row r="138" spans="2:6" ht="15.75" thickBot="1">
      <c r="B138" s="248" t="s">
        <v>31</v>
      </c>
      <c r="C138" s="249">
        <f>IF(C137-C108=0,0,"Error")</f>
        <v>0</v>
      </c>
      <c r="D138" s="249">
        <f>IF(D137-D108=0,0,"Error")</f>
        <v>0</v>
      </c>
      <c r="E138" s="249">
        <f>IF(E137-E108=0,0,"Error")</f>
        <v>0</v>
      </c>
      <c r="F138" s="249">
        <f>IF(F137-F108=0,0,"Error")</f>
        <v>0</v>
      </c>
    </row>
    <row r="139" spans="2:6" ht="15.75" thickBot="1">
      <c r="B139" s="998" t="s">
        <v>38</v>
      </c>
      <c r="C139" s="999"/>
      <c r="D139" s="999"/>
      <c r="E139" s="999"/>
      <c r="F139" s="1000"/>
    </row>
    <row r="140" spans="2:6" ht="15.75" thickBot="1">
      <c r="B140" s="998" t="s">
        <v>39</v>
      </c>
      <c r="C140" s="999"/>
      <c r="D140" s="999"/>
      <c r="E140" s="999"/>
      <c r="F140" s="1000"/>
    </row>
    <row r="141" spans="2:6" ht="15.75" thickBot="1">
      <c r="B141" s="227" t="s">
        <v>48</v>
      </c>
      <c r="C141" s="992" t="s">
        <v>261</v>
      </c>
      <c r="D141" s="1449"/>
      <c r="E141" s="993"/>
      <c r="F141" s="994"/>
    </row>
    <row r="142" spans="2:6" ht="39" customHeight="1" thickBot="1">
      <c r="B142" s="227" t="s">
        <v>68</v>
      </c>
      <c r="C142" s="227" t="s">
        <v>282</v>
      </c>
      <c r="D142" s="374" t="s">
        <v>156</v>
      </c>
      <c r="E142" s="993" t="s">
        <v>283</v>
      </c>
      <c r="F142" s="994"/>
    </row>
    <row r="143" spans="2:6" ht="15.75" thickBot="1">
      <c r="B143" s="259"/>
      <c r="C143" s="992"/>
      <c r="D143" s="1007"/>
      <c r="E143" s="993"/>
      <c r="F143" s="994"/>
    </row>
    <row r="144" spans="2:6" ht="17.25" customHeight="1" thickBot="1">
      <c r="B144" s="215" t="s">
        <v>14</v>
      </c>
      <c r="C144" s="995" t="s">
        <v>284</v>
      </c>
      <c r="D144" s="996"/>
      <c r="E144" s="996"/>
      <c r="F144" s="997"/>
    </row>
    <row r="145" spans="2:11" ht="15.75" thickBot="1">
      <c r="B145" s="215" t="s">
        <v>15</v>
      </c>
      <c r="C145" s="991" t="s">
        <v>169</v>
      </c>
      <c r="D145" s="984"/>
      <c r="E145" s="984"/>
      <c r="F145" s="985"/>
    </row>
    <row r="146" spans="2:11" ht="12.75" customHeight="1">
      <c r="B146" s="986"/>
      <c r="C146" s="230">
        <v>2021</v>
      </c>
      <c r="D146" s="230">
        <v>2022</v>
      </c>
      <c r="E146" s="230">
        <v>2023</v>
      </c>
      <c r="F146" s="230">
        <v>2024</v>
      </c>
    </row>
    <row r="147" spans="2:11" ht="12.75" customHeight="1" thickBot="1">
      <c r="B147" s="987"/>
      <c r="C147" s="395" t="s">
        <v>7</v>
      </c>
      <c r="D147" s="395" t="s">
        <v>8</v>
      </c>
      <c r="E147" s="395" t="s">
        <v>8</v>
      </c>
      <c r="F147" s="395" t="s">
        <v>8</v>
      </c>
    </row>
    <row r="148" spans="2:11" ht="15.75" thickBot="1">
      <c r="B148" s="215" t="s">
        <v>16</v>
      </c>
      <c r="C148" s="232">
        <v>3</v>
      </c>
      <c r="D148" s="232">
        <v>10</v>
      </c>
      <c r="E148" s="232">
        <v>10</v>
      </c>
      <c r="F148" s="232">
        <v>10</v>
      </c>
    </row>
    <row r="149" spans="2:11" ht="15.75" thickBot="1">
      <c r="B149" s="215" t="s">
        <v>17</v>
      </c>
      <c r="C149" s="232">
        <f>C167</f>
        <v>300</v>
      </c>
      <c r="D149" s="232">
        <f>D167</f>
        <v>600</v>
      </c>
      <c r="E149" s="232">
        <f>E167</f>
        <v>600</v>
      </c>
      <c r="F149" s="232">
        <f>F167</f>
        <v>600</v>
      </c>
    </row>
    <row r="150" spans="2:11" ht="15.75" thickBot="1">
      <c r="B150" s="215" t="s">
        <v>18</v>
      </c>
      <c r="C150" s="232">
        <f>C149/C148</f>
        <v>100</v>
      </c>
      <c r="D150" s="232">
        <f>D149/D148</f>
        <v>60</v>
      </c>
      <c r="E150" s="232">
        <f>E149/E148</f>
        <v>60</v>
      </c>
      <c r="F150" s="232">
        <f>F149/F148</f>
        <v>60</v>
      </c>
    </row>
    <row r="151" spans="2:11" ht="15.75" thickBot="1">
      <c r="B151" s="215" t="s">
        <v>19</v>
      </c>
      <c r="C151" s="309" t="s">
        <v>20</v>
      </c>
      <c r="D151" s="234">
        <f>D148/C148-1</f>
        <v>2.3333333333333335</v>
      </c>
      <c r="E151" s="234">
        <f t="shared" ref="E151:F153" si="3">E148/D148-1</f>
        <v>0</v>
      </c>
      <c r="F151" s="234">
        <f t="shared" si="3"/>
        <v>0</v>
      </c>
      <c r="H151" s="235"/>
      <c r="I151" s="235"/>
      <c r="J151" s="235"/>
      <c r="K151" s="235"/>
    </row>
    <row r="152" spans="2:11" ht="15.75" thickBot="1">
      <c r="B152" s="215" t="s">
        <v>21</v>
      </c>
      <c r="C152" s="309" t="s">
        <v>20</v>
      </c>
      <c r="D152" s="234">
        <f>D149/C149-1</f>
        <v>1</v>
      </c>
      <c r="E152" s="234">
        <f t="shared" si="3"/>
        <v>0</v>
      </c>
      <c r="F152" s="234">
        <f t="shared" si="3"/>
        <v>0</v>
      </c>
    </row>
    <row r="153" spans="2:11" ht="15.75" thickBot="1">
      <c r="B153" s="215" t="s">
        <v>22</v>
      </c>
      <c r="C153" s="309" t="s">
        <v>20</v>
      </c>
      <c r="D153" s="234">
        <f>D150/C150-1</f>
        <v>-0.4</v>
      </c>
      <c r="E153" s="234">
        <f t="shared" si="3"/>
        <v>0</v>
      </c>
      <c r="F153" s="234">
        <f t="shared" si="3"/>
        <v>0</v>
      </c>
    </row>
    <row r="154" spans="2:11" ht="15.75" thickBot="1">
      <c r="B154" s="988" t="s">
        <v>139</v>
      </c>
      <c r="C154" s="989"/>
      <c r="D154" s="989"/>
      <c r="E154" s="989"/>
      <c r="F154" s="990"/>
    </row>
    <row r="155" spans="2:11" ht="12.75" customHeight="1">
      <c r="B155" s="986"/>
      <c r="C155" s="230">
        <v>2020</v>
      </c>
      <c r="D155" s="230">
        <v>2021</v>
      </c>
      <c r="E155" s="230">
        <v>2022</v>
      </c>
      <c r="F155" s="230">
        <v>2023</v>
      </c>
    </row>
    <row r="156" spans="2:11" ht="14.25" customHeight="1" thickBot="1">
      <c r="B156" s="987"/>
      <c r="C156" s="395" t="s">
        <v>7</v>
      </c>
      <c r="D156" s="395" t="s">
        <v>8</v>
      </c>
      <c r="E156" s="395" t="s">
        <v>8</v>
      </c>
      <c r="F156" s="395" t="s">
        <v>8</v>
      </c>
    </row>
    <row r="157" spans="2:11" ht="15.75" thickBot="1">
      <c r="B157" s="236" t="s">
        <v>41</v>
      </c>
      <c r="C157" s="237">
        <f>C158+C159+C160+C161</f>
        <v>0</v>
      </c>
      <c r="D157" s="237">
        <f>D158+D159+D160+D161</f>
        <v>0</v>
      </c>
      <c r="E157" s="237">
        <f>E158+E159+E160+E161</f>
        <v>0</v>
      </c>
      <c r="F157" s="237">
        <f>F158+F159+F160+F161</f>
        <v>0</v>
      </c>
    </row>
    <row r="158" spans="2:11" ht="15.75" thickBot="1">
      <c r="B158" s="238" t="s">
        <v>154</v>
      </c>
      <c r="C158" s="237"/>
      <c r="D158" s="237"/>
      <c r="E158" s="237"/>
      <c r="F158" s="237"/>
    </row>
    <row r="159" spans="2:11" ht="15.75" thickBot="1">
      <c r="B159" s="238" t="s">
        <v>159</v>
      </c>
      <c r="C159" s="237"/>
      <c r="D159" s="237"/>
      <c r="E159" s="237"/>
      <c r="F159" s="237"/>
    </row>
    <row r="160" spans="2:11" ht="15.75" thickBot="1">
      <c r="B160" s="238" t="s">
        <v>160</v>
      </c>
      <c r="C160" s="237"/>
      <c r="D160" s="237"/>
      <c r="E160" s="237"/>
      <c r="F160" s="237"/>
    </row>
    <row r="161" spans="2:11" ht="15.75" thickBot="1">
      <c r="B161" s="238" t="s">
        <v>161</v>
      </c>
      <c r="C161" s="237"/>
      <c r="D161" s="237"/>
      <c r="E161" s="237"/>
      <c r="F161" s="237"/>
    </row>
    <row r="162" spans="2:11" ht="15.75" thickBot="1">
      <c r="B162" s="236" t="s">
        <v>42</v>
      </c>
      <c r="C162" s="240">
        <f>C163+C164+C165+C166</f>
        <v>300</v>
      </c>
      <c r="D162" s="240">
        <f>D163+D164+D165+D166</f>
        <v>600</v>
      </c>
      <c r="E162" s="240">
        <f>E163+E164+E165+E166</f>
        <v>600</v>
      </c>
      <c r="F162" s="240">
        <f>F163+F164+F165+F166</f>
        <v>600</v>
      </c>
    </row>
    <row r="163" spans="2:11" ht="15.75" thickBot="1">
      <c r="B163" s="238" t="s">
        <v>154</v>
      </c>
      <c r="C163" s="240">
        <v>300</v>
      </c>
      <c r="D163" s="237">
        <v>600</v>
      </c>
      <c r="E163" s="237">
        <v>600</v>
      </c>
      <c r="F163" s="237">
        <v>600</v>
      </c>
    </row>
    <row r="164" spans="2:11" ht="15.75" thickBot="1">
      <c r="B164" s="238" t="s">
        <v>159</v>
      </c>
      <c r="C164" s="240"/>
      <c r="D164" s="237"/>
      <c r="E164" s="237"/>
      <c r="F164" s="237"/>
    </row>
    <row r="165" spans="2:11" ht="15.75" thickBot="1">
      <c r="B165" s="238" t="s">
        <v>160</v>
      </c>
      <c r="C165" s="240"/>
      <c r="D165" s="237"/>
      <c r="E165" s="237"/>
      <c r="F165" s="237"/>
    </row>
    <row r="166" spans="2:11" ht="15.75" thickBot="1">
      <c r="B166" s="238" t="s">
        <v>161</v>
      </c>
      <c r="C166" s="240"/>
      <c r="D166" s="237"/>
      <c r="E166" s="237"/>
      <c r="F166" s="237"/>
    </row>
    <row r="167" spans="2:11" ht="15.75" thickBot="1">
      <c r="B167" s="260" t="s">
        <v>30</v>
      </c>
      <c r="C167" s="240">
        <f>C157+C162</f>
        <v>300</v>
      </c>
      <c r="D167" s="240">
        <f>D157+D162</f>
        <v>600</v>
      </c>
      <c r="E167" s="240">
        <f>E157+E162</f>
        <v>600</v>
      </c>
      <c r="F167" s="240">
        <f>F157+F162</f>
        <v>600</v>
      </c>
    </row>
    <row r="168" spans="2:11" ht="34.5" thickBot="1">
      <c r="B168" s="227" t="s">
        <v>32</v>
      </c>
      <c r="C168" s="227" t="s">
        <v>285</v>
      </c>
      <c r="D168" s="374" t="s">
        <v>156</v>
      </c>
      <c r="E168" s="993" t="s">
        <v>286</v>
      </c>
      <c r="F168" s="994"/>
    </row>
    <row r="169" spans="2:11" ht="27.75" customHeight="1" thickBot="1">
      <c r="B169" s="215" t="s">
        <v>14</v>
      </c>
      <c r="C169" s="995" t="s">
        <v>93</v>
      </c>
      <c r="D169" s="996"/>
      <c r="E169" s="996"/>
      <c r="F169" s="997"/>
    </row>
    <row r="170" spans="2:11" ht="15.75" thickBot="1">
      <c r="B170" s="215" t="s">
        <v>15</v>
      </c>
      <c r="C170" s="991" t="s">
        <v>287</v>
      </c>
      <c r="D170" s="984"/>
      <c r="E170" s="984"/>
      <c r="F170" s="985"/>
    </row>
    <row r="171" spans="2:11" ht="12.75" customHeight="1">
      <c r="B171" s="986"/>
      <c r="C171" s="230">
        <v>2021</v>
      </c>
      <c r="D171" s="230">
        <v>2022</v>
      </c>
      <c r="E171" s="230">
        <v>2023</v>
      </c>
      <c r="F171" s="230">
        <v>2024</v>
      </c>
    </row>
    <row r="172" spans="2:11" ht="15" customHeight="1" thickBot="1">
      <c r="B172" s="987"/>
      <c r="C172" s="395" t="s">
        <v>7</v>
      </c>
      <c r="D172" s="395" t="s">
        <v>8</v>
      </c>
      <c r="E172" s="395" t="s">
        <v>8</v>
      </c>
      <c r="F172" s="395" t="s">
        <v>8</v>
      </c>
    </row>
    <row r="173" spans="2:11" ht="15.75" thickBot="1">
      <c r="B173" s="215" t="s">
        <v>16</v>
      </c>
      <c r="C173" s="309">
        <v>15</v>
      </c>
      <c r="D173" s="309">
        <v>5</v>
      </c>
      <c r="E173" s="309">
        <v>5</v>
      </c>
      <c r="F173" s="309">
        <v>5</v>
      </c>
    </row>
    <row r="174" spans="2:11" ht="15.75" thickBot="1">
      <c r="B174" s="215" t="s">
        <v>17</v>
      </c>
      <c r="C174" s="232">
        <f>C192</f>
        <v>700</v>
      </c>
      <c r="D174" s="232">
        <f>D192</f>
        <v>400</v>
      </c>
      <c r="E174" s="232">
        <f>E192</f>
        <v>400</v>
      </c>
      <c r="F174" s="232">
        <f>F192</f>
        <v>400</v>
      </c>
    </row>
    <row r="175" spans="2:11" ht="15.75" thickBot="1">
      <c r="B175" s="215" t="s">
        <v>18</v>
      </c>
      <c r="C175" s="232">
        <f>C174/C173</f>
        <v>46.666666666666664</v>
      </c>
      <c r="D175" s="232">
        <f>D174/D173</f>
        <v>80</v>
      </c>
      <c r="E175" s="232">
        <f>E174/E173</f>
        <v>80</v>
      </c>
      <c r="F175" s="232">
        <f>F174/F173</f>
        <v>80</v>
      </c>
    </row>
    <row r="176" spans="2:11" ht="15.75" thickBot="1">
      <c r="B176" s="215" t="s">
        <v>19</v>
      </c>
      <c r="C176" s="309" t="s">
        <v>20</v>
      </c>
      <c r="D176" s="234">
        <f>D173/C173-1</f>
        <v>-0.66666666666666674</v>
      </c>
      <c r="E176" s="234">
        <f t="shared" ref="E176:F178" si="4">E173/D173-1</f>
        <v>0</v>
      </c>
      <c r="F176" s="234">
        <f t="shared" si="4"/>
        <v>0</v>
      </c>
      <c r="H176" s="235"/>
      <c r="I176" s="235"/>
      <c r="J176" s="235"/>
      <c r="K176" s="235"/>
    </row>
    <row r="177" spans="2:6" ht="15.75" thickBot="1">
      <c r="B177" s="215" t="s">
        <v>21</v>
      </c>
      <c r="C177" s="309" t="s">
        <v>20</v>
      </c>
      <c r="D177" s="234">
        <f>D174/C174-1</f>
        <v>-0.4285714285714286</v>
      </c>
      <c r="E177" s="234">
        <f t="shared" si="4"/>
        <v>0</v>
      </c>
      <c r="F177" s="234">
        <f t="shared" si="4"/>
        <v>0</v>
      </c>
    </row>
    <row r="178" spans="2:6" ht="15.75" thickBot="1">
      <c r="B178" s="215" t="s">
        <v>22</v>
      </c>
      <c r="C178" s="309" t="s">
        <v>20</v>
      </c>
      <c r="D178" s="234">
        <f>D175/C175-1</f>
        <v>0.71428571428571441</v>
      </c>
      <c r="E178" s="234">
        <f t="shared" si="4"/>
        <v>0</v>
      </c>
      <c r="F178" s="234">
        <f t="shared" si="4"/>
        <v>0</v>
      </c>
    </row>
    <row r="179" spans="2:6" ht="15.75" thickBot="1">
      <c r="B179" s="988" t="s">
        <v>363</v>
      </c>
      <c r="C179" s="989"/>
      <c r="D179" s="989"/>
      <c r="E179" s="989"/>
      <c r="F179" s="990"/>
    </row>
    <row r="180" spans="2:6" ht="12.75" customHeight="1">
      <c r="B180" s="986"/>
      <c r="C180" s="230">
        <v>2021</v>
      </c>
      <c r="D180" s="230">
        <v>2022</v>
      </c>
      <c r="E180" s="230">
        <v>2023</v>
      </c>
      <c r="F180" s="230">
        <v>2024</v>
      </c>
    </row>
    <row r="181" spans="2:6" ht="9" customHeight="1" thickBot="1">
      <c r="B181" s="987"/>
      <c r="C181" s="395" t="s">
        <v>7</v>
      </c>
      <c r="D181" s="395" t="s">
        <v>8</v>
      </c>
      <c r="E181" s="395" t="s">
        <v>8</v>
      </c>
      <c r="F181" s="395" t="s">
        <v>8</v>
      </c>
    </row>
    <row r="182" spans="2:6" ht="15.75" thickBot="1">
      <c r="B182" s="236" t="s">
        <v>41</v>
      </c>
      <c r="C182" s="237">
        <f>C183+C184+C185+C186</f>
        <v>0</v>
      </c>
      <c r="D182" s="237">
        <f>D183+D184+D185+D186</f>
        <v>0</v>
      </c>
      <c r="E182" s="237">
        <f>E183+E184+E185+E186</f>
        <v>0</v>
      </c>
      <c r="F182" s="237">
        <f>F183+F184+F185+F186</f>
        <v>0</v>
      </c>
    </row>
    <row r="183" spans="2:6" ht="15.75" thickBot="1">
      <c r="B183" s="238" t="s">
        <v>154</v>
      </c>
      <c r="C183" s="237"/>
      <c r="D183" s="237"/>
      <c r="E183" s="237"/>
      <c r="F183" s="237"/>
    </row>
    <row r="184" spans="2:6" ht="15.75" thickBot="1">
      <c r="B184" s="238" t="s">
        <v>159</v>
      </c>
      <c r="C184" s="237"/>
      <c r="D184" s="237"/>
      <c r="E184" s="237"/>
      <c r="F184" s="237"/>
    </row>
    <row r="185" spans="2:6" ht="15.75" thickBot="1">
      <c r="B185" s="238" t="s">
        <v>160</v>
      </c>
      <c r="C185" s="237"/>
      <c r="D185" s="237"/>
      <c r="E185" s="237"/>
      <c r="F185" s="237"/>
    </row>
    <row r="186" spans="2:6" ht="15.75" thickBot="1">
      <c r="B186" s="238" t="s">
        <v>161</v>
      </c>
      <c r="C186" s="237"/>
      <c r="D186" s="237"/>
      <c r="E186" s="237"/>
      <c r="F186" s="237"/>
    </row>
    <row r="187" spans="2:6" ht="15.75" thickBot="1">
      <c r="B187" s="236" t="s">
        <v>42</v>
      </c>
      <c r="C187" s="240">
        <f>C188+C189+C190+C191</f>
        <v>700</v>
      </c>
      <c r="D187" s="240">
        <f>D188+D189+D190+D191</f>
        <v>400</v>
      </c>
      <c r="E187" s="240">
        <f>E188+E189+E190+E191</f>
        <v>400</v>
      </c>
      <c r="F187" s="240">
        <f>F188+F189+F190+F191</f>
        <v>400</v>
      </c>
    </row>
    <row r="188" spans="2:6" ht="15.75" thickBot="1">
      <c r="B188" s="238" t="s">
        <v>154</v>
      </c>
      <c r="C188" s="240">
        <v>700</v>
      </c>
      <c r="D188" s="241">
        <v>400</v>
      </c>
      <c r="E188" s="237">
        <v>400</v>
      </c>
      <c r="F188" s="237">
        <v>400</v>
      </c>
    </row>
    <row r="189" spans="2:6" ht="15.75" thickBot="1">
      <c r="B189" s="238" t="s">
        <v>159</v>
      </c>
      <c r="C189" s="240"/>
      <c r="D189" s="237"/>
      <c r="E189" s="237"/>
      <c r="F189" s="237"/>
    </row>
    <row r="190" spans="2:6" ht="15.75" thickBot="1">
      <c r="B190" s="238" t="s">
        <v>160</v>
      </c>
      <c r="C190" s="240"/>
      <c r="D190" s="237"/>
      <c r="E190" s="237"/>
      <c r="F190" s="237"/>
    </row>
    <row r="191" spans="2:6" ht="15.75" thickBot="1">
      <c r="B191" s="238" t="s">
        <v>161</v>
      </c>
      <c r="C191" s="240"/>
      <c r="D191" s="237"/>
      <c r="E191" s="237"/>
      <c r="F191" s="237"/>
    </row>
    <row r="192" spans="2:6" ht="15.75" thickBot="1">
      <c r="B192" s="260" t="s">
        <v>162</v>
      </c>
      <c r="C192" s="240">
        <f>C182+C187</f>
        <v>700</v>
      </c>
      <c r="D192" s="240">
        <f>D182+D187</f>
        <v>400</v>
      </c>
      <c r="E192" s="240">
        <f>E182+E187</f>
        <v>400</v>
      </c>
      <c r="F192" s="240">
        <f>F182+F187</f>
        <v>400</v>
      </c>
    </row>
    <row r="193" spans="2:11" ht="61.5" customHeight="1" thickBot="1">
      <c r="B193" s="227" t="s">
        <v>34</v>
      </c>
      <c r="C193" s="227" t="s">
        <v>1730</v>
      </c>
      <c r="D193" s="376" t="s">
        <v>156</v>
      </c>
      <c r="E193" s="1008" t="s">
        <v>1729</v>
      </c>
      <c r="F193" s="1010"/>
    </row>
    <row r="194" spans="2:11" ht="26.25" customHeight="1" thickBot="1">
      <c r="B194" s="215" t="s">
        <v>14</v>
      </c>
      <c r="C194" s="995" t="s">
        <v>1728</v>
      </c>
      <c r="D194" s="996"/>
      <c r="E194" s="996"/>
      <c r="F194" s="997"/>
    </row>
    <row r="195" spans="2:11" ht="15.75" thickBot="1">
      <c r="B195" s="215" t="s">
        <v>15</v>
      </c>
      <c r="C195" s="991" t="s">
        <v>1727</v>
      </c>
      <c r="D195" s="984"/>
      <c r="E195" s="984"/>
      <c r="F195" s="985"/>
    </row>
    <row r="196" spans="2:11">
      <c r="B196" s="986"/>
      <c r="C196" s="230">
        <v>2021</v>
      </c>
      <c r="D196" s="230">
        <v>2022</v>
      </c>
      <c r="E196" s="230">
        <v>2023</v>
      </c>
      <c r="F196" s="230">
        <v>2024</v>
      </c>
    </row>
    <row r="197" spans="2:11" ht="15.75" thickBot="1">
      <c r="B197" s="987"/>
      <c r="C197" s="395" t="s">
        <v>7</v>
      </c>
      <c r="D197" s="395" t="s">
        <v>8</v>
      </c>
      <c r="E197" s="395" t="s">
        <v>8</v>
      </c>
      <c r="F197" s="395" t="s">
        <v>8</v>
      </c>
    </row>
    <row r="198" spans="2:11" ht="15.75" thickBot="1">
      <c r="B198" s="215" t="s">
        <v>16</v>
      </c>
      <c r="C198" s="215">
        <v>1</v>
      </c>
      <c r="D198" s="215">
        <v>0</v>
      </c>
      <c r="E198" s="215">
        <v>0</v>
      </c>
      <c r="F198" s="215">
        <v>0</v>
      </c>
    </row>
    <row r="199" spans="2:11" ht="15.75" thickBot="1">
      <c r="B199" s="215" t="s">
        <v>17</v>
      </c>
      <c r="C199" s="232">
        <f>C217</f>
        <v>3000</v>
      </c>
      <c r="D199" s="232">
        <f>D217</f>
        <v>0</v>
      </c>
      <c r="E199" s="232">
        <f>E217</f>
        <v>0</v>
      </c>
      <c r="F199" s="232">
        <f>F217</f>
        <v>0</v>
      </c>
    </row>
    <row r="200" spans="2:11" ht="15.75" thickBot="1">
      <c r="B200" s="215" t="s">
        <v>18</v>
      </c>
      <c r="C200" s="232">
        <f>C199/C198</f>
        <v>3000</v>
      </c>
      <c r="D200" s="232" t="e">
        <f>D199/D198</f>
        <v>#DIV/0!</v>
      </c>
      <c r="E200" s="232" t="e">
        <f>E199/E198</f>
        <v>#DIV/0!</v>
      </c>
      <c r="F200" s="232" t="e">
        <f>F199/F198</f>
        <v>#DIV/0!</v>
      </c>
    </row>
    <row r="201" spans="2:11" ht="15.75" thickBot="1">
      <c r="B201" s="215" t="s">
        <v>19</v>
      </c>
      <c r="C201" s="309" t="s">
        <v>20</v>
      </c>
      <c r="D201" s="234">
        <f>D198/C198-1</f>
        <v>-1</v>
      </c>
      <c r="E201" s="234" t="e">
        <f t="shared" ref="E201:F203" si="5">E198/D198-1</f>
        <v>#DIV/0!</v>
      </c>
      <c r="F201" s="234" t="e">
        <f t="shared" si="5"/>
        <v>#DIV/0!</v>
      </c>
      <c r="H201" s="235"/>
      <c r="I201" s="235"/>
      <c r="J201" s="235"/>
      <c r="K201" s="235"/>
    </row>
    <row r="202" spans="2:11" ht="15.75" thickBot="1">
      <c r="B202" s="215" t="s">
        <v>21</v>
      </c>
      <c r="C202" s="309" t="s">
        <v>20</v>
      </c>
      <c r="D202" s="234">
        <f>D199/C199-1</f>
        <v>-1</v>
      </c>
      <c r="E202" s="234" t="e">
        <f t="shared" si="5"/>
        <v>#DIV/0!</v>
      </c>
      <c r="F202" s="234" t="e">
        <f t="shared" si="5"/>
        <v>#DIV/0!</v>
      </c>
    </row>
    <row r="203" spans="2:11" ht="15.75" thickBot="1">
      <c r="B203" s="215" t="s">
        <v>22</v>
      </c>
      <c r="C203" s="309" t="s">
        <v>20</v>
      </c>
      <c r="D203" s="234" t="e">
        <f>D200/C200-1</f>
        <v>#DIV/0!</v>
      </c>
      <c r="E203" s="234" t="e">
        <f t="shared" si="5"/>
        <v>#DIV/0!</v>
      </c>
      <c r="F203" s="234" t="e">
        <f t="shared" si="5"/>
        <v>#DIV/0!</v>
      </c>
    </row>
    <row r="204" spans="2:11" ht="15.75" thickBot="1">
      <c r="B204" s="988" t="s">
        <v>1726</v>
      </c>
      <c r="C204" s="989"/>
      <c r="D204" s="989"/>
      <c r="E204" s="989"/>
      <c r="F204" s="990"/>
    </row>
    <row r="205" spans="2:11">
      <c r="B205" s="986"/>
      <c r="C205" s="230">
        <v>2021</v>
      </c>
      <c r="D205" s="230">
        <v>2022</v>
      </c>
      <c r="E205" s="230">
        <v>2023</v>
      </c>
      <c r="F205" s="230">
        <v>2024</v>
      </c>
    </row>
    <row r="206" spans="2:11" ht="15.75" thickBot="1">
      <c r="B206" s="987"/>
      <c r="C206" s="395" t="s">
        <v>7</v>
      </c>
      <c r="D206" s="395" t="s">
        <v>8</v>
      </c>
      <c r="E206" s="395" t="s">
        <v>8</v>
      </c>
      <c r="F206" s="395" t="s">
        <v>8</v>
      </c>
    </row>
    <row r="207" spans="2:11" ht="15.75" thickBot="1">
      <c r="B207" s="236" t="s">
        <v>41</v>
      </c>
      <c r="C207" s="237">
        <f>C208+C209+C210+C211</f>
        <v>0</v>
      </c>
      <c r="D207" s="237">
        <f>D208+D209+D210+D211</f>
        <v>0</v>
      </c>
      <c r="E207" s="237">
        <f>E208+E209+E210+E211</f>
        <v>0</v>
      </c>
      <c r="F207" s="237">
        <f>F208+F209+F210+F211</f>
        <v>0</v>
      </c>
    </row>
    <row r="208" spans="2:11" ht="15.75" thickBot="1">
      <c r="B208" s="238" t="s">
        <v>154</v>
      </c>
      <c r="C208" s="237"/>
      <c r="D208" s="237"/>
      <c r="E208" s="237"/>
      <c r="F208" s="237"/>
    </row>
    <row r="209" spans="2:6" ht="15.75" thickBot="1">
      <c r="B209" s="238" t="s">
        <v>159</v>
      </c>
      <c r="C209" s="237"/>
      <c r="D209" s="237"/>
      <c r="E209" s="237"/>
      <c r="F209" s="237"/>
    </row>
    <row r="210" spans="2:6" ht="15.75" thickBot="1">
      <c r="B210" s="238" t="s">
        <v>160</v>
      </c>
      <c r="C210" s="237"/>
      <c r="D210" s="237"/>
      <c r="E210" s="237"/>
      <c r="F210" s="237"/>
    </row>
    <row r="211" spans="2:6" ht="15.75" thickBot="1">
      <c r="B211" s="238" t="s">
        <v>161</v>
      </c>
      <c r="C211" s="237"/>
      <c r="D211" s="237"/>
      <c r="E211" s="237"/>
      <c r="F211" s="237"/>
    </row>
    <row r="212" spans="2:6" ht="15.75" thickBot="1">
      <c r="B212" s="236" t="s">
        <v>42</v>
      </c>
      <c r="C212" s="240">
        <f>C213+C214+C215+C216</f>
        <v>3000</v>
      </c>
      <c r="D212" s="240">
        <f>D213+D214+D215+D216</f>
        <v>0</v>
      </c>
      <c r="E212" s="240">
        <f>E213+E214+E215+E216</f>
        <v>0</v>
      </c>
      <c r="F212" s="240">
        <f>F213+F214+F215+F216</f>
        <v>0</v>
      </c>
    </row>
    <row r="213" spans="2:6" ht="15.75" thickBot="1">
      <c r="B213" s="238" t="s">
        <v>154</v>
      </c>
      <c r="C213" s="240">
        <v>3000</v>
      </c>
      <c r="D213" s="237">
        <v>0</v>
      </c>
      <c r="E213" s="237">
        <v>0</v>
      </c>
      <c r="F213" s="237">
        <v>0</v>
      </c>
    </row>
    <row r="214" spans="2:6" ht="15.75" thickBot="1">
      <c r="B214" s="238" t="s">
        <v>159</v>
      </c>
      <c r="C214" s="240"/>
      <c r="D214" s="237"/>
      <c r="E214" s="237"/>
      <c r="F214" s="237"/>
    </row>
    <row r="215" spans="2:6" ht="15.75" thickBot="1">
      <c r="B215" s="238" t="s">
        <v>160</v>
      </c>
      <c r="C215" s="240"/>
      <c r="D215" s="237"/>
      <c r="E215" s="237"/>
      <c r="F215" s="237"/>
    </row>
    <row r="216" spans="2:6" ht="15.75" thickBot="1">
      <c r="B216" s="238" t="s">
        <v>161</v>
      </c>
      <c r="C216" s="240"/>
      <c r="D216" s="237"/>
      <c r="E216" s="237"/>
      <c r="F216" s="237"/>
    </row>
    <row r="217" spans="2:6" ht="15.75" thickBot="1">
      <c r="B217" s="247" t="s">
        <v>171</v>
      </c>
      <c r="C217" s="240">
        <f>C207+C212</f>
        <v>3000</v>
      </c>
      <c r="D217" s="240">
        <f>D207+D212</f>
        <v>0</v>
      </c>
      <c r="E217" s="240">
        <f>E207+E212</f>
        <v>0</v>
      </c>
      <c r="F217" s="240">
        <f>F207+F212</f>
        <v>0</v>
      </c>
    </row>
    <row r="218" spans="2:6" ht="21" customHeight="1" thickBot="1">
      <c r="B218" s="379" t="s">
        <v>43</v>
      </c>
      <c r="C218" s="992"/>
      <c r="D218" s="993"/>
      <c r="E218" s="993"/>
      <c r="F218" s="994"/>
    </row>
    <row r="219" spans="2:6" ht="34.5" hidden="1" thickBot="1">
      <c r="B219" s="227" t="s">
        <v>117</v>
      </c>
      <c r="C219" s="375"/>
      <c r="D219" s="376" t="s">
        <v>156</v>
      </c>
      <c r="E219" s="377"/>
      <c r="F219" s="378"/>
    </row>
    <row r="220" spans="2:6" ht="17.25" hidden="1" customHeight="1" thickBot="1">
      <c r="B220" s="215" t="s">
        <v>14</v>
      </c>
      <c r="C220" s="995"/>
      <c r="D220" s="996"/>
      <c r="E220" s="996"/>
      <c r="F220" s="997"/>
    </row>
    <row r="221" spans="2:6" ht="15.75" hidden="1" thickBot="1">
      <c r="B221" s="215" t="s">
        <v>15</v>
      </c>
      <c r="C221" s="983"/>
      <c r="D221" s="984"/>
      <c r="E221" s="984"/>
      <c r="F221" s="985"/>
    </row>
    <row r="222" spans="2:6" ht="12.75" hidden="1" customHeight="1">
      <c r="B222" s="986"/>
      <c r="C222" s="230">
        <v>2019</v>
      </c>
      <c r="D222" s="230">
        <v>2020</v>
      </c>
      <c r="E222" s="230">
        <v>2021</v>
      </c>
      <c r="F222" s="230">
        <v>2022</v>
      </c>
    </row>
    <row r="223" spans="2:6" ht="9" hidden="1" customHeight="1" thickBot="1">
      <c r="B223" s="987"/>
      <c r="C223" s="395" t="s">
        <v>7</v>
      </c>
      <c r="D223" s="395" t="s">
        <v>8</v>
      </c>
      <c r="E223" s="395" t="s">
        <v>8</v>
      </c>
      <c r="F223" s="395" t="s">
        <v>8</v>
      </c>
    </row>
    <row r="224" spans="2:6" ht="15.75" hidden="1" thickBot="1">
      <c r="B224" s="215" t="s">
        <v>16</v>
      </c>
      <c r="C224" s="215">
        <v>0</v>
      </c>
      <c r="D224" s="309">
        <v>0</v>
      </c>
      <c r="E224" s="309">
        <v>0</v>
      </c>
      <c r="F224" s="215">
        <v>0</v>
      </c>
    </row>
    <row r="225" spans="2:11" ht="15.75" hidden="1" thickBot="1">
      <c r="B225" s="215" t="s">
        <v>17</v>
      </c>
      <c r="C225" s="232">
        <f>C243</f>
        <v>0</v>
      </c>
      <c r="D225" s="232">
        <f>D243</f>
        <v>0</v>
      </c>
      <c r="E225" s="232">
        <f>E243</f>
        <v>0</v>
      </c>
      <c r="F225" s="232">
        <f>F243</f>
        <v>0</v>
      </c>
    </row>
    <row r="226" spans="2:11" ht="15.75" hidden="1" thickBot="1">
      <c r="B226" s="215" t="s">
        <v>18</v>
      </c>
      <c r="C226" s="232" t="e">
        <f>C225/C224</f>
        <v>#DIV/0!</v>
      </c>
      <c r="D226" s="232" t="e">
        <f>D225/D224</f>
        <v>#DIV/0!</v>
      </c>
      <c r="E226" s="232" t="e">
        <f>E225/E224</f>
        <v>#DIV/0!</v>
      </c>
      <c r="F226" s="232" t="e">
        <f>F225/F224</f>
        <v>#DIV/0!</v>
      </c>
    </row>
    <row r="227" spans="2:11" ht="15.75" hidden="1" thickBot="1">
      <c r="B227" s="215" t="s">
        <v>19</v>
      </c>
      <c r="C227" s="309" t="s">
        <v>20</v>
      </c>
      <c r="D227" s="234" t="e">
        <f>D224/C224-1</f>
        <v>#DIV/0!</v>
      </c>
      <c r="E227" s="234" t="e">
        <f t="shared" ref="E227:F229" si="6">E224/D224-1</f>
        <v>#DIV/0!</v>
      </c>
      <c r="F227" s="234" t="e">
        <f t="shared" si="6"/>
        <v>#DIV/0!</v>
      </c>
      <c r="H227" s="235"/>
      <c r="I227" s="235"/>
      <c r="J227" s="235"/>
      <c r="K227" s="235"/>
    </row>
    <row r="228" spans="2:11" ht="15.75" hidden="1" thickBot="1">
      <c r="B228" s="215" t="s">
        <v>21</v>
      </c>
      <c r="C228" s="309" t="s">
        <v>20</v>
      </c>
      <c r="D228" s="234" t="e">
        <f>D225/C225-1</f>
        <v>#DIV/0!</v>
      </c>
      <c r="E228" s="234" t="e">
        <f t="shared" si="6"/>
        <v>#DIV/0!</v>
      </c>
      <c r="F228" s="234" t="e">
        <f t="shared" si="6"/>
        <v>#DIV/0!</v>
      </c>
    </row>
    <row r="229" spans="2:11" ht="15.75" hidden="1" thickBot="1">
      <c r="B229" s="215" t="s">
        <v>22</v>
      </c>
      <c r="C229" s="309" t="s">
        <v>20</v>
      </c>
      <c r="D229" s="234" t="e">
        <f>D226/C226-1</f>
        <v>#DIV/0!</v>
      </c>
      <c r="E229" s="234" t="e">
        <f t="shared" si="6"/>
        <v>#DIV/0!</v>
      </c>
      <c r="F229" s="234" t="e">
        <f t="shared" si="6"/>
        <v>#DIV/0!</v>
      </c>
    </row>
    <row r="230" spans="2:11" ht="15.75" hidden="1" thickBot="1">
      <c r="B230" s="988" t="s">
        <v>365</v>
      </c>
      <c r="C230" s="989"/>
      <c r="D230" s="989"/>
      <c r="E230" s="989"/>
      <c r="F230" s="990"/>
    </row>
    <row r="231" spans="2:11" ht="12.75" hidden="1" customHeight="1">
      <c r="B231" s="986"/>
      <c r="C231" s="230">
        <v>2019</v>
      </c>
      <c r="D231" s="230">
        <v>2020</v>
      </c>
      <c r="E231" s="230">
        <v>2021</v>
      </c>
      <c r="F231" s="230">
        <v>2022</v>
      </c>
    </row>
    <row r="232" spans="2:11" ht="9" hidden="1" customHeight="1" thickBot="1">
      <c r="B232" s="987"/>
      <c r="C232" s="395" t="s">
        <v>7</v>
      </c>
      <c r="D232" s="395" t="s">
        <v>8</v>
      </c>
      <c r="E232" s="395" t="s">
        <v>8</v>
      </c>
      <c r="F232" s="395" t="s">
        <v>8</v>
      </c>
    </row>
    <row r="233" spans="2:11" ht="15.75" hidden="1" thickBot="1">
      <c r="B233" s="236" t="s">
        <v>41</v>
      </c>
      <c r="C233" s="237">
        <f>C234+C235+C236+C237</f>
        <v>0</v>
      </c>
      <c r="D233" s="237">
        <f>D234+D235+D236+D237</f>
        <v>0</v>
      </c>
      <c r="E233" s="237">
        <f>E234+E235+E236+E237</f>
        <v>0</v>
      </c>
      <c r="F233" s="237">
        <f>F234+F235+F236+F237</f>
        <v>0</v>
      </c>
    </row>
    <row r="234" spans="2:11" ht="15.75" hidden="1" thickBot="1">
      <c r="B234" s="238" t="s">
        <v>154</v>
      </c>
      <c r="C234" s="237"/>
      <c r="D234" s="237"/>
      <c r="E234" s="237"/>
      <c r="F234" s="237"/>
    </row>
    <row r="235" spans="2:11" ht="15.75" hidden="1" thickBot="1">
      <c r="B235" s="238" t="s">
        <v>159</v>
      </c>
      <c r="C235" s="237"/>
      <c r="D235" s="237"/>
      <c r="E235" s="237"/>
      <c r="F235" s="237"/>
    </row>
    <row r="236" spans="2:11" ht="15.75" hidden="1" thickBot="1">
      <c r="B236" s="238" t="s">
        <v>160</v>
      </c>
      <c r="C236" s="237"/>
      <c r="D236" s="237"/>
      <c r="E236" s="237"/>
      <c r="F236" s="237"/>
    </row>
    <row r="237" spans="2:11" ht="15.75" hidden="1" thickBot="1">
      <c r="B237" s="238" t="s">
        <v>161</v>
      </c>
      <c r="C237" s="237"/>
      <c r="D237" s="237"/>
      <c r="E237" s="237"/>
      <c r="F237" s="237"/>
    </row>
    <row r="238" spans="2:11" ht="15.75" hidden="1" thickBot="1">
      <c r="B238" s="236" t="s">
        <v>42</v>
      </c>
      <c r="C238" s="240">
        <f>C239+C240+C241+C242</f>
        <v>0</v>
      </c>
      <c r="D238" s="240">
        <f>D239+D240+D241+D242</f>
        <v>0</v>
      </c>
      <c r="E238" s="240">
        <f>E239+E240+E241+E242</f>
        <v>0</v>
      </c>
      <c r="F238" s="240">
        <f>F239+F240+F241+F242</f>
        <v>0</v>
      </c>
    </row>
    <row r="239" spans="2:11" ht="15.75" hidden="1" thickBot="1">
      <c r="B239" s="238" t="s">
        <v>154</v>
      </c>
      <c r="C239" s="240"/>
      <c r="D239" s="240">
        <v>0</v>
      </c>
      <c r="E239" s="240">
        <v>0</v>
      </c>
      <c r="F239" s="240"/>
    </row>
    <row r="240" spans="2:11" ht="15.75" hidden="1" thickBot="1">
      <c r="B240" s="238" t="s">
        <v>159</v>
      </c>
      <c r="C240" s="240"/>
      <c r="D240" s="240"/>
      <c r="E240" s="240"/>
      <c r="F240" s="240"/>
    </row>
    <row r="241" spans="2:11" ht="15.75" hidden="1" thickBot="1">
      <c r="B241" s="238" t="s">
        <v>160</v>
      </c>
      <c r="C241" s="240"/>
      <c r="D241" s="240"/>
      <c r="E241" s="240"/>
      <c r="F241" s="240"/>
    </row>
    <row r="242" spans="2:11" ht="15.75" hidden="1" thickBot="1">
      <c r="B242" s="238" t="s">
        <v>161</v>
      </c>
      <c r="C242" s="240"/>
      <c r="D242" s="240"/>
      <c r="E242" s="240"/>
      <c r="F242" s="240"/>
    </row>
    <row r="243" spans="2:11" ht="15" hidden="1" customHeight="1" thickBot="1">
      <c r="B243" s="247" t="s">
        <v>47</v>
      </c>
      <c r="C243" s="240">
        <f>C233+C238</f>
        <v>0</v>
      </c>
      <c r="D243" s="240">
        <f>D233+D238</f>
        <v>0</v>
      </c>
      <c r="E243" s="240">
        <f>E233+E238</f>
        <v>0</v>
      </c>
      <c r="F243" s="240">
        <f>F233+F238</f>
        <v>0</v>
      </c>
    </row>
    <row r="244" spans="2:11" ht="15.75" hidden="1" thickBot="1">
      <c r="B244" s="998" t="s">
        <v>44</v>
      </c>
      <c r="C244" s="999"/>
      <c r="D244" s="999"/>
      <c r="E244" s="999"/>
      <c r="F244" s="1000"/>
    </row>
    <row r="245" spans="2:11" ht="15.75" hidden="1" thickBot="1">
      <c r="B245" s="998" t="s">
        <v>45</v>
      </c>
      <c r="C245" s="999"/>
      <c r="D245" s="999"/>
      <c r="E245" s="999"/>
      <c r="F245" s="1000"/>
    </row>
    <row r="246" spans="2:11" ht="15.75" hidden="1" thickBot="1">
      <c r="B246" s="227" t="s">
        <v>48</v>
      </c>
      <c r="C246" s="1154"/>
      <c r="D246" s="1155"/>
      <c r="E246" s="1155"/>
      <c r="F246" s="1156"/>
    </row>
    <row r="247" spans="2:11" ht="30.75" hidden="1" customHeight="1" thickBot="1">
      <c r="B247" s="227" t="s">
        <v>68</v>
      </c>
      <c r="C247" s="227"/>
      <c r="D247" s="374" t="s">
        <v>156</v>
      </c>
      <c r="E247" s="993"/>
      <c r="F247" s="994"/>
      <c r="H247" s="953" t="s">
        <v>362</v>
      </c>
      <c r="I247" s="954"/>
      <c r="J247" s="954"/>
      <c r="K247" s="954"/>
    </row>
    <row r="248" spans="2:11" ht="15.75" hidden="1" thickBot="1">
      <c r="B248" s="259"/>
      <c r="C248" s="992"/>
      <c r="D248" s="1007"/>
      <c r="E248" s="993"/>
      <c r="F248" s="994"/>
      <c r="H248" s="956"/>
      <c r="I248" s="957"/>
      <c r="J248" s="957"/>
      <c r="K248" s="957"/>
    </row>
    <row r="249" spans="2:11" ht="17.25" hidden="1" customHeight="1" thickBot="1">
      <c r="B249" s="215" t="s">
        <v>14</v>
      </c>
      <c r="C249" s="995"/>
      <c r="D249" s="996"/>
      <c r="E249" s="996"/>
      <c r="F249" s="997"/>
      <c r="H249" s="959"/>
      <c r="I249" s="960"/>
      <c r="J249" s="960"/>
      <c r="K249" s="960"/>
    </row>
    <row r="250" spans="2:11" ht="15.75" hidden="1" thickBot="1">
      <c r="B250" s="215" t="s">
        <v>15</v>
      </c>
      <c r="C250" s="991"/>
      <c r="D250" s="984"/>
      <c r="E250" s="984"/>
      <c r="F250" s="985"/>
    </row>
    <row r="251" spans="2:11" ht="12.75" hidden="1" customHeight="1" thickBot="1">
      <c r="B251" s="986"/>
      <c r="C251" s="230">
        <v>2019</v>
      </c>
      <c r="D251" s="230">
        <v>2020</v>
      </c>
      <c r="E251" s="230">
        <v>2021</v>
      </c>
      <c r="F251" s="230">
        <v>2022</v>
      </c>
    </row>
    <row r="252" spans="2:11" ht="9" hidden="1" customHeight="1" thickBot="1">
      <c r="B252" s="987"/>
      <c r="C252" s="395" t="s">
        <v>7</v>
      </c>
      <c r="D252" s="395" t="s">
        <v>8</v>
      </c>
      <c r="E252" s="395" t="s">
        <v>8</v>
      </c>
      <c r="F252" s="395" t="s">
        <v>8</v>
      </c>
    </row>
    <row r="253" spans="2:11" ht="15.75" hidden="1" thickBot="1">
      <c r="B253" s="215" t="s">
        <v>16</v>
      </c>
      <c r="C253" s="232"/>
      <c r="D253" s="232"/>
      <c r="E253" s="232"/>
      <c r="F253" s="232"/>
    </row>
    <row r="254" spans="2:11" ht="15.75" hidden="1" thickBot="1">
      <c r="B254" s="215" t="s">
        <v>17</v>
      </c>
      <c r="C254" s="232">
        <f>C317-C279</f>
        <v>0</v>
      </c>
      <c r="D254" s="232">
        <f>D317-D279</f>
        <v>0</v>
      </c>
      <c r="E254" s="232">
        <f>E317-E279</f>
        <v>0</v>
      </c>
      <c r="F254" s="232">
        <f>F272</f>
        <v>0</v>
      </c>
    </row>
    <row r="255" spans="2:11" ht="15.75" hidden="1" thickBot="1">
      <c r="B255" s="215" t="s">
        <v>18</v>
      </c>
      <c r="C255" s="232" t="e">
        <f>C254/C253</f>
        <v>#DIV/0!</v>
      </c>
      <c r="D255" s="232" t="e">
        <f>D254/D253</f>
        <v>#DIV/0!</v>
      </c>
      <c r="E255" s="232" t="e">
        <f>E254/E253</f>
        <v>#DIV/0!</v>
      </c>
      <c r="F255" s="232" t="e">
        <f>F254/F253</f>
        <v>#DIV/0!</v>
      </c>
    </row>
    <row r="256" spans="2:11" ht="15.75" hidden="1" thickBot="1">
      <c r="B256" s="215" t="s">
        <v>19</v>
      </c>
      <c r="C256" s="309" t="s">
        <v>20</v>
      </c>
      <c r="D256" s="234" t="e">
        <f>D253/C253-1</f>
        <v>#DIV/0!</v>
      </c>
      <c r="E256" s="234" t="e">
        <f t="shared" ref="E256:F258" si="7">E253/D253-1</f>
        <v>#DIV/0!</v>
      </c>
      <c r="F256" s="234" t="e">
        <f t="shared" si="7"/>
        <v>#DIV/0!</v>
      </c>
      <c r="H256" s="235"/>
      <c r="I256" s="235"/>
      <c r="J256" s="235"/>
      <c r="K256" s="235"/>
    </row>
    <row r="257" spans="2:6" ht="15.75" hidden="1" thickBot="1">
      <c r="B257" s="215" t="s">
        <v>21</v>
      </c>
      <c r="C257" s="309" t="s">
        <v>20</v>
      </c>
      <c r="D257" s="234" t="e">
        <f>D254/C254-1</f>
        <v>#DIV/0!</v>
      </c>
      <c r="E257" s="234" t="e">
        <f t="shared" si="7"/>
        <v>#DIV/0!</v>
      </c>
      <c r="F257" s="234" t="e">
        <f t="shared" si="7"/>
        <v>#DIV/0!</v>
      </c>
    </row>
    <row r="258" spans="2:6" ht="15.75" hidden="1" thickBot="1">
      <c r="B258" s="215" t="s">
        <v>22</v>
      </c>
      <c r="C258" s="309" t="s">
        <v>20</v>
      </c>
      <c r="D258" s="234" t="e">
        <f>D255/C255-1</f>
        <v>#DIV/0!</v>
      </c>
      <c r="E258" s="234" t="e">
        <f t="shared" si="7"/>
        <v>#DIV/0!</v>
      </c>
      <c r="F258" s="234" t="e">
        <f t="shared" si="7"/>
        <v>#DIV/0!</v>
      </c>
    </row>
    <row r="259" spans="2:6" ht="15.75" hidden="1" thickBot="1">
      <c r="B259" s="988" t="s">
        <v>139</v>
      </c>
      <c r="C259" s="989"/>
      <c r="D259" s="989"/>
      <c r="E259" s="989"/>
      <c r="F259" s="990"/>
    </row>
    <row r="260" spans="2:6" ht="12.75" hidden="1" customHeight="1" thickBot="1">
      <c r="B260" s="986"/>
      <c r="C260" s="230">
        <v>2019</v>
      </c>
      <c r="D260" s="230">
        <v>2020</v>
      </c>
      <c r="E260" s="230">
        <v>2021</v>
      </c>
      <c r="F260" s="230">
        <v>2022</v>
      </c>
    </row>
    <row r="261" spans="2:6" ht="9" hidden="1" customHeight="1" thickBot="1">
      <c r="B261" s="987"/>
      <c r="C261" s="395" t="s">
        <v>7</v>
      </c>
      <c r="D261" s="395" t="s">
        <v>8</v>
      </c>
      <c r="E261" s="395" t="s">
        <v>8</v>
      </c>
      <c r="F261" s="395" t="s">
        <v>8</v>
      </c>
    </row>
    <row r="262" spans="2:6" ht="15.75" hidden="1" thickBot="1">
      <c r="B262" s="236" t="s">
        <v>41</v>
      </c>
      <c r="C262" s="237">
        <f>C263+C264+C265+C266</f>
        <v>0</v>
      </c>
      <c r="D262" s="237">
        <f>D263+D264+D265+D266</f>
        <v>0</v>
      </c>
      <c r="E262" s="237">
        <f>E263+E264+E265+E266</f>
        <v>0</v>
      </c>
      <c r="F262" s="237">
        <f>F263+F264+F265+F266</f>
        <v>0</v>
      </c>
    </row>
    <row r="263" spans="2:6" ht="15.75" hidden="1" thickBot="1">
      <c r="B263" s="238" t="s">
        <v>154</v>
      </c>
      <c r="C263" s="237"/>
      <c r="D263" s="237"/>
      <c r="E263" s="237"/>
      <c r="F263" s="237"/>
    </row>
    <row r="264" spans="2:6" ht="15.75" hidden="1" thickBot="1">
      <c r="B264" s="238" t="s">
        <v>159</v>
      </c>
      <c r="C264" s="237"/>
      <c r="D264" s="237"/>
      <c r="E264" s="237"/>
      <c r="F264" s="237"/>
    </row>
    <row r="265" spans="2:6" ht="15.75" hidden="1" thickBot="1">
      <c r="B265" s="238" t="s">
        <v>160</v>
      </c>
      <c r="C265" s="237"/>
      <c r="D265" s="237"/>
      <c r="E265" s="237"/>
      <c r="F265" s="237"/>
    </row>
    <row r="266" spans="2:6" ht="15.75" hidden="1" thickBot="1">
      <c r="B266" s="238" t="s">
        <v>161</v>
      </c>
      <c r="C266" s="237"/>
      <c r="D266" s="237"/>
      <c r="E266" s="237"/>
      <c r="F266" s="237"/>
    </row>
    <row r="267" spans="2:6" ht="15.75" hidden="1" thickBot="1">
      <c r="B267" s="236" t="s">
        <v>42</v>
      </c>
      <c r="C267" s="240">
        <f>C268+C269+C270+C271</f>
        <v>0</v>
      </c>
      <c r="D267" s="240">
        <f>D268+D269+D270+D271</f>
        <v>0</v>
      </c>
      <c r="E267" s="240">
        <f>E268+E269+E270+E271</f>
        <v>0</v>
      </c>
      <c r="F267" s="240">
        <f>F268+F269+F270+F271</f>
        <v>0</v>
      </c>
    </row>
    <row r="268" spans="2:6" ht="15.75" hidden="1" thickBot="1">
      <c r="B268" s="238" t="s">
        <v>154</v>
      </c>
      <c r="C268" s="240"/>
      <c r="D268" s="237"/>
      <c r="E268" s="237"/>
      <c r="F268" s="237">
        <v>0</v>
      </c>
    </row>
    <row r="269" spans="2:6" ht="15.75" hidden="1" thickBot="1">
      <c r="B269" s="238" t="s">
        <v>159</v>
      </c>
      <c r="C269" s="240"/>
      <c r="D269" s="237"/>
      <c r="E269" s="237"/>
      <c r="F269" s="237"/>
    </row>
    <row r="270" spans="2:6" ht="15.75" hidden="1" thickBot="1">
      <c r="B270" s="238" t="s">
        <v>160</v>
      </c>
      <c r="C270" s="240"/>
      <c r="D270" s="237"/>
      <c r="E270" s="237"/>
      <c r="F270" s="237"/>
    </row>
    <row r="271" spans="2:6" ht="6" hidden="1" customHeight="1" thickBot="1">
      <c r="B271" s="238" t="s">
        <v>161</v>
      </c>
      <c r="C271" s="240"/>
      <c r="D271" s="237"/>
      <c r="E271" s="237"/>
      <c r="F271" s="237"/>
    </row>
    <row r="272" spans="2:6" ht="15.75" hidden="1" thickBot="1">
      <c r="B272" s="260" t="s">
        <v>30</v>
      </c>
      <c r="C272" s="240">
        <f>C262+C267</f>
        <v>0</v>
      </c>
      <c r="D272" s="240">
        <f>D262+D267</f>
        <v>0</v>
      </c>
      <c r="E272" s="240">
        <f>E262+E267</f>
        <v>0</v>
      </c>
      <c r="F272" s="240">
        <f>F262+F267</f>
        <v>0</v>
      </c>
    </row>
    <row r="273" spans="2:11" ht="34.5" hidden="1" thickBot="1">
      <c r="B273" s="227" t="s">
        <v>32</v>
      </c>
      <c r="C273" s="227"/>
      <c r="D273" s="374" t="s">
        <v>156</v>
      </c>
      <c r="E273" s="993"/>
      <c r="F273" s="994"/>
    </row>
    <row r="274" spans="2:11" ht="17.25" hidden="1" customHeight="1" thickBot="1">
      <c r="B274" s="215" t="s">
        <v>14</v>
      </c>
      <c r="C274" s="995"/>
      <c r="D274" s="996"/>
      <c r="E274" s="996"/>
      <c r="F274" s="997"/>
    </row>
    <row r="275" spans="2:11" ht="15.75" hidden="1" thickBot="1">
      <c r="B275" s="215" t="s">
        <v>15</v>
      </c>
      <c r="C275" s="991"/>
      <c r="D275" s="984"/>
      <c r="E275" s="984"/>
      <c r="F275" s="985"/>
    </row>
    <row r="276" spans="2:11" ht="12.75" hidden="1" customHeight="1" thickBot="1">
      <c r="B276" s="986"/>
      <c r="C276" s="230">
        <v>2019</v>
      </c>
      <c r="D276" s="230">
        <v>2020</v>
      </c>
      <c r="E276" s="230">
        <v>2021</v>
      </c>
      <c r="F276" s="230">
        <v>2022</v>
      </c>
    </row>
    <row r="277" spans="2:11" ht="9" hidden="1" customHeight="1" thickBot="1">
      <c r="B277" s="987"/>
      <c r="C277" s="395" t="s">
        <v>7</v>
      </c>
      <c r="D277" s="395" t="s">
        <v>8</v>
      </c>
      <c r="E277" s="395" t="s">
        <v>8</v>
      </c>
      <c r="F277" s="395" t="s">
        <v>8</v>
      </c>
    </row>
    <row r="278" spans="2:11" ht="15.75" hidden="1" thickBot="1">
      <c r="B278" s="215" t="s">
        <v>16</v>
      </c>
      <c r="C278" s="215"/>
      <c r="D278" s="215"/>
      <c r="E278" s="215"/>
      <c r="F278" s="215"/>
    </row>
    <row r="279" spans="2:11" ht="15.75" hidden="1" thickBot="1">
      <c r="B279" s="215" t="s">
        <v>17</v>
      </c>
      <c r="C279" s="232"/>
      <c r="D279" s="232"/>
      <c r="E279" s="232"/>
      <c r="F279" s="232"/>
    </row>
    <row r="280" spans="2:11" ht="15.75" hidden="1" thickBot="1">
      <c r="B280" s="215" t="s">
        <v>18</v>
      </c>
      <c r="C280" s="232" t="e">
        <f>C279/C278</f>
        <v>#DIV/0!</v>
      </c>
      <c r="D280" s="232" t="e">
        <f>D279/D278</f>
        <v>#DIV/0!</v>
      </c>
      <c r="E280" s="232" t="e">
        <f>E279/E278</f>
        <v>#DIV/0!</v>
      </c>
      <c r="F280" s="232" t="e">
        <f>F279/F278</f>
        <v>#DIV/0!</v>
      </c>
    </row>
    <row r="281" spans="2:11" ht="15.75" hidden="1" thickBot="1">
      <c r="B281" s="215" t="s">
        <v>19</v>
      </c>
      <c r="C281" s="309" t="s">
        <v>20</v>
      </c>
      <c r="D281" s="234" t="e">
        <f>D278/C278-1</f>
        <v>#DIV/0!</v>
      </c>
      <c r="E281" s="234" t="e">
        <f t="shared" ref="E281:F283" si="8">E278/D278-1</f>
        <v>#DIV/0!</v>
      </c>
      <c r="F281" s="234" t="e">
        <f t="shared" si="8"/>
        <v>#DIV/0!</v>
      </c>
      <c r="H281" s="235"/>
      <c r="I281" s="235"/>
      <c r="J281" s="235"/>
      <c r="K281" s="235"/>
    </row>
    <row r="282" spans="2:11" ht="15.75" hidden="1" thickBot="1">
      <c r="B282" s="215" t="s">
        <v>21</v>
      </c>
      <c r="C282" s="309" t="s">
        <v>20</v>
      </c>
      <c r="D282" s="234" t="e">
        <f>D279/C279-1</f>
        <v>#DIV/0!</v>
      </c>
      <c r="E282" s="234" t="e">
        <f t="shared" si="8"/>
        <v>#DIV/0!</v>
      </c>
      <c r="F282" s="234" t="e">
        <f t="shared" si="8"/>
        <v>#DIV/0!</v>
      </c>
    </row>
    <row r="283" spans="2:11" ht="15.75" hidden="1" thickBot="1">
      <c r="B283" s="215" t="s">
        <v>22</v>
      </c>
      <c r="C283" s="309" t="s">
        <v>20</v>
      </c>
      <c r="D283" s="234" t="e">
        <f>D280/C280-1</f>
        <v>#DIV/0!</v>
      </c>
      <c r="E283" s="234" t="e">
        <f t="shared" si="8"/>
        <v>#DIV/0!</v>
      </c>
      <c r="F283" s="234" t="e">
        <f t="shared" si="8"/>
        <v>#DIV/0!</v>
      </c>
    </row>
    <row r="284" spans="2:11" ht="15.75" hidden="1" thickBot="1">
      <c r="B284" s="988" t="s">
        <v>363</v>
      </c>
      <c r="C284" s="989"/>
      <c r="D284" s="989"/>
      <c r="E284" s="989"/>
      <c r="F284" s="990"/>
    </row>
    <row r="285" spans="2:11" ht="12.75" hidden="1" customHeight="1" thickBot="1">
      <c r="B285" s="986"/>
      <c r="C285" s="230">
        <v>2019</v>
      </c>
      <c r="D285" s="230">
        <v>2020</v>
      </c>
      <c r="E285" s="230">
        <v>2021</v>
      </c>
      <c r="F285" s="230">
        <v>2022</v>
      </c>
    </row>
    <row r="286" spans="2:11" ht="9" hidden="1" customHeight="1" thickBot="1">
      <c r="B286" s="987"/>
      <c r="C286" s="395" t="s">
        <v>7</v>
      </c>
      <c r="D286" s="395" t="s">
        <v>8</v>
      </c>
      <c r="E286" s="395" t="s">
        <v>8</v>
      </c>
      <c r="F286" s="395" t="s">
        <v>8</v>
      </c>
    </row>
    <row r="287" spans="2:11" ht="15.75" hidden="1" thickBot="1">
      <c r="B287" s="236" t="s">
        <v>41</v>
      </c>
      <c r="C287" s="237">
        <f>C288+C289+C290+C291</f>
        <v>0</v>
      </c>
      <c r="D287" s="237">
        <f>D288+D289+D290+D291</f>
        <v>0</v>
      </c>
      <c r="E287" s="237">
        <f>E288+E289+E290+E291</f>
        <v>0</v>
      </c>
      <c r="F287" s="237">
        <f>F288+F289+F290+F291</f>
        <v>0</v>
      </c>
    </row>
    <row r="288" spans="2:11" ht="15.75" hidden="1" thickBot="1">
      <c r="B288" s="238" t="s">
        <v>154</v>
      </c>
      <c r="C288" s="237"/>
      <c r="D288" s="237"/>
      <c r="E288" s="237"/>
      <c r="F288" s="237"/>
    </row>
    <row r="289" spans="2:6" ht="0.75" hidden="1" customHeight="1" thickBot="1">
      <c r="B289" s="238" t="s">
        <v>159</v>
      </c>
      <c r="C289" s="237"/>
      <c r="D289" s="237"/>
      <c r="E289" s="237"/>
      <c r="F289" s="237"/>
    </row>
    <row r="290" spans="2:6" ht="15.75" hidden="1" thickBot="1">
      <c r="B290" s="238" t="s">
        <v>160</v>
      </c>
      <c r="C290" s="237"/>
      <c r="D290" s="237"/>
      <c r="E290" s="237"/>
      <c r="F290" s="237"/>
    </row>
    <row r="291" spans="2:6" ht="15.75" hidden="1" thickBot="1">
      <c r="B291" s="238" t="s">
        <v>161</v>
      </c>
      <c r="C291" s="237"/>
      <c r="D291" s="237"/>
      <c r="E291" s="237"/>
      <c r="F291" s="237"/>
    </row>
    <row r="292" spans="2:6" ht="15.75" hidden="1" thickBot="1">
      <c r="B292" s="236" t="s">
        <v>42</v>
      </c>
      <c r="C292" s="240">
        <f>C293+C294+C295+C296</f>
        <v>0</v>
      </c>
      <c r="D292" s="240">
        <f>D293+D294+D295+D296</f>
        <v>0</v>
      </c>
      <c r="E292" s="240">
        <f>E293+E294+E295+E296</f>
        <v>0</v>
      </c>
      <c r="F292" s="240">
        <f>F293+F294+F295+F296</f>
        <v>0</v>
      </c>
    </row>
    <row r="293" spans="2:6" ht="15.75" hidden="1" thickBot="1">
      <c r="B293" s="238" t="s">
        <v>154</v>
      </c>
      <c r="C293" s="240"/>
      <c r="D293" s="237"/>
      <c r="E293" s="237"/>
      <c r="F293" s="237"/>
    </row>
    <row r="294" spans="2:6" ht="15.75" hidden="1" thickBot="1">
      <c r="B294" s="238" t="s">
        <v>159</v>
      </c>
      <c r="C294" s="240"/>
      <c r="D294" s="237"/>
      <c r="E294" s="237"/>
      <c r="F294" s="237"/>
    </row>
    <row r="295" spans="2:6" ht="15.75" hidden="1" thickBot="1">
      <c r="B295" s="238" t="s">
        <v>160</v>
      </c>
      <c r="C295" s="240"/>
      <c r="D295" s="237"/>
      <c r="E295" s="237"/>
      <c r="F295" s="237"/>
    </row>
    <row r="296" spans="2:6" ht="15.75" hidden="1" thickBot="1">
      <c r="B296" s="238" t="s">
        <v>161</v>
      </c>
      <c r="C296" s="240"/>
      <c r="D296" s="237"/>
      <c r="E296" s="237"/>
      <c r="F296" s="237"/>
    </row>
    <row r="297" spans="2:6" ht="15.75" hidden="1" thickBot="1">
      <c r="B297" s="260" t="s">
        <v>162</v>
      </c>
      <c r="C297" s="240">
        <f>C287+C292</f>
        <v>0</v>
      </c>
      <c r="D297" s="240">
        <f>D287+D292</f>
        <v>0</v>
      </c>
      <c r="E297" s="240">
        <f>E287+E292</f>
        <v>0</v>
      </c>
      <c r="F297" s="240">
        <f>F287+F292</f>
        <v>0</v>
      </c>
    </row>
    <row r="298" spans="2:6" ht="34.5" hidden="1" thickBot="1">
      <c r="B298" s="227" t="s">
        <v>65</v>
      </c>
      <c r="C298" s="375"/>
      <c r="D298" s="376" t="s">
        <v>156</v>
      </c>
      <c r="E298" s="377"/>
      <c r="F298" s="378"/>
    </row>
    <row r="299" spans="2:6" ht="17.25" hidden="1" customHeight="1" thickBot="1">
      <c r="B299" s="215" t="s">
        <v>14</v>
      </c>
      <c r="C299" s="995"/>
      <c r="D299" s="996"/>
      <c r="E299" s="996"/>
      <c r="F299" s="997"/>
    </row>
    <row r="300" spans="2:6" ht="15.75" hidden="1" thickBot="1">
      <c r="B300" s="215" t="s">
        <v>15</v>
      </c>
      <c r="C300" s="991"/>
      <c r="D300" s="984"/>
      <c r="E300" s="984"/>
      <c r="F300" s="985"/>
    </row>
    <row r="301" spans="2:6" ht="12.75" hidden="1" customHeight="1" thickBot="1">
      <c r="B301" s="986"/>
      <c r="C301" s="230">
        <v>2019</v>
      </c>
      <c r="D301" s="230">
        <v>2020</v>
      </c>
      <c r="E301" s="230">
        <v>2021</v>
      </c>
      <c r="F301" s="230">
        <v>2022</v>
      </c>
    </row>
    <row r="302" spans="2:6" ht="9" hidden="1" customHeight="1" thickBot="1">
      <c r="B302" s="987"/>
      <c r="C302" s="395" t="s">
        <v>7</v>
      </c>
      <c r="D302" s="395" t="s">
        <v>8</v>
      </c>
      <c r="E302" s="395" t="s">
        <v>8</v>
      </c>
      <c r="F302" s="395" t="s">
        <v>8</v>
      </c>
    </row>
    <row r="303" spans="2:6" ht="15.75" hidden="1" thickBot="1">
      <c r="B303" s="215" t="s">
        <v>16</v>
      </c>
      <c r="C303" s="215"/>
      <c r="D303" s="215"/>
      <c r="E303" s="215"/>
      <c r="F303" s="215"/>
    </row>
    <row r="304" spans="2:6" ht="15.75" hidden="1" thickBot="1">
      <c r="B304" s="215" t="s">
        <v>17</v>
      </c>
      <c r="C304" s="232">
        <f>C322</f>
        <v>0</v>
      </c>
      <c r="D304" s="232">
        <f>D322</f>
        <v>0</v>
      </c>
      <c r="E304" s="232">
        <f>E322</f>
        <v>0</v>
      </c>
      <c r="F304" s="232">
        <f>F322</f>
        <v>0</v>
      </c>
    </row>
    <row r="305" spans="2:11" ht="15.75" hidden="1" thickBot="1">
      <c r="B305" s="215" t="s">
        <v>18</v>
      </c>
      <c r="C305" s="232" t="e">
        <f>C304/C303</f>
        <v>#DIV/0!</v>
      </c>
      <c r="D305" s="232" t="e">
        <f>D304/D303</f>
        <v>#DIV/0!</v>
      </c>
      <c r="E305" s="232" t="e">
        <f>E304/E303</f>
        <v>#DIV/0!</v>
      </c>
      <c r="F305" s="232" t="e">
        <f>F304/F303</f>
        <v>#DIV/0!</v>
      </c>
    </row>
    <row r="306" spans="2:11" ht="15.75" hidden="1" thickBot="1">
      <c r="B306" s="215" t="s">
        <v>19</v>
      </c>
      <c r="C306" s="309" t="s">
        <v>20</v>
      </c>
      <c r="D306" s="234" t="e">
        <f>D303/C303-1</f>
        <v>#DIV/0!</v>
      </c>
      <c r="E306" s="234" t="e">
        <f t="shared" ref="E306:F308" si="9">E303/D303-1</f>
        <v>#DIV/0!</v>
      </c>
      <c r="F306" s="234" t="e">
        <f t="shared" si="9"/>
        <v>#DIV/0!</v>
      </c>
      <c r="H306" s="235"/>
      <c r="I306" s="235"/>
      <c r="J306" s="235"/>
      <c r="K306" s="235"/>
    </row>
    <row r="307" spans="2:11" ht="15.75" hidden="1" thickBot="1">
      <c r="B307" s="215" t="s">
        <v>21</v>
      </c>
      <c r="C307" s="309" t="s">
        <v>20</v>
      </c>
      <c r="D307" s="234" t="e">
        <f>D304/C304-1</f>
        <v>#DIV/0!</v>
      </c>
      <c r="E307" s="234" t="e">
        <f t="shared" si="9"/>
        <v>#DIV/0!</v>
      </c>
      <c r="F307" s="234" t="e">
        <f t="shared" si="9"/>
        <v>#DIV/0!</v>
      </c>
    </row>
    <row r="308" spans="2:11" ht="15.75" hidden="1" thickBot="1">
      <c r="B308" s="215" t="s">
        <v>22</v>
      </c>
      <c r="C308" s="309" t="s">
        <v>20</v>
      </c>
      <c r="D308" s="234" t="e">
        <f>D305/C305-1</f>
        <v>#DIV/0!</v>
      </c>
      <c r="E308" s="234" t="e">
        <f t="shared" si="9"/>
        <v>#DIV/0!</v>
      </c>
      <c r="F308" s="234" t="e">
        <f t="shared" si="9"/>
        <v>#DIV/0!</v>
      </c>
    </row>
    <row r="309" spans="2:11" ht="15.75" hidden="1" thickBot="1">
      <c r="B309" s="988" t="s">
        <v>366</v>
      </c>
      <c r="C309" s="989"/>
      <c r="D309" s="989"/>
      <c r="E309" s="989"/>
      <c r="F309" s="990"/>
    </row>
    <row r="310" spans="2:11" ht="12.75" hidden="1" customHeight="1" thickBot="1">
      <c r="B310" s="986"/>
      <c r="C310" s="230">
        <v>2018</v>
      </c>
      <c r="D310" s="230">
        <v>2019</v>
      </c>
      <c r="E310" s="230">
        <v>2020</v>
      </c>
      <c r="F310" s="230">
        <v>2021</v>
      </c>
    </row>
    <row r="311" spans="2:11" ht="9" hidden="1" customHeight="1" thickBot="1">
      <c r="B311" s="987"/>
      <c r="C311" s="395" t="s">
        <v>7</v>
      </c>
      <c r="D311" s="395" t="s">
        <v>8</v>
      </c>
      <c r="E311" s="395" t="s">
        <v>8</v>
      </c>
      <c r="F311" s="395" t="s">
        <v>8</v>
      </c>
    </row>
    <row r="312" spans="2:11" ht="15.75" hidden="1" thickBot="1">
      <c r="B312" s="236" t="s">
        <v>41</v>
      </c>
      <c r="C312" s="237">
        <f>C313+C314+C315+C316</f>
        <v>0</v>
      </c>
      <c r="D312" s="237">
        <f>D313+D314+D315+D316</f>
        <v>0</v>
      </c>
      <c r="E312" s="237">
        <f>E313+E314+E315+E316</f>
        <v>0</v>
      </c>
      <c r="F312" s="237">
        <f>F313+F314+F315+F316</f>
        <v>0</v>
      </c>
    </row>
    <row r="313" spans="2:11" ht="15.75" hidden="1" thickBot="1">
      <c r="B313" s="238" t="s">
        <v>154</v>
      </c>
      <c r="C313" s="237"/>
      <c r="D313" s="237"/>
      <c r="E313" s="237"/>
      <c r="F313" s="237"/>
    </row>
    <row r="314" spans="2:11" ht="15.75" hidden="1" thickBot="1">
      <c r="B314" s="238" t="s">
        <v>159</v>
      </c>
      <c r="C314" s="237"/>
      <c r="D314" s="237"/>
      <c r="E314" s="237"/>
      <c r="F314" s="237"/>
    </row>
    <row r="315" spans="2:11" ht="15.75" hidden="1" thickBot="1">
      <c r="B315" s="238" t="s">
        <v>160</v>
      </c>
      <c r="C315" s="237"/>
      <c r="D315" s="237"/>
      <c r="E315" s="237"/>
      <c r="F315" s="237"/>
    </row>
    <row r="316" spans="2:11" ht="15.75" hidden="1" thickBot="1">
      <c r="B316" s="238" t="s">
        <v>161</v>
      </c>
      <c r="C316" s="237"/>
      <c r="D316" s="237"/>
      <c r="E316" s="237"/>
      <c r="F316" s="237"/>
    </row>
    <row r="317" spans="2:11" ht="15.75" hidden="1" thickBot="1">
      <c r="B317" s="236" t="s">
        <v>42</v>
      </c>
      <c r="C317" s="240">
        <f>C318+C319+C320+C321</f>
        <v>0</v>
      </c>
      <c r="D317" s="240">
        <f>D318+D319+D320+D321</f>
        <v>0</v>
      </c>
      <c r="E317" s="240">
        <f>E318+E319+E320+E321</f>
        <v>0</v>
      </c>
      <c r="F317" s="240">
        <f>F318+F319+F320+F321</f>
        <v>0</v>
      </c>
    </row>
    <row r="318" spans="2:11" ht="15.75" hidden="1" thickBot="1">
      <c r="B318" s="238" t="s">
        <v>154</v>
      </c>
      <c r="C318" s="240"/>
      <c r="D318" s="237"/>
      <c r="E318" s="237"/>
      <c r="F318" s="237"/>
    </row>
    <row r="319" spans="2:11" ht="15.75" hidden="1" thickBot="1">
      <c r="B319" s="238" t="s">
        <v>159</v>
      </c>
      <c r="C319" s="240"/>
      <c r="D319" s="237"/>
      <c r="E319" s="237"/>
      <c r="F319" s="237"/>
    </row>
    <row r="320" spans="2:11" ht="15.75" hidden="1" thickBot="1">
      <c r="B320" s="238" t="s">
        <v>160</v>
      </c>
      <c r="C320" s="240"/>
      <c r="D320" s="237"/>
      <c r="E320" s="237"/>
      <c r="F320" s="237"/>
    </row>
    <row r="321" spans="2:11" ht="15.75" hidden="1" thickBot="1">
      <c r="B321" s="238" t="s">
        <v>161</v>
      </c>
      <c r="C321" s="240"/>
      <c r="D321" s="237"/>
      <c r="E321" s="237"/>
      <c r="F321" s="237"/>
    </row>
    <row r="322" spans="2:11" ht="15.75" hidden="1" thickBot="1">
      <c r="B322" s="247" t="s">
        <v>165</v>
      </c>
      <c r="C322" s="240">
        <f>C312+C317</f>
        <v>0</v>
      </c>
      <c r="D322" s="240">
        <f>D312+D317</f>
        <v>0</v>
      </c>
      <c r="E322" s="240">
        <f>E312+E317</f>
        <v>0</v>
      </c>
      <c r="F322" s="240">
        <f>F312+F317</f>
        <v>0</v>
      </c>
    </row>
    <row r="323" spans="2:11" ht="17.25" hidden="1" customHeight="1" thickBot="1">
      <c r="B323" s="379" t="s">
        <v>43</v>
      </c>
      <c r="C323" s="992"/>
      <c r="D323" s="993"/>
      <c r="E323" s="993"/>
      <c r="F323" s="994"/>
    </row>
    <row r="324" spans="2:11" ht="34.5" hidden="1" thickBot="1">
      <c r="B324" s="227" t="s">
        <v>65</v>
      </c>
      <c r="C324" s="375"/>
      <c r="D324" s="376" t="s">
        <v>156</v>
      </c>
      <c r="E324" s="377"/>
      <c r="F324" s="378"/>
    </row>
    <row r="325" spans="2:11" ht="17.25" hidden="1" customHeight="1" thickBot="1">
      <c r="B325" s="215" t="s">
        <v>14</v>
      </c>
      <c r="C325" s="995"/>
      <c r="D325" s="996"/>
      <c r="E325" s="996"/>
      <c r="F325" s="997"/>
    </row>
    <row r="326" spans="2:11" ht="15.75" hidden="1" thickBot="1">
      <c r="B326" s="215" t="s">
        <v>15</v>
      </c>
      <c r="C326" s="991"/>
      <c r="D326" s="984"/>
      <c r="E326" s="984"/>
      <c r="F326" s="985"/>
    </row>
    <row r="327" spans="2:11" ht="12.75" hidden="1" customHeight="1">
      <c r="B327" s="986"/>
      <c r="C327" s="230">
        <v>2019</v>
      </c>
      <c r="D327" s="230">
        <v>2020</v>
      </c>
      <c r="E327" s="230">
        <v>2021</v>
      </c>
      <c r="F327" s="230">
        <v>2022</v>
      </c>
    </row>
    <row r="328" spans="2:11" ht="9" hidden="1" customHeight="1" thickBot="1">
      <c r="B328" s="987"/>
      <c r="C328" s="395" t="s">
        <v>7</v>
      </c>
      <c r="D328" s="395" t="s">
        <v>8</v>
      </c>
      <c r="E328" s="395" t="s">
        <v>8</v>
      </c>
      <c r="F328" s="395" t="s">
        <v>8</v>
      </c>
    </row>
    <row r="329" spans="2:11" ht="15.75" hidden="1" thickBot="1">
      <c r="B329" s="215" t="s">
        <v>16</v>
      </c>
      <c r="C329" s="215"/>
      <c r="D329" s="215"/>
      <c r="E329" s="215"/>
      <c r="F329" s="215"/>
    </row>
    <row r="330" spans="2:11" ht="15.75" hidden="1" thickBot="1">
      <c r="B330" s="215" t="s">
        <v>17</v>
      </c>
      <c r="C330" s="232">
        <f>C348</f>
        <v>0</v>
      </c>
      <c r="D330" s="232">
        <f>D348</f>
        <v>0</v>
      </c>
      <c r="E330" s="232">
        <f>E348</f>
        <v>0</v>
      </c>
      <c r="F330" s="232">
        <f>F348</f>
        <v>0</v>
      </c>
    </row>
    <row r="331" spans="2:11" ht="15.75" hidden="1" thickBot="1">
      <c r="B331" s="215" t="s">
        <v>18</v>
      </c>
      <c r="C331" s="232" t="e">
        <f>C330/C329</f>
        <v>#DIV/0!</v>
      </c>
      <c r="D331" s="232" t="e">
        <f>D330/D329</f>
        <v>#DIV/0!</v>
      </c>
      <c r="E331" s="232" t="e">
        <f>E330/E329</f>
        <v>#DIV/0!</v>
      </c>
      <c r="F331" s="232" t="e">
        <f>F330/F329</f>
        <v>#DIV/0!</v>
      </c>
    </row>
    <row r="332" spans="2:11" ht="15.75" hidden="1" thickBot="1">
      <c r="B332" s="215" t="s">
        <v>19</v>
      </c>
      <c r="C332" s="309" t="s">
        <v>20</v>
      </c>
      <c r="D332" s="234" t="e">
        <f>D329/C329-1</f>
        <v>#DIV/0!</v>
      </c>
      <c r="E332" s="234" t="e">
        <f t="shared" ref="E332:F334" si="10">E329/D329-1</f>
        <v>#DIV/0!</v>
      </c>
      <c r="F332" s="234" t="e">
        <f t="shared" si="10"/>
        <v>#DIV/0!</v>
      </c>
      <c r="H332" s="235"/>
      <c r="I332" s="235"/>
      <c r="J332" s="235"/>
      <c r="K332" s="235"/>
    </row>
    <row r="333" spans="2:11" ht="15.75" hidden="1" thickBot="1">
      <c r="B333" s="215" t="s">
        <v>21</v>
      </c>
      <c r="C333" s="309" t="s">
        <v>20</v>
      </c>
      <c r="D333" s="234" t="e">
        <f>D330/C330-1</f>
        <v>#DIV/0!</v>
      </c>
      <c r="E333" s="234" t="e">
        <f t="shared" si="10"/>
        <v>#DIV/0!</v>
      </c>
      <c r="F333" s="234" t="e">
        <f t="shared" si="10"/>
        <v>#DIV/0!</v>
      </c>
    </row>
    <row r="334" spans="2:11" ht="15.75" hidden="1" thickBot="1">
      <c r="B334" s="215" t="s">
        <v>22</v>
      </c>
      <c r="C334" s="309" t="s">
        <v>20</v>
      </c>
      <c r="D334" s="234" t="e">
        <f>D331/C331-1</f>
        <v>#DIV/0!</v>
      </c>
      <c r="E334" s="234" t="e">
        <f t="shared" si="10"/>
        <v>#DIV/0!</v>
      </c>
      <c r="F334" s="234" t="e">
        <f t="shared" si="10"/>
        <v>#DIV/0!</v>
      </c>
    </row>
    <row r="335" spans="2:11" ht="15.75" hidden="1" thickBot="1">
      <c r="B335" s="988" t="s">
        <v>365</v>
      </c>
      <c r="C335" s="989"/>
      <c r="D335" s="989"/>
      <c r="E335" s="989"/>
      <c r="F335" s="990"/>
    </row>
    <row r="336" spans="2:11" ht="12.75" hidden="1" customHeight="1">
      <c r="B336" s="986"/>
      <c r="C336" s="230">
        <v>2019</v>
      </c>
      <c r="D336" s="230">
        <v>2020</v>
      </c>
      <c r="E336" s="230">
        <v>2021</v>
      </c>
      <c r="F336" s="230">
        <v>2022</v>
      </c>
    </row>
    <row r="337" spans="2:6" ht="9" hidden="1" customHeight="1" thickBot="1">
      <c r="B337" s="987"/>
      <c r="C337" s="395" t="s">
        <v>7</v>
      </c>
      <c r="D337" s="395" t="s">
        <v>8</v>
      </c>
      <c r="E337" s="395" t="s">
        <v>8</v>
      </c>
      <c r="F337" s="395" t="s">
        <v>8</v>
      </c>
    </row>
    <row r="338" spans="2:6" ht="15.75" hidden="1" thickBot="1">
      <c r="B338" s="236" t="s">
        <v>41</v>
      </c>
      <c r="C338" s="237">
        <f>C339+C340+C341+C342</f>
        <v>0</v>
      </c>
      <c r="D338" s="237">
        <f>D339+D340+D341+D342</f>
        <v>0</v>
      </c>
      <c r="E338" s="237">
        <f>E339+E340+E341+E342</f>
        <v>0</v>
      </c>
      <c r="F338" s="237">
        <f>F339+F340+F341+F342</f>
        <v>0</v>
      </c>
    </row>
    <row r="339" spans="2:6" ht="15.75" hidden="1" thickBot="1">
      <c r="B339" s="238" t="s">
        <v>154</v>
      </c>
      <c r="C339" s="237"/>
      <c r="D339" s="237"/>
      <c r="E339" s="237"/>
      <c r="F339" s="237"/>
    </row>
    <row r="340" spans="2:6" ht="15.75" hidden="1" thickBot="1">
      <c r="B340" s="238" t="s">
        <v>159</v>
      </c>
      <c r="C340" s="237"/>
      <c r="D340" s="237"/>
      <c r="E340" s="237"/>
      <c r="F340" s="237"/>
    </row>
    <row r="341" spans="2:6" ht="15.75" hidden="1" thickBot="1">
      <c r="B341" s="238" t="s">
        <v>160</v>
      </c>
      <c r="C341" s="237"/>
      <c r="D341" s="237"/>
      <c r="E341" s="237"/>
      <c r="F341" s="237"/>
    </row>
    <row r="342" spans="2:6" ht="15.75" hidden="1" thickBot="1">
      <c r="B342" s="238" t="s">
        <v>161</v>
      </c>
      <c r="C342" s="237"/>
      <c r="D342" s="237"/>
      <c r="E342" s="237"/>
      <c r="F342" s="237"/>
    </row>
    <row r="343" spans="2:6" ht="15.75" hidden="1" thickBot="1">
      <c r="B343" s="236" t="s">
        <v>42</v>
      </c>
      <c r="C343" s="240">
        <f>C344+C345+C346+C347</f>
        <v>0</v>
      </c>
      <c r="D343" s="240">
        <f>D344+D345+D346+D347</f>
        <v>0</v>
      </c>
      <c r="E343" s="240">
        <f>E344+E345+E346+E347</f>
        <v>0</v>
      </c>
      <c r="F343" s="240">
        <f>F344+F345+F346+F347</f>
        <v>0</v>
      </c>
    </row>
    <row r="344" spans="2:6" ht="15.75" hidden="1" thickBot="1">
      <c r="B344" s="238" t="s">
        <v>154</v>
      </c>
      <c r="C344" s="240"/>
      <c r="D344" s="240"/>
      <c r="E344" s="240"/>
      <c r="F344" s="240"/>
    </row>
    <row r="345" spans="2:6" ht="15.75" hidden="1" thickBot="1">
      <c r="B345" s="238" t="s">
        <v>159</v>
      </c>
      <c r="C345" s="240"/>
      <c r="D345" s="240"/>
      <c r="E345" s="240"/>
      <c r="F345" s="240"/>
    </row>
    <row r="346" spans="2:6" ht="15.75" hidden="1" thickBot="1">
      <c r="B346" s="238" t="s">
        <v>160</v>
      </c>
      <c r="C346" s="240"/>
      <c r="D346" s="240"/>
      <c r="E346" s="240"/>
      <c r="F346" s="240"/>
    </row>
    <row r="347" spans="2:6" ht="15.75" hidden="1" thickBot="1">
      <c r="B347" s="238" t="s">
        <v>161</v>
      </c>
      <c r="C347" s="240"/>
      <c r="D347" s="240"/>
      <c r="E347" s="240"/>
      <c r="F347" s="240"/>
    </row>
    <row r="348" spans="2:6" ht="15.75" hidden="1" thickBot="1">
      <c r="B348" s="247" t="s">
        <v>47</v>
      </c>
      <c r="C348" s="240">
        <f>C338+C343</f>
        <v>0</v>
      </c>
      <c r="D348" s="240">
        <f>D338+D343</f>
        <v>0</v>
      </c>
      <c r="E348" s="240">
        <f>E338+E343</f>
        <v>0</v>
      </c>
      <c r="F348" s="240">
        <f>F338+F343</f>
        <v>0</v>
      </c>
    </row>
    <row r="349" spans="2:6" ht="15.75" thickBot="1">
      <c r="B349" s="261"/>
      <c r="C349" s="262"/>
      <c r="D349" s="262"/>
      <c r="E349" s="262"/>
      <c r="F349" s="262"/>
    </row>
    <row r="350" spans="2:6" ht="27" customHeight="1" thickBot="1">
      <c r="B350" s="217" t="s">
        <v>49</v>
      </c>
      <c r="C350" s="263">
        <f>+C225+C149+C71+C34+C174+C108+C330+C304+C279+C254+C199</f>
        <v>55700</v>
      </c>
      <c r="D350" s="263">
        <f>+D225+D149+D71+D34+D174+D108+D330+D304+D279+D254+D199</f>
        <v>56120</v>
      </c>
      <c r="E350" s="263">
        <f>+E225+E149+E71+E34+E174+E108+E330+E304+E279+E254+E199</f>
        <v>57680</v>
      </c>
      <c r="F350" s="263">
        <f>+F225+F149+F71+F34+F174+F108+F330+F304+F279+F254+F199</f>
        <v>59588</v>
      </c>
    </row>
    <row r="351" spans="2:6" ht="24.75" thickBot="1">
      <c r="B351" s="217" t="s">
        <v>50</v>
      </c>
      <c r="C351" s="263">
        <f>+C243+C217+C137+C100+C63+C348+C322+C297+C272+C192+C167</f>
        <v>55700</v>
      </c>
      <c r="D351" s="263">
        <f>+D243+D217+D137+D100+D63+D348+D322+D297+D272+D192+D167</f>
        <v>56120</v>
      </c>
      <c r="E351" s="263">
        <f>+E243+E217+E137+E100+E63+E348+E322+E297+E272+E192+E167</f>
        <v>57680</v>
      </c>
      <c r="F351" s="263">
        <f>+F243+F217+F137+F100+F63+F348+F322+F297+F272+F192+F167</f>
        <v>59588</v>
      </c>
    </row>
    <row r="352" spans="2:6" ht="15.75" thickBot="1">
      <c r="B352" s="236" t="s">
        <v>23</v>
      </c>
      <c r="C352" s="264">
        <f>C353+C354</f>
        <v>35000</v>
      </c>
      <c r="D352" s="264">
        <f>D353+D354</f>
        <v>35000</v>
      </c>
      <c r="E352" s="264">
        <f>E353+E354</f>
        <v>35000</v>
      </c>
      <c r="F352" s="264">
        <f>F353+F354</f>
        <v>35000</v>
      </c>
    </row>
    <row r="353" spans="2:6" ht="15.75" thickBot="1">
      <c r="B353" s="238" t="s">
        <v>154</v>
      </c>
      <c r="C353" s="240">
        <f t="shared" ref="C353:F354" si="11">C43+C80+C117</f>
        <v>35000</v>
      </c>
      <c r="D353" s="240">
        <f t="shared" si="11"/>
        <v>35000</v>
      </c>
      <c r="E353" s="240">
        <f t="shared" si="11"/>
        <v>35000</v>
      </c>
      <c r="F353" s="240">
        <f t="shared" si="11"/>
        <v>35000</v>
      </c>
    </row>
    <row r="354" spans="2:6" ht="15.75" thickBot="1">
      <c r="B354" s="238" t="s">
        <v>166</v>
      </c>
      <c r="C354" s="240">
        <f t="shared" si="11"/>
        <v>0</v>
      </c>
      <c r="D354" s="240">
        <f t="shared" si="11"/>
        <v>0</v>
      </c>
      <c r="E354" s="240">
        <f t="shared" si="11"/>
        <v>0</v>
      </c>
      <c r="F354" s="240">
        <f t="shared" si="11"/>
        <v>0</v>
      </c>
    </row>
    <row r="355" spans="2:6" ht="24.75" thickBot="1">
      <c r="B355" s="236" t="s">
        <v>24</v>
      </c>
      <c r="C355" s="264">
        <f>C356+C357</f>
        <v>6000</v>
      </c>
      <c r="D355" s="264">
        <f>D356+D357</f>
        <v>6000</v>
      </c>
      <c r="E355" s="264">
        <f>E356+E357</f>
        <v>6000</v>
      </c>
      <c r="F355" s="264">
        <f>F356+F357</f>
        <v>6000</v>
      </c>
    </row>
    <row r="356" spans="2:6" ht="15.75" thickBot="1">
      <c r="B356" s="238" t="s">
        <v>154</v>
      </c>
      <c r="C356" s="237">
        <f>C46+C83+C120</f>
        <v>6000</v>
      </c>
      <c r="D356" s="237">
        <f>D46+D83+D120</f>
        <v>6000</v>
      </c>
      <c r="E356" s="237">
        <f>E46+E83+E120</f>
        <v>6000</v>
      </c>
      <c r="F356" s="237">
        <f>F46+F83+F120</f>
        <v>6000</v>
      </c>
    </row>
    <row r="357" spans="2:6" ht="15.75" thickBot="1">
      <c r="B357" s="238" t="s">
        <v>166</v>
      </c>
      <c r="C357" s="240">
        <f>C47+C84+C118</f>
        <v>0</v>
      </c>
      <c r="D357" s="240">
        <f>D47+D84+D118</f>
        <v>0</v>
      </c>
      <c r="E357" s="240">
        <f>E47+E84+E118</f>
        <v>0</v>
      </c>
      <c r="F357" s="240">
        <f>F47+F84+F118</f>
        <v>0</v>
      </c>
    </row>
    <row r="358" spans="2:6" ht="15.75" thickBot="1">
      <c r="B358" s="236" t="s">
        <v>25</v>
      </c>
      <c r="C358" s="264">
        <f>C359+C360</f>
        <v>10460</v>
      </c>
      <c r="D358" s="264">
        <f>D359+D360</f>
        <v>13880</v>
      </c>
      <c r="E358" s="264">
        <f>E359+E360</f>
        <v>15440</v>
      </c>
      <c r="F358" s="264">
        <f>F359+F360</f>
        <v>17348</v>
      </c>
    </row>
    <row r="359" spans="2:6" ht="15.75" thickBot="1">
      <c r="B359" s="238" t="s">
        <v>154</v>
      </c>
      <c r="C359" s="240">
        <f t="shared" ref="C359:F360" si="12">C49+C86+C123</f>
        <v>10460</v>
      </c>
      <c r="D359" s="240">
        <f t="shared" si="12"/>
        <v>13880</v>
      </c>
      <c r="E359" s="240">
        <f t="shared" si="12"/>
        <v>15440</v>
      </c>
      <c r="F359" s="240">
        <f t="shared" si="12"/>
        <v>17348</v>
      </c>
    </row>
    <row r="360" spans="2:6" ht="15.75" thickBot="1">
      <c r="B360" s="238" t="s">
        <v>166</v>
      </c>
      <c r="C360" s="240">
        <f t="shared" si="12"/>
        <v>0</v>
      </c>
      <c r="D360" s="240">
        <f t="shared" si="12"/>
        <v>0</v>
      </c>
      <c r="E360" s="240">
        <f t="shared" si="12"/>
        <v>0</v>
      </c>
      <c r="F360" s="240">
        <f t="shared" si="12"/>
        <v>0</v>
      </c>
    </row>
    <row r="361" spans="2:6" ht="15.75" thickBot="1">
      <c r="B361" s="236" t="s">
        <v>26</v>
      </c>
      <c r="C361" s="264">
        <f>C362+C363</f>
        <v>0</v>
      </c>
      <c r="D361" s="264">
        <f>D362+D363</f>
        <v>0</v>
      </c>
      <c r="E361" s="264">
        <f>E362+E363</f>
        <v>0</v>
      </c>
      <c r="F361" s="264">
        <f>F362+F363</f>
        <v>0</v>
      </c>
    </row>
    <row r="362" spans="2:6" ht="15.75" thickBot="1">
      <c r="B362" s="238" t="s">
        <v>154</v>
      </c>
      <c r="C362" s="237">
        <f t="shared" ref="C362:F363" si="13">C52+C89+C126</f>
        <v>0</v>
      </c>
      <c r="D362" s="237">
        <f t="shared" si="13"/>
        <v>0</v>
      </c>
      <c r="E362" s="237">
        <f t="shared" si="13"/>
        <v>0</v>
      </c>
      <c r="F362" s="237">
        <f t="shared" si="13"/>
        <v>0</v>
      </c>
    </row>
    <row r="363" spans="2:6" ht="15.75" thickBot="1">
      <c r="B363" s="238" t="s">
        <v>166</v>
      </c>
      <c r="C363" s="240">
        <f t="shared" si="13"/>
        <v>0</v>
      </c>
      <c r="D363" s="240">
        <f t="shared" si="13"/>
        <v>0</v>
      </c>
      <c r="E363" s="240">
        <f t="shared" si="13"/>
        <v>0</v>
      </c>
      <c r="F363" s="240">
        <f t="shared" si="13"/>
        <v>0</v>
      </c>
    </row>
    <row r="364" spans="2:6" ht="15.75" thickBot="1">
      <c r="B364" s="236" t="s">
        <v>27</v>
      </c>
      <c r="C364" s="264">
        <f>C365+C366</f>
        <v>0</v>
      </c>
      <c r="D364" s="264">
        <f>D365+D366</f>
        <v>0</v>
      </c>
      <c r="E364" s="264">
        <f>E365+E366</f>
        <v>0</v>
      </c>
      <c r="F364" s="264">
        <f>F365+F366</f>
        <v>0</v>
      </c>
    </row>
    <row r="365" spans="2:6" ht="15.75" thickBot="1">
      <c r="B365" s="238" t="s">
        <v>154</v>
      </c>
      <c r="C365" s="237">
        <f t="shared" ref="C365:F366" si="14">C55+C92+C129</f>
        <v>0</v>
      </c>
      <c r="D365" s="237">
        <f t="shared" si="14"/>
        <v>0</v>
      </c>
      <c r="E365" s="237">
        <f t="shared" si="14"/>
        <v>0</v>
      </c>
      <c r="F365" s="237">
        <f t="shared" si="14"/>
        <v>0</v>
      </c>
    </row>
    <row r="366" spans="2:6" ht="15.75" thickBot="1">
      <c r="B366" s="238" t="s">
        <v>166</v>
      </c>
      <c r="C366" s="240">
        <f t="shared" si="14"/>
        <v>0</v>
      </c>
      <c r="D366" s="240">
        <f t="shared" si="14"/>
        <v>0</v>
      </c>
      <c r="E366" s="240">
        <f t="shared" si="14"/>
        <v>0</v>
      </c>
      <c r="F366" s="240">
        <f t="shared" si="14"/>
        <v>0</v>
      </c>
    </row>
    <row r="367" spans="2:6" ht="15.75" thickBot="1">
      <c r="B367" s="236" t="s">
        <v>28</v>
      </c>
      <c r="C367" s="264">
        <f>C368+C369</f>
        <v>0</v>
      </c>
      <c r="D367" s="264">
        <f>D368+D369</f>
        <v>0</v>
      </c>
      <c r="E367" s="264">
        <f>E368+E369</f>
        <v>0</v>
      </c>
      <c r="F367" s="264">
        <f>F368+F369</f>
        <v>0</v>
      </c>
    </row>
    <row r="368" spans="2:6" ht="15.75" thickBot="1">
      <c r="B368" s="238" t="s">
        <v>154</v>
      </c>
      <c r="C368" s="237">
        <f t="shared" ref="C368:F369" si="15">C58+C95+C132</f>
        <v>0</v>
      </c>
      <c r="D368" s="237">
        <f t="shared" si="15"/>
        <v>0</v>
      </c>
      <c r="E368" s="237">
        <f t="shared" si="15"/>
        <v>0</v>
      </c>
      <c r="F368" s="237">
        <f t="shared" si="15"/>
        <v>0</v>
      </c>
    </row>
    <row r="369" spans="2:6" ht="15.75" thickBot="1">
      <c r="B369" s="238" t="s">
        <v>166</v>
      </c>
      <c r="C369" s="240">
        <f t="shared" si="15"/>
        <v>0</v>
      </c>
      <c r="D369" s="240">
        <f t="shared" si="15"/>
        <v>0</v>
      </c>
      <c r="E369" s="240">
        <f t="shared" si="15"/>
        <v>0</v>
      </c>
      <c r="F369" s="240">
        <f t="shared" si="15"/>
        <v>0</v>
      </c>
    </row>
    <row r="370" spans="2:6" ht="24.75" thickBot="1">
      <c r="B370" s="236" t="s">
        <v>29</v>
      </c>
      <c r="C370" s="264">
        <f>C97+C60</f>
        <v>240</v>
      </c>
      <c r="D370" s="264">
        <f>D97+D60</f>
        <v>240</v>
      </c>
      <c r="E370" s="264">
        <f>E97+E60</f>
        <v>240</v>
      </c>
      <c r="F370" s="264">
        <f>F97+F60</f>
        <v>240</v>
      </c>
    </row>
    <row r="371" spans="2:6" ht="15.75" thickBot="1">
      <c r="B371" s="238" t="s">
        <v>154</v>
      </c>
      <c r="C371" s="237">
        <f t="shared" ref="C371:F372" si="16">C61+C98+C135</f>
        <v>240</v>
      </c>
      <c r="D371" s="237">
        <f t="shared" si="16"/>
        <v>240</v>
      </c>
      <c r="E371" s="237">
        <f t="shared" si="16"/>
        <v>240</v>
      </c>
      <c r="F371" s="237">
        <f t="shared" si="16"/>
        <v>240</v>
      </c>
    </row>
    <row r="372" spans="2:6" ht="15.75" thickBot="1">
      <c r="B372" s="238" t="s">
        <v>166</v>
      </c>
      <c r="C372" s="240">
        <f t="shared" si="16"/>
        <v>0</v>
      </c>
      <c r="D372" s="240">
        <f t="shared" si="16"/>
        <v>0</v>
      </c>
      <c r="E372" s="240">
        <f t="shared" si="16"/>
        <v>0</v>
      </c>
      <c r="F372" s="240">
        <f t="shared" si="16"/>
        <v>0</v>
      </c>
    </row>
    <row r="373" spans="2:6" ht="15.75" thickBot="1">
      <c r="B373" s="236" t="s">
        <v>51</v>
      </c>
      <c r="C373" s="264">
        <f>C374+C375+C376+C377</f>
        <v>0</v>
      </c>
      <c r="D373" s="264">
        <f>D374+D375+D376+D377</f>
        <v>0</v>
      </c>
      <c r="E373" s="264">
        <f>E374+E375+E376+E377</f>
        <v>0</v>
      </c>
      <c r="F373" s="264">
        <f>F374+F375+F376+F377</f>
        <v>0</v>
      </c>
    </row>
    <row r="374" spans="2:6" ht="15.75" thickBot="1">
      <c r="B374" s="238" t="s">
        <v>154</v>
      </c>
      <c r="C374" s="237">
        <f t="shared" ref="C374:F377" si="17">C158+C183+C208+C234+C263+C288+C313+C339</f>
        <v>0</v>
      </c>
      <c r="D374" s="237">
        <f t="shared" si="17"/>
        <v>0</v>
      </c>
      <c r="E374" s="237">
        <f t="shared" si="17"/>
        <v>0</v>
      </c>
      <c r="F374" s="237">
        <f t="shared" si="17"/>
        <v>0</v>
      </c>
    </row>
    <row r="375" spans="2:6" ht="15.75" thickBot="1">
      <c r="B375" s="238" t="s">
        <v>167</v>
      </c>
      <c r="C375" s="237">
        <f t="shared" si="17"/>
        <v>0</v>
      </c>
      <c r="D375" s="237">
        <f t="shared" si="17"/>
        <v>0</v>
      </c>
      <c r="E375" s="237">
        <f t="shared" si="17"/>
        <v>0</v>
      </c>
      <c r="F375" s="237">
        <f t="shared" si="17"/>
        <v>0</v>
      </c>
    </row>
    <row r="376" spans="2:6" ht="15.75" thickBot="1">
      <c r="B376" s="238" t="s">
        <v>160</v>
      </c>
      <c r="C376" s="237">
        <f t="shared" si="17"/>
        <v>0</v>
      </c>
      <c r="D376" s="237">
        <f t="shared" si="17"/>
        <v>0</v>
      </c>
      <c r="E376" s="237">
        <f t="shared" si="17"/>
        <v>0</v>
      </c>
      <c r="F376" s="237">
        <f t="shared" si="17"/>
        <v>0</v>
      </c>
    </row>
    <row r="377" spans="2:6" ht="15.75" thickBot="1">
      <c r="B377" s="238" t="s">
        <v>161</v>
      </c>
      <c r="C377" s="237">
        <f t="shared" si="17"/>
        <v>0</v>
      </c>
      <c r="D377" s="237">
        <f t="shared" si="17"/>
        <v>0</v>
      </c>
      <c r="E377" s="237">
        <f t="shared" si="17"/>
        <v>0</v>
      </c>
      <c r="F377" s="237">
        <f t="shared" si="17"/>
        <v>0</v>
      </c>
    </row>
    <row r="378" spans="2:6" ht="15.75" thickBot="1">
      <c r="B378" s="236" t="s">
        <v>52</v>
      </c>
      <c r="C378" s="264">
        <f>C379+C380+C381+C382</f>
        <v>4000</v>
      </c>
      <c r="D378" s="264">
        <f>D379+D380+D381+D382</f>
        <v>1000</v>
      </c>
      <c r="E378" s="264">
        <f>E379+E380+E381+E382</f>
        <v>1000</v>
      </c>
      <c r="F378" s="264">
        <f>F379+F380+F381+F382</f>
        <v>1000</v>
      </c>
    </row>
    <row r="379" spans="2:6" ht="15.75" thickBot="1">
      <c r="B379" s="238" t="s">
        <v>154</v>
      </c>
      <c r="C379" s="237">
        <f t="shared" ref="C379:F382" si="18">C163+C188+C213+C239+C268+C293+C318+C344</f>
        <v>4000</v>
      </c>
      <c r="D379" s="237">
        <f t="shared" si="18"/>
        <v>1000</v>
      </c>
      <c r="E379" s="237">
        <f t="shared" si="18"/>
        <v>1000</v>
      </c>
      <c r="F379" s="237">
        <f t="shared" si="18"/>
        <v>1000</v>
      </c>
    </row>
    <row r="380" spans="2:6" ht="15.75" thickBot="1">
      <c r="B380" s="238" t="s">
        <v>167</v>
      </c>
      <c r="C380" s="237">
        <f t="shared" si="18"/>
        <v>0</v>
      </c>
      <c r="D380" s="237">
        <f t="shared" si="18"/>
        <v>0</v>
      </c>
      <c r="E380" s="237">
        <f t="shared" si="18"/>
        <v>0</v>
      </c>
      <c r="F380" s="237">
        <f t="shared" si="18"/>
        <v>0</v>
      </c>
    </row>
    <row r="381" spans="2:6" ht="15.75" thickBot="1">
      <c r="B381" s="238" t="s">
        <v>160</v>
      </c>
      <c r="C381" s="237">
        <f t="shared" si="18"/>
        <v>0</v>
      </c>
      <c r="D381" s="237">
        <f t="shared" si="18"/>
        <v>0</v>
      </c>
      <c r="E381" s="237">
        <f t="shared" si="18"/>
        <v>0</v>
      </c>
      <c r="F381" s="237">
        <f t="shared" si="18"/>
        <v>0</v>
      </c>
    </row>
    <row r="382" spans="2:6" ht="15.75" thickBot="1">
      <c r="B382" s="238" t="s">
        <v>161</v>
      </c>
      <c r="C382" s="237">
        <f t="shared" si="18"/>
        <v>0</v>
      </c>
      <c r="D382" s="237">
        <f t="shared" si="18"/>
        <v>0</v>
      </c>
      <c r="E382" s="237">
        <f t="shared" si="18"/>
        <v>0</v>
      </c>
      <c r="F382" s="237">
        <f t="shared" si="18"/>
        <v>0</v>
      </c>
    </row>
    <row r="383" spans="2:6" ht="15.75" thickBot="1">
      <c r="B383" s="248" t="s">
        <v>31</v>
      </c>
      <c r="C383" s="249">
        <f>IF(C351-C350=0,0,"Error")</f>
        <v>0</v>
      </c>
      <c r="D383" s="249">
        <f>IF(D351-D350=0,0,"Error")</f>
        <v>0</v>
      </c>
      <c r="E383" s="249">
        <f>IF(E351-E350=0,0,"Error")</f>
        <v>0</v>
      </c>
      <c r="F383" s="249">
        <f>IF(F351-F350=0,0,"Error")</f>
        <v>0</v>
      </c>
    </row>
    <row r="384" spans="2:6" ht="15.75" thickBot="1">
      <c r="B384" s="265"/>
      <c r="C384" s="266"/>
      <c r="D384" s="266"/>
      <c r="E384" s="266"/>
      <c r="F384" s="266"/>
    </row>
    <row r="385" spans="1:10" ht="15" customHeight="1">
      <c r="A385" s="202" t="s">
        <v>338</v>
      </c>
      <c r="B385" s="267" t="s">
        <v>1725</v>
      </c>
      <c r="D385" s="1369" t="s">
        <v>339</v>
      </c>
      <c r="E385" s="202" t="s">
        <v>338</v>
      </c>
      <c r="F385" s="267" t="s">
        <v>1724</v>
      </c>
      <c r="H385" s="1369" t="s">
        <v>703</v>
      </c>
      <c r="I385" s="202" t="s">
        <v>338</v>
      </c>
      <c r="J385" s="267" t="s">
        <v>1724</v>
      </c>
    </row>
    <row r="386" spans="1:10">
      <c r="A386" s="203" t="s">
        <v>337</v>
      </c>
      <c r="B386" s="268"/>
      <c r="D386" s="1370"/>
      <c r="E386" s="203" t="s">
        <v>337</v>
      </c>
      <c r="F386" s="268"/>
      <c r="H386" s="1370"/>
      <c r="I386" s="203" t="s">
        <v>337</v>
      </c>
      <c r="J386" s="268"/>
    </row>
    <row r="387" spans="1:10" ht="19.5" customHeight="1" thickBot="1">
      <c r="A387" s="204" t="s">
        <v>336</v>
      </c>
      <c r="B387" s="269" t="e">
        <f>#REF!</f>
        <v>#REF!</v>
      </c>
      <c r="D387" s="1371"/>
      <c r="E387" s="204" t="s">
        <v>336</v>
      </c>
      <c r="F387" s="269" t="e">
        <f>B387</f>
        <v>#REF!</v>
      </c>
      <c r="H387" s="1371"/>
      <c r="I387" s="204" t="s">
        <v>336</v>
      </c>
      <c r="J387" s="269" t="e">
        <f>B387</f>
        <v>#REF!</v>
      </c>
    </row>
    <row r="388" spans="1:10" ht="15.75" thickBot="1">
      <c r="A388" s="205"/>
      <c r="B388" s="205"/>
      <c r="C388" s="270"/>
      <c r="D388" s="399"/>
      <c r="E388" s="205"/>
      <c r="F388" s="205"/>
    </row>
    <row r="389" spans="1:10" ht="47.25" customHeight="1" thickBot="1">
      <c r="B389" s="1417" t="s">
        <v>335</v>
      </c>
      <c r="C389" s="1418"/>
      <c r="D389" s="1418"/>
      <c r="E389" s="1418"/>
      <c r="F389" s="1419"/>
    </row>
  </sheetData>
  <mergeCells count="90">
    <mergeCell ref="B327:B328"/>
    <mergeCell ref="B335:F335"/>
    <mergeCell ref="B336:B337"/>
    <mergeCell ref="D385:D387"/>
    <mergeCell ref="H385:H387"/>
    <mergeCell ref="B389:F389"/>
    <mergeCell ref="B301:B302"/>
    <mergeCell ref="B309:F309"/>
    <mergeCell ref="B310:B311"/>
    <mergeCell ref="C323:F323"/>
    <mergeCell ref="C325:F325"/>
    <mergeCell ref="C326:F326"/>
    <mergeCell ref="C275:F275"/>
    <mergeCell ref="B276:B277"/>
    <mergeCell ref="B284:F284"/>
    <mergeCell ref="B285:B286"/>
    <mergeCell ref="C299:F299"/>
    <mergeCell ref="C300:F300"/>
    <mergeCell ref="C250:F250"/>
    <mergeCell ref="B251:B252"/>
    <mergeCell ref="B259:F259"/>
    <mergeCell ref="B260:B261"/>
    <mergeCell ref="E273:F273"/>
    <mergeCell ref="C274:F274"/>
    <mergeCell ref="B245:F245"/>
    <mergeCell ref="C246:F246"/>
    <mergeCell ref="E247:F247"/>
    <mergeCell ref="H247:K249"/>
    <mergeCell ref="C248:F248"/>
    <mergeCell ref="C249:F249"/>
    <mergeCell ref="C220:F220"/>
    <mergeCell ref="C221:F221"/>
    <mergeCell ref="B222:B223"/>
    <mergeCell ref="B230:F230"/>
    <mergeCell ref="B231:B232"/>
    <mergeCell ref="B244:F244"/>
    <mergeCell ref="C194:F194"/>
    <mergeCell ref="C195:F195"/>
    <mergeCell ref="B196:B197"/>
    <mergeCell ref="B204:F204"/>
    <mergeCell ref="B205:B206"/>
    <mergeCell ref="C218:F218"/>
    <mergeCell ref="C169:F169"/>
    <mergeCell ref="C170:F170"/>
    <mergeCell ref="B171:B172"/>
    <mergeCell ref="B179:F179"/>
    <mergeCell ref="B180:B181"/>
    <mergeCell ref="E193:F193"/>
    <mergeCell ref="C144:F144"/>
    <mergeCell ref="C145:F145"/>
    <mergeCell ref="B146:B147"/>
    <mergeCell ref="B154:F154"/>
    <mergeCell ref="B155:B156"/>
    <mergeCell ref="E168:F168"/>
    <mergeCell ref="B114:B115"/>
    <mergeCell ref="B139:F139"/>
    <mergeCell ref="B140:F140"/>
    <mergeCell ref="C141:F141"/>
    <mergeCell ref="E142:F142"/>
    <mergeCell ref="C143:F143"/>
    <mergeCell ref="B77:B78"/>
    <mergeCell ref="C102:F102"/>
    <mergeCell ref="C103:F103"/>
    <mergeCell ref="C104:F104"/>
    <mergeCell ref="B105:B106"/>
    <mergeCell ref="B113:F113"/>
    <mergeCell ref="B40:B41"/>
    <mergeCell ref="C65:F65"/>
    <mergeCell ref="C66:F66"/>
    <mergeCell ref="C67:F67"/>
    <mergeCell ref="B68:B69"/>
    <mergeCell ref="B76:F76"/>
    <mergeCell ref="B27:F27"/>
    <mergeCell ref="C28:F28"/>
    <mergeCell ref="C29:F29"/>
    <mergeCell ref="C30:F30"/>
    <mergeCell ref="B31:B32"/>
    <mergeCell ref="B39:F39"/>
    <mergeCell ref="B9:F11"/>
    <mergeCell ref="C12:F12"/>
    <mergeCell ref="B13:B14"/>
    <mergeCell ref="C16:F16"/>
    <mergeCell ref="B17:F17"/>
    <mergeCell ref="B26:F26"/>
    <mergeCell ref="A2:G2"/>
    <mergeCell ref="B3:F3"/>
    <mergeCell ref="C5:F5"/>
    <mergeCell ref="C6:F6"/>
    <mergeCell ref="C7:F7"/>
    <mergeCell ref="B8:F8"/>
  </mergeCells>
  <pageMargins left="0.7" right="0.7" top="0.75" bottom="0.75" header="0.3" footer="0.3"/>
  <pageSetup scale="16" orientation="portrait" r:id="rId1"/>
  <rowBreaks count="3" manualBreakCount="3">
    <brk id="64" max="11" man="1"/>
    <brk id="243" max="11" man="1"/>
    <brk id="322"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293"/>
  <sheetViews>
    <sheetView workbookViewId="0">
      <selection activeCell="L15" sqref="L15"/>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1764</v>
      </c>
      <c r="E3" s="842"/>
      <c r="F3" s="842"/>
      <c r="G3" s="842"/>
      <c r="H3" s="4"/>
      <c r="I3" s="4"/>
      <c r="J3" s="4"/>
      <c r="K3" s="4"/>
    </row>
    <row r="4" spans="1:11" ht="14.1" customHeight="1">
      <c r="A4" s="4"/>
      <c r="B4" s="4"/>
      <c r="C4" s="16" t="s">
        <v>573</v>
      </c>
      <c r="D4" s="841" t="s">
        <v>1763</v>
      </c>
      <c r="E4" s="842"/>
      <c r="F4" s="842"/>
      <c r="G4" s="842"/>
      <c r="H4" s="4"/>
      <c r="I4" s="4"/>
      <c r="J4" s="4"/>
      <c r="K4" s="4"/>
    </row>
    <row r="5" spans="1:11" ht="14.1" customHeight="1">
      <c r="A5" s="4"/>
      <c r="B5" s="4"/>
      <c r="C5" s="16" t="s">
        <v>0</v>
      </c>
      <c r="D5" s="841" t="s">
        <v>66</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30.95" customHeight="1">
      <c r="A9" s="4"/>
      <c r="B9" s="4"/>
      <c r="C9" s="835" t="s">
        <v>1762</v>
      </c>
      <c r="D9" s="836"/>
      <c r="E9" s="836"/>
      <c r="F9" s="836"/>
      <c r="G9" s="836"/>
      <c r="H9" s="4"/>
      <c r="I9" s="4"/>
      <c r="J9" s="4"/>
      <c r="K9" s="4"/>
    </row>
    <row r="10" spans="1:11" ht="55.5" customHeight="1">
      <c r="A10" s="4"/>
      <c r="B10" s="4"/>
      <c r="C10" s="8" t="s">
        <v>5</v>
      </c>
      <c r="D10" s="829" t="s">
        <v>288</v>
      </c>
      <c r="E10" s="830"/>
      <c r="F10" s="830"/>
      <c r="G10" s="830"/>
      <c r="H10" s="4"/>
      <c r="I10" s="4"/>
      <c r="J10" s="4"/>
      <c r="K10" s="4"/>
    </row>
    <row r="11" spans="1:11" ht="27.95" customHeight="1">
      <c r="A11" s="4"/>
      <c r="B11" s="4"/>
      <c r="C11" s="7" t="s">
        <v>6</v>
      </c>
      <c r="D11" s="298">
        <v>2021</v>
      </c>
      <c r="E11" s="298">
        <v>2022</v>
      </c>
      <c r="F11" s="298">
        <v>2023</v>
      </c>
      <c r="G11" s="298">
        <v>2024</v>
      </c>
      <c r="H11" s="4"/>
      <c r="I11" s="4"/>
      <c r="J11" s="4"/>
      <c r="K11" s="4"/>
    </row>
    <row r="12" spans="1:11" ht="14.1" customHeight="1">
      <c r="A12" s="4"/>
      <c r="B12" s="4"/>
      <c r="C12" s="15"/>
      <c r="D12" s="299" t="s">
        <v>7</v>
      </c>
      <c r="E12" s="299" t="s">
        <v>8</v>
      </c>
      <c r="F12" s="299" t="s">
        <v>8</v>
      </c>
      <c r="G12" s="299" t="s">
        <v>8</v>
      </c>
      <c r="H12" s="4"/>
      <c r="I12" s="4"/>
      <c r="J12" s="4"/>
      <c r="K12" s="4"/>
    </row>
    <row r="13" spans="1:11" ht="83.1" customHeight="1">
      <c r="A13" s="4"/>
      <c r="B13" s="4"/>
      <c r="C13" s="7" t="s">
        <v>289</v>
      </c>
      <c r="D13" s="300" t="s">
        <v>450</v>
      </c>
      <c r="E13" s="300" t="s">
        <v>505</v>
      </c>
      <c r="F13" s="300" t="s">
        <v>505</v>
      </c>
      <c r="G13" s="300" t="s">
        <v>505</v>
      </c>
      <c r="H13" s="4"/>
      <c r="I13" s="4"/>
      <c r="J13" s="4"/>
      <c r="K13" s="4"/>
    </row>
    <row r="14" spans="1:11" ht="72.95" customHeight="1">
      <c r="A14" s="4"/>
      <c r="B14" s="4"/>
      <c r="C14" s="7" t="s">
        <v>290</v>
      </c>
      <c r="D14" s="300" t="s">
        <v>450</v>
      </c>
      <c r="E14" s="300" t="s">
        <v>1761</v>
      </c>
      <c r="F14" s="300" t="s">
        <v>1761</v>
      </c>
      <c r="G14" s="300" t="s">
        <v>1761</v>
      </c>
      <c r="H14" s="4"/>
      <c r="I14" s="4"/>
      <c r="J14" s="4"/>
      <c r="K14" s="4"/>
    </row>
    <row r="15" spans="1:11" ht="30.95" customHeight="1">
      <c r="A15" s="4"/>
      <c r="B15" s="4"/>
      <c r="C15" s="8" t="s">
        <v>303</v>
      </c>
      <c r="D15" s="829" t="s">
        <v>1760</v>
      </c>
      <c r="E15" s="830"/>
      <c r="F15" s="830"/>
      <c r="G15" s="830"/>
      <c r="H15" s="4"/>
      <c r="I15" s="4"/>
      <c r="J15" s="4"/>
      <c r="K15" s="4"/>
    </row>
    <row r="16" spans="1:11">
      <c r="A16" s="4"/>
      <c r="B16" s="4"/>
      <c r="C16" s="7" t="s">
        <v>511</v>
      </c>
      <c r="D16" s="298">
        <v>2021</v>
      </c>
      <c r="E16" s="298">
        <v>2022</v>
      </c>
      <c r="F16" s="298">
        <v>2023</v>
      </c>
      <c r="G16" s="298">
        <v>2024</v>
      </c>
      <c r="H16" s="4"/>
      <c r="I16" s="4"/>
      <c r="J16" s="4"/>
      <c r="K16" s="4"/>
    </row>
    <row r="17" spans="1:11" ht="14.1" customHeight="1">
      <c r="A17" s="4"/>
      <c r="B17" s="4"/>
      <c r="C17" s="15"/>
      <c r="D17" s="299" t="s">
        <v>7</v>
      </c>
      <c r="E17" s="299" t="s">
        <v>8</v>
      </c>
      <c r="F17" s="299" t="s">
        <v>8</v>
      </c>
      <c r="G17" s="299" t="s">
        <v>8</v>
      </c>
      <c r="H17" s="4"/>
      <c r="I17" s="4"/>
      <c r="J17" s="4"/>
      <c r="K17" s="4"/>
    </row>
    <row r="18" spans="1:11" ht="14.1" customHeight="1">
      <c r="A18" s="4"/>
      <c r="B18" s="4"/>
      <c r="C18" s="7" t="s">
        <v>291</v>
      </c>
      <c r="D18" s="300" t="s">
        <v>450</v>
      </c>
      <c r="E18" s="300" t="s">
        <v>505</v>
      </c>
      <c r="F18" s="300" t="s">
        <v>505</v>
      </c>
      <c r="G18" s="300" t="s">
        <v>505</v>
      </c>
      <c r="H18" s="4"/>
      <c r="I18" s="4"/>
      <c r="J18" s="4"/>
      <c r="K18" s="4"/>
    </row>
    <row r="19" spans="1:11" ht="14.1" customHeight="1">
      <c r="A19" s="4"/>
      <c r="B19" s="4"/>
      <c r="C19" s="827" t="s">
        <v>347</v>
      </c>
      <c r="D19" s="828"/>
      <c r="E19" s="828"/>
      <c r="F19" s="828"/>
      <c r="G19" s="828"/>
      <c r="H19" s="4"/>
      <c r="I19" s="4"/>
      <c r="J19" s="4"/>
      <c r="K19" s="4"/>
    </row>
    <row r="20" spans="1:11" ht="14.1" customHeight="1">
      <c r="A20" s="4"/>
      <c r="B20" s="4"/>
      <c r="C20" s="297" t="s">
        <v>1759</v>
      </c>
      <c r="D20" s="827" t="s">
        <v>1758</v>
      </c>
      <c r="E20" s="828"/>
      <c r="F20" s="828"/>
      <c r="G20" s="828"/>
      <c r="H20" s="4"/>
      <c r="I20" s="4"/>
      <c r="J20" s="4"/>
      <c r="K20" s="4"/>
    </row>
    <row r="21" spans="1:11">
      <c r="A21" s="4"/>
      <c r="B21" s="4"/>
      <c r="C21" s="14" t="s">
        <v>484</v>
      </c>
      <c r="D21" s="825" t="s">
        <v>1757</v>
      </c>
      <c r="E21" s="826"/>
      <c r="F21" s="826"/>
      <c r="G21" s="826"/>
      <c r="H21" s="4"/>
      <c r="I21" s="4"/>
      <c r="J21" s="4"/>
      <c r="K21" s="4"/>
    </row>
    <row r="22" spans="1:11" ht="36.950000000000003" customHeight="1">
      <c r="A22" s="4"/>
      <c r="B22" s="4"/>
      <c r="C22" s="308" t="s">
        <v>482</v>
      </c>
      <c r="D22" s="821" t="s">
        <v>292</v>
      </c>
      <c r="E22" s="822"/>
      <c r="F22" s="822"/>
      <c r="G22" s="822"/>
      <c r="H22" s="4"/>
      <c r="I22" s="4"/>
      <c r="J22" s="4"/>
      <c r="K22" s="4"/>
    </row>
    <row r="23" spans="1:11">
      <c r="A23" s="4"/>
      <c r="B23" s="4"/>
      <c r="C23" s="308" t="s">
        <v>15</v>
      </c>
      <c r="D23" s="821" t="s">
        <v>69</v>
      </c>
      <c r="E23" s="822"/>
      <c r="F23" s="822"/>
      <c r="G23" s="822"/>
      <c r="H23" s="4"/>
      <c r="I23" s="4"/>
      <c r="J23" s="4"/>
      <c r="K23" s="4"/>
    </row>
    <row r="24" spans="1:11" ht="15" customHeight="1">
      <c r="A24" s="4"/>
      <c r="B24" s="4"/>
      <c r="C24" s="13"/>
      <c r="D24" s="301">
        <v>2021</v>
      </c>
      <c r="E24" s="301">
        <v>2022</v>
      </c>
      <c r="F24" s="301">
        <v>2023</v>
      </c>
      <c r="G24" s="301">
        <v>2024</v>
      </c>
      <c r="H24" s="4"/>
      <c r="I24" s="4"/>
      <c r="J24" s="4"/>
      <c r="K24" s="4"/>
    </row>
    <row r="25" spans="1:11" ht="15" customHeight="1">
      <c r="A25" s="4"/>
      <c r="B25" s="4"/>
      <c r="C25" s="12"/>
      <c r="D25" s="302" t="s">
        <v>7</v>
      </c>
      <c r="E25" s="302" t="s">
        <v>8</v>
      </c>
      <c r="F25" s="302" t="s">
        <v>8</v>
      </c>
      <c r="G25" s="302" t="s">
        <v>8</v>
      </c>
      <c r="H25" s="4"/>
      <c r="I25" s="4"/>
      <c r="J25" s="4"/>
      <c r="K25" s="4"/>
    </row>
    <row r="26" spans="1:11" ht="14.1" customHeight="1">
      <c r="A26" s="4"/>
      <c r="B26" s="4"/>
      <c r="C26" s="7" t="s">
        <v>16</v>
      </c>
      <c r="D26" s="300" t="s">
        <v>1756</v>
      </c>
      <c r="E26" s="300" t="s">
        <v>1756</v>
      </c>
      <c r="F26" s="300" t="s">
        <v>1756</v>
      </c>
      <c r="G26" s="300" t="s">
        <v>1756</v>
      </c>
      <c r="H26" s="4"/>
      <c r="I26" s="4"/>
      <c r="J26" s="4"/>
      <c r="K26" s="4"/>
    </row>
    <row r="27" spans="1:11" ht="14.1" customHeight="1">
      <c r="A27" s="4"/>
      <c r="B27" s="4"/>
      <c r="C27" s="7" t="s">
        <v>680</v>
      </c>
      <c r="D27" s="300" t="s">
        <v>1755</v>
      </c>
      <c r="E27" s="300" t="s">
        <v>1754</v>
      </c>
      <c r="F27" s="300" t="s">
        <v>1754</v>
      </c>
      <c r="G27" s="300" t="s">
        <v>1753</v>
      </c>
      <c r="H27" s="4"/>
      <c r="I27" s="4"/>
      <c r="J27" s="4"/>
      <c r="K27" s="4"/>
    </row>
    <row r="28" spans="1:11" ht="14.1" customHeight="1">
      <c r="A28" s="4"/>
      <c r="B28" s="4"/>
      <c r="C28" s="7" t="s">
        <v>676</v>
      </c>
      <c r="D28" s="300" t="s">
        <v>1752</v>
      </c>
      <c r="E28" s="300" t="s">
        <v>1751</v>
      </c>
      <c r="F28" s="300" t="s">
        <v>1751</v>
      </c>
      <c r="G28" s="300" t="s">
        <v>634</v>
      </c>
      <c r="H28" s="4"/>
      <c r="I28" s="4"/>
      <c r="J28" s="4"/>
      <c r="K28" s="4"/>
    </row>
    <row r="29" spans="1:11" ht="14.1" customHeight="1">
      <c r="A29" s="4"/>
      <c r="B29" s="4"/>
      <c r="C29" s="7" t="s">
        <v>477</v>
      </c>
      <c r="D29" s="300" t="s">
        <v>450</v>
      </c>
      <c r="E29" s="300" t="s">
        <v>474</v>
      </c>
      <c r="F29" s="300" t="s">
        <v>474</v>
      </c>
      <c r="G29" s="300" t="s">
        <v>474</v>
      </c>
      <c r="H29" s="4"/>
      <c r="I29" s="4"/>
      <c r="J29" s="4"/>
      <c r="K29" s="4"/>
    </row>
    <row r="30" spans="1:11" ht="14.1" customHeight="1">
      <c r="A30" s="4"/>
      <c r="B30" s="4"/>
      <c r="C30" s="7" t="s">
        <v>476</v>
      </c>
      <c r="D30" s="300" t="s">
        <v>450</v>
      </c>
      <c r="E30" s="300" t="s">
        <v>1750</v>
      </c>
      <c r="F30" s="300" t="s">
        <v>474</v>
      </c>
      <c r="G30" s="300" t="s">
        <v>1749</v>
      </c>
      <c r="H30" s="4"/>
      <c r="I30" s="4"/>
      <c r="J30" s="4"/>
      <c r="K30" s="4"/>
    </row>
    <row r="31" spans="1:11" ht="14.1" customHeight="1">
      <c r="A31" s="4"/>
      <c r="B31" s="4"/>
      <c r="C31" s="7" t="s">
        <v>22</v>
      </c>
      <c r="D31" s="300" t="s">
        <v>450</v>
      </c>
      <c r="E31" s="300" t="s">
        <v>1750</v>
      </c>
      <c r="F31" s="300" t="s">
        <v>474</v>
      </c>
      <c r="G31" s="300" t="s">
        <v>1749</v>
      </c>
      <c r="H31" s="4"/>
      <c r="I31" s="4"/>
      <c r="J31" s="4"/>
      <c r="K31" s="4"/>
    </row>
    <row r="32" spans="1:11" ht="14.1" customHeight="1">
      <c r="A32" s="4"/>
      <c r="B32" s="4"/>
      <c r="C32" s="823" t="s">
        <v>473</v>
      </c>
      <c r="D32" s="824"/>
      <c r="E32" s="824"/>
      <c r="F32" s="824"/>
      <c r="G32" s="824"/>
      <c r="H32" s="4"/>
      <c r="I32" s="4"/>
      <c r="J32" s="4"/>
      <c r="K32" s="4"/>
    </row>
    <row r="33" spans="1:11" ht="14.1" customHeight="1">
      <c r="A33" s="4"/>
      <c r="B33" s="4"/>
      <c r="C33" s="13"/>
      <c r="D33" s="301">
        <v>2021</v>
      </c>
      <c r="E33" s="301">
        <v>2022</v>
      </c>
      <c r="F33" s="301">
        <v>2023</v>
      </c>
      <c r="G33" s="301">
        <v>2024</v>
      </c>
      <c r="H33" s="4"/>
      <c r="I33" s="4"/>
      <c r="J33" s="4"/>
      <c r="K33" s="4"/>
    </row>
    <row r="34" spans="1:11" ht="14.1" customHeight="1">
      <c r="A34" s="4"/>
      <c r="B34" s="4"/>
      <c r="C34" s="12"/>
      <c r="D34" s="302" t="s">
        <v>7</v>
      </c>
      <c r="E34" s="302" t="s">
        <v>8</v>
      </c>
      <c r="F34" s="302" t="s">
        <v>8</v>
      </c>
      <c r="G34" s="302" t="s">
        <v>8</v>
      </c>
      <c r="H34" s="4"/>
      <c r="I34" s="4"/>
      <c r="J34" s="4"/>
      <c r="K34" s="4"/>
    </row>
    <row r="35" spans="1:11" ht="14.1" customHeight="1">
      <c r="A35" s="4"/>
      <c r="B35" s="4"/>
      <c r="C35" s="11" t="s">
        <v>470</v>
      </c>
      <c r="D35" s="303">
        <v>18100000</v>
      </c>
      <c r="E35" s="303">
        <v>21700000</v>
      </c>
      <c r="F35" s="303">
        <v>21700000</v>
      </c>
      <c r="G35" s="303">
        <v>21700000</v>
      </c>
      <c r="H35" s="4"/>
      <c r="I35" s="4"/>
      <c r="J35" s="4"/>
      <c r="K35" s="4"/>
    </row>
    <row r="36" spans="1:11" ht="14.1" customHeight="1">
      <c r="A36" s="4"/>
      <c r="B36" s="4"/>
      <c r="C36" s="11" t="s">
        <v>459</v>
      </c>
      <c r="D36" s="303">
        <v>18100000</v>
      </c>
      <c r="E36" s="303">
        <v>21700000</v>
      </c>
      <c r="F36" s="303">
        <v>21700000</v>
      </c>
      <c r="G36" s="303">
        <v>21700000</v>
      </c>
      <c r="H36" s="4"/>
      <c r="I36" s="4"/>
      <c r="J36" s="4"/>
      <c r="K36" s="4"/>
    </row>
    <row r="37" spans="1:11" ht="14.1" customHeight="1">
      <c r="A37" s="4"/>
      <c r="B37" s="4"/>
      <c r="C37" s="11" t="s">
        <v>463</v>
      </c>
      <c r="D37" s="303">
        <v>0</v>
      </c>
      <c r="E37" s="303">
        <v>0</v>
      </c>
      <c r="F37" s="303">
        <v>0</v>
      </c>
      <c r="G37" s="303">
        <v>0</v>
      </c>
      <c r="H37" s="4"/>
      <c r="I37" s="4"/>
      <c r="J37" s="4"/>
      <c r="K37" s="4"/>
    </row>
    <row r="38" spans="1:11" ht="14.1" customHeight="1">
      <c r="A38" s="4"/>
      <c r="B38" s="4"/>
      <c r="C38" s="11" t="s">
        <v>469</v>
      </c>
      <c r="D38" s="303">
        <v>3000000</v>
      </c>
      <c r="E38" s="303">
        <v>3300000</v>
      </c>
      <c r="F38" s="303">
        <v>3300000</v>
      </c>
      <c r="G38" s="303">
        <v>3300000</v>
      </c>
      <c r="H38" s="4"/>
      <c r="I38" s="4"/>
      <c r="J38" s="4"/>
      <c r="K38" s="4"/>
    </row>
    <row r="39" spans="1:11" ht="14.1" customHeight="1">
      <c r="A39" s="4"/>
      <c r="B39" s="4"/>
      <c r="C39" s="11" t="s">
        <v>459</v>
      </c>
      <c r="D39" s="303">
        <v>3000000</v>
      </c>
      <c r="E39" s="303">
        <v>3300000</v>
      </c>
      <c r="F39" s="303">
        <v>3300000</v>
      </c>
      <c r="G39" s="303">
        <v>3300000</v>
      </c>
      <c r="H39" s="4"/>
      <c r="I39" s="4"/>
      <c r="J39" s="4"/>
      <c r="K39" s="4"/>
    </row>
    <row r="40" spans="1:11" ht="14.1" customHeight="1">
      <c r="A40" s="4"/>
      <c r="B40" s="4"/>
      <c r="C40" s="11" t="s">
        <v>463</v>
      </c>
      <c r="D40" s="303">
        <v>0</v>
      </c>
      <c r="E40" s="303">
        <v>0</v>
      </c>
      <c r="F40" s="303">
        <v>0</v>
      </c>
      <c r="G40" s="303">
        <v>0</v>
      </c>
      <c r="H40" s="4"/>
      <c r="I40" s="4"/>
      <c r="J40" s="4"/>
      <c r="K40" s="4"/>
    </row>
    <row r="41" spans="1:11" ht="14.1" customHeight="1">
      <c r="A41" s="4"/>
      <c r="B41" s="4"/>
      <c r="C41" s="11" t="s">
        <v>468</v>
      </c>
      <c r="D41" s="303">
        <v>9170000</v>
      </c>
      <c r="E41" s="303">
        <v>11500000</v>
      </c>
      <c r="F41" s="303">
        <v>11500000</v>
      </c>
      <c r="G41" s="303">
        <v>12500000</v>
      </c>
      <c r="H41" s="4"/>
      <c r="I41" s="4"/>
      <c r="J41" s="4"/>
      <c r="K41" s="4"/>
    </row>
    <row r="42" spans="1:11" ht="14.1" customHeight="1">
      <c r="A42" s="4"/>
      <c r="B42" s="4"/>
      <c r="C42" s="11" t="s">
        <v>459</v>
      </c>
      <c r="D42" s="303">
        <v>9170000</v>
      </c>
      <c r="E42" s="303">
        <v>11500000</v>
      </c>
      <c r="F42" s="303">
        <v>11500000</v>
      </c>
      <c r="G42" s="303">
        <v>12500000</v>
      </c>
      <c r="H42" s="4"/>
      <c r="I42" s="4"/>
      <c r="J42" s="4"/>
      <c r="K42" s="4"/>
    </row>
    <row r="43" spans="1:11" ht="14.1" customHeight="1">
      <c r="A43" s="4"/>
      <c r="B43" s="4"/>
      <c r="C43" s="11" t="s">
        <v>463</v>
      </c>
      <c r="D43" s="303">
        <v>0</v>
      </c>
      <c r="E43" s="303">
        <v>0</v>
      </c>
      <c r="F43" s="303">
        <v>0</v>
      </c>
      <c r="G43" s="303">
        <v>0</v>
      </c>
      <c r="H43" s="4"/>
      <c r="I43" s="4"/>
      <c r="J43" s="4"/>
      <c r="K43" s="4"/>
    </row>
    <row r="44" spans="1:11" ht="14.1" customHeight="1">
      <c r="A44" s="4"/>
      <c r="B44" s="4"/>
      <c r="C44" s="11" t="s">
        <v>467</v>
      </c>
      <c r="D44" s="303">
        <v>0</v>
      </c>
      <c r="E44" s="303">
        <v>0</v>
      </c>
      <c r="F44" s="303">
        <v>0</v>
      </c>
      <c r="G44" s="303">
        <v>0</v>
      </c>
      <c r="H44" s="4"/>
      <c r="I44" s="4"/>
      <c r="J44" s="4"/>
      <c r="K44" s="4"/>
    </row>
    <row r="45" spans="1:11" ht="14.1" customHeight="1">
      <c r="A45" s="4"/>
      <c r="B45" s="4"/>
      <c r="C45" s="11" t="s">
        <v>459</v>
      </c>
      <c r="D45" s="303">
        <v>0</v>
      </c>
      <c r="E45" s="303">
        <v>0</v>
      </c>
      <c r="F45" s="303">
        <v>0</v>
      </c>
      <c r="G45" s="303">
        <v>0</v>
      </c>
      <c r="H45" s="4"/>
      <c r="I45" s="4"/>
      <c r="J45" s="4"/>
      <c r="K45" s="4"/>
    </row>
    <row r="46" spans="1:11" ht="14.1" customHeight="1">
      <c r="A46" s="4"/>
      <c r="B46" s="4"/>
      <c r="C46" s="11" t="s">
        <v>463</v>
      </c>
      <c r="D46" s="303">
        <v>0</v>
      </c>
      <c r="E46" s="303">
        <v>0</v>
      </c>
      <c r="F46" s="303">
        <v>0</v>
      </c>
      <c r="G46" s="303">
        <v>0</v>
      </c>
      <c r="H46" s="4"/>
      <c r="I46" s="4"/>
      <c r="J46" s="4"/>
      <c r="K46" s="4"/>
    </row>
    <row r="47" spans="1:11" ht="14.1" customHeight="1">
      <c r="A47" s="4"/>
      <c r="B47" s="4"/>
      <c r="C47" s="11" t="s">
        <v>472</v>
      </c>
      <c r="D47" s="303">
        <v>0</v>
      </c>
      <c r="E47" s="303">
        <v>0</v>
      </c>
      <c r="F47" s="303">
        <v>0</v>
      </c>
      <c r="G47" s="303">
        <v>0</v>
      </c>
      <c r="H47" s="4"/>
      <c r="I47" s="4"/>
      <c r="J47" s="4"/>
      <c r="K47" s="4"/>
    </row>
    <row r="48" spans="1:11" ht="14.1" customHeight="1">
      <c r="A48" s="4"/>
      <c r="B48" s="4"/>
      <c r="C48" s="11" t="s">
        <v>459</v>
      </c>
      <c r="D48" s="303">
        <v>0</v>
      </c>
      <c r="E48" s="303">
        <v>0</v>
      </c>
      <c r="F48" s="303">
        <v>0</v>
      </c>
      <c r="G48" s="303">
        <v>0</v>
      </c>
      <c r="H48" s="4"/>
      <c r="I48" s="4"/>
      <c r="J48" s="4"/>
      <c r="K48" s="4"/>
    </row>
    <row r="49" spans="1:11" ht="14.1" customHeight="1">
      <c r="A49" s="4"/>
      <c r="B49" s="4"/>
      <c r="C49" s="11" t="s">
        <v>463</v>
      </c>
      <c r="D49" s="303">
        <v>0</v>
      </c>
      <c r="E49" s="303">
        <v>0</v>
      </c>
      <c r="F49" s="303">
        <v>0</v>
      </c>
      <c r="G49" s="303">
        <v>0</v>
      </c>
      <c r="H49" s="4"/>
      <c r="I49" s="4"/>
      <c r="J49" s="4"/>
      <c r="K49" s="4"/>
    </row>
    <row r="50" spans="1:11" ht="14.1" customHeight="1">
      <c r="A50" s="4"/>
      <c r="B50" s="4"/>
      <c r="C50" s="11" t="s">
        <v>465</v>
      </c>
      <c r="D50" s="303">
        <v>0</v>
      </c>
      <c r="E50" s="303">
        <v>0</v>
      </c>
      <c r="F50" s="303">
        <v>0</v>
      </c>
      <c r="G50" s="303">
        <v>0</v>
      </c>
      <c r="H50" s="4"/>
      <c r="I50" s="4"/>
      <c r="J50" s="4"/>
      <c r="K50" s="4"/>
    </row>
    <row r="51" spans="1:11" ht="14.1" customHeight="1">
      <c r="A51" s="4"/>
      <c r="B51" s="4"/>
      <c r="C51" s="11" t="s">
        <v>459</v>
      </c>
      <c r="D51" s="303">
        <v>0</v>
      </c>
      <c r="E51" s="303">
        <v>0</v>
      </c>
      <c r="F51" s="303">
        <v>0</v>
      </c>
      <c r="G51" s="303">
        <v>0</v>
      </c>
      <c r="H51" s="4"/>
      <c r="I51" s="4"/>
      <c r="J51" s="4"/>
      <c r="K51" s="4"/>
    </row>
    <row r="52" spans="1:11" ht="14.1" customHeight="1">
      <c r="A52" s="4"/>
      <c r="B52" s="4"/>
      <c r="C52" s="11" t="s">
        <v>463</v>
      </c>
      <c r="D52" s="303">
        <v>0</v>
      </c>
      <c r="E52" s="303">
        <v>0</v>
      </c>
      <c r="F52" s="303">
        <v>0</v>
      </c>
      <c r="G52" s="303">
        <v>0</v>
      </c>
      <c r="H52" s="4"/>
      <c r="I52" s="4"/>
      <c r="J52" s="4"/>
      <c r="K52" s="4"/>
    </row>
    <row r="53" spans="1:11" ht="14.1" customHeight="1">
      <c r="A53" s="4"/>
      <c r="B53" s="4"/>
      <c r="C53" s="11" t="s">
        <v>464</v>
      </c>
      <c r="D53" s="303">
        <v>330000</v>
      </c>
      <c r="E53" s="303">
        <v>0</v>
      </c>
      <c r="F53" s="303">
        <v>0</v>
      </c>
      <c r="G53" s="303">
        <v>0</v>
      </c>
      <c r="H53" s="4"/>
      <c r="I53" s="4"/>
      <c r="J53" s="4"/>
      <c r="K53" s="4"/>
    </row>
    <row r="54" spans="1:11" ht="14.1" customHeight="1">
      <c r="A54" s="4"/>
      <c r="B54" s="4"/>
      <c r="C54" s="11" t="s">
        <v>459</v>
      </c>
      <c r="D54" s="303">
        <v>330000</v>
      </c>
      <c r="E54" s="303">
        <v>0</v>
      </c>
      <c r="F54" s="303">
        <v>0</v>
      </c>
      <c r="G54" s="303">
        <v>0</v>
      </c>
      <c r="H54" s="4"/>
      <c r="I54" s="4"/>
      <c r="J54" s="4"/>
      <c r="K54" s="4"/>
    </row>
    <row r="55" spans="1:11" ht="14.1" customHeight="1">
      <c r="A55" s="4"/>
      <c r="B55" s="4"/>
      <c r="C55" s="11" t="s">
        <v>463</v>
      </c>
      <c r="D55" s="303">
        <v>0</v>
      </c>
      <c r="E55" s="303">
        <v>0</v>
      </c>
      <c r="F55" s="303">
        <v>0</v>
      </c>
      <c r="G55" s="303">
        <v>0</v>
      </c>
      <c r="H55" s="4"/>
      <c r="I55" s="4"/>
      <c r="J55" s="4"/>
      <c r="K55" s="4"/>
    </row>
    <row r="56" spans="1:11" ht="14.1" customHeight="1">
      <c r="A56" s="4"/>
      <c r="B56" s="4"/>
      <c r="C56" s="11" t="s">
        <v>462</v>
      </c>
      <c r="D56" s="303">
        <v>0</v>
      </c>
      <c r="E56" s="303">
        <v>0</v>
      </c>
      <c r="F56" s="303">
        <v>0</v>
      </c>
      <c r="G56" s="303">
        <v>0</v>
      </c>
      <c r="H56" s="4"/>
      <c r="I56" s="4"/>
      <c r="J56" s="4"/>
      <c r="K56" s="4"/>
    </row>
    <row r="57" spans="1:11" ht="14.1" customHeight="1">
      <c r="A57" s="4"/>
      <c r="B57" s="4"/>
      <c r="C57" s="11" t="s">
        <v>459</v>
      </c>
      <c r="D57" s="303">
        <v>0</v>
      </c>
      <c r="E57" s="303">
        <v>0</v>
      </c>
      <c r="F57" s="303">
        <v>0</v>
      </c>
      <c r="G57" s="303">
        <v>0</v>
      </c>
      <c r="H57" s="4"/>
      <c r="I57" s="4"/>
      <c r="J57" s="4"/>
      <c r="K57" s="4"/>
    </row>
    <row r="58" spans="1:11" ht="14.1" customHeight="1">
      <c r="A58" s="4"/>
      <c r="B58" s="4"/>
      <c r="C58" s="11" t="s">
        <v>458</v>
      </c>
      <c r="D58" s="303">
        <v>0</v>
      </c>
      <c r="E58" s="303">
        <v>0</v>
      </c>
      <c r="F58" s="303">
        <v>0</v>
      </c>
      <c r="G58" s="303">
        <v>0</v>
      </c>
      <c r="H58" s="4"/>
      <c r="I58" s="4"/>
      <c r="J58" s="4"/>
      <c r="K58" s="4"/>
    </row>
    <row r="59" spans="1:11" ht="14.1" customHeight="1">
      <c r="A59" s="4"/>
      <c r="B59" s="4"/>
      <c r="C59" s="11" t="s">
        <v>457</v>
      </c>
      <c r="D59" s="303">
        <v>0</v>
      </c>
      <c r="E59" s="303">
        <v>0</v>
      </c>
      <c r="F59" s="303">
        <v>0</v>
      </c>
      <c r="G59" s="303">
        <v>0</v>
      </c>
      <c r="H59" s="4"/>
      <c r="I59" s="4"/>
      <c r="J59" s="4"/>
      <c r="K59" s="4"/>
    </row>
    <row r="60" spans="1:11" ht="14.1" customHeight="1">
      <c r="A60" s="4"/>
      <c r="B60" s="4"/>
      <c r="C60" s="11" t="s">
        <v>456</v>
      </c>
      <c r="D60" s="303">
        <v>0</v>
      </c>
      <c r="E60" s="303">
        <v>0</v>
      </c>
      <c r="F60" s="303">
        <v>0</v>
      </c>
      <c r="G60" s="303">
        <v>0</v>
      </c>
      <c r="H60" s="4"/>
      <c r="I60" s="4"/>
      <c r="J60" s="4"/>
      <c r="K60" s="4"/>
    </row>
    <row r="61" spans="1:11" ht="14.1" customHeight="1">
      <c r="A61" s="4"/>
      <c r="B61" s="4"/>
      <c r="C61" s="11" t="s">
        <v>455</v>
      </c>
      <c r="D61" s="303">
        <v>0</v>
      </c>
      <c r="E61" s="303">
        <v>0</v>
      </c>
      <c r="F61" s="303">
        <v>0</v>
      </c>
      <c r="G61" s="303">
        <v>0</v>
      </c>
      <c r="H61" s="4"/>
      <c r="I61" s="4"/>
      <c r="J61" s="4"/>
      <c r="K61" s="4"/>
    </row>
    <row r="62" spans="1:11" ht="14.1" customHeight="1">
      <c r="A62" s="4"/>
      <c r="B62" s="4"/>
      <c r="C62" s="11" t="s">
        <v>461</v>
      </c>
      <c r="D62" s="303">
        <v>0</v>
      </c>
      <c r="E62" s="303">
        <v>0</v>
      </c>
      <c r="F62" s="303">
        <v>0</v>
      </c>
      <c r="G62" s="303">
        <v>0</v>
      </c>
      <c r="H62" s="4"/>
      <c r="I62" s="4"/>
      <c r="J62" s="4"/>
      <c r="K62" s="4"/>
    </row>
    <row r="63" spans="1:11" ht="14.1" customHeight="1">
      <c r="A63" s="4"/>
      <c r="B63" s="4"/>
      <c r="C63" s="11" t="s">
        <v>459</v>
      </c>
      <c r="D63" s="303">
        <v>0</v>
      </c>
      <c r="E63" s="303">
        <v>0</v>
      </c>
      <c r="F63" s="303">
        <v>0</v>
      </c>
      <c r="G63" s="303">
        <v>0</v>
      </c>
      <c r="H63" s="4"/>
      <c r="I63" s="4"/>
      <c r="J63" s="4"/>
      <c r="K63" s="4"/>
    </row>
    <row r="64" spans="1:11" ht="14.1" customHeight="1">
      <c r="A64" s="4"/>
      <c r="B64" s="4"/>
      <c r="C64" s="11" t="s">
        <v>458</v>
      </c>
      <c r="D64" s="303">
        <v>0</v>
      </c>
      <c r="E64" s="303">
        <v>0</v>
      </c>
      <c r="F64" s="303">
        <v>0</v>
      </c>
      <c r="G64" s="303">
        <v>0</v>
      </c>
      <c r="H64" s="4"/>
      <c r="I64" s="4"/>
      <c r="J64" s="4"/>
      <c r="K64" s="4"/>
    </row>
    <row r="65" spans="1:11" ht="14.1" customHeight="1">
      <c r="A65" s="4"/>
      <c r="B65" s="4"/>
      <c r="C65" s="11" t="s">
        <v>457</v>
      </c>
      <c r="D65" s="303">
        <v>0</v>
      </c>
      <c r="E65" s="303">
        <v>0</v>
      </c>
      <c r="F65" s="303">
        <v>0</v>
      </c>
      <c r="G65" s="303">
        <v>0</v>
      </c>
      <c r="H65" s="4"/>
      <c r="I65" s="4"/>
      <c r="J65" s="4"/>
      <c r="K65" s="4"/>
    </row>
    <row r="66" spans="1:11" ht="14.1" customHeight="1">
      <c r="A66" s="4"/>
      <c r="B66" s="4"/>
      <c r="C66" s="11" t="s">
        <v>456</v>
      </c>
      <c r="D66" s="303">
        <v>0</v>
      </c>
      <c r="E66" s="303">
        <v>0</v>
      </c>
      <c r="F66" s="303">
        <v>0</v>
      </c>
      <c r="G66" s="303">
        <v>0</v>
      </c>
      <c r="H66" s="4"/>
      <c r="I66" s="4"/>
      <c r="J66" s="4"/>
      <c r="K66" s="4"/>
    </row>
    <row r="67" spans="1:11" ht="14.1" customHeight="1">
      <c r="A67" s="4"/>
      <c r="B67" s="4"/>
      <c r="C67" s="11" t="s">
        <v>455</v>
      </c>
      <c r="D67" s="303">
        <v>0</v>
      </c>
      <c r="E67" s="303">
        <v>0</v>
      </c>
      <c r="F67" s="303">
        <v>0</v>
      </c>
      <c r="G67" s="303">
        <v>0</v>
      </c>
      <c r="H67" s="4"/>
      <c r="I67" s="4"/>
      <c r="J67" s="4"/>
      <c r="K67" s="4"/>
    </row>
    <row r="68" spans="1:11" ht="14.1" customHeight="1">
      <c r="A68" s="4"/>
      <c r="B68" s="4"/>
      <c r="C68" s="11" t="s">
        <v>460</v>
      </c>
      <c r="D68" s="303">
        <v>0</v>
      </c>
      <c r="E68" s="303">
        <v>0</v>
      </c>
      <c r="F68" s="303">
        <v>0</v>
      </c>
      <c r="G68" s="303">
        <v>0</v>
      </c>
      <c r="H68" s="4"/>
      <c r="I68" s="4"/>
      <c r="J68" s="4"/>
      <c r="K68" s="4"/>
    </row>
    <row r="69" spans="1:11" ht="14.1" customHeight="1">
      <c r="A69" s="4"/>
      <c r="B69" s="4"/>
      <c r="C69" s="11" t="s">
        <v>459</v>
      </c>
      <c r="D69" s="303">
        <v>0</v>
      </c>
      <c r="E69" s="303">
        <v>0</v>
      </c>
      <c r="F69" s="303">
        <v>0</v>
      </c>
      <c r="G69" s="303">
        <v>0</v>
      </c>
      <c r="H69" s="4"/>
      <c r="I69" s="4"/>
      <c r="J69" s="4"/>
      <c r="K69" s="4"/>
    </row>
    <row r="70" spans="1:11" ht="14.1" customHeight="1">
      <c r="A70" s="4"/>
      <c r="B70" s="4"/>
      <c r="C70" s="11" t="s">
        <v>458</v>
      </c>
      <c r="D70" s="303">
        <v>0</v>
      </c>
      <c r="E70" s="303">
        <v>0</v>
      </c>
      <c r="F70" s="303">
        <v>0</v>
      </c>
      <c r="G70" s="303">
        <v>0</v>
      </c>
      <c r="H70" s="4"/>
      <c r="I70" s="4"/>
      <c r="J70" s="4"/>
      <c r="K70" s="4"/>
    </row>
    <row r="71" spans="1:11" ht="14.1" customHeight="1">
      <c r="A71" s="4"/>
      <c r="B71" s="4"/>
      <c r="C71" s="11" t="s">
        <v>457</v>
      </c>
      <c r="D71" s="303">
        <v>0</v>
      </c>
      <c r="E71" s="303">
        <v>0</v>
      </c>
      <c r="F71" s="303">
        <v>0</v>
      </c>
      <c r="G71" s="303">
        <v>0</v>
      </c>
      <c r="H71" s="4"/>
      <c r="I71" s="4"/>
      <c r="J71" s="4"/>
      <c r="K71" s="4"/>
    </row>
    <row r="72" spans="1:11" ht="14.1" customHeight="1">
      <c r="A72" s="4"/>
      <c r="B72" s="4"/>
      <c r="C72" s="11" t="s">
        <v>456</v>
      </c>
      <c r="D72" s="303">
        <v>0</v>
      </c>
      <c r="E72" s="303">
        <v>0</v>
      </c>
      <c r="F72" s="303">
        <v>0</v>
      </c>
      <c r="G72" s="303">
        <v>0</v>
      </c>
      <c r="H72" s="4"/>
      <c r="I72" s="4"/>
      <c r="J72" s="4"/>
      <c r="K72" s="4"/>
    </row>
    <row r="73" spans="1:11" ht="14.1" customHeight="1">
      <c r="A73" s="4"/>
      <c r="B73" s="4"/>
      <c r="C73" s="11" t="s">
        <v>455</v>
      </c>
      <c r="D73" s="303">
        <v>0</v>
      </c>
      <c r="E73" s="303">
        <v>0</v>
      </c>
      <c r="F73" s="303">
        <v>0</v>
      </c>
      <c r="G73" s="303">
        <v>0</v>
      </c>
      <c r="H73" s="4"/>
      <c r="I73" s="4"/>
      <c r="J73" s="4"/>
      <c r="K73" s="4"/>
    </row>
    <row r="74" spans="1:11" ht="14.1" customHeight="1">
      <c r="A74" s="4"/>
      <c r="B74" s="4"/>
      <c r="C74" s="11" t="s">
        <v>454</v>
      </c>
      <c r="D74" s="303">
        <v>0</v>
      </c>
      <c r="E74" s="303">
        <v>0</v>
      </c>
      <c r="F74" s="303">
        <v>0</v>
      </c>
      <c r="G74" s="303">
        <v>0</v>
      </c>
      <c r="H74" s="4"/>
      <c r="I74" s="4"/>
      <c r="J74" s="4"/>
      <c r="K74" s="4"/>
    </row>
    <row r="75" spans="1:11" ht="14.1" customHeight="1">
      <c r="A75" s="4"/>
      <c r="B75" s="4"/>
      <c r="C75" s="11" t="s">
        <v>453</v>
      </c>
      <c r="D75" s="303">
        <v>0</v>
      </c>
      <c r="E75" s="303">
        <v>0</v>
      </c>
      <c r="F75" s="303">
        <v>0</v>
      </c>
      <c r="G75" s="303">
        <v>0</v>
      </c>
      <c r="H75" s="4"/>
      <c r="I75" s="4"/>
      <c r="J75" s="4"/>
      <c r="K75" s="4"/>
    </row>
    <row r="76" spans="1:11" ht="14.1" customHeight="1">
      <c r="A76" s="4"/>
      <c r="B76" s="4"/>
      <c r="C76" s="10" t="s">
        <v>165</v>
      </c>
      <c r="D76" s="303">
        <v>30600000</v>
      </c>
      <c r="E76" s="303">
        <v>36500000</v>
      </c>
      <c r="F76" s="303">
        <v>36500000</v>
      </c>
      <c r="G76" s="303">
        <v>37500000</v>
      </c>
      <c r="H76" s="4"/>
      <c r="I76" s="4"/>
      <c r="J76" s="4"/>
      <c r="K76" s="4"/>
    </row>
    <row r="77" spans="1:11" ht="21.95" customHeight="1">
      <c r="A77" s="4"/>
      <c r="B77" s="4"/>
      <c r="C77" s="14" t="s">
        <v>484</v>
      </c>
      <c r="D77" s="825" t="s">
        <v>1748</v>
      </c>
      <c r="E77" s="826"/>
      <c r="F77" s="826"/>
      <c r="G77" s="826"/>
      <c r="H77" s="4"/>
      <c r="I77" s="4"/>
      <c r="J77" s="4"/>
      <c r="K77" s="4"/>
    </row>
    <row r="78" spans="1:11" ht="21.95" customHeight="1">
      <c r="A78" s="4"/>
      <c r="B78" s="4"/>
      <c r="C78" s="308" t="s">
        <v>482</v>
      </c>
      <c r="D78" s="821" t="s">
        <v>293</v>
      </c>
      <c r="E78" s="822"/>
      <c r="F78" s="822"/>
      <c r="G78" s="822"/>
      <c r="H78" s="4"/>
      <c r="I78" s="4"/>
      <c r="J78" s="4"/>
      <c r="K78" s="4"/>
    </row>
    <row r="79" spans="1:11" ht="21.95" customHeight="1">
      <c r="A79" s="4"/>
      <c r="B79" s="4"/>
      <c r="C79" s="308" t="s">
        <v>15</v>
      </c>
      <c r="D79" s="821" t="s">
        <v>294</v>
      </c>
      <c r="E79" s="822"/>
      <c r="F79" s="822"/>
      <c r="G79" s="822"/>
      <c r="H79" s="4"/>
      <c r="I79" s="4"/>
      <c r="J79" s="4"/>
      <c r="K79" s="4"/>
    </row>
    <row r="80" spans="1:11" ht="15" customHeight="1">
      <c r="A80" s="4"/>
      <c r="B80" s="4"/>
      <c r="C80" s="13"/>
      <c r="D80" s="301">
        <v>2021</v>
      </c>
      <c r="E80" s="301">
        <v>2022</v>
      </c>
      <c r="F80" s="301">
        <v>2023</v>
      </c>
      <c r="G80" s="301">
        <v>2024</v>
      </c>
      <c r="H80" s="4"/>
      <c r="I80" s="4"/>
      <c r="J80" s="4"/>
      <c r="K80" s="4"/>
    </row>
    <row r="81" spans="1:11" ht="15" customHeight="1">
      <c r="A81" s="4"/>
      <c r="B81" s="4"/>
      <c r="C81" s="12"/>
      <c r="D81" s="302" t="s">
        <v>7</v>
      </c>
      <c r="E81" s="302" t="s">
        <v>8</v>
      </c>
      <c r="F81" s="302" t="s">
        <v>8</v>
      </c>
      <c r="G81" s="302" t="s">
        <v>8</v>
      </c>
      <c r="H81" s="4"/>
      <c r="I81" s="4"/>
      <c r="J81" s="4"/>
      <c r="K81" s="4"/>
    </row>
    <row r="82" spans="1:11" ht="14.1" customHeight="1">
      <c r="A82" s="4"/>
      <c r="B82" s="4"/>
      <c r="C82" s="7" t="s">
        <v>16</v>
      </c>
      <c r="D82" s="300" t="s">
        <v>507</v>
      </c>
      <c r="E82" s="300" t="s">
        <v>500</v>
      </c>
      <c r="F82" s="300" t="s">
        <v>500</v>
      </c>
      <c r="G82" s="300" t="s">
        <v>500</v>
      </c>
      <c r="H82" s="4"/>
      <c r="I82" s="4"/>
      <c r="J82" s="4"/>
      <c r="K82" s="4"/>
    </row>
    <row r="83" spans="1:11" ht="14.1" customHeight="1">
      <c r="A83" s="4"/>
      <c r="B83" s="4"/>
      <c r="C83" s="7" t="s">
        <v>680</v>
      </c>
      <c r="D83" s="300" t="s">
        <v>1428</v>
      </c>
      <c r="E83" s="300" t="s">
        <v>1747</v>
      </c>
      <c r="F83" s="300" t="s">
        <v>1747</v>
      </c>
      <c r="G83" s="300" t="s">
        <v>1746</v>
      </c>
      <c r="H83" s="4"/>
      <c r="I83" s="4"/>
      <c r="J83" s="4"/>
      <c r="K83" s="4"/>
    </row>
    <row r="84" spans="1:11" ht="14.1" customHeight="1">
      <c r="A84" s="4"/>
      <c r="B84" s="4"/>
      <c r="C84" s="7" t="s">
        <v>676</v>
      </c>
      <c r="D84" s="300" t="s">
        <v>1745</v>
      </c>
      <c r="E84" s="300" t="s">
        <v>1744</v>
      </c>
      <c r="F84" s="300" t="s">
        <v>1744</v>
      </c>
      <c r="G84" s="300" t="s">
        <v>1743</v>
      </c>
      <c r="H84" s="4"/>
      <c r="I84" s="4"/>
      <c r="J84" s="4"/>
      <c r="K84" s="4"/>
    </row>
    <row r="85" spans="1:11" ht="14.1" customHeight="1">
      <c r="A85" s="4"/>
      <c r="B85" s="4"/>
      <c r="C85" s="7" t="s">
        <v>477</v>
      </c>
      <c r="D85" s="300" t="s">
        <v>450</v>
      </c>
      <c r="E85" s="300" t="s">
        <v>1397</v>
      </c>
      <c r="F85" s="300" t="s">
        <v>474</v>
      </c>
      <c r="G85" s="300" t="s">
        <v>474</v>
      </c>
      <c r="H85" s="4"/>
      <c r="I85" s="4"/>
      <c r="J85" s="4"/>
      <c r="K85" s="4"/>
    </row>
    <row r="86" spans="1:11" ht="14.1" customHeight="1">
      <c r="A86" s="4"/>
      <c r="B86" s="4"/>
      <c r="C86" s="7" t="s">
        <v>476</v>
      </c>
      <c r="D86" s="300" t="s">
        <v>450</v>
      </c>
      <c r="E86" s="300" t="s">
        <v>1742</v>
      </c>
      <c r="F86" s="300" t="s">
        <v>474</v>
      </c>
      <c r="G86" s="300" t="s">
        <v>1740</v>
      </c>
      <c r="H86" s="4"/>
      <c r="I86" s="4"/>
      <c r="J86" s="4"/>
      <c r="K86" s="4"/>
    </row>
    <row r="87" spans="1:11" ht="14.1" customHeight="1">
      <c r="A87" s="4"/>
      <c r="B87" s="4"/>
      <c r="C87" s="7" t="s">
        <v>22</v>
      </c>
      <c r="D87" s="300" t="s">
        <v>450</v>
      </c>
      <c r="E87" s="300" t="s">
        <v>1741</v>
      </c>
      <c r="F87" s="300" t="s">
        <v>474</v>
      </c>
      <c r="G87" s="300" t="s">
        <v>1740</v>
      </c>
      <c r="H87" s="4"/>
      <c r="I87" s="4"/>
      <c r="J87" s="4"/>
      <c r="K87" s="4"/>
    </row>
    <row r="88" spans="1:11" ht="14.1" customHeight="1">
      <c r="A88" s="4"/>
      <c r="B88" s="4"/>
      <c r="C88" s="823" t="s">
        <v>473</v>
      </c>
      <c r="D88" s="824"/>
      <c r="E88" s="824"/>
      <c r="F88" s="824"/>
      <c r="G88" s="824"/>
      <c r="H88" s="4"/>
      <c r="I88" s="4"/>
      <c r="J88" s="4"/>
      <c r="K88" s="4"/>
    </row>
    <row r="89" spans="1:11" ht="14.1" customHeight="1">
      <c r="A89" s="4"/>
      <c r="B89" s="4"/>
      <c r="C89" s="13"/>
      <c r="D89" s="301">
        <v>2021</v>
      </c>
      <c r="E89" s="301">
        <v>2022</v>
      </c>
      <c r="F89" s="301">
        <v>2023</v>
      </c>
      <c r="G89" s="301">
        <v>2024</v>
      </c>
      <c r="H89" s="4"/>
      <c r="I89" s="4"/>
      <c r="J89" s="4"/>
      <c r="K89" s="4"/>
    </row>
    <row r="90" spans="1:11" ht="14.1" customHeight="1">
      <c r="A90" s="4"/>
      <c r="B90" s="4"/>
      <c r="C90" s="12"/>
      <c r="D90" s="302" t="s">
        <v>7</v>
      </c>
      <c r="E90" s="302" t="s">
        <v>8</v>
      </c>
      <c r="F90" s="302" t="s">
        <v>8</v>
      </c>
      <c r="G90" s="302" t="s">
        <v>8</v>
      </c>
      <c r="H90" s="4"/>
      <c r="I90" s="4"/>
      <c r="J90" s="4"/>
      <c r="K90" s="4"/>
    </row>
    <row r="91" spans="1:11" ht="14.1" customHeight="1">
      <c r="A91" s="4"/>
      <c r="B91" s="4"/>
      <c r="C91" s="11" t="s">
        <v>470</v>
      </c>
      <c r="D91" s="303">
        <v>0</v>
      </c>
      <c r="E91" s="303">
        <v>0</v>
      </c>
      <c r="F91" s="303">
        <v>0</v>
      </c>
      <c r="G91" s="303">
        <v>0</v>
      </c>
      <c r="H91" s="4"/>
      <c r="I91" s="4"/>
      <c r="J91" s="4"/>
      <c r="K91" s="4"/>
    </row>
    <row r="92" spans="1:11" ht="14.1" customHeight="1">
      <c r="A92" s="4"/>
      <c r="B92" s="4"/>
      <c r="C92" s="11" t="s">
        <v>459</v>
      </c>
      <c r="D92" s="303">
        <v>0</v>
      </c>
      <c r="E92" s="303">
        <v>0</v>
      </c>
      <c r="F92" s="303">
        <v>0</v>
      </c>
      <c r="G92" s="303">
        <v>0</v>
      </c>
      <c r="H92" s="4"/>
      <c r="I92" s="4"/>
      <c r="J92" s="4"/>
      <c r="K92" s="4"/>
    </row>
    <row r="93" spans="1:11" ht="14.1" customHeight="1">
      <c r="A93" s="4"/>
      <c r="B93" s="4"/>
      <c r="C93" s="11" t="s">
        <v>463</v>
      </c>
      <c r="D93" s="303">
        <v>0</v>
      </c>
      <c r="E93" s="303">
        <v>0</v>
      </c>
      <c r="F93" s="303">
        <v>0</v>
      </c>
      <c r="G93" s="303">
        <v>0</v>
      </c>
      <c r="H93" s="4"/>
      <c r="I93" s="4"/>
      <c r="J93" s="4"/>
      <c r="K93" s="4"/>
    </row>
    <row r="94" spans="1:11" ht="14.1" customHeight="1">
      <c r="A94" s="4"/>
      <c r="B94" s="4"/>
      <c r="C94" s="11" t="s">
        <v>469</v>
      </c>
      <c r="D94" s="303">
        <v>0</v>
      </c>
      <c r="E94" s="303">
        <v>0</v>
      </c>
      <c r="F94" s="303">
        <v>0</v>
      </c>
      <c r="G94" s="303">
        <v>0</v>
      </c>
      <c r="H94" s="4"/>
      <c r="I94" s="4"/>
      <c r="J94" s="4"/>
      <c r="K94" s="4"/>
    </row>
    <row r="95" spans="1:11" ht="14.1" customHeight="1">
      <c r="A95" s="4"/>
      <c r="B95" s="4"/>
      <c r="C95" s="11" t="s">
        <v>459</v>
      </c>
      <c r="D95" s="303">
        <v>0</v>
      </c>
      <c r="E95" s="303">
        <v>0</v>
      </c>
      <c r="F95" s="303">
        <v>0</v>
      </c>
      <c r="G95" s="303">
        <v>0</v>
      </c>
      <c r="H95" s="4"/>
      <c r="I95" s="4"/>
      <c r="J95" s="4"/>
      <c r="K95" s="4"/>
    </row>
    <row r="96" spans="1:11" ht="14.1" customHeight="1">
      <c r="A96" s="4"/>
      <c r="B96" s="4"/>
      <c r="C96" s="11" t="s">
        <v>463</v>
      </c>
      <c r="D96" s="303">
        <v>0</v>
      </c>
      <c r="E96" s="303">
        <v>0</v>
      </c>
      <c r="F96" s="303">
        <v>0</v>
      </c>
      <c r="G96" s="303">
        <v>0</v>
      </c>
      <c r="H96" s="4"/>
      <c r="I96" s="4"/>
      <c r="J96" s="4"/>
      <c r="K96" s="4"/>
    </row>
    <row r="97" spans="1:11" ht="14.1" customHeight="1">
      <c r="A97" s="4"/>
      <c r="B97" s="4"/>
      <c r="C97" s="11" t="s">
        <v>468</v>
      </c>
      <c r="D97" s="303">
        <v>1500000</v>
      </c>
      <c r="E97" s="303">
        <v>1460000</v>
      </c>
      <c r="F97" s="303">
        <v>1460000</v>
      </c>
      <c r="G97" s="303">
        <v>1738000</v>
      </c>
      <c r="H97" s="4"/>
      <c r="I97" s="4"/>
      <c r="J97" s="4"/>
      <c r="K97" s="4"/>
    </row>
    <row r="98" spans="1:11" ht="14.1" customHeight="1">
      <c r="A98" s="4"/>
      <c r="B98" s="4"/>
      <c r="C98" s="11" t="s">
        <v>459</v>
      </c>
      <c r="D98" s="303">
        <v>1500000</v>
      </c>
      <c r="E98" s="303">
        <v>1460000</v>
      </c>
      <c r="F98" s="303">
        <v>1460000</v>
      </c>
      <c r="G98" s="303">
        <v>1738000</v>
      </c>
      <c r="H98" s="4"/>
      <c r="I98" s="4"/>
      <c r="J98" s="4"/>
      <c r="K98" s="4"/>
    </row>
    <row r="99" spans="1:11" ht="14.1" customHeight="1">
      <c r="A99" s="4"/>
      <c r="B99" s="4"/>
      <c r="C99" s="11" t="s">
        <v>463</v>
      </c>
      <c r="D99" s="303">
        <v>0</v>
      </c>
      <c r="E99" s="303">
        <v>0</v>
      </c>
      <c r="F99" s="303">
        <v>0</v>
      </c>
      <c r="G99" s="303">
        <v>0</v>
      </c>
      <c r="H99" s="4"/>
      <c r="I99" s="4"/>
      <c r="J99" s="4"/>
      <c r="K99" s="4"/>
    </row>
    <row r="100" spans="1:11" ht="14.1" customHeight="1">
      <c r="A100" s="4"/>
      <c r="B100" s="4"/>
      <c r="C100" s="11" t="s">
        <v>467</v>
      </c>
      <c r="D100" s="303">
        <v>0</v>
      </c>
      <c r="E100" s="303">
        <v>0</v>
      </c>
      <c r="F100" s="303">
        <v>0</v>
      </c>
      <c r="G100" s="303">
        <v>0</v>
      </c>
      <c r="H100" s="4"/>
      <c r="I100" s="4"/>
      <c r="J100" s="4"/>
      <c r="K100" s="4"/>
    </row>
    <row r="101" spans="1:11" ht="14.1" customHeight="1">
      <c r="A101" s="4"/>
      <c r="B101" s="4"/>
      <c r="C101" s="11" t="s">
        <v>459</v>
      </c>
      <c r="D101" s="303">
        <v>0</v>
      </c>
      <c r="E101" s="303">
        <v>0</v>
      </c>
      <c r="F101" s="303">
        <v>0</v>
      </c>
      <c r="G101" s="303">
        <v>0</v>
      </c>
      <c r="H101" s="4"/>
      <c r="I101" s="4"/>
      <c r="J101" s="4"/>
      <c r="K101" s="4"/>
    </row>
    <row r="102" spans="1:11" ht="14.1" customHeight="1">
      <c r="A102" s="4"/>
      <c r="B102" s="4"/>
      <c r="C102" s="11" t="s">
        <v>463</v>
      </c>
      <c r="D102" s="303">
        <v>0</v>
      </c>
      <c r="E102" s="303">
        <v>0</v>
      </c>
      <c r="F102" s="303">
        <v>0</v>
      </c>
      <c r="G102" s="303">
        <v>0</v>
      </c>
      <c r="H102" s="4"/>
      <c r="I102" s="4"/>
      <c r="J102" s="4"/>
      <c r="K102" s="4"/>
    </row>
    <row r="103" spans="1:11" ht="14.1" customHeight="1">
      <c r="A103" s="4"/>
      <c r="B103" s="4"/>
      <c r="C103" s="11" t="s">
        <v>472</v>
      </c>
      <c r="D103" s="303">
        <v>0</v>
      </c>
      <c r="E103" s="303">
        <v>0</v>
      </c>
      <c r="F103" s="303">
        <v>0</v>
      </c>
      <c r="G103" s="303">
        <v>0</v>
      </c>
      <c r="H103" s="4"/>
      <c r="I103" s="4"/>
      <c r="J103" s="4"/>
      <c r="K103" s="4"/>
    </row>
    <row r="104" spans="1:11" ht="14.1" customHeight="1">
      <c r="A104" s="4"/>
      <c r="B104" s="4"/>
      <c r="C104" s="11" t="s">
        <v>459</v>
      </c>
      <c r="D104" s="303">
        <v>0</v>
      </c>
      <c r="E104" s="303">
        <v>0</v>
      </c>
      <c r="F104" s="303">
        <v>0</v>
      </c>
      <c r="G104" s="303">
        <v>0</v>
      </c>
      <c r="H104" s="4"/>
      <c r="I104" s="4"/>
      <c r="J104" s="4"/>
      <c r="K104" s="4"/>
    </row>
    <row r="105" spans="1:11" ht="14.1" customHeight="1">
      <c r="A105" s="4"/>
      <c r="B105" s="4"/>
      <c r="C105" s="11" t="s">
        <v>463</v>
      </c>
      <c r="D105" s="303">
        <v>0</v>
      </c>
      <c r="E105" s="303">
        <v>0</v>
      </c>
      <c r="F105" s="303">
        <v>0</v>
      </c>
      <c r="G105" s="303">
        <v>0</v>
      </c>
      <c r="H105" s="4"/>
      <c r="I105" s="4"/>
      <c r="J105" s="4"/>
      <c r="K105" s="4"/>
    </row>
    <row r="106" spans="1:11" ht="14.1" customHeight="1">
      <c r="A106" s="4"/>
      <c r="B106" s="4"/>
      <c r="C106" s="11" t="s">
        <v>465</v>
      </c>
      <c r="D106" s="303">
        <v>0</v>
      </c>
      <c r="E106" s="303">
        <v>0</v>
      </c>
      <c r="F106" s="303">
        <v>0</v>
      </c>
      <c r="G106" s="303">
        <v>0</v>
      </c>
      <c r="H106" s="4"/>
      <c r="I106" s="4"/>
      <c r="J106" s="4"/>
      <c r="K106" s="4"/>
    </row>
    <row r="107" spans="1:11" ht="14.1" customHeight="1">
      <c r="A107" s="4"/>
      <c r="B107" s="4"/>
      <c r="C107" s="11" t="s">
        <v>459</v>
      </c>
      <c r="D107" s="303">
        <v>0</v>
      </c>
      <c r="E107" s="303">
        <v>0</v>
      </c>
      <c r="F107" s="303">
        <v>0</v>
      </c>
      <c r="G107" s="303">
        <v>0</v>
      </c>
      <c r="H107" s="4"/>
      <c r="I107" s="4"/>
      <c r="J107" s="4"/>
      <c r="K107" s="4"/>
    </row>
    <row r="108" spans="1:11" ht="14.1" customHeight="1">
      <c r="A108" s="4"/>
      <c r="B108" s="4"/>
      <c r="C108" s="11" t="s">
        <v>463</v>
      </c>
      <c r="D108" s="303">
        <v>0</v>
      </c>
      <c r="E108" s="303">
        <v>0</v>
      </c>
      <c r="F108" s="303">
        <v>0</v>
      </c>
      <c r="G108" s="303">
        <v>0</v>
      </c>
      <c r="H108" s="4"/>
      <c r="I108" s="4"/>
      <c r="J108" s="4"/>
      <c r="K108" s="4"/>
    </row>
    <row r="109" spans="1:11" ht="14.1" customHeight="1">
      <c r="A109" s="4"/>
      <c r="B109" s="4"/>
      <c r="C109" s="11" t="s">
        <v>464</v>
      </c>
      <c r="D109" s="303">
        <v>0</v>
      </c>
      <c r="E109" s="303">
        <v>0</v>
      </c>
      <c r="F109" s="303">
        <v>0</v>
      </c>
      <c r="G109" s="303">
        <v>0</v>
      </c>
      <c r="H109" s="4"/>
      <c r="I109" s="4"/>
      <c r="J109" s="4"/>
      <c r="K109" s="4"/>
    </row>
    <row r="110" spans="1:11" ht="14.1" customHeight="1">
      <c r="A110" s="4"/>
      <c r="B110" s="4"/>
      <c r="C110" s="11" t="s">
        <v>459</v>
      </c>
      <c r="D110" s="303">
        <v>0</v>
      </c>
      <c r="E110" s="303">
        <v>0</v>
      </c>
      <c r="F110" s="303">
        <v>0</v>
      </c>
      <c r="G110" s="303">
        <v>0</v>
      </c>
      <c r="H110" s="4"/>
      <c r="I110" s="4"/>
      <c r="J110" s="4"/>
      <c r="K110" s="4"/>
    </row>
    <row r="111" spans="1:11" ht="14.1" customHeight="1">
      <c r="A111" s="4"/>
      <c r="B111" s="4"/>
      <c r="C111" s="11" t="s">
        <v>463</v>
      </c>
      <c r="D111" s="303">
        <v>0</v>
      </c>
      <c r="E111" s="303">
        <v>0</v>
      </c>
      <c r="F111" s="303">
        <v>0</v>
      </c>
      <c r="G111" s="303">
        <v>0</v>
      </c>
      <c r="H111" s="4"/>
      <c r="I111" s="4"/>
      <c r="J111" s="4"/>
      <c r="K111" s="4"/>
    </row>
    <row r="112" spans="1:11" ht="14.1" customHeight="1">
      <c r="A112" s="4"/>
      <c r="B112" s="4"/>
      <c r="C112" s="11" t="s">
        <v>462</v>
      </c>
      <c r="D112" s="303">
        <v>0</v>
      </c>
      <c r="E112" s="303">
        <v>0</v>
      </c>
      <c r="F112" s="303">
        <v>0</v>
      </c>
      <c r="G112" s="303">
        <v>0</v>
      </c>
      <c r="H112" s="4"/>
      <c r="I112" s="4"/>
      <c r="J112" s="4"/>
      <c r="K112" s="4"/>
    </row>
    <row r="113" spans="1:11" ht="14.1" customHeight="1">
      <c r="A113" s="4"/>
      <c r="B113" s="4"/>
      <c r="C113" s="11" t="s">
        <v>459</v>
      </c>
      <c r="D113" s="303">
        <v>0</v>
      </c>
      <c r="E113" s="303">
        <v>0</v>
      </c>
      <c r="F113" s="303">
        <v>0</v>
      </c>
      <c r="G113" s="303">
        <v>0</v>
      </c>
      <c r="H113" s="4"/>
      <c r="I113" s="4"/>
      <c r="J113" s="4"/>
      <c r="K113" s="4"/>
    </row>
    <row r="114" spans="1:11" ht="14.1" customHeight="1">
      <c r="A114" s="4"/>
      <c r="B114" s="4"/>
      <c r="C114" s="11" t="s">
        <v>458</v>
      </c>
      <c r="D114" s="303">
        <v>0</v>
      </c>
      <c r="E114" s="303">
        <v>0</v>
      </c>
      <c r="F114" s="303">
        <v>0</v>
      </c>
      <c r="G114" s="303">
        <v>0</v>
      </c>
      <c r="H114" s="4"/>
      <c r="I114" s="4"/>
      <c r="J114" s="4"/>
      <c r="K114" s="4"/>
    </row>
    <row r="115" spans="1:11" ht="14.1" customHeight="1">
      <c r="A115" s="4"/>
      <c r="B115" s="4"/>
      <c r="C115" s="11" t="s">
        <v>457</v>
      </c>
      <c r="D115" s="303">
        <v>0</v>
      </c>
      <c r="E115" s="303">
        <v>0</v>
      </c>
      <c r="F115" s="303">
        <v>0</v>
      </c>
      <c r="G115" s="303">
        <v>0</v>
      </c>
      <c r="H115" s="4"/>
      <c r="I115" s="4"/>
      <c r="J115" s="4"/>
      <c r="K115" s="4"/>
    </row>
    <row r="116" spans="1:11" ht="14.1" customHeight="1">
      <c r="A116" s="4"/>
      <c r="B116" s="4"/>
      <c r="C116" s="11" t="s">
        <v>456</v>
      </c>
      <c r="D116" s="303">
        <v>0</v>
      </c>
      <c r="E116" s="303">
        <v>0</v>
      </c>
      <c r="F116" s="303">
        <v>0</v>
      </c>
      <c r="G116" s="303">
        <v>0</v>
      </c>
      <c r="H116" s="4"/>
      <c r="I116" s="4"/>
      <c r="J116" s="4"/>
      <c r="K116" s="4"/>
    </row>
    <row r="117" spans="1:11" ht="14.1" customHeight="1">
      <c r="A117" s="4"/>
      <c r="B117" s="4"/>
      <c r="C117" s="11" t="s">
        <v>455</v>
      </c>
      <c r="D117" s="303">
        <v>0</v>
      </c>
      <c r="E117" s="303">
        <v>0</v>
      </c>
      <c r="F117" s="303">
        <v>0</v>
      </c>
      <c r="G117" s="303">
        <v>0</v>
      </c>
      <c r="H117" s="4"/>
      <c r="I117" s="4"/>
      <c r="J117" s="4"/>
      <c r="K117" s="4"/>
    </row>
    <row r="118" spans="1:11" ht="14.1" customHeight="1">
      <c r="A118" s="4"/>
      <c r="B118" s="4"/>
      <c r="C118" s="11" t="s">
        <v>461</v>
      </c>
      <c r="D118" s="303">
        <v>0</v>
      </c>
      <c r="E118" s="303">
        <v>0</v>
      </c>
      <c r="F118" s="303">
        <v>0</v>
      </c>
      <c r="G118" s="303">
        <v>0</v>
      </c>
      <c r="H118" s="4"/>
      <c r="I118" s="4"/>
      <c r="J118" s="4"/>
      <c r="K118" s="4"/>
    </row>
    <row r="119" spans="1:11" ht="14.1" customHeight="1">
      <c r="A119" s="4"/>
      <c r="B119" s="4"/>
      <c r="C119" s="11" t="s">
        <v>459</v>
      </c>
      <c r="D119" s="303">
        <v>0</v>
      </c>
      <c r="E119" s="303">
        <v>0</v>
      </c>
      <c r="F119" s="303">
        <v>0</v>
      </c>
      <c r="G119" s="303">
        <v>0</v>
      </c>
      <c r="H119" s="4"/>
      <c r="I119" s="4"/>
      <c r="J119" s="4"/>
      <c r="K119" s="4"/>
    </row>
    <row r="120" spans="1:11" ht="14.1" customHeight="1">
      <c r="A120" s="4"/>
      <c r="B120" s="4"/>
      <c r="C120" s="11" t="s">
        <v>458</v>
      </c>
      <c r="D120" s="303">
        <v>0</v>
      </c>
      <c r="E120" s="303">
        <v>0</v>
      </c>
      <c r="F120" s="303">
        <v>0</v>
      </c>
      <c r="G120" s="303">
        <v>0</v>
      </c>
      <c r="H120" s="4"/>
      <c r="I120" s="4"/>
      <c r="J120" s="4"/>
      <c r="K120" s="4"/>
    </row>
    <row r="121" spans="1:11" ht="14.1" customHeight="1">
      <c r="A121" s="4"/>
      <c r="B121" s="4"/>
      <c r="C121" s="11" t="s">
        <v>457</v>
      </c>
      <c r="D121" s="303">
        <v>0</v>
      </c>
      <c r="E121" s="303">
        <v>0</v>
      </c>
      <c r="F121" s="303">
        <v>0</v>
      </c>
      <c r="G121" s="303">
        <v>0</v>
      </c>
      <c r="H121" s="4"/>
      <c r="I121" s="4"/>
      <c r="J121" s="4"/>
      <c r="K121" s="4"/>
    </row>
    <row r="122" spans="1:11" ht="14.1" customHeight="1">
      <c r="A122" s="4"/>
      <c r="B122" s="4"/>
      <c r="C122" s="11" t="s">
        <v>456</v>
      </c>
      <c r="D122" s="303">
        <v>0</v>
      </c>
      <c r="E122" s="303">
        <v>0</v>
      </c>
      <c r="F122" s="303">
        <v>0</v>
      </c>
      <c r="G122" s="303">
        <v>0</v>
      </c>
      <c r="H122" s="4"/>
      <c r="I122" s="4"/>
      <c r="J122" s="4"/>
      <c r="K122" s="4"/>
    </row>
    <row r="123" spans="1:11" ht="14.1" customHeight="1">
      <c r="A123" s="4"/>
      <c r="B123" s="4"/>
      <c r="C123" s="11" t="s">
        <v>455</v>
      </c>
      <c r="D123" s="303">
        <v>0</v>
      </c>
      <c r="E123" s="303">
        <v>0</v>
      </c>
      <c r="F123" s="303">
        <v>0</v>
      </c>
      <c r="G123" s="303">
        <v>0</v>
      </c>
      <c r="H123" s="4"/>
      <c r="I123" s="4"/>
      <c r="J123" s="4"/>
      <c r="K123" s="4"/>
    </row>
    <row r="124" spans="1:11" ht="14.1" customHeight="1">
      <c r="A124" s="4"/>
      <c r="B124" s="4"/>
      <c r="C124" s="11" t="s">
        <v>460</v>
      </c>
      <c r="D124" s="303">
        <v>0</v>
      </c>
      <c r="E124" s="303">
        <v>0</v>
      </c>
      <c r="F124" s="303">
        <v>0</v>
      </c>
      <c r="G124" s="303">
        <v>0</v>
      </c>
      <c r="H124" s="4"/>
      <c r="I124" s="4"/>
      <c r="J124" s="4"/>
      <c r="K124" s="4"/>
    </row>
    <row r="125" spans="1:11" ht="14.1" customHeight="1">
      <c r="A125" s="4"/>
      <c r="B125" s="4"/>
      <c r="C125" s="11" t="s">
        <v>459</v>
      </c>
      <c r="D125" s="303">
        <v>0</v>
      </c>
      <c r="E125" s="303">
        <v>0</v>
      </c>
      <c r="F125" s="303">
        <v>0</v>
      </c>
      <c r="G125" s="303">
        <v>0</v>
      </c>
      <c r="H125" s="4"/>
      <c r="I125" s="4"/>
      <c r="J125" s="4"/>
      <c r="K125" s="4"/>
    </row>
    <row r="126" spans="1:11" ht="14.1" customHeight="1">
      <c r="A126" s="4"/>
      <c r="B126" s="4"/>
      <c r="C126" s="11" t="s">
        <v>458</v>
      </c>
      <c r="D126" s="303">
        <v>0</v>
      </c>
      <c r="E126" s="303">
        <v>0</v>
      </c>
      <c r="F126" s="303">
        <v>0</v>
      </c>
      <c r="G126" s="303">
        <v>0</v>
      </c>
      <c r="H126" s="4"/>
      <c r="I126" s="4"/>
      <c r="J126" s="4"/>
      <c r="K126" s="4"/>
    </row>
    <row r="127" spans="1:11" ht="14.1" customHeight="1">
      <c r="A127" s="4"/>
      <c r="B127" s="4"/>
      <c r="C127" s="11" t="s">
        <v>457</v>
      </c>
      <c r="D127" s="303">
        <v>0</v>
      </c>
      <c r="E127" s="303">
        <v>0</v>
      </c>
      <c r="F127" s="303">
        <v>0</v>
      </c>
      <c r="G127" s="303">
        <v>0</v>
      </c>
      <c r="H127" s="4"/>
      <c r="I127" s="4"/>
      <c r="J127" s="4"/>
      <c r="K127" s="4"/>
    </row>
    <row r="128" spans="1:11" ht="14.1" customHeight="1">
      <c r="A128" s="4"/>
      <c r="B128" s="4"/>
      <c r="C128" s="11" t="s">
        <v>456</v>
      </c>
      <c r="D128" s="303">
        <v>0</v>
      </c>
      <c r="E128" s="303">
        <v>0</v>
      </c>
      <c r="F128" s="303">
        <v>0</v>
      </c>
      <c r="G128" s="303">
        <v>0</v>
      </c>
      <c r="H128" s="4"/>
      <c r="I128" s="4"/>
      <c r="J128" s="4"/>
      <c r="K128" s="4"/>
    </row>
    <row r="129" spans="1:11" ht="14.1" customHeight="1">
      <c r="A129" s="4"/>
      <c r="B129" s="4"/>
      <c r="C129" s="11" t="s">
        <v>455</v>
      </c>
      <c r="D129" s="303">
        <v>0</v>
      </c>
      <c r="E129" s="303">
        <v>0</v>
      </c>
      <c r="F129" s="303">
        <v>0</v>
      </c>
      <c r="G129" s="303">
        <v>0</v>
      </c>
      <c r="H129" s="4"/>
      <c r="I129" s="4"/>
      <c r="J129" s="4"/>
      <c r="K129" s="4"/>
    </row>
    <row r="130" spans="1:11" ht="14.1" customHeight="1">
      <c r="A130" s="4"/>
      <c r="B130" s="4"/>
      <c r="C130" s="11" t="s">
        <v>454</v>
      </c>
      <c r="D130" s="303">
        <v>0</v>
      </c>
      <c r="E130" s="303">
        <v>0</v>
      </c>
      <c r="F130" s="303">
        <v>0</v>
      </c>
      <c r="G130" s="303">
        <v>0</v>
      </c>
      <c r="H130" s="4"/>
      <c r="I130" s="4"/>
      <c r="J130" s="4"/>
      <c r="K130" s="4"/>
    </row>
    <row r="131" spans="1:11" ht="14.1" customHeight="1">
      <c r="A131" s="4"/>
      <c r="B131" s="4"/>
      <c r="C131" s="11" t="s">
        <v>453</v>
      </c>
      <c r="D131" s="303">
        <v>0</v>
      </c>
      <c r="E131" s="303">
        <v>0</v>
      </c>
      <c r="F131" s="303">
        <v>0</v>
      </c>
      <c r="G131" s="303">
        <v>0</v>
      </c>
      <c r="H131" s="4"/>
      <c r="I131" s="4"/>
      <c r="J131" s="4"/>
      <c r="K131" s="4"/>
    </row>
    <row r="132" spans="1:11" ht="14.1" customHeight="1">
      <c r="A132" s="4"/>
      <c r="B132" s="4"/>
      <c r="C132" s="10" t="s">
        <v>165</v>
      </c>
      <c r="D132" s="303">
        <v>1500000</v>
      </c>
      <c r="E132" s="303">
        <v>1460000</v>
      </c>
      <c r="F132" s="303">
        <v>1460000</v>
      </c>
      <c r="G132" s="303">
        <v>1738000</v>
      </c>
      <c r="H132" s="4"/>
      <c r="I132" s="4"/>
      <c r="J132" s="4"/>
      <c r="K132" s="4"/>
    </row>
    <row r="133" spans="1:11" ht="14.1" customHeight="1">
      <c r="A133" s="4"/>
      <c r="B133" s="4"/>
      <c r="C133" s="827" t="s">
        <v>44</v>
      </c>
      <c r="D133" s="828"/>
      <c r="E133" s="828"/>
      <c r="F133" s="828"/>
      <c r="G133" s="828"/>
      <c r="H133" s="4"/>
      <c r="I133" s="4"/>
      <c r="J133" s="4"/>
      <c r="K133" s="4"/>
    </row>
    <row r="134" spans="1:11" ht="14.1" customHeight="1">
      <c r="A134" s="4"/>
      <c r="B134" s="4"/>
      <c r="C134" s="297" t="s">
        <v>1739</v>
      </c>
      <c r="D134" s="827" t="s">
        <v>1738</v>
      </c>
      <c r="E134" s="828"/>
      <c r="F134" s="828"/>
      <c r="G134" s="828"/>
      <c r="H134" s="4"/>
      <c r="I134" s="4"/>
      <c r="J134" s="4"/>
      <c r="K134" s="4"/>
    </row>
    <row r="135" spans="1:11" ht="18" customHeight="1">
      <c r="A135" s="4"/>
      <c r="B135" s="4"/>
      <c r="C135" s="14" t="s">
        <v>484</v>
      </c>
      <c r="D135" s="825" t="s">
        <v>1737</v>
      </c>
      <c r="E135" s="826"/>
      <c r="F135" s="826"/>
      <c r="G135" s="826"/>
      <c r="H135" s="4"/>
      <c r="I135" s="4"/>
      <c r="J135" s="4"/>
      <c r="K135" s="4"/>
    </row>
    <row r="136" spans="1:11" ht="18" customHeight="1">
      <c r="A136" s="4"/>
      <c r="B136" s="4"/>
      <c r="C136" s="308" t="s">
        <v>482</v>
      </c>
      <c r="D136" s="821" t="s">
        <v>94</v>
      </c>
      <c r="E136" s="822"/>
      <c r="F136" s="822"/>
      <c r="G136" s="822"/>
      <c r="H136" s="4"/>
      <c r="I136" s="4"/>
      <c r="J136" s="4"/>
      <c r="K136" s="4"/>
    </row>
    <row r="137" spans="1:11" ht="18" customHeight="1">
      <c r="A137" s="4"/>
      <c r="B137" s="4"/>
      <c r="C137" s="308" t="s">
        <v>15</v>
      </c>
      <c r="D137" s="821" t="s">
        <v>69</v>
      </c>
      <c r="E137" s="822"/>
      <c r="F137" s="822"/>
      <c r="G137" s="822"/>
      <c r="H137" s="4"/>
      <c r="I137" s="4"/>
      <c r="J137" s="4"/>
      <c r="K137" s="4"/>
    </row>
    <row r="138" spans="1:11" ht="15" customHeight="1">
      <c r="A138" s="4"/>
      <c r="B138" s="4"/>
      <c r="C138" s="13"/>
      <c r="D138" s="301">
        <v>2021</v>
      </c>
      <c r="E138" s="301">
        <v>2022</v>
      </c>
      <c r="F138" s="301">
        <v>2023</v>
      </c>
      <c r="G138" s="301">
        <v>2024</v>
      </c>
      <c r="H138" s="4"/>
      <c r="I138" s="4"/>
      <c r="J138" s="4"/>
      <c r="K138" s="4"/>
    </row>
    <row r="139" spans="1:11" ht="15" customHeight="1">
      <c r="A139" s="4"/>
      <c r="B139" s="4"/>
      <c r="C139" s="12"/>
      <c r="D139" s="302" t="s">
        <v>7</v>
      </c>
      <c r="E139" s="302" t="s">
        <v>8</v>
      </c>
      <c r="F139" s="302" t="s">
        <v>8</v>
      </c>
      <c r="G139" s="302" t="s">
        <v>8</v>
      </c>
      <c r="H139" s="4"/>
      <c r="I139" s="4"/>
      <c r="J139" s="4"/>
      <c r="K139" s="4"/>
    </row>
    <row r="140" spans="1:11" ht="14.1" customHeight="1">
      <c r="A140" s="4"/>
      <c r="B140" s="4"/>
      <c r="C140" s="7" t="s">
        <v>16</v>
      </c>
      <c r="D140" s="300" t="s">
        <v>1626</v>
      </c>
      <c r="E140" s="300" t="s">
        <v>1626</v>
      </c>
      <c r="F140" s="300" t="s">
        <v>1626</v>
      </c>
      <c r="G140" s="300" t="s">
        <v>1626</v>
      </c>
      <c r="H140" s="4"/>
      <c r="I140" s="4"/>
      <c r="J140" s="4"/>
      <c r="K140" s="4"/>
    </row>
    <row r="141" spans="1:11" ht="14.1" customHeight="1">
      <c r="A141" s="4"/>
      <c r="B141" s="4"/>
      <c r="C141" s="7" t="s">
        <v>680</v>
      </c>
      <c r="D141" s="300" t="s">
        <v>479</v>
      </c>
      <c r="E141" s="300" t="s">
        <v>940</v>
      </c>
      <c r="F141" s="300" t="s">
        <v>941</v>
      </c>
      <c r="G141" s="300" t="s">
        <v>941</v>
      </c>
      <c r="H141" s="4"/>
      <c r="I141" s="4"/>
      <c r="J141" s="4"/>
      <c r="K141" s="4"/>
    </row>
    <row r="142" spans="1:11" ht="14.1" customHeight="1">
      <c r="A142" s="4"/>
      <c r="B142" s="4"/>
      <c r="C142" s="7" t="s">
        <v>676</v>
      </c>
      <c r="D142" s="300" t="s">
        <v>957</v>
      </c>
      <c r="E142" s="300" t="s">
        <v>612</v>
      </c>
      <c r="F142" s="300" t="s">
        <v>597</v>
      </c>
      <c r="G142" s="300" t="s">
        <v>597</v>
      </c>
      <c r="H142" s="4"/>
      <c r="I142" s="4"/>
      <c r="J142" s="4"/>
      <c r="K142" s="4"/>
    </row>
    <row r="143" spans="1:11" ht="14.1" customHeight="1">
      <c r="A143" s="4"/>
      <c r="B143" s="4"/>
      <c r="C143" s="7" t="s">
        <v>477</v>
      </c>
      <c r="D143" s="300" t="s">
        <v>450</v>
      </c>
      <c r="E143" s="300" t="s">
        <v>474</v>
      </c>
      <c r="F143" s="300" t="s">
        <v>474</v>
      </c>
      <c r="G143" s="300" t="s">
        <v>474</v>
      </c>
      <c r="H143" s="4"/>
      <c r="I143" s="4"/>
      <c r="J143" s="4"/>
      <c r="K143" s="4"/>
    </row>
    <row r="144" spans="1:11" ht="14.1" customHeight="1">
      <c r="A144" s="4"/>
      <c r="B144" s="4"/>
      <c r="C144" s="7" t="s">
        <v>476</v>
      </c>
      <c r="D144" s="300" t="s">
        <v>450</v>
      </c>
      <c r="E144" s="300" t="s">
        <v>690</v>
      </c>
      <c r="F144" s="300" t="s">
        <v>1153</v>
      </c>
      <c r="G144" s="300" t="s">
        <v>474</v>
      </c>
      <c r="H144" s="4"/>
      <c r="I144" s="4"/>
      <c r="J144" s="4"/>
      <c r="K144" s="4"/>
    </row>
    <row r="145" spans="1:11" ht="14.1" customHeight="1">
      <c r="A145" s="4"/>
      <c r="B145" s="4"/>
      <c r="C145" s="7" t="s">
        <v>22</v>
      </c>
      <c r="D145" s="300" t="s">
        <v>450</v>
      </c>
      <c r="E145" s="300" t="s">
        <v>690</v>
      </c>
      <c r="F145" s="300" t="s">
        <v>1153</v>
      </c>
      <c r="G145" s="300" t="s">
        <v>474</v>
      </c>
      <c r="H145" s="4"/>
      <c r="I145" s="4"/>
      <c r="J145" s="4"/>
      <c r="K145" s="4"/>
    </row>
    <row r="146" spans="1:11" ht="14.1" customHeight="1">
      <c r="A146" s="4"/>
      <c r="B146" s="4"/>
      <c r="C146" s="823" t="s">
        <v>473</v>
      </c>
      <c r="D146" s="824"/>
      <c r="E146" s="824"/>
      <c r="F146" s="824"/>
      <c r="G146" s="824"/>
      <c r="H146" s="4"/>
      <c r="I146" s="4"/>
      <c r="J146" s="4"/>
      <c r="K146" s="4"/>
    </row>
    <row r="147" spans="1:11" ht="14.1" customHeight="1">
      <c r="A147" s="4"/>
      <c r="B147" s="4"/>
      <c r="C147" s="13"/>
      <c r="D147" s="301">
        <v>2021</v>
      </c>
      <c r="E147" s="301">
        <v>2022</v>
      </c>
      <c r="F147" s="301">
        <v>2023</v>
      </c>
      <c r="G147" s="301">
        <v>2024</v>
      </c>
      <c r="H147" s="4"/>
      <c r="I147" s="4"/>
      <c r="J147" s="4"/>
      <c r="K147" s="4"/>
    </row>
    <row r="148" spans="1:11" ht="14.1" customHeight="1">
      <c r="A148" s="4"/>
      <c r="B148" s="4"/>
      <c r="C148" s="12"/>
      <c r="D148" s="302" t="s">
        <v>7</v>
      </c>
      <c r="E148" s="302" t="s">
        <v>8</v>
      </c>
      <c r="F148" s="302" t="s">
        <v>8</v>
      </c>
      <c r="G148" s="302" t="s">
        <v>8</v>
      </c>
      <c r="H148" s="4"/>
      <c r="I148" s="4"/>
      <c r="J148" s="4"/>
      <c r="K148" s="4"/>
    </row>
    <row r="149" spans="1:11" ht="14.1" customHeight="1">
      <c r="A149" s="4"/>
      <c r="B149" s="4"/>
      <c r="C149" s="11" t="s">
        <v>470</v>
      </c>
      <c r="D149" s="303">
        <v>0</v>
      </c>
      <c r="E149" s="303">
        <v>0</v>
      </c>
      <c r="F149" s="303">
        <v>0</v>
      </c>
      <c r="G149" s="303">
        <v>0</v>
      </c>
      <c r="H149" s="4"/>
      <c r="I149" s="4"/>
      <c r="J149" s="4"/>
      <c r="K149" s="4"/>
    </row>
    <row r="150" spans="1:11" ht="14.1" customHeight="1">
      <c r="A150" s="4"/>
      <c r="B150" s="4"/>
      <c r="C150" s="11" t="s">
        <v>459</v>
      </c>
      <c r="D150" s="303">
        <v>0</v>
      </c>
      <c r="E150" s="303">
        <v>0</v>
      </c>
      <c r="F150" s="303">
        <v>0</v>
      </c>
      <c r="G150" s="303">
        <v>0</v>
      </c>
      <c r="H150" s="4"/>
      <c r="I150" s="4"/>
      <c r="J150" s="4"/>
      <c r="K150" s="4"/>
    </row>
    <row r="151" spans="1:11" ht="14.1" customHeight="1">
      <c r="A151" s="4"/>
      <c r="B151" s="4"/>
      <c r="C151" s="11" t="s">
        <v>463</v>
      </c>
      <c r="D151" s="303">
        <v>0</v>
      </c>
      <c r="E151" s="303">
        <v>0</v>
      </c>
      <c r="F151" s="303">
        <v>0</v>
      </c>
      <c r="G151" s="303">
        <v>0</v>
      </c>
      <c r="H151" s="4"/>
      <c r="I151" s="4"/>
      <c r="J151" s="4"/>
      <c r="K151" s="4"/>
    </row>
    <row r="152" spans="1:11" ht="14.1" customHeight="1">
      <c r="A152" s="4"/>
      <c r="B152" s="4"/>
      <c r="C152" s="11" t="s">
        <v>469</v>
      </c>
      <c r="D152" s="303">
        <v>0</v>
      </c>
      <c r="E152" s="303">
        <v>0</v>
      </c>
      <c r="F152" s="303">
        <v>0</v>
      </c>
      <c r="G152" s="303">
        <v>0</v>
      </c>
      <c r="H152" s="4"/>
      <c r="I152" s="4"/>
      <c r="J152" s="4"/>
      <c r="K152" s="4"/>
    </row>
    <row r="153" spans="1:11" ht="14.1" customHeight="1">
      <c r="A153" s="4"/>
      <c r="B153" s="4"/>
      <c r="C153" s="11" t="s">
        <v>459</v>
      </c>
      <c r="D153" s="303">
        <v>0</v>
      </c>
      <c r="E153" s="303">
        <v>0</v>
      </c>
      <c r="F153" s="303">
        <v>0</v>
      </c>
      <c r="G153" s="303">
        <v>0</v>
      </c>
      <c r="H153" s="4"/>
      <c r="I153" s="4"/>
      <c r="J153" s="4"/>
      <c r="K153" s="4"/>
    </row>
    <row r="154" spans="1:11" ht="14.1" customHeight="1">
      <c r="A154" s="4"/>
      <c r="B154" s="4"/>
      <c r="C154" s="11" t="s">
        <v>463</v>
      </c>
      <c r="D154" s="303">
        <v>0</v>
      </c>
      <c r="E154" s="303">
        <v>0</v>
      </c>
      <c r="F154" s="303">
        <v>0</v>
      </c>
      <c r="G154" s="303">
        <v>0</v>
      </c>
      <c r="H154" s="4"/>
      <c r="I154" s="4"/>
      <c r="J154" s="4"/>
      <c r="K154" s="4"/>
    </row>
    <row r="155" spans="1:11" ht="14.1" customHeight="1">
      <c r="A155" s="4"/>
      <c r="B155" s="4"/>
      <c r="C155" s="11" t="s">
        <v>468</v>
      </c>
      <c r="D155" s="303">
        <v>0</v>
      </c>
      <c r="E155" s="303">
        <v>0</v>
      </c>
      <c r="F155" s="303">
        <v>0</v>
      </c>
      <c r="G155" s="303">
        <v>0</v>
      </c>
      <c r="H155" s="4"/>
      <c r="I155" s="4"/>
      <c r="J155" s="4"/>
      <c r="K155" s="4"/>
    </row>
    <row r="156" spans="1:11" ht="14.1" customHeight="1">
      <c r="A156" s="4"/>
      <c r="B156" s="4"/>
      <c r="C156" s="11" t="s">
        <v>459</v>
      </c>
      <c r="D156" s="303">
        <v>0</v>
      </c>
      <c r="E156" s="303">
        <v>0</v>
      </c>
      <c r="F156" s="303">
        <v>0</v>
      </c>
      <c r="G156" s="303">
        <v>0</v>
      </c>
      <c r="H156" s="4"/>
      <c r="I156" s="4"/>
      <c r="J156" s="4"/>
      <c r="K156" s="4"/>
    </row>
    <row r="157" spans="1:11" ht="14.1" customHeight="1">
      <c r="A157" s="4"/>
      <c r="B157" s="4"/>
      <c r="C157" s="11" t="s">
        <v>463</v>
      </c>
      <c r="D157" s="303">
        <v>0</v>
      </c>
      <c r="E157" s="303">
        <v>0</v>
      </c>
      <c r="F157" s="303">
        <v>0</v>
      </c>
      <c r="G157" s="303">
        <v>0</v>
      </c>
      <c r="H157" s="4"/>
      <c r="I157" s="4"/>
      <c r="J157" s="4"/>
      <c r="K157" s="4"/>
    </row>
    <row r="158" spans="1:11" ht="14.1" customHeight="1">
      <c r="A158" s="4"/>
      <c r="B158" s="4"/>
      <c r="C158" s="11" t="s">
        <v>467</v>
      </c>
      <c r="D158" s="303">
        <v>0</v>
      </c>
      <c r="E158" s="303">
        <v>0</v>
      </c>
      <c r="F158" s="303">
        <v>0</v>
      </c>
      <c r="G158" s="303">
        <v>0</v>
      </c>
      <c r="H158" s="4"/>
      <c r="I158" s="4"/>
      <c r="J158" s="4"/>
      <c r="K158" s="4"/>
    </row>
    <row r="159" spans="1:11" ht="14.1" customHeight="1">
      <c r="A159" s="4"/>
      <c r="B159" s="4"/>
      <c r="C159" s="11" t="s">
        <v>459</v>
      </c>
      <c r="D159" s="303">
        <v>0</v>
      </c>
      <c r="E159" s="303">
        <v>0</v>
      </c>
      <c r="F159" s="303">
        <v>0</v>
      </c>
      <c r="G159" s="303">
        <v>0</v>
      </c>
      <c r="H159" s="4"/>
      <c r="I159" s="4"/>
      <c r="J159" s="4"/>
      <c r="K159" s="4"/>
    </row>
    <row r="160" spans="1:11" ht="14.1" customHeight="1">
      <c r="A160" s="4"/>
      <c r="B160" s="4"/>
      <c r="C160" s="11" t="s">
        <v>463</v>
      </c>
      <c r="D160" s="303">
        <v>0</v>
      </c>
      <c r="E160" s="303">
        <v>0</v>
      </c>
      <c r="F160" s="303">
        <v>0</v>
      </c>
      <c r="G160" s="303">
        <v>0</v>
      </c>
      <c r="H160" s="4"/>
      <c r="I160" s="4"/>
      <c r="J160" s="4"/>
      <c r="K160" s="4"/>
    </row>
    <row r="161" spans="1:11" ht="14.1" customHeight="1">
      <c r="A161" s="4"/>
      <c r="B161" s="4"/>
      <c r="C161" s="11" t="s">
        <v>472</v>
      </c>
      <c r="D161" s="303">
        <v>0</v>
      </c>
      <c r="E161" s="303">
        <v>0</v>
      </c>
      <c r="F161" s="303">
        <v>0</v>
      </c>
      <c r="G161" s="303">
        <v>0</v>
      </c>
      <c r="H161" s="4"/>
      <c r="I161" s="4"/>
      <c r="J161" s="4"/>
      <c r="K161" s="4"/>
    </row>
    <row r="162" spans="1:11" ht="14.1" customHeight="1">
      <c r="A162" s="4"/>
      <c r="B162" s="4"/>
      <c r="C162" s="11" t="s">
        <v>459</v>
      </c>
      <c r="D162" s="303">
        <v>0</v>
      </c>
      <c r="E162" s="303">
        <v>0</v>
      </c>
      <c r="F162" s="303">
        <v>0</v>
      </c>
      <c r="G162" s="303">
        <v>0</v>
      </c>
      <c r="H162" s="4"/>
      <c r="I162" s="4"/>
      <c r="J162" s="4"/>
      <c r="K162" s="4"/>
    </row>
    <row r="163" spans="1:11" ht="14.1" customHeight="1">
      <c r="A163" s="4"/>
      <c r="B163" s="4"/>
      <c r="C163" s="11" t="s">
        <v>463</v>
      </c>
      <c r="D163" s="303">
        <v>0</v>
      </c>
      <c r="E163" s="303">
        <v>0</v>
      </c>
      <c r="F163" s="303">
        <v>0</v>
      </c>
      <c r="G163" s="303">
        <v>0</v>
      </c>
      <c r="H163" s="4"/>
      <c r="I163" s="4"/>
      <c r="J163" s="4"/>
      <c r="K163" s="4"/>
    </row>
    <row r="164" spans="1:11" ht="14.1" customHeight="1">
      <c r="A164" s="4"/>
      <c r="B164" s="4"/>
      <c r="C164" s="11" t="s">
        <v>465</v>
      </c>
      <c r="D164" s="303">
        <v>0</v>
      </c>
      <c r="E164" s="303">
        <v>0</v>
      </c>
      <c r="F164" s="303">
        <v>0</v>
      </c>
      <c r="G164" s="303">
        <v>0</v>
      </c>
      <c r="H164" s="4"/>
      <c r="I164" s="4"/>
      <c r="J164" s="4"/>
      <c r="K164" s="4"/>
    </row>
    <row r="165" spans="1:11" ht="14.1" customHeight="1">
      <c r="A165" s="4"/>
      <c r="B165" s="4"/>
      <c r="C165" s="11" t="s">
        <v>459</v>
      </c>
      <c r="D165" s="303">
        <v>0</v>
      </c>
      <c r="E165" s="303">
        <v>0</v>
      </c>
      <c r="F165" s="303">
        <v>0</v>
      </c>
      <c r="G165" s="303">
        <v>0</v>
      </c>
      <c r="H165" s="4"/>
      <c r="I165" s="4"/>
      <c r="J165" s="4"/>
      <c r="K165" s="4"/>
    </row>
    <row r="166" spans="1:11" ht="14.1" customHeight="1">
      <c r="A166" s="4"/>
      <c r="B166" s="4"/>
      <c r="C166" s="11" t="s">
        <v>463</v>
      </c>
      <c r="D166" s="303">
        <v>0</v>
      </c>
      <c r="E166" s="303">
        <v>0</v>
      </c>
      <c r="F166" s="303">
        <v>0</v>
      </c>
      <c r="G166" s="303">
        <v>0</v>
      </c>
      <c r="H166" s="4"/>
      <c r="I166" s="4"/>
      <c r="J166" s="4"/>
      <c r="K166" s="4"/>
    </row>
    <row r="167" spans="1:11" ht="14.1" customHeight="1">
      <c r="A167" s="4"/>
      <c r="B167" s="4"/>
      <c r="C167" s="11" t="s">
        <v>464</v>
      </c>
      <c r="D167" s="303">
        <v>0</v>
      </c>
      <c r="E167" s="303">
        <v>0</v>
      </c>
      <c r="F167" s="303">
        <v>0</v>
      </c>
      <c r="G167" s="303">
        <v>0</v>
      </c>
      <c r="H167" s="4"/>
      <c r="I167" s="4"/>
      <c r="J167" s="4"/>
      <c r="K167" s="4"/>
    </row>
    <row r="168" spans="1:11" ht="14.1" customHeight="1">
      <c r="A168" s="4"/>
      <c r="B168" s="4"/>
      <c r="C168" s="11" t="s">
        <v>459</v>
      </c>
      <c r="D168" s="303">
        <v>0</v>
      </c>
      <c r="E168" s="303">
        <v>0</v>
      </c>
      <c r="F168" s="303">
        <v>0</v>
      </c>
      <c r="G168" s="303">
        <v>0</v>
      </c>
      <c r="H168" s="4"/>
      <c r="I168" s="4"/>
      <c r="J168" s="4"/>
      <c r="K168" s="4"/>
    </row>
    <row r="169" spans="1:11" ht="14.1" customHeight="1">
      <c r="A169" s="4"/>
      <c r="B169" s="4"/>
      <c r="C169" s="11" t="s">
        <v>463</v>
      </c>
      <c r="D169" s="303">
        <v>0</v>
      </c>
      <c r="E169" s="303">
        <v>0</v>
      </c>
      <c r="F169" s="303">
        <v>0</v>
      </c>
      <c r="G169" s="303">
        <v>0</v>
      </c>
      <c r="H169" s="4"/>
      <c r="I169" s="4"/>
      <c r="J169" s="4"/>
      <c r="K169" s="4"/>
    </row>
    <row r="170" spans="1:11" ht="14.1" customHeight="1">
      <c r="A170" s="4"/>
      <c r="B170" s="4"/>
      <c r="C170" s="11" t="s">
        <v>462</v>
      </c>
      <c r="D170" s="303">
        <v>0</v>
      </c>
      <c r="E170" s="303">
        <v>0</v>
      </c>
      <c r="F170" s="303">
        <v>0</v>
      </c>
      <c r="G170" s="303">
        <v>0</v>
      </c>
      <c r="H170" s="4"/>
      <c r="I170" s="4"/>
      <c r="J170" s="4"/>
      <c r="K170" s="4"/>
    </row>
    <row r="171" spans="1:11" ht="14.1" customHeight="1">
      <c r="A171" s="4"/>
      <c r="B171" s="4"/>
      <c r="C171" s="11" t="s">
        <v>459</v>
      </c>
      <c r="D171" s="303">
        <v>0</v>
      </c>
      <c r="E171" s="303">
        <v>0</v>
      </c>
      <c r="F171" s="303">
        <v>0</v>
      </c>
      <c r="G171" s="303">
        <v>0</v>
      </c>
      <c r="H171" s="4"/>
      <c r="I171" s="4"/>
      <c r="J171" s="4"/>
      <c r="K171" s="4"/>
    </row>
    <row r="172" spans="1:11" ht="14.1" customHeight="1">
      <c r="A172" s="4"/>
      <c r="B172" s="4"/>
      <c r="C172" s="11" t="s">
        <v>458</v>
      </c>
      <c r="D172" s="303">
        <v>0</v>
      </c>
      <c r="E172" s="303">
        <v>0</v>
      </c>
      <c r="F172" s="303">
        <v>0</v>
      </c>
      <c r="G172" s="303">
        <v>0</v>
      </c>
      <c r="H172" s="4"/>
      <c r="I172" s="4"/>
      <c r="J172" s="4"/>
      <c r="K172" s="4"/>
    </row>
    <row r="173" spans="1:11" ht="14.1" customHeight="1">
      <c r="A173" s="4"/>
      <c r="B173" s="4"/>
      <c r="C173" s="11" t="s">
        <v>457</v>
      </c>
      <c r="D173" s="303">
        <v>0</v>
      </c>
      <c r="E173" s="303">
        <v>0</v>
      </c>
      <c r="F173" s="303">
        <v>0</v>
      </c>
      <c r="G173" s="303">
        <v>0</v>
      </c>
      <c r="H173" s="4"/>
      <c r="I173" s="4"/>
      <c r="J173" s="4"/>
      <c r="K173" s="4"/>
    </row>
    <row r="174" spans="1:11" ht="14.1" customHeight="1">
      <c r="A174" s="4"/>
      <c r="B174" s="4"/>
      <c r="C174" s="11" t="s">
        <v>456</v>
      </c>
      <c r="D174" s="303">
        <v>0</v>
      </c>
      <c r="E174" s="303">
        <v>0</v>
      </c>
      <c r="F174" s="303">
        <v>0</v>
      </c>
      <c r="G174" s="303">
        <v>0</v>
      </c>
      <c r="H174" s="4"/>
      <c r="I174" s="4"/>
      <c r="J174" s="4"/>
      <c r="K174" s="4"/>
    </row>
    <row r="175" spans="1:11" ht="14.1" customHeight="1">
      <c r="A175" s="4"/>
      <c r="B175" s="4"/>
      <c r="C175" s="11" t="s">
        <v>455</v>
      </c>
      <c r="D175" s="303">
        <v>0</v>
      </c>
      <c r="E175" s="303">
        <v>0</v>
      </c>
      <c r="F175" s="303">
        <v>0</v>
      </c>
      <c r="G175" s="303">
        <v>0</v>
      </c>
      <c r="H175" s="4"/>
      <c r="I175" s="4"/>
      <c r="J175" s="4"/>
      <c r="K175" s="4"/>
    </row>
    <row r="176" spans="1:11" ht="14.1" customHeight="1">
      <c r="A176" s="4"/>
      <c r="B176" s="4"/>
      <c r="C176" s="11" t="s">
        <v>461</v>
      </c>
      <c r="D176" s="303">
        <v>200000</v>
      </c>
      <c r="E176" s="303">
        <v>300000</v>
      </c>
      <c r="F176" s="303">
        <v>400000</v>
      </c>
      <c r="G176" s="303">
        <v>400000</v>
      </c>
      <c r="H176" s="4"/>
      <c r="I176" s="4"/>
      <c r="J176" s="4"/>
      <c r="K176" s="4"/>
    </row>
    <row r="177" spans="1:11" ht="14.1" customHeight="1">
      <c r="A177" s="4"/>
      <c r="B177" s="4"/>
      <c r="C177" s="11" t="s">
        <v>459</v>
      </c>
      <c r="D177" s="303">
        <v>200000</v>
      </c>
      <c r="E177" s="303">
        <v>300000</v>
      </c>
      <c r="F177" s="303">
        <v>400000</v>
      </c>
      <c r="G177" s="303">
        <v>400000</v>
      </c>
      <c r="H177" s="4"/>
      <c r="I177" s="4"/>
      <c r="J177" s="4"/>
      <c r="K177" s="4"/>
    </row>
    <row r="178" spans="1:11" ht="14.1" customHeight="1">
      <c r="A178" s="4"/>
      <c r="B178" s="4"/>
      <c r="C178" s="11" t="s">
        <v>458</v>
      </c>
      <c r="D178" s="303">
        <v>0</v>
      </c>
      <c r="E178" s="303">
        <v>0</v>
      </c>
      <c r="F178" s="303">
        <v>0</v>
      </c>
      <c r="G178" s="303">
        <v>0</v>
      </c>
      <c r="H178" s="4"/>
      <c r="I178" s="4"/>
      <c r="J178" s="4"/>
      <c r="K178" s="4"/>
    </row>
    <row r="179" spans="1:11" ht="14.1" customHeight="1">
      <c r="A179" s="4"/>
      <c r="B179" s="4"/>
      <c r="C179" s="11" t="s">
        <v>457</v>
      </c>
      <c r="D179" s="303">
        <v>0</v>
      </c>
      <c r="E179" s="303">
        <v>0</v>
      </c>
      <c r="F179" s="303">
        <v>0</v>
      </c>
      <c r="G179" s="303">
        <v>0</v>
      </c>
      <c r="H179" s="4"/>
      <c r="I179" s="4"/>
      <c r="J179" s="4"/>
      <c r="K179" s="4"/>
    </row>
    <row r="180" spans="1:11" ht="14.1" customHeight="1">
      <c r="A180" s="4"/>
      <c r="B180" s="4"/>
      <c r="C180" s="11" t="s">
        <v>456</v>
      </c>
      <c r="D180" s="303">
        <v>0</v>
      </c>
      <c r="E180" s="303">
        <v>0</v>
      </c>
      <c r="F180" s="303">
        <v>0</v>
      </c>
      <c r="G180" s="303">
        <v>0</v>
      </c>
      <c r="H180" s="4"/>
      <c r="I180" s="4"/>
      <c r="J180" s="4"/>
      <c r="K180" s="4"/>
    </row>
    <row r="181" spans="1:11" ht="14.1" customHeight="1">
      <c r="A181" s="4"/>
      <c r="B181" s="4"/>
      <c r="C181" s="11" t="s">
        <v>455</v>
      </c>
      <c r="D181" s="303">
        <v>0</v>
      </c>
      <c r="E181" s="303">
        <v>0</v>
      </c>
      <c r="F181" s="303">
        <v>0</v>
      </c>
      <c r="G181" s="303">
        <v>0</v>
      </c>
      <c r="H181" s="4"/>
      <c r="I181" s="4"/>
      <c r="J181" s="4"/>
      <c r="K181" s="4"/>
    </row>
    <row r="182" spans="1:11" ht="14.1" customHeight="1">
      <c r="A182" s="4"/>
      <c r="B182" s="4"/>
      <c r="C182" s="11" t="s">
        <v>460</v>
      </c>
      <c r="D182" s="303">
        <v>0</v>
      </c>
      <c r="E182" s="303">
        <v>0</v>
      </c>
      <c r="F182" s="303">
        <v>0</v>
      </c>
      <c r="G182" s="303">
        <v>0</v>
      </c>
      <c r="H182" s="4"/>
      <c r="I182" s="4"/>
      <c r="J182" s="4"/>
      <c r="K182" s="4"/>
    </row>
    <row r="183" spans="1:11" ht="14.1" customHeight="1">
      <c r="A183" s="4"/>
      <c r="B183" s="4"/>
      <c r="C183" s="11" t="s">
        <v>459</v>
      </c>
      <c r="D183" s="303">
        <v>0</v>
      </c>
      <c r="E183" s="303">
        <v>0</v>
      </c>
      <c r="F183" s="303">
        <v>0</v>
      </c>
      <c r="G183" s="303">
        <v>0</v>
      </c>
      <c r="H183" s="4"/>
      <c r="I183" s="4"/>
      <c r="J183" s="4"/>
      <c r="K183" s="4"/>
    </row>
    <row r="184" spans="1:11" ht="14.1" customHeight="1">
      <c r="A184" s="4"/>
      <c r="B184" s="4"/>
      <c r="C184" s="11" t="s">
        <v>458</v>
      </c>
      <c r="D184" s="303">
        <v>0</v>
      </c>
      <c r="E184" s="303">
        <v>0</v>
      </c>
      <c r="F184" s="303">
        <v>0</v>
      </c>
      <c r="G184" s="303">
        <v>0</v>
      </c>
      <c r="H184" s="4"/>
      <c r="I184" s="4"/>
      <c r="J184" s="4"/>
      <c r="K184" s="4"/>
    </row>
    <row r="185" spans="1:11" ht="14.1" customHeight="1">
      <c r="A185" s="4"/>
      <c r="B185" s="4"/>
      <c r="C185" s="11" t="s">
        <v>457</v>
      </c>
      <c r="D185" s="303">
        <v>0</v>
      </c>
      <c r="E185" s="303">
        <v>0</v>
      </c>
      <c r="F185" s="303">
        <v>0</v>
      </c>
      <c r="G185" s="303">
        <v>0</v>
      </c>
      <c r="H185" s="4"/>
      <c r="I185" s="4"/>
      <c r="J185" s="4"/>
      <c r="K185" s="4"/>
    </row>
    <row r="186" spans="1:11" ht="14.1" customHeight="1">
      <c r="A186" s="4"/>
      <c r="B186" s="4"/>
      <c r="C186" s="11" t="s">
        <v>456</v>
      </c>
      <c r="D186" s="303">
        <v>0</v>
      </c>
      <c r="E186" s="303">
        <v>0</v>
      </c>
      <c r="F186" s="303">
        <v>0</v>
      </c>
      <c r="G186" s="303">
        <v>0</v>
      </c>
      <c r="H186" s="4"/>
      <c r="I186" s="4"/>
      <c r="J186" s="4"/>
      <c r="K186" s="4"/>
    </row>
    <row r="187" spans="1:11" ht="14.1" customHeight="1">
      <c r="A187" s="4"/>
      <c r="B187" s="4"/>
      <c r="C187" s="11" t="s">
        <v>455</v>
      </c>
      <c r="D187" s="303">
        <v>0</v>
      </c>
      <c r="E187" s="303">
        <v>0</v>
      </c>
      <c r="F187" s="303">
        <v>0</v>
      </c>
      <c r="G187" s="303">
        <v>0</v>
      </c>
      <c r="H187" s="4"/>
      <c r="I187" s="4"/>
      <c r="J187" s="4"/>
      <c r="K187" s="4"/>
    </row>
    <row r="188" spans="1:11" ht="14.1" customHeight="1">
      <c r="A188" s="4"/>
      <c r="B188" s="4"/>
      <c r="C188" s="11" t="s">
        <v>454</v>
      </c>
      <c r="D188" s="303">
        <v>0</v>
      </c>
      <c r="E188" s="303">
        <v>0</v>
      </c>
      <c r="F188" s="303">
        <v>0</v>
      </c>
      <c r="G188" s="303">
        <v>0</v>
      </c>
      <c r="H188" s="4"/>
      <c r="I188" s="4"/>
      <c r="J188" s="4"/>
      <c r="K188" s="4"/>
    </row>
    <row r="189" spans="1:11" ht="14.1" customHeight="1">
      <c r="A189" s="4"/>
      <c r="B189" s="4"/>
      <c r="C189" s="11" t="s">
        <v>453</v>
      </c>
      <c r="D189" s="303">
        <v>0</v>
      </c>
      <c r="E189" s="303">
        <v>0</v>
      </c>
      <c r="F189" s="303">
        <v>0</v>
      </c>
      <c r="G189" s="303">
        <v>0</v>
      </c>
      <c r="H189" s="4"/>
      <c r="I189" s="4"/>
      <c r="J189" s="4"/>
      <c r="K189" s="4"/>
    </row>
    <row r="190" spans="1:11" ht="14.1" customHeight="1">
      <c r="A190" s="4"/>
      <c r="B190" s="4"/>
      <c r="C190" s="10" t="s">
        <v>165</v>
      </c>
      <c r="D190" s="303">
        <v>200000</v>
      </c>
      <c r="E190" s="303">
        <v>300000</v>
      </c>
      <c r="F190" s="303">
        <v>400000</v>
      </c>
      <c r="G190" s="303">
        <v>400000</v>
      </c>
      <c r="H190" s="4"/>
      <c r="I190" s="4"/>
      <c r="J190" s="4"/>
      <c r="K190" s="4"/>
    </row>
    <row r="191" spans="1:11" ht="18" customHeight="1">
      <c r="A191" s="4"/>
      <c r="B191" s="4"/>
      <c r="C191" s="14" t="s">
        <v>484</v>
      </c>
      <c r="D191" s="825" t="s">
        <v>1736</v>
      </c>
      <c r="E191" s="826"/>
      <c r="F191" s="826"/>
      <c r="G191" s="826"/>
      <c r="H191" s="4"/>
      <c r="I191" s="4"/>
      <c r="J191" s="4"/>
      <c r="K191" s="4"/>
    </row>
    <row r="192" spans="1:11" ht="18" customHeight="1">
      <c r="A192" s="4"/>
      <c r="B192" s="4"/>
      <c r="C192" s="308" t="s">
        <v>482</v>
      </c>
      <c r="D192" s="821" t="s">
        <v>95</v>
      </c>
      <c r="E192" s="822"/>
      <c r="F192" s="822"/>
      <c r="G192" s="822"/>
      <c r="H192" s="4"/>
      <c r="I192" s="4"/>
      <c r="J192" s="4"/>
      <c r="K192" s="4"/>
    </row>
    <row r="193" spans="1:11" ht="18" customHeight="1">
      <c r="A193" s="4"/>
      <c r="B193" s="4"/>
      <c r="C193" s="308" t="s">
        <v>15</v>
      </c>
      <c r="D193" s="821" t="s">
        <v>295</v>
      </c>
      <c r="E193" s="822"/>
      <c r="F193" s="822"/>
      <c r="G193" s="822"/>
      <c r="H193" s="4"/>
      <c r="I193" s="4"/>
      <c r="J193" s="4"/>
      <c r="K193" s="4"/>
    </row>
    <row r="194" spans="1:11" ht="15" customHeight="1">
      <c r="A194" s="4"/>
      <c r="B194" s="4"/>
      <c r="C194" s="13"/>
      <c r="D194" s="301">
        <v>2021</v>
      </c>
      <c r="E194" s="301">
        <v>2022</v>
      </c>
      <c r="F194" s="301">
        <v>2023</v>
      </c>
      <c r="G194" s="301">
        <v>2024</v>
      </c>
      <c r="H194" s="4"/>
      <c r="I194" s="4"/>
      <c r="J194" s="4"/>
      <c r="K194" s="4"/>
    </row>
    <row r="195" spans="1:11" ht="15" customHeight="1">
      <c r="A195" s="4"/>
      <c r="B195" s="4"/>
      <c r="C195" s="12"/>
      <c r="D195" s="302" t="s">
        <v>7</v>
      </c>
      <c r="E195" s="302" t="s">
        <v>8</v>
      </c>
      <c r="F195" s="302" t="s">
        <v>8</v>
      </c>
      <c r="G195" s="302" t="s">
        <v>8</v>
      </c>
      <c r="H195" s="4"/>
      <c r="I195" s="4"/>
      <c r="J195" s="4"/>
      <c r="K195" s="4"/>
    </row>
    <row r="196" spans="1:11" ht="14.1" customHeight="1">
      <c r="A196" s="4"/>
      <c r="B196" s="4"/>
      <c r="C196" s="7" t="s">
        <v>16</v>
      </c>
      <c r="D196" s="300" t="s">
        <v>500</v>
      </c>
      <c r="E196" s="300" t="s">
        <v>601</v>
      </c>
      <c r="F196" s="300" t="s">
        <v>500</v>
      </c>
      <c r="G196" s="300" t="s">
        <v>500</v>
      </c>
      <c r="H196" s="4"/>
      <c r="I196" s="4"/>
      <c r="J196" s="4"/>
      <c r="K196" s="4"/>
    </row>
    <row r="197" spans="1:11" ht="14.1" customHeight="1">
      <c r="A197" s="4"/>
      <c r="B197" s="4"/>
      <c r="C197" s="7" t="s">
        <v>680</v>
      </c>
      <c r="D197" s="300" t="s">
        <v>1210</v>
      </c>
      <c r="E197" s="300" t="s">
        <v>1111</v>
      </c>
      <c r="F197" s="300" t="s">
        <v>599</v>
      </c>
      <c r="G197" s="300" t="s">
        <v>599</v>
      </c>
      <c r="H197" s="4"/>
      <c r="I197" s="4"/>
      <c r="J197" s="4"/>
      <c r="K197" s="4"/>
    </row>
    <row r="198" spans="1:11" ht="14.1" customHeight="1">
      <c r="A198" s="4"/>
      <c r="B198" s="4"/>
      <c r="C198" s="7" t="s">
        <v>676</v>
      </c>
      <c r="D198" s="300" t="s">
        <v>600</v>
      </c>
      <c r="E198" s="300" t="s">
        <v>1735</v>
      </c>
      <c r="F198" s="300" t="s">
        <v>584</v>
      </c>
      <c r="G198" s="300" t="s">
        <v>584</v>
      </c>
      <c r="H198" s="4"/>
      <c r="I198" s="4"/>
      <c r="J198" s="4"/>
      <c r="K198" s="4"/>
    </row>
    <row r="199" spans="1:11" ht="14.1" customHeight="1">
      <c r="A199" s="4"/>
      <c r="B199" s="4"/>
      <c r="C199" s="7" t="s">
        <v>477</v>
      </c>
      <c r="D199" s="300" t="s">
        <v>450</v>
      </c>
      <c r="E199" s="300" t="s">
        <v>620</v>
      </c>
      <c r="F199" s="300" t="s">
        <v>623</v>
      </c>
      <c r="G199" s="300" t="s">
        <v>474</v>
      </c>
      <c r="H199" s="4"/>
      <c r="I199" s="4"/>
      <c r="J199" s="4"/>
      <c r="K199" s="4"/>
    </row>
    <row r="200" spans="1:11" ht="14.1" customHeight="1">
      <c r="A200" s="4"/>
      <c r="B200" s="4"/>
      <c r="C200" s="7" t="s">
        <v>476</v>
      </c>
      <c r="D200" s="300" t="s">
        <v>450</v>
      </c>
      <c r="E200" s="300" t="s">
        <v>608</v>
      </c>
      <c r="F200" s="300" t="s">
        <v>1152</v>
      </c>
      <c r="G200" s="300" t="s">
        <v>474</v>
      </c>
      <c r="H200" s="4"/>
      <c r="I200" s="4"/>
      <c r="J200" s="4"/>
      <c r="K200" s="4"/>
    </row>
    <row r="201" spans="1:11" ht="14.1" customHeight="1">
      <c r="A201" s="4"/>
      <c r="B201" s="4"/>
      <c r="C201" s="7" t="s">
        <v>22</v>
      </c>
      <c r="D201" s="300" t="s">
        <v>450</v>
      </c>
      <c r="E201" s="300" t="s">
        <v>1734</v>
      </c>
      <c r="F201" s="300" t="s">
        <v>1733</v>
      </c>
      <c r="G201" s="300" t="s">
        <v>474</v>
      </c>
      <c r="H201" s="4"/>
      <c r="I201" s="4"/>
      <c r="J201" s="4"/>
      <c r="K201" s="4"/>
    </row>
    <row r="202" spans="1:11" ht="14.1" customHeight="1">
      <c r="A202" s="4"/>
      <c r="B202" s="4"/>
      <c r="C202" s="823" t="s">
        <v>473</v>
      </c>
      <c r="D202" s="824"/>
      <c r="E202" s="824"/>
      <c r="F202" s="824"/>
      <c r="G202" s="824"/>
      <c r="H202" s="4"/>
      <c r="I202" s="4"/>
      <c r="J202" s="4"/>
      <c r="K202" s="4"/>
    </row>
    <row r="203" spans="1:11" ht="14.1" customHeight="1">
      <c r="A203" s="4"/>
      <c r="B203" s="4"/>
      <c r="C203" s="13"/>
      <c r="D203" s="301">
        <v>2021</v>
      </c>
      <c r="E203" s="301">
        <v>2022</v>
      </c>
      <c r="F203" s="301">
        <v>2023</v>
      </c>
      <c r="G203" s="301">
        <v>2024</v>
      </c>
      <c r="H203" s="4"/>
      <c r="I203" s="4"/>
      <c r="J203" s="4"/>
      <c r="K203" s="4"/>
    </row>
    <row r="204" spans="1:11" ht="14.1" customHeight="1">
      <c r="A204" s="4"/>
      <c r="B204" s="4"/>
      <c r="C204" s="12"/>
      <c r="D204" s="302" t="s">
        <v>7</v>
      </c>
      <c r="E204" s="302" t="s">
        <v>8</v>
      </c>
      <c r="F204" s="302" t="s">
        <v>8</v>
      </c>
      <c r="G204" s="302" t="s">
        <v>8</v>
      </c>
      <c r="H204" s="4"/>
      <c r="I204" s="4"/>
      <c r="J204" s="4"/>
      <c r="K204" s="4"/>
    </row>
    <row r="205" spans="1:11" ht="14.1" customHeight="1">
      <c r="A205" s="4"/>
      <c r="B205" s="4"/>
      <c r="C205" s="11" t="s">
        <v>470</v>
      </c>
      <c r="D205" s="303">
        <v>0</v>
      </c>
      <c r="E205" s="303">
        <v>0</v>
      </c>
      <c r="F205" s="303">
        <v>0</v>
      </c>
      <c r="G205" s="303">
        <v>0</v>
      </c>
      <c r="H205" s="4"/>
      <c r="I205" s="4"/>
      <c r="J205" s="4"/>
      <c r="K205" s="4"/>
    </row>
    <row r="206" spans="1:11" ht="14.1" customHeight="1">
      <c r="A206" s="4"/>
      <c r="B206" s="4"/>
      <c r="C206" s="11" t="s">
        <v>459</v>
      </c>
      <c r="D206" s="303">
        <v>0</v>
      </c>
      <c r="E206" s="303">
        <v>0</v>
      </c>
      <c r="F206" s="303">
        <v>0</v>
      </c>
      <c r="G206" s="303">
        <v>0</v>
      </c>
      <c r="H206" s="4"/>
      <c r="I206" s="4"/>
      <c r="J206" s="4"/>
      <c r="K206" s="4"/>
    </row>
    <row r="207" spans="1:11" ht="14.1" customHeight="1">
      <c r="A207" s="4"/>
      <c r="B207" s="4"/>
      <c r="C207" s="11" t="s">
        <v>463</v>
      </c>
      <c r="D207" s="303">
        <v>0</v>
      </c>
      <c r="E207" s="303">
        <v>0</v>
      </c>
      <c r="F207" s="303">
        <v>0</v>
      </c>
      <c r="G207" s="303">
        <v>0</v>
      </c>
      <c r="H207" s="4"/>
      <c r="I207" s="4"/>
      <c r="J207" s="4"/>
      <c r="K207" s="4"/>
    </row>
    <row r="208" spans="1:11" ht="14.1" customHeight="1">
      <c r="A208" s="4"/>
      <c r="B208" s="4"/>
      <c r="C208" s="11" t="s">
        <v>469</v>
      </c>
      <c r="D208" s="303">
        <v>0</v>
      </c>
      <c r="E208" s="303">
        <v>0</v>
      </c>
      <c r="F208" s="303">
        <v>0</v>
      </c>
      <c r="G208" s="303">
        <v>0</v>
      </c>
      <c r="H208" s="4"/>
      <c r="I208" s="4"/>
      <c r="J208" s="4"/>
      <c r="K208" s="4"/>
    </row>
    <row r="209" spans="1:11" ht="14.1" customHeight="1">
      <c r="A209" s="4"/>
      <c r="B209" s="4"/>
      <c r="C209" s="11" t="s">
        <v>459</v>
      </c>
      <c r="D209" s="303">
        <v>0</v>
      </c>
      <c r="E209" s="303">
        <v>0</v>
      </c>
      <c r="F209" s="303">
        <v>0</v>
      </c>
      <c r="G209" s="303">
        <v>0</v>
      </c>
      <c r="H209" s="4"/>
      <c r="I209" s="4"/>
      <c r="J209" s="4"/>
      <c r="K209" s="4"/>
    </row>
    <row r="210" spans="1:11" ht="14.1" customHeight="1">
      <c r="A210" s="4"/>
      <c r="B210" s="4"/>
      <c r="C210" s="11" t="s">
        <v>463</v>
      </c>
      <c r="D210" s="303">
        <v>0</v>
      </c>
      <c r="E210" s="303">
        <v>0</v>
      </c>
      <c r="F210" s="303">
        <v>0</v>
      </c>
      <c r="G210" s="303">
        <v>0</v>
      </c>
      <c r="H210" s="4"/>
      <c r="I210" s="4"/>
      <c r="J210" s="4"/>
      <c r="K210" s="4"/>
    </row>
    <row r="211" spans="1:11" ht="14.1" customHeight="1">
      <c r="A211" s="4"/>
      <c r="B211" s="4"/>
      <c r="C211" s="11" t="s">
        <v>468</v>
      </c>
      <c r="D211" s="303">
        <v>0</v>
      </c>
      <c r="E211" s="303">
        <v>0</v>
      </c>
      <c r="F211" s="303">
        <v>0</v>
      </c>
      <c r="G211" s="303">
        <v>0</v>
      </c>
      <c r="H211" s="4"/>
      <c r="I211" s="4"/>
      <c r="J211" s="4"/>
      <c r="K211" s="4"/>
    </row>
    <row r="212" spans="1:11" ht="14.1" customHeight="1">
      <c r="A212" s="4"/>
      <c r="B212" s="4"/>
      <c r="C212" s="11" t="s">
        <v>459</v>
      </c>
      <c r="D212" s="303">
        <v>0</v>
      </c>
      <c r="E212" s="303">
        <v>0</v>
      </c>
      <c r="F212" s="303">
        <v>0</v>
      </c>
      <c r="G212" s="303">
        <v>0</v>
      </c>
      <c r="H212" s="4"/>
      <c r="I212" s="4"/>
      <c r="J212" s="4"/>
      <c r="K212" s="4"/>
    </row>
    <row r="213" spans="1:11" ht="14.1" customHeight="1">
      <c r="A213" s="4"/>
      <c r="B213" s="4"/>
      <c r="C213" s="11" t="s">
        <v>463</v>
      </c>
      <c r="D213" s="303">
        <v>0</v>
      </c>
      <c r="E213" s="303">
        <v>0</v>
      </c>
      <c r="F213" s="303">
        <v>0</v>
      </c>
      <c r="G213" s="303">
        <v>0</v>
      </c>
      <c r="H213" s="4"/>
      <c r="I213" s="4"/>
      <c r="J213" s="4"/>
      <c r="K213" s="4"/>
    </row>
    <row r="214" spans="1:11" ht="14.1" customHeight="1">
      <c r="A214" s="4"/>
      <c r="B214" s="4"/>
      <c r="C214" s="11" t="s">
        <v>467</v>
      </c>
      <c r="D214" s="303">
        <v>0</v>
      </c>
      <c r="E214" s="303">
        <v>0</v>
      </c>
      <c r="F214" s="303">
        <v>0</v>
      </c>
      <c r="G214" s="303">
        <v>0</v>
      </c>
      <c r="H214" s="4"/>
      <c r="I214" s="4"/>
      <c r="J214" s="4"/>
      <c r="K214" s="4"/>
    </row>
    <row r="215" spans="1:11" ht="14.1" customHeight="1">
      <c r="A215" s="4"/>
      <c r="B215" s="4"/>
      <c r="C215" s="11" t="s">
        <v>459</v>
      </c>
      <c r="D215" s="303">
        <v>0</v>
      </c>
      <c r="E215" s="303">
        <v>0</v>
      </c>
      <c r="F215" s="303">
        <v>0</v>
      </c>
      <c r="G215" s="303">
        <v>0</v>
      </c>
      <c r="H215" s="4"/>
      <c r="I215" s="4"/>
      <c r="J215" s="4"/>
      <c r="K215" s="4"/>
    </row>
    <row r="216" spans="1:11" ht="14.1" customHeight="1">
      <c r="A216" s="4"/>
      <c r="B216" s="4"/>
      <c r="C216" s="11" t="s">
        <v>463</v>
      </c>
      <c r="D216" s="303">
        <v>0</v>
      </c>
      <c r="E216" s="303">
        <v>0</v>
      </c>
      <c r="F216" s="303">
        <v>0</v>
      </c>
      <c r="G216" s="303">
        <v>0</v>
      </c>
      <c r="H216" s="4"/>
      <c r="I216" s="4"/>
      <c r="J216" s="4"/>
      <c r="K216" s="4"/>
    </row>
    <row r="217" spans="1:11" ht="14.1" customHeight="1">
      <c r="A217" s="4"/>
      <c r="B217" s="4"/>
      <c r="C217" s="11" t="s">
        <v>472</v>
      </c>
      <c r="D217" s="303">
        <v>0</v>
      </c>
      <c r="E217" s="303">
        <v>0</v>
      </c>
      <c r="F217" s="303">
        <v>0</v>
      </c>
      <c r="G217" s="303">
        <v>0</v>
      </c>
      <c r="H217" s="4"/>
      <c r="I217" s="4"/>
      <c r="J217" s="4"/>
      <c r="K217" s="4"/>
    </row>
    <row r="218" spans="1:11" ht="14.1" customHeight="1">
      <c r="A218" s="4"/>
      <c r="B218" s="4"/>
      <c r="C218" s="11" t="s">
        <v>459</v>
      </c>
      <c r="D218" s="303">
        <v>0</v>
      </c>
      <c r="E218" s="303">
        <v>0</v>
      </c>
      <c r="F218" s="303">
        <v>0</v>
      </c>
      <c r="G218" s="303">
        <v>0</v>
      </c>
      <c r="H218" s="4"/>
      <c r="I218" s="4"/>
      <c r="J218" s="4"/>
      <c r="K218" s="4"/>
    </row>
    <row r="219" spans="1:11" ht="14.1" customHeight="1">
      <c r="A219" s="4"/>
      <c r="B219" s="4"/>
      <c r="C219" s="11" t="s">
        <v>463</v>
      </c>
      <c r="D219" s="303">
        <v>0</v>
      </c>
      <c r="E219" s="303">
        <v>0</v>
      </c>
      <c r="F219" s="303">
        <v>0</v>
      </c>
      <c r="G219" s="303">
        <v>0</v>
      </c>
      <c r="H219" s="4"/>
      <c r="I219" s="4"/>
      <c r="J219" s="4"/>
      <c r="K219" s="4"/>
    </row>
    <row r="220" spans="1:11" ht="14.1" customHeight="1">
      <c r="A220" s="4"/>
      <c r="B220" s="4"/>
      <c r="C220" s="11" t="s">
        <v>465</v>
      </c>
      <c r="D220" s="303">
        <v>0</v>
      </c>
      <c r="E220" s="303">
        <v>0</v>
      </c>
      <c r="F220" s="303">
        <v>0</v>
      </c>
      <c r="G220" s="303">
        <v>0</v>
      </c>
      <c r="H220" s="4"/>
      <c r="I220" s="4"/>
      <c r="J220" s="4"/>
      <c r="K220" s="4"/>
    </row>
    <row r="221" spans="1:11" ht="14.1" customHeight="1">
      <c r="A221" s="4"/>
      <c r="B221" s="4"/>
      <c r="C221" s="11" t="s">
        <v>459</v>
      </c>
      <c r="D221" s="303">
        <v>0</v>
      </c>
      <c r="E221" s="303">
        <v>0</v>
      </c>
      <c r="F221" s="303">
        <v>0</v>
      </c>
      <c r="G221" s="303">
        <v>0</v>
      </c>
      <c r="H221" s="4"/>
      <c r="I221" s="4"/>
      <c r="J221" s="4"/>
      <c r="K221" s="4"/>
    </row>
    <row r="222" spans="1:11" ht="14.1" customHeight="1">
      <c r="A222" s="4"/>
      <c r="B222" s="4"/>
      <c r="C222" s="11" t="s">
        <v>463</v>
      </c>
      <c r="D222" s="303">
        <v>0</v>
      </c>
      <c r="E222" s="303">
        <v>0</v>
      </c>
      <c r="F222" s="303">
        <v>0</v>
      </c>
      <c r="G222" s="303">
        <v>0</v>
      </c>
      <c r="H222" s="4"/>
      <c r="I222" s="4"/>
      <c r="J222" s="4"/>
      <c r="K222" s="4"/>
    </row>
    <row r="223" spans="1:11" ht="14.1" customHeight="1">
      <c r="A223" s="4"/>
      <c r="B223" s="4"/>
      <c r="C223" s="11" t="s">
        <v>464</v>
      </c>
      <c r="D223" s="303">
        <v>0</v>
      </c>
      <c r="E223" s="303">
        <v>0</v>
      </c>
      <c r="F223" s="303">
        <v>0</v>
      </c>
      <c r="G223" s="303">
        <v>0</v>
      </c>
      <c r="H223" s="4"/>
      <c r="I223" s="4"/>
      <c r="J223" s="4"/>
      <c r="K223" s="4"/>
    </row>
    <row r="224" spans="1:11" ht="14.1" customHeight="1">
      <c r="A224" s="4"/>
      <c r="B224" s="4"/>
      <c r="C224" s="11" t="s">
        <v>459</v>
      </c>
      <c r="D224" s="303">
        <v>0</v>
      </c>
      <c r="E224" s="303">
        <v>0</v>
      </c>
      <c r="F224" s="303">
        <v>0</v>
      </c>
      <c r="G224" s="303">
        <v>0</v>
      </c>
      <c r="H224" s="4"/>
      <c r="I224" s="4"/>
      <c r="J224" s="4"/>
      <c r="K224" s="4"/>
    </row>
    <row r="225" spans="1:11" ht="14.1" customHeight="1">
      <c r="A225" s="4"/>
      <c r="B225" s="4"/>
      <c r="C225" s="11" t="s">
        <v>463</v>
      </c>
      <c r="D225" s="303">
        <v>0</v>
      </c>
      <c r="E225" s="303">
        <v>0</v>
      </c>
      <c r="F225" s="303">
        <v>0</v>
      </c>
      <c r="G225" s="303">
        <v>0</v>
      </c>
      <c r="H225" s="4"/>
      <c r="I225" s="4"/>
      <c r="J225" s="4"/>
      <c r="K225" s="4"/>
    </row>
    <row r="226" spans="1:11" ht="14.1" customHeight="1">
      <c r="A226" s="4"/>
      <c r="B226" s="4"/>
      <c r="C226" s="11" t="s">
        <v>462</v>
      </c>
      <c r="D226" s="303">
        <v>0</v>
      </c>
      <c r="E226" s="303">
        <v>0</v>
      </c>
      <c r="F226" s="303">
        <v>0</v>
      </c>
      <c r="G226" s="303">
        <v>0</v>
      </c>
      <c r="H226" s="4"/>
      <c r="I226" s="4"/>
      <c r="J226" s="4"/>
      <c r="K226" s="4"/>
    </row>
    <row r="227" spans="1:11" ht="14.1" customHeight="1">
      <c r="A227" s="4"/>
      <c r="B227" s="4"/>
      <c r="C227" s="11" t="s">
        <v>459</v>
      </c>
      <c r="D227" s="303">
        <v>0</v>
      </c>
      <c r="E227" s="303">
        <v>0</v>
      </c>
      <c r="F227" s="303">
        <v>0</v>
      </c>
      <c r="G227" s="303">
        <v>0</v>
      </c>
      <c r="H227" s="4"/>
      <c r="I227" s="4"/>
      <c r="J227" s="4"/>
      <c r="K227" s="4"/>
    </row>
    <row r="228" spans="1:11" ht="14.1" customHeight="1">
      <c r="A228" s="4"/>
      <c r="B228" s="4"/>
      <c r="C228" s="11" t="s">
        <v>458</v>
      </c>
      <c r="D228" s="303">
        <v>0</v>
      </c>
      <c r="E228" s="303">
        <v>0</v>
      </c>
      <c r="F228" s="303">
        <v>0</v>
      </c>
      <c r="G228" s="303">
        <v>0</v>
      </c>
      <c r="H228" s="4"/>
      <c r="I228" s="4"/>
      <c r="J228" s="4"/>
      <c r="K228" s="4"/>
    </row>
    <row r="229" spans="1:11" ht="14.1" customHeight="1">
      <c r="A229" s="4"/>
      <c r="B229" s="4"/>
      <c r="C229" s="11" t="s">
        <v>457</v>
      </c>
      <c r="D229" s="303">
        <v>0</v>
      </c>
      <c r="E229" s="303">
        <v>0</v>
      </c>
      <c r="F229" s="303">
        <v>0</v>
      </c>
      <c r="G229" s="303">
        <v>0</v>
      </c>
      <c r="H229" s="4"/>
      <c r="I229" s="4"/>
      <c r="J229" s="4"/>
      <c r="K229" s="4"/>
    </row>
    <row r="230" spans="1:11" ht="14.1" customHeight="1">
      <c r="A230" s="4"/>
      <c r="B230" s="4"/>
      <c r="C230" s="11" t="s">
        <v>456</v>
      </c>
      <c r="D230" s="303">
        <v>0</v>
      </c>
      <c r="E230" s="303">
        <v>0</v>
      </c>
      <c r="F230" s="303">
        <v>0</v>
      </c>
      <c r="G230" s="303">
        <v>0</v>
      </c>
      <c r="H230" s="4"/>
      <c r="I230" s="4"/>
      <c r="J230" s="4"/>
      <c r="K230" s="4"/>
    </row>
    <row r="231" spans="1:11" ht="14.1" customHeight="1">
      <c r="A231" s="4"/>
      <c r="B231" s="4"/>
      <c r="C231" s="11" t="s">
        <v>455</v>
      </c>
      <c r="D231" s="303">
        <v>0</v>
      </c>
      <c r="E231" s="303">
        <v>0</v>
      </c>
      <c r="F231" s="303">
        <v>0</v>
      </c>
      <c r="G231" s="303">
        <v>0</v>
      </c>
      <c r="H231" s="4"/>
      <c r="I231" s="4"/>
      <c r="J231" s="4"/>
      <c r="K231" s="4"/>
    </row>
    <row r="232" spans="1:11" ht="14.1" customHeight="1">
      <c r="A232" s="4"/>
      <c r="B232" s="4"/>
      <c r="C232" s="11" t="s">
        <v>461</v>
      </c>
      <c r="D232" s="303">
        <v>800000</v>
      </c>
      <c r="E232" s="303">
        <v>700000</v>
      </c>
      <c r="F232" s="303">
        <v>600000</v>
      </c>
      <c r="G232" s="303">
        <v>600000</v>
      </c>
      <c r="H232" s="4"/>
      <c r="I232" s="4"/>
      <c r="J232" s="4"/>
      <c r="K232" s="4"/>
    </row>
    <row r="233" spans="1:11" ht="14.1" customHeight="1">
      <c r="A233" s="4"/>
      <c r="B233" s="4"/>
      <c r="C233" s="11" t="s">
        <v>459</v>
      </c>
      <c r="D233" s="303">
        <v>800000</v>
      </c>
      <c r="E233" s="303">
        <v>700000</v>
      </c>
      <c r="F233" s="303">
        <v>600000</v>
      </c>
      <c r="G233" s="303">
        <v>600000</v>
      </c>
      <c r="H233" s="4"/>
      <c r="I233" s="4"/>
      <c r="J233" s="4"/>
      <c r="K233" s="4"/>
    </row>
    <row r="234" spans="1:11" ht="14.1" customHeight="1">
      <c r="A234" s="4"/>
      <c r="B234" s="4"/>
      <c r="C234" s="11" t="s">
        <v>458</v>
      </c>
      <c r="D234" s="303">
        <v>0</v>
      </c>
      <c r="E234" s="303">
        <v>0</v>
      </c>
      <c r="F234" s="303">
        <v>0</v>
      </c>
      <c r="G234" s="303">
        <v>0</v>
      </c>
      <c r="H234" s="4"/>
      <c r="I234" s="4"/>
      <c r="J234" s="4"/>
      <c r="K234" s="4"/>
    </row>
    <row r="235" spans="1:11" ht="14.1" customHeight="1">
      <c r="A235" s="4"/>
      <c r="B235" s="4"/>
      <c r="C235" s="11" t="s">
        <v>457</v>
      </c>
      <c r="D235" s="303">
        <v>0</v>
      </c>
      <c r="E235" s="303">
        <v>0</v>
      </c>
      <c r="F235" s="303">
        <v>0</v>
      </c>
      <c r="G235" s="303">
        <v>0</v>
      </c>
      <c r="H235" s="4"/>
      <c r="I235" s="4"/>
      <c r="J235" s="4"/>
      <c r="K235" s="4"/>
    </row>
    <row r="236" spans="1:11" ht="14.1" customHeight="1">
      <c r="A236" s="4"/>
      <c r="B236" s="4"/>
      <c r="C236" s="11" t="s">
        <v>456</v>
      </c>
      <c r="D236" s="303">
        <v>0</v>
      </c>
      <c r="E236" s="303">
        <v>0</v>
      </c>
      <c r="F236" s="303">
        <v>0</v>
      </c>
      <c r="G236" s="303">
        <v>0</v>
      </c>
      <c r="H236" s="4"/>
      <c r="I236" s="4"/>
      <c r="J236" s="4"/>
      <c r="K236" s="4"/>
    </row>
    <row r="237" spans="1:11" ht="14.1" customHeight="1">
      <c r="A237" s="4"/>
      <c r="B237" s="4"/>
      <c r="C237" s="11" t="s">
        <v>455</v>
      </c>
      <c r="D237" s="303">
        <v>0</v>
      </c>
      <c r="E237" s="303">
        <v>0</v>
      </c>
      <c r="F237" s="303">
        <v>0</v>
      </c>
      <c r="G237" s="303">
        <v>0</v>
      </c>
      <c r="H237" s="4"/>
      <c r="I237" s="4"/>
      <c r="J237" s="4"/>
      <c r="K237" s="4"/>
    </row>
    <row r="238" spans="1:11" ht="14.1" customHeight="1">
      <c r="A238" s="4"/>
      <c r="B238" s="4"/>
      <c r="C238" s="11" t="s">
        <v>460</v>
      </c>
      <c r="D238" s="303">
        <v>0</v>
      </c>
      <c r="E238" s="303">
        <v>0</v>
      </c>
      <c r="F238" s="303">
        <v>0</v>
      </c>
      <c r="G238" s="303">
        <v>0</v>
      </c>
      <c r="H238" s="4"/>
      <c r="I238" s="4"/>
      <c r="J238" s="4"/>
      <c r="K238" s="4"/>
    </row>
    <row r="239" spans="1:11" ht="14.1" customHeight="1">
      <c r="A239" s="4"/>
      <c r="B239" s="4"/>
      <c r="C239" s="11" t="s">
        <v>459</v>
      </c>
      <c r="D239" s="303">
        <v>0</v>
      </c>
      <c r="E239" s="303">
        <v>0</v>
      </c>
      <c r="F239" s="303">
        <v>0</v>
      </c>
      <c r="G239" s="303">
        <v>0</v>
      </c>
      <c r="H239" s="4"/>
      <c r="I239" s="4"/>
      <c r="J239" s="4"/>
      <c r="K239" s="4"/>
    </row>
    <row r="240" spans="1:11" ht="14.1" customHeight="1">
      <c r="A240" s="4"/>
      <c r="B240" s="4"/>
      <c r="C240" s="11" t="s">
        <v>458</v>
      </c>
      <c r="D240" s="303">
        <v>0</v>
      </c>
      <c r="E240" s="303">
        <v>0</v>
      </c>
      <c r="F240" s="303">
        <v>0</v>
      </c>
      <c r="G240" s="303">
        <v>0</v>
      </c>
      <c r="H240" s="4"/>
      <c r="I240" s="4"/>
      <c r="J240" s="4"/>
      <c r="K240" s="4"/>
    </row>
    <row r="241" spans="1:11" ht="14.1" customHeight="1">
      <c r="A241" s="4"/>
      <c r="B241" s="4"/>
      <c r="C241" s="11" t="s">
        <v>457</v>
      </c>
      <c r="D241" s="303">
        <v>0</v>
      </c>
      <c r="E241" s="303">
        <v>0</v>
      </c>
      <c r="F241" s="303">
        <v>0</v>
      </c>
      <c r="G241" s="303">
        <v>0</v>
      </c>
      <c r="H241" s="4"/>
      <c r="I241" s="4"/>
      <c r="J241" s="4"/>
      <c r="K241" s="4"/>
    </row>
    <row r="242" spans="1:11" ht="14.1" customHeight="1">
      <c r="A242" s="4"/>
      <c r="B242" s="4"/>
      <c r="C242" s="11" t="s">
        <v>456</v>
      </c>
      <c r="D242" s="303">
        <v>0</v>
      </c>
      <c r="E242" s="303">
        <v>0</v>
      </c>
      <c r="F242" s="303">
        <v>0</v>
      </c>
      <c r="G242" s="303">
        <v>0</v>
      </c>
      <c r="H242" s="4"/>
      <c r="I242" s="4"/>
      <c r="J242" s="4"/>
      <c r="K242" s="4"/>
    </row>
    <row r="243" spans="1:11" ht="14.1" customHeight="1">
      <c r="A243" s="4"/>
      <c r="B243" s="4"/>
      <c r="C243" s="11" t="s">
        <v>455</v>
      </c>
      <c r="D243" s="303">
        <v>0</v>
      </c>
      <c r="E243" s="303">
        <v>0</v>
      </c>
      <c r="F243" s="303">
        <v>0</v>
      </c>
      <c r="G243" s="303">
        <v>0</v>
      </c>
      <c r="H243" s="4"/>
      <c r="I243" s="4"/>
      <c r="J243" s="4"/>
      <c r="K243" s="4"/>
    </row>
    <row r="244" spans="1:11" ht="14.1" customHeight="1">
      <c r="A244" s="4"/>
      <c r="B244" s="4"/>
      <c r="C244" s="11" t="s">
        <v>454</v>
      </c>
      <c r="D244" s="303">
        <v>0</v>
      </c>
      <c r="E244" s="303">
        <v>0</v>
      </c>
      <c r="F244" s="303">
        <v>0</v>
      </c>
      <c r="G244" s="303">
        <v>0</v>
      </c>
      <c r="H244" s="4"/>
      <c r="I244" s="4"/>
      <c r="J244" s="4"/>
      <c r="K244" s="4"/>
    </row>
    <row r="245" spans="1:11" ht="14.1" customHeight="1">
      <c r="A245" s="4"/>
      <c r="B245" s="4"/>
      <c r="C245" s="11" t="s">
        <v>453</v>
      </c>
      <c r="D245" s="303">
        <v>0</v>
      </c>
      <c r="E245" s="303">
        <v>0</v>
      </c>
      <c r="F245" s="303">
        <v>0</v>
      </c>
      <c r="G245" s="303">
        <v>0</v>
      </c>
      <c r="H245" s="4"/>
      <c r="I245" s="4"/>
      <c r="J245" s="4"/>
      <c r="K245" s="4"/>
    </row>
    <row r="246" spans="1:11" ht="14.1" customHeight="1">
      <c r="A246" s="4"/>
      <c r="B246" s="4"/>
      <c r="C246" s="10" t="s">
        <v>165</v>
      </c>
      <c r="D246" s="303">
        <v>800000</v>
      </c>
      <c r="E246" s="303">
        <v>700000</v>
      </c>
      <c r="F246" s="303">
        <v>600000</v>
      </c>
      <c r="G246" s="303">
        <v>600000</v>
      </c>
      <c r="H246" s="4"/>
      <c r="I246" s="4"/>
      <c r="J246" s="4"/>
      <c r="K246" s="4"/>
    </row>
    <row r="247" spans="1:11" ht="15" customHeight="1">
      <c r="A247" s="4"/>
      <c r="B247" s="4"/>
      <c r="C247" s="9" t="s">
        <v>450</v>
      </c>
      <c r="D247" s="305" t="s">
        <v>450</v>
      </c>
      <c r="E247" s="305" t="s">
        <v>450</v>
      </c>
      <c r="F247" s="305" t="s">
        <v>450</v>
      </c>
      <c r="G247" s="305" t="s">
        <v>450</v>
      </c>
      <c r="H247" s="4"/>
      <c r="I247" s="4"/>
      <c r="J247" s="4"/>
      <c r="K247" s="4"/>
    </row>
    <row r="248" spans="1:11" ht="15" customHeight="1">
      <c r="A248" s="4"/>
      <c r="B248" s="4"/>
      <c r="C248" s="8" t="s">
        <v>471</v>
      </c>
      <c r="D248" s="306">
        <v>33100000</v>
      </c>
      <c r="E248" s="306">
        <v>38960000</v>
      </c>
      <c r="F248" s="306">
        <v>38960000</v>
      </c>
      <c r="G248" s="306">
        <v>40238000</v>
      </c>
      <c r="H248" s="4"/>
      <c r="I248" s="4"/>
      <c r="J248" s="4"/>
      <c r="K248" s="4"/>
    </row>
    <row r="249" spans="1:11" ht="15" customHeight="1">
      <c r="A249" s="4"/>
      <c r="B249" s="4"/>
      <c r="C249" s="7" t="s">
        <v>470</v>
      </c>
      <c r="D249" s="304">
        <v>18100000</v>
      </c>
      <c r="E249" s="304">
        <v>21700000</v>
      </c>
      <c r="F249" s="304">
        <v>21700000</v>
      </c>
      <c r="G249" s="304">
        <v>21700000</v>
      </c>
      <c r="H249" s="4"/>
      <c r="I249" s="4"/>
      <c r="J249" s="4"/>
      <c r="K249" s="4"/>
    </row>
    <row r="250" spans="1:11" ht="15" customHeight="1">
      <c r="A250" s="4"/>
      <c r="B250" s="4"/>
      <c r="C250" s="7" t="s">
        <v>459</v>
      </c>
      <c r="D250" s="304">
        <v>18100000</v>
      </c>
      <c r="E250" s="304">
        <v>21700000</v>
      </c>
      <c r="F250" s="304">
        <v>21700000</v>
      </c>
      <c r="G250" s="304">
        <v>21700000</v>
      </c>
      <c r="H250" s="4"/>
      <c r="I250" s="4"/>
      <c r="J250" s="4"/>
      <c r="K250" s="4"/>
    </row>
    <row r="251" spans="1:11" ht="15" customHeight="1">
      <c r="A251" s="4"/>
      <c r="B251" s="4"/>
      <c r="C251" s="7" t="s">
        <v>463</v>
      </c>
      <c r="D251" s="304">
        <v>0</v>
      </c>
      <c r="E251" s="304">
        <v>0</v>
      </c>
      <c r="F251" s="304">
        <v>0</v>
      </c>
      <c r="G251" s="304">
        <v>0</v>
      </c>
      <c r="H251" s="4"/>
      <c r="I251" s="4"/>
      <c r="J251" s="4"/>
      <c r="K251" s="4"/>
    </row>
    <row r="252" spans="1:11" ht="15" customHeight="1">
      <c r="A252" s="4"/>
      <c r="B252" s="4"/>
      <c r="C252" s="7" t="s">
        <v>469</v>
      </c>
      <c r="D252" s="304">
        <v>3000000</v>
      </c>
      <c r="E252" s="304">
        <v>3300000</v>
      </c>
      <c r="F252" s="304">
        <v>3300000</v>
      </c>
      <c r="G252" s="304">
        <v>3300000</v>
      </c>
      <c r="H252" s="4"/>
      <c r="I252" s="4"/>
      <c r="J252" s="4"/>
      <c r="K252" s="4"/>
    </row>
    <row r="253" spans="1:11" ht="15" customHeight="1">
      <c r="A253" s="4"/>
      <c r="B253" s="4"/>
      <c r="C253" s="7" t="s">
        <v>459</v>
      </c>
      <c r="D253" s="304">
        <v>3000000</v>
      </c>
      <c r="E253" s="304">
        <v>3300000</v>
      </c>
      <c r="F253" s="304">
        <v>3300000</v>
      </c>
      <c r="G253" s="304">
        <v>3300000</v>
      </c>
      <c r="H253" s="4"/>
      <c r="I253" s="4"/>
      <c r="J253" s="4"/>
      <c r="K253" s="4"/>
    </row>
    <row r="254" spans="1:11" ht="15" customHeight="1">
      <c r="A254" s="4"/>
      <c r="B254" s="4"/>
      <c r="C254" s="7" t="s">
        <v>463</v>
      </c>
      <c r="D254" s="304">
        <v>0</v>
      </c>
      <c r="E254" s="304">
        <v>0</v>
      </c>
      <c r="F254" s="304">
        <v>0</v>
      </c>
      <c r="G254" s="304">
        <v>0</v>
      </c>
      <c r="H254" s="4"/>
      <c r="I254" s="4"/>
      <c r="J254" s="4"/>
      <c r="K254" s="4"/>
    </row>
    <row r="255" spans="1:11" ht="15" customHeight="1">
      <c r="A255" s="4"/>
      <c r="B255" s="4"/>
      <c r="C255" s="7" t="s">
        <v>468</v>
      </c>
      <c r="D255" s="304">
        <v>10670000</v>
      </c>
      <c r="E255" s="304">
        <v>12960000</v>
      </c>
      <c r="F255" s="304">
        <v>12960000</v>
      </c>
      <c r="G255" s="304">
        <v>14238000</v>
      </c>
      <c r="H255" s="4"/>
      <c r="I255" s="4"/>
      <c r="J255" s="4"/>
      <c r="K255" s="4"/>
    </row>
    <row r="256" spans="1:11" ht="15" customHeight="1">
      <c r="A256" s="4"/>
      <c r="B256" s="4"/>
      <c r="C256" s="7" t="s">
        <v>459</v>
      </c>
      <c r="D256" s="304">
        <v>10670000</v>
      </c>
      <c r="E256" s="304">
        <v>12960000</v>
      </c>
      <c r="F256" s="304">
        <v>12960000</v>
      </c>
      <c r="G256" s="304">
        <v>14238000</v>
      </c>
      <c r="H256" s="4"/>
      <c r="I256" s="4"/>
      <c r="J256" s="4"/>
      <c r="K256" s="4"/>
    </row>
    <row r="257" spans="1:11" ht="15" customHeight="1">
      <c r="A257" s="4"/>
      <c r="B257" s="4"/>
      <c r="C257" s="7" t="s">
        <v>463</v>
      </c>
      <c r="D257" s="304">
        <v>0</v>
      </c>
      <c r="E257" s="304">
        <v>0</v>
      </c>
      <c r="F257" s="304">
        <v>0</v>
      </c>
      <c r="G257" s="304">
        <v>0</v>
      </c>
      <c r="H257" s="4"/>
      <c r="I257" s="4"/>
      <c r="J257" s="4"/>
      <c r="K257" s="4"/>
    </row>
    <row r="258" spans="1:11" ht="15" customHeight="1">
      <c r="A258" s="4"/>
      <c r="B258" s="4"/>
      <c r="C258" s="7" t="s">
        <v>467</v>
      </c>
      <c r="D258" s="304">
        <v>0</v>
      </c>
      <c r="E258" s="304">
        <v>0</v>
      </c>
      <c r="F258" s="304">
        <v>0</v>
      </c>
      <c r="G258" s="304">
        <v>0</v>
      </c>
      <c r="H258" s="4"/>
      <c r="I258" s="4"/>
      <c r="J258" s="4"/>
      <c r="K258" s="4"/>
    </row>
    <row r="259" spans="1:11" ht="15" customHeight="1">
      <c r="A259" s="4"/>
      <c r="B259" s="4"/>
      <c r="C259" s="7" t="s">
        <v>459</v>
      </c>
      <c r="D259" s="304">
        <v>0</v>
      </c>
      <c r="E259" s="304">
        <v>0</v>
      </c>
      <c r="F259" s="304">
        <v>0</v>
      </c>
      <c r="G259" s="304">
        <v>0</v>
      </c>
      <c r="H259" s="4"/>
      <c r="I259" s="4"/>
      <c r="J259" s="4"/>
      <c r="K259" s="4"/>
    </row>
    <row r="260" spans="1:11" ht="15" customHeight="1">
      <c r="A260" s="4"/>
      <c r="B260" s="4"/>
      <c r="C260" s="7" t="s">
        <v>463</v>
      </c>
      <c r="D260" s="304">
        <v>0</v>
      </c>
      <c r="E260" s="304">
        <v>0</v>
      </c>
      <c r="F260" s="304">
        <v>0</v>
      </c>
      <c r="G260" s="304">
        <v>0</v>
      </c>
      <c r="H260" s="4"/>
      <c r="I260" s="4"/>
      <c r="J260" s="4"/>
      <c r="K260" s="4"/>
    </row>
    <row r="261" spans="1:11" ht="20.100000000000001" customHeight="1">
      <c r="A261" s="4"/>
      <c r="B261" s="4"/>
      <c r="C261" s="7" t="s">
        <v>466</v>
      </c>
      <c r="D261" s="307">
        <v>0</v>
      </c>
      <c r="E261" s="307">
        <v>0</v>
      </c>
      <c r="F261" s="307">
        <v>0</v>
      </c>
      <c r="G261" s="307">
        <v>0</v>
      </c>
      <c r="H261" s="4"/>
      <c r="I261" s="4"/>
      <c r="J261" s="4"/>
      <c r="K261" s="4"/>
    </row>
    <row r="262" spans="1:11" ht="15" customHeight="1">
      <c r="A262" s="4"/>
      <c r="B262" s="4"/>
      <c r="C262" s="7" t="s">
        <v>459</v>
      </c>
      <c r="D262" s="304">
        <v>0</v>
      </c>
      <c r="E262" s="304">
        <v>0</v>
      </c>
      <c r="F262" s="304">
        <v>0</v>
      </c>
      <c r="G262" s="304">
        <v>0</v>
      </c>
      <c r="H262" s="4"/>
      <c r="I262" s="4"/>
      <c r="J262" s="4"/>
      <c r="K262" s="4"/>
    </row>
    <row r="263" spans="1:11" ht="15" customHeight="1">
      <c r="A263" s="4"/>
      <c r="B263" s="4"/>
      <c r="C263" s="7" t="s">
        <v>463</v>
      </c>
      <c r="D263" s="304">
        <v>0</v>
      </c>
      <c r="E263" s="304">
        <v>0</v>
      </c>
      <c r="F263" s="304">
        <v>0</v>
      </c>
      <c r="G263" s="304">
        <v>0</v>
      </c>
      <c r="H263" s="4"/>
      <c r="I263" s="4"/>
      <c r="J263" s="4"/>
      <c r="K263" s="4"/>
    </row>
    <row r="264" spans="1:11" ht="15" customHeight="1">
      <c r="A264" s="4"/>
      <c r="B264" s="4"/>
      <c r="C264" s="7" t="s">
        <v>465</v>
      </c>
      <c r="D264" s="304">
        <v>0</v>
      </c>
      <c r="E264" s="304">
        <v>0</v>
      </c>
      <c r="F264" s="304">
        <v>0</v>
      </c>
      <c r="G264" s="304">
        <v>0</v>
      </c>
      <c r="H264" s="4"/>
      <c r="I264" s="4"/>
      <c r="J264" s="4"/>
      <c r="K264" s="4"/>
    </row>
    <row r="265" spans="1:11" ht="15" customHeight="1">
      <c r="A265" s="4"/>
      <c r="B265" s="4"/>
      <c r="C265" s="7" t="s">
        <v>459</v>
      </c>
      <c r="D265" s="304">
        <v>0</v>
      </c>
      <c r="E265" s="304">
        <v>0</v>
      </c>
      <c r="F265" s="304">
        <v>0</v>
      </c>
      <c r="G265" s="304">
        <v>0</v>
      </c>
      <c r="H265" s="4"/>
      <c r="I265" s="4"/>
      <c r="J265" s="4"/>
      <c r="K265" s="4"/>
    </row>
    <row r="266" spans="1:11" ht="15" customHeight="1">
      <c r="A266" s="4"/>
      <c r="B266" s="4"/>
      <c r="C266" s="7" t="s">
        <v>463</v>
      </c>
      <c r="D266" s="304">
        <v>0</v>
      </c>
      <c r="E266" s="304">
        <v>0</v>
      </c>
      <c r="F266" s="304">
        <v>0</v>
      </c>
      <c r="G266" s="304">
        <v>0</v>
      </c>
      <c r="H266" s="4"/>
      <c r="I266" s="4"/>
      <c r="J266" s="4"/>
      <c r="K266" s="4"/>
    </row>
    <row r="267" spans="1:11" ht="15" customHeight="1">
      <c r="A267" s="4"/>
      <c r="B267" s="4"/>
      <c r="C267" s="7" t="s">
        <v>464</v>
      </c>
      <c r="D267" s="304">
        <v>330000</v>
      </c>
      <c r="E267" s="304">
        <v>0</v>
      </c>
      <c r="F267" s="304">
        <v>0</v>
      </c>
      <c r="G267" s="304">
        <v>0</v>
      </c>
      <c r="H267" s="4"/>
      <c r="I267" s="4"/>
      <c r="J267" s="4"/>
      <c r="K267" s="4"/>
    </row>
    <row r="268" spans="1:11" ht="15" customHeight="1">
      <c r="A268" s="4"/>
      <c r="B268" s="4"/>
      <c r="C268" s="7" t="s">
        <v>459</v>
      </c>
      <c r="D268" s="304">
        <v>330000</v>
      </c>
      <c r="E268" s="304">
        <v>0</v>
      </c>
      <c r="F268" s="304">
        <v>0</v>
      </c>
      <c r="G268" s="304">
        <v>0</v>
      </c>
      <c r="H268" s="4"/>
      <c r="I268" s="4"/>
      <c r="J268" s="4"/>
      <c r="K268" s="4"/>
    </row>
    <row r="269" spans="1:11" ht="15" customHeight="1">
      <c r="A269" s="4"/>
      <c r="B269" s="4"/>
      <c r="C269" s="7" t="s">
        <v>463</v>
      </c>
      <c r="D269" s="304">
        <v>0</v>
      </c>
      <c r="E269" s="304">
        <v>0</v>
      </c>
      <c r="F269" s="304">
        <v>0</v>
      </c>
      <c r="G269" s="304">
        <v>0</v>
      </c>
      <c r="H269" s="4"/>
      <c r="I269" s="4"/>
      <c r="J269" s="4"/>
      <c r="K269" s="4"/>
    </row>
    <row r="270" spans="1:11" ht="15" customHeight="1">
      <c r="A270" s="4"/>
      <c r="B270" s="4"/>
      <c r="C270" s="7" t="s">
        <v>462</v>
      </c>
      <c r="D270" s="304">
        <v>0</v>
      </c>
      <c r="E270" s="304">
        <v>0</v>
      </c>
      <c r="F270" s="304">
        <v>0</v>
      </c>
      <c r="G270" s="304">
        <v>0</v>
      </c>
      <c r="H270" s="4"/>
      <c r="I270" s="4"/>
      <c r="J270" s="4"/>
      <c r="K270" s="4"/>
    </row>
    <row r="271" spans="1:11" ht="15" customHeight="1">
      <c r="A271" s="4"/>
      <c r="B271" s="4"/>
      <c r="C271" s="7" t="s">
        <v>459</v>
      </c>
      <c r="D271" s="304">
        <v>0</v>
      </c>
      <c r="E271" s="304">
        <v>0</v>
      </c>
      <c r="F271" s="304">
        <v>0</v>
      </c>
      <c r="G271" s="304">
        <v>0</v>
      </c>
      <c r="H271" s="4"/>
      <c r="I271" s="4"/>
      <c r="J271" s="4"/>
      <c r="K271" s="4"/>
    </row>
    <row r="272" spans="1:11" ht="15" customHeight="1">
      <c r="A272" s="4"/>
      <c r="B272" s="4"/>
      <c r="C272" s="7" t="s">
        <v>458</v>
      </c>
      <c r="D272" s="304">
        <v>0</v>
      </c>
      <c r="E272" s="304">
        <v>0</v>
      </c>
      <c r="F272" s="304">
        <v>0</v>
      </c>
      <c r="G272" s="304">
        <v>0</v>
      </c>
      <c r="H272" s="4"/>
      <c r="I272" s="4"/>
      <c r="J272" s="4"/>
      <c r="K272" s="4"/>
    </row>
    <row r="273" spans="1:11" ht="15" customHeight="1">
      <c r="A273" s="4"/>
      <c r="B273" s="4"/>
      <c r="C273" s="7" t="s">
        <v>457</v>
      </c>
      <c r="D273" s="304">
        <v>0</v>
      </c>
      <c r="E273" s="304">
        <v>0</v>
      </c>
      <c r="F273" s="304">
        <v>0</v>
      </c>
      <c r="G273" s="304">
        <v>0</v>
      </c>
      <c r="H273" s="4"/>
      <c r="I273" s="4"/>
      <c r="J273" s="4"/>
      <c r="K273" s="4"/>
    </row>
    <row r="274" spans="1:11" ht="15" customHeight="1">
      <c r="A274" s="4"/>
      <c r="B274" s="4"/>
      <c r="C274" s="7" t="s">
        <v>456</v>
      </c>
      <c r="D274" s="304">
        <v>0</v>
      </c>
      <c r="E274" s="304">
        <v>0</v>
      </c>
      <c r="F274" s="304">
        <v>0</v>
      </c>
      <c r="G274" s="304">
        <v>0</v>
      </c>
      <c r="H274" s="4"/>
      <c r="I274" s="4"/>
      <c r="J274" s="4"/>
      <c r="K274" s="4"/>
    </row>
    <row r="275" spans="1:11" ht="15" customHeight="1">
      <c r="A275" s="4"/>
      <c r="B275" s="4"/>
      <c r="C275" s="7" t="s">
        <v>455</v>
      </c>
      <c r="D275" s="304">
        <v>0</v>
      </c>
      <c r="E275" s="304">
        <v>0</v>
      </c>
      <c r="F275" s="304">
        <v>0</v>
      </c>
      <c r="G275" s="304">
        <v>0</v>
      </c>
      <c r="H275" s="4"/>
      <c r="I275" s="4"/>
      <c r="J275" s="4"/>
      <c r="K275" s="4"/>
    </row>
    <row r="276" spans="1:11" ht="15" customHeight="1">
      <c r="A276" s="4"/>
      <c r="B276" s="4"/>
      <c r="C276" s="7" t="s">
        <v>461</v>
      </c>
      <c r="D276" s="304">
        <v>1000000</v>
      </c>
      <c r="E276" s="304">
        <v>1000000</v>
      </c>
      <c r="F276" s="304">
        <v>1000000</v>
      </c>
      <c r="G276" s="304">
        <v>1000000</v>
      </c>
      <c r="H276" s="4"/>
      <c r="I276" s="4"/>
      <c r="J276" s="4"/>
      <c r="K276" s="4"/>
    </row>
    <row r="277" spans="1:11" ht="15" customHeight="1">
      <c r="A277" s="4"/>
      <c r="B277" s="4"/>
      <c r="C277" s="7" t="s">
        <v>459</v>
      </c>
      <c r="D277" s="304">
        <v>1000000</v>
      </c>
      <c r="E277" s="304">
        <v>1000000</v>
      </c>
      <c r="F277" s="304">
        <v>1000000</v>
      </c>
      <c r="G277" s="304">
        <v>1000000</v>
      </c>
      <c r="H277" s="4"/>
      <c r="I277" s="4"/>
      <c r="J277" s="4"/>
      <c r="K277" s="4"/>
    </row>
    <row r="278" spans="1:11" ht="15" customHeight="1">
      <c r="A278" s="4"/>
      <c r="B278" s="4"/>
      <c r="C278" s="7" t="s">
        <v>458</v>
      </c>
      <c r="D278" s="304">
        <v>0</v>
      </c>
      <c r="E278" s="304">
        <v>0</v>
      </c>
      <c r="F278" s="304">
        <v>0</v>
      </c>
      <c r="G278" s="304">
        <v>0</v>
      </c>
      <c r="H278" s="4"/>
      <c r="I278" s="4"/>
      <c r="J278" s="4"/>
      <c r="K278" s="4"/>
    </row>
    <row r="279" spans="1:11" ht="15" customHeight="1">
      <c r="A279" s="4"/>
      <c r="B279" s="4"/>
      <c r="C279" s="7" t="s">
        <v>457</v>
      </c>
      <c r="D279" s="304">
        <v>0</v>
      </c>
      <c r="E279" s="304">
        <v>0</v>
      </c>
      <c r="F279" s="304">
        <v>0</v>
      </c>
      <c r="G279" s="304">
        <v>0</v>
      </c>
      <c r="H279" s="4"/>
      <c r="I279" s="4"/>
      <c r="J279" s="4"/>
      <c r="K279" s="4"/>
    </row>
    <row r="280" spans="1:11" ht="15" customHeight="1">
      <c r="A280" s="4"/>
      <c r="B280" s="4"/>
      <c r="C280" s="7" t="s">
        <v>456</v>
      </c>
      <c r="D280" s="304">
        <v>0</v>
      </c>
      <c r="E280" s="304">
        <v>0</v>
      </c>
      <c r="F280" s="304">
        <v>0</v>
      </c>
      <c r="G280" s="304">
        <v>0</v>
      </c>
      <c r="H280" s="4"/>
      <c r="I280" s="4"/>
      <c r="J280" s="4"/>
      <c r="K280" s="4"/>
    </row>
    <row r="281" spans="1:11" ht="15" customHeight="1">
      <c r="A281" s="4"/>
      <c r="B281" s="4"/>
      <c r="C281" s="7" t="s">
        <v>455</v>
      </c>
      <c r="D281" s="304">
        <v>0</v>
      </c>
      <c r="E281" s="304">
        <v>0</v>
      </c>
      <c r="F281" s="304">
        <v>0</v>
      </c>
      <c r="G281" s="304">
        <v>0</v>
      </c>
      <c r="H281" s="4"/>
      <c r="I281" s="4"/>
      <c r="J281" s="4"/>
      <c r="K281" s="4"/>
    </row>
    <row r="282" spans="1:11" ht="15" customHeight="1">
      <c r="A282" s="4"/>
      <c r="B282" s="4"/>
      <c r="C282" s="7" t="s">
        <v>460</v>
      </c>
      <c r="D282" s="304">
        <v>0</v>
      </c>
      <c r="E282" s="304">
        <v>0</v>
      </c>
      <c r="F282" s="304">
        <v>0</v>
      </c>
      <c r="G282" s="304">
        <v>0</v>
      </c>
      <c r="H282" s="4"/>
      <c r="I282" s="4"/>
      <c r="J282" s="4"/>
      <c r="K282" s="4"/>
    </row>
    <row r="283" spans="1:11" ht="15" customHeight="1">
      <c r="A283" s="4"/>
      <c r="B283" s="4"/>
      <c r="C283" s="7" t="s">
        <v>459</v>
      </c>
      <c r="D283" s="304">
        <v>0</v>
      </c>
      <c r="E283" s="304">
        <v>0</v>
      </c>
      <c r="F283" s="304">
        <v>0</v>
      </c>
      <c r="G283" s="304">
        <v>0</v>
      </c>
      <c r="H283" s="4"/>
      <c r="I283" s="4"/>
      <c r="J283" s="4"/>
      <c r="K283" s="4"/>
    </row>
    <row r="284" spans="1:11" ht="15" customHeight="1">
      <c r="A284" s="4"/>
      <c r="B284" s="4"/>
      <c r="C284" s="7" t="s">
        <v>458</v>
      </c>
      <c r="D284" s="304">
        <v>0</v>
      </c>
      <c r="E284" s="304">
        <v>0</v>
      </c>
      <c r="F284" s="304">
        <v>0</v>
      </c>
      <c r="G284" s="304">
        <v>0</v>
      </c>
      <c r="H284" s="4"/>
      <c r="I284" s="4"/>
      <c r="J284" s="4"/>
      <c r="K284" s="4"/>
    </row>
    <row r="285" spans="1:11" ht="15" customHeight="1">
      <c r="A285" s="4"/>
      <c r="B285" s="4"/>
      <c r="C285" s="7" t="s">
        <v>457</v>
      </c>
      <c r="D285" s="304">
        <v>0</v>
      </c>
      <c r="E285" s="304">
        <v>0</v>
      </c>
      <c r="F285" s="304">
        <v>0</v>
      </c>
      <c r="G285" s="304">
        <v>0</v>
      </c>
      <c r="H285" s="4"/>
      <c r="I285" s="4"/>
      <c r="J285" s="4"/>
      <c r="K285" s="4"/>
    </row>
    <row r="286" spans="1:11" ht="15" customHeight="1">
      <c r="A286" s="4"/>
      <c r="B286" s="4"/>
      <c r="C286" s="7" t="s">
        <v>456</v>
      </c>
      <c r="D286" s="304">
        <v>0</v>
      </c>
      <c r="E286" s="304">
        <v>0</v>
      </c>
      <c r="F286" s="304">
        <v>0</v>
      </c>
      <c r="G286" s="304">
        <v>0</v>
      </c>
      <c r="H286" s="4"/>
      <c r="I286" s="4"/>
      <c r="J286" s="4"/>
      <c r="K286" s="4"/>
    </row>
    <row r="287" spans="1:11" ht="15" customHeight="1">
      <c r="A287" s="4"/>
      <c r="B287" s="4"/>
      <c r="C287" s="7" t="s">
        <v>455</v>
      </c>
      <c r="D287" s="304">
        <v>0</v>
      </c>
      <c r="E287" s="304">
        <v>0</v>
      </c>
      <c r="F287" s="304">
        <v>0</v>
      </c>
      <c r="G287" s="304">
        <v>0</v>
      </c>
      <c r="H287" s="4"/>
      <c r="I287" s="4"/>
      <c r="J287" s="4"/>
      <c r="K287" s="4"/>
    </row>
    <row r="288" spans="1:11" ht="15" customHeight="1">
      <c r="A288" s="4"/>
      <c r="B288" s="4"/>
      <c r="C288" s="7" t="s">
        <v>454</v>
      </c>
      <c r="D288" s="304">
        <v>0</v>
      </c>
      <c r="E288" s="304">
        <v>0</v>
      </c>
      <c r="F288" s="304">
        <v>0</v>
      </c>
      <c r="G288" s="304">
        <v>0</v>
      </c>
      <c r="H288" s="4"/>
      <c r="I288" s="4"/>
      <c r="J288" s="4"/>
      <c r="K288" s="4"/>
    </row>
    <row r="289" spans="1:11" ht="15" customHeight="1">
      <c r="A289" s="4"/>
      <c r="B289" s="4"/>
      <c r="C289" s="7" t="s">
        <v>453</v>
      </c>
      <c r="D289" s="304">
        <v>0</v>
      </c>
      <c r="E289" s="304">
        <v>0</v>
      </c>
      <c r="F289" s="304">
        <v>0</v>
      </c>
      <c r="G289" s="304">
        <v>0</v>
      </c>
      <c r="H289" s="4"/>
      <c r="I289" s="4"/>
      <c r="J289" s="4"/>
      <c r="K289" s="4"/>
    </row>
    <row r="290" spans="1:11" ht="20.100000000000001" customHeight="1">
      <c r="A290" s="4"/>
      <c r="B290" s="4"/>
      <c r="C290" s="6" t="s">
        <v>450</v>
      </c>
      <c r="D290" s="4"/>
      <c r="E290" s="4"/>
      <c r="F290" s="4"/>
      <c r="G290" s="4"/>
      <c r="H290" s="4"/>
      <c r="I290" s="4"/>
      <c r="J290" s="4"/>
      <c r="K290" s="4"/>
    </row>
    <row r="291" spans="1:11" ht="20.100000000000001" customHeight="1">
      <c r="A291" s="17" t="s">
        <v>582</v>
      </c>
      <c r="B291" s="308" t="s">
        <v>338</v>
      </c>
      <c r="C291" s="308" t="s">
        <v>450</v>
      </c>
      <c r="D291" s="4"/>
      <c r="E291" s="3" t="s">
        <v>450</v>
      </c>
      <c r="F291" s="308" t="s">
        <v>338</v>
      </c>
      <c r="G291" s="308" t="s">
        <v>450</v>
      </c>
      <c r="H291" s="5" t="s">
        <v>450</v>
      </c>
      <c r="I291" s="3" t="s">
        <v>450</v>
      </c>
      <c r="J291" s="308" t="s">
        <v>338</v>
      </c>
      <c r="K291" s="308" t="s">
        <v>450</v>
      </c>
    </row>
    <row r="292" spans="1:11" ht="20.100000000000001" customHeight="1">
      <c r="A292" s="2" t="s">
        <v>578</v>
      </c>
      <c r="B292" s="308" t="s">
        <v>451</v>
      </c>
      <c r="C292" s="308" t="s">
        <v>450</v>
      </c>
      <c r="D292" s="4"/>
      <c r="E292" s="2" t="s">
        <v>577</v>
      </c>
      <c r="F292" s="308" t="s">
        <v>451</v>
      </c>
      <c r="G292" s="308" t="s">
        <v>450</v>
      </c>
      <c r="H292" s="4"/>
      <c r="I292" s="2" t="s">
        <v>452</v>
      </c>
      <c r="J292" s="308" t="s">
        <v>451</v>
      </c>
      <c r="K292" s="308" t="s">
        <v>450</v>
      </c>
    </row>
    <row r="293" spans="1:11" ht="20.100000000000001" customHeight="1">
      <c r="A293" s="1" t="s">
        <v>450</v>
      </c>
      <c r="B293" s="308" t="s">
        <v>336</v>
      </c>
      <c r="C293" s="308" t="s">
        <v>450</v>
      </c>
      <c r="D293" s="4"/>
      <c r="E293" s="1" t="s">
        <v>450</v>
      </c>
      <c r="F293" s="308" t="s">
        <v>336</v>
      </c>
      <c r="G293" s="308" t="s">
        <v>450</v>
      </c>
      <c r="H293" s="4"/>
      <c r="I293" s="1" t="s">
        <v>450</v>
      </c>
      <c r="J293" s="308" t="s">
        <v>336</v>
      </c>
      <c r="K293" s="308" t="s">
        <v>450</v>
      </c>
    </row>
  </sheetData>
  <mergeCells count="31">
    <mergeCell ref="C202:G202"/>
    <mergeCell ref="D136:G136"/>
    <mergeCell ref="D137:G137"/>
    <mergeCell ref="C146:G146"/>
    <mergeCell ref="D191:G191"/>
    <mergeCell ref="D192:G192"/>
    <mergeCell ref="D193:G193"/>
    <mergeCell ref="D78:G78"/>
    <mergeCell ref="D79:G79"/>
    <mergeCell ref="C88:G88"/>
    <mergeCell ref="C133:G133"/>
    <mergeCell ref="D134:G134"/>
    <mergeCell ref="D135:G135"/>
    <mergeCell ref="D20:G20"/>
    <mergeCell ref="D21:G21"/>
    <mergeCell ref="D22:G22"/>
    <mergeCell ref="D23:G23"/>
    <mergeCell ref="C32:G32"/>
    <mergeCell ref="D77:G77"/>
    <mergeCell ref="D7:G7"/>
    <mergeCell ref="C8:G8"/>
    <mergeCell ref="C9:G9"/>
    <mergeCell ref="D10:G10"/>
    <mergeCell ref="D15:G15"/>
    <mergeCell ref="C19:G19"/>
    <mergeCell ref="C1:G1"/>
    <mergeCell ref="C2:G2"/>
    <mergeCell ref="D3:G3"/>
    <mergeCell ref="D4:G4"/>
    <mergeCell ref="D5:G5"/>
    <mergeCell ref="D6:G6"/>
  </mergeCells>
  <pageMargins left="0" right="0" top="0" bottom="0" header="0" footer="0"/>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20"/>
  <sheetViews>
    <sheetView workbookViewId="0">
      <selection activeCell="M24" sqref="M24"/>
    </sheetView>
  </sheetViews>
  <sheetFormatPr defaultRowHeight="15"/>
  <cols>
    <col min="1" max="1" width="21" customWidth="1"/>
    <col min="2" max="5" width="16.140625" customWidth="1"/>
    <col min="6" max="6" width="13.28515625" customWidth="1"/>
    <col min="7" max="7" width="18.42578125" customWidth="1"/>
    <col min="8" max="8" width="11" customWidth="1"/>
    <col min="9" max="9" width="11" bestFit="1" customWidth="1"/>
  </cols>
  <sheetData>
    <row r="1" spans="1:6" ht="18" customHeight="1">
      <c r="A1" s="136" t="s">
        <v>2488</v>
      </c>
      <c r="B1" s="136"/>
      <c r="C1" s="136"/>
      <c r="D1" s="136"/>
      <c r="E1" s="136"/>
      <c r="F1" s="272"/>
    </row>
    <row r="2" spans="1:6" ht="18" customHeight="1">
      <c r="A2" s="846" t="s">
        <v>2489</v>
      </c>
      <c r="B2" s="846"/>
      <c r="C2" s="846"/>
      <c r="D2" s="846"/>
      <c r="E2" s="846"/>
      <c r="F2" s="137"/>
    </row>
    <row r="3" spans="1:6" ht="15.75" thickBot="1"/>
    <row r="4" spans="1:6" s="273" customFormat="1" ht="26.25" thickBot="1">
      <c r="A4" s="211" t="s">
        <v>0</v>
      </c>
      <c r="B4" s="1025" t="s">
        <v>2490</v>
      </c>
      <c r="C4" s="1025"/>
      <c r="D4" s="1025"/>
      <c r="E4" s="1025"/>
    </row>
    <row r="5" spans="1:6" s="273" customFormat="1" ht="15.75" thickBot="1">
      <c r="A5" s="211" t="s">
        <v>2420</v>
      </c>
      <c r="B5" s="1411">
        <v>95</v>
      </c>
      <c r="C5" s="1412"/>
      <c r="D5" s="1412"/>
      <c r="E5" s="1413"/>
    </row>
    <row r="6" spans="1:6" s="273" customFormat="1" ht="15.75" thickBot="1">
      <c r="A6" s="211" t="s">
        <v>1</v>
      </c>
      <c r="B6" s="1026" t="s">
        <v>2</v>
      </c>
      <c r="C6" s="1027"/>
      <c r="D6" s="1027"/>
      <c r="E6" s="1028"/>
    </row>
    <row r="7" spans="1:6" s="273" customFormat="1" ht="26.25" thickBot="1">
      <c r="A7" s="211" t="s">
        <v>3</v>
      </c>
      <c r="B7" s="1029" t="s">
        <v>719</v>
      </c>
      <c r="C7" s="1030"/>
      <c r="D7" s="1030"/>
      <c r="E7" s="1031"/>
    </row>
    <row r="8" spans="1:6" s="273" customFormat="1" ht="15.75" thickBot="1">
      <c r="A8" s="1032" t="s">
        <v>4</v>
      </c>
      <c r="B8" s="1033"/>
      <c r="C8" s="1033"/>
      <c r="D8" s="1033"/>
      <c r="E8" s="1034"/>
    </row>
    <row r="9" spans="1:6" s="273" customFormat="1" ht="29.25" customHeight="1" thickBot="1">
      <c r="A9" s="1422" t="s">
        <v>2491</v>
      </c>
      <c r="B9" s="1423"/>
      <c r="C9" s="1423"/>
      <c r="D9" s="1423"/>
      <c r="E9" s="1424"/>
    </row>
    <row r="10" spans="1:6" s="273" customFormat="1" ht="15.75" hidden="1" thickBot="1">
      <c r="A10" s="1425"/>
      <c r="B10" s="1426"/>
      <c r="C10" s="1426"/>
      <c r="D10" s="1426"/>
      <c r="E10" s="1427"/>
    </row>
    <row r="11" spans="1:6" s="273" customFormat="1" ht="72.75" hidden="1" customHeight="1" thickBot="1">
      <c r="A11" s="1428"/>
      <c r="B11" s="1429"/>
      <c r="C11" s="1429"/>
      <c r="D11" s="1429"/>
      <c r="E11" s="1430"/>
    </row>
    <row r="12" spans="1:6" s="273" customFormat="1" ht="63.75" customHeight="1" thickBot="1">
      <c r="A12" s="212" t="s">
        <v>5</v>
      </c>
      <c r="B12" s="1431" t="s">
        <v>2492</v>
      </c>
      <c r="C12" s="1432"/>
      <c r="D12" s="1432"/>
      <c r="E12" s="1433"/>
    </row>
    <row r="13" spans="1:6" s="273" customFormat="1">
      <c r="A13" s="986" t="s">
        <v>53</v>
      </c>
      <c r="B13" s="213">
        <v>2021</v>
      </c>
      <c r="C13" s="213">
        <v>2022</v>
      </c>
      <c r="D13" s="213">
        <v>2023</v>
      </c>
      <c r="E13" s="213">
        <v>2024</v>
      </c>
    </row>
    <row r="14" spans="1:6" s="273" customFormat="1" ht="15.75" thickBot="1">
      <c r="A14" s="987"/>
      <c r="B14" s="214" t="s">
        <v>7</v>
      </c>
      <c r="C14" s="214" t="s">
        <v>8</v>
      </c>
      <c r="D14" s="214" t="s">
        <v>8</v>
      </c>
      <c r="E14" s="214" t="s">
        <v>8</v>
      </c>
    </row>
    <row r="15" spans="1:6" s="273" customFormat="1" ht="15.75" thickBot="1">
      <c r="A15" s="215" t="s">
        <v>2493</v>
      </c>
      <c r="B15" s="241">
        <v>1050</v>
      </c>
      <c r="C15" s="241">
        <f t="shared" ref="C15:E16" si="0">B15*1.1</f>
        <v>1155</v>
      </c>
      <c r="D15" s="241">
        <f t="shared" si="0"/>
        <v>1270.5</v>
      </c>
      <c r="E15" s="241">
        <f t="shared" si="0"/>
        <v>1397.5500000000002</v>
      </c>
    </row>
    <row r="16" spans="1:6" s="273" customFormat="1" ht="23.25" thickBot="1">
      <c r="A16" s="215" t="s">
        <v>2494</v>
      </c>
      <c r="B16" s="274">
        <v>34</v>
      </c>
      <c r="C16" s="274">
        <f t="shared" si="0"/>
        <v>37.400000000000006</v>
      </c>
      <c r="D16" s="274">
        <f t="shared" si="0"/>
        <v>41.140000000000008</v>
      </c>
      <c r="E16" s="274">
        <f t="shared" si="0"/>
        <v>45.254000000000012</v>
      </c>
    </row>
    <row r="17" spans="1:7" s="273" customFormat="1" ht="52.5" customHeight="1" thickBot="1">
      <c r="A17" s="217" t="s">
        <v>9</v>
      </c>
      <c r="B17" s="1142" t="s">
        <v>144</v>
      </c>
      <c r="C17" s="1143"/>
      <c r="D17" s="1143"/>
      <c r="E17" s="1144"/>
    </row>
    <row r="18" spans="1:7" s="273" customFormat="1" ht="23.25" customHeight="1" thickBot="1">
      <c r="A18" s="995" t="s">
        <v>346</v>
      </c>
      <c r="B18" s="996"/>
      <c r="C18" s="996"/>
      <c r="D18" s="996"/>
      <c r="E18" s="997"/>
    </row>
    <row r="19" spans="1:7" s="273" customFormat="1" ht="23.25" thickBot="1">
      <c r="A19" s="275" t="s">
        <v>2495</v>
      </c>
      <c r="B19" s="241">
        <v>58568</v>
      </c>
      <c r="C19" s="241">
        <f>B19*1.1</f>
        <v>64424.800000000003</v>
      </c>
      <c r="D19" s="241">
        <f>C19*1.1</f>
        <v>70867.280000000013</v>
      </c>
      <c r="E19" s="241">
        <f>D19*1.1</f>
        <v>77954.008000000016</v>
      </c>
    </row>
    <row r="20" spans="1:7" s="273" customFormat="1" ht="15.75" thickBot="1">
      <c r="A20" s="275" t="s">
        <v>2496</v>
      </c>
      <c r="B20" s="274">
        <v>10</v>
      </c>
      <c r="C20" s="274">
        <v>7</v>
      </c>
      <c r="D20" s="274">
        <v>4</v>
      </c>
      <c r="E20" s="274">
        <v>3</v>
      </c>
    </row>
    <row r="21" spans="1:7" s="273" customFormat="1" ht="15.75" thickBot="1">
      <c r="A21" s="1021" t="s">
        <v>11</v>
      </c>
      <c r="B21" s="1022"/>
      <c r="C21" s="1022"/>
      <c r="D21" s="1022"/>
      <c r="E21" s="1023"/>
    </row>
    <row r="22" spans="1:7" s="273" customFormat="1" ht="15.75" thickBot="1">
      <c r="A22" s="998" t="s">
        <v>347</v>
      </c>
      <c r="B22" s="999"/>
      <c r="C22" s="999"/>
      <c r="D22" s="999"/>
      <c r="E22" s="1000"/>
    </row>
    <row r="23" spans="1:7" s="273" customFormat="1" ht="15.75" thickBot="1">
      <c r="A23" s="276" t="s">
        <v>2497</v>
      </c>
      <c r="B23" s="1434" t="s">
        <v>2498</v>
      </c>
      <c r="C23" s="1435"/>
      <c r="D23" s="1435"/>
      <c r="E23" s="1436"/>
    </row>
    <row r="24" spans="1:7" s="273" customFormat="1" ht="29.25" customHeight="1" thickBot="1">
      <c r="A24" s="215" t="s">
        <v>14</v>
      </c>
      <c r="B24" s="1437" t="s">
        <v>2499</v>
      </c>
      <c r="C24" s="1438"/>
      <c r="D24" s="1438"/>
      <c r="E24" s="1439"/>
    </row>
    <row r="25" spans="1:7" s="273" customFormat="1" ht="13.5" customHeight="1" thickBot="1">
      <c r="A25" s="215" t="s">
        <v>15</v>
      </c>
      <c r="B25" s="991" t="s">
        <v>2500</v>
      </c>
      <c r="C25" s="984"/>
      <c r="D25" s="984"/>
      <c r="E25" s="985"/>
    </row>
    <row r="26" spans="1:7" s="273" customFormat="1" ht="20.25" customHeight="1">
      <c r="A26" s="986"/>
      <c r="B26" s="213">
        <v>2021</v>
      </c>
      <c r="C26" s="213">
        <v>2022</v>
      </c>
      <c r="D26" s="213">
        <v>2023</v>
      </c>
      <c r="E26" s="213">
        <v>2024</v>
      </c>
    </row>
    <row r="27" spans="1:7" s="273" customFormat="1" ht="20.25" customHeight="1" thickBot="1">
      <c r="A27" s="987"/>
      <c r="B27" s="231" t="s">
        <v>7</v>
      </c>
      <c r="C27" s="231" t="s">
        <v>8</v>
      </c>
      <c r="D27" s="231" t="s">
        <v>8</v>
      </c>
      <c r="E27" s="231" t="s">
        <v>8</v>
      </c>
    </row>
    <row r="28" spans="1:7" s="273" customFormat="1" ht="20.25" customHeight="1" thickBot="1">
      <c r="A28" s="215" t="s">
        <v>16</v>
      </c>
      <c r="B28" s="232">
        <f>1050*1.1</f>
        <v>1155</v>
      </c>
      <c r="C28" s="232">
        <f>B28*1.1</f>
        <v>1270.5</v>
      </c>
      <c r="D28" s="232">
        <f>C28*1.1</f>
        <v>1397.5500000000002</v>
      </c>
      <c r="E28" s="232">
        <f>D28*1.1</f>
        <v>1537.3050000000003</v>
      </c>
    </row>
    <row r="29" spans="1:7" s="280" customFormat="1" ht="20.25" customHeight="1" thickBot="1">
      <c r="A29" s="215" t="s">
        <v>17</v>
      </c>
      <c r="B29" s="277">
        <v>95176</v>
      </c>
      <c r="C29" s="278">
        <v>99477</v>
      </c>
      <c r="D29" s="279">
        <v>99320</v>
      </c>
      <c r="E29" s="279">
        <v>102663</v>
      </c>
      <c r="F29" s="273"/>
      <c r="G29" s="273"/>
    </row>
    <row r="30" spans="1:7" s="273" customFormat="1" ht="20.25" customHeight="1" thickBot="1">
      <c r="A30" s="215" t="s">
        <v>18</v>
      </c>
      <c r="B30" s="232">
        <f>B29/B28</f>
        <v>82.403463203463204</v>
      </c>
      <c r="C30" s="232">
        <f>C29/C28</f>
        <v>78.297520661157023</v>
      </c>
      <c r="D30" s="232">
        <f>D29/D28</f>
        <v>71.067224786233041</v>
      </c>
      <c r="E30" s="281">
        <f>E29/E28</f>
        <v>66.781152731565939</v>
      </c>
    </row>
    <row r="31" spans="1:7" s="273" customFormat="1" ht="15.75" thickBot="1">
      <c r="A31" s="215" t="s">
        <v>19</v>
      </c>
      <c r="B31" s="233" t="s">
        <v>20</v>
      </c>
      <c r="C31" s="234">
        <f>C28/B28-1</f>
        <v>0.10000000000000009</v>
      </c>
      <c r="D31" s="234">
        <f t="shared" ref="D31:E33" si="1">D28/C28-1</f>
        <v>0.10000000000000009</v>
      </c>
      <c r="E31" s="234">
        <f t="shared" si="1"/>
        <v>0.10000000000000009</v>
      </c>
    </row>
    <row r="32" spans="1:7" s="273" customFormat="1" ht="15.75" thickBot="1">
      <c r="A32" s="215" t="s">
        <v>21</v>
      </c>
      <c r="B32" s="233" t="s">
        <v>20</v>
      </c>
      <c r="C32" s="234">
        <f>C29/B29-1</f>
        <v>4.5189963856434368E-2</v>
      </c>
      <c r="D32" s="234">
        <f t="shared" si="1"/>
        <v>-1.5782542698312696E-3</v>
      </c>
      <c r="E32" s="234">
        <f t="shared" si="1"/>
        <v>3.365888038662912E-2</v>
      </c>
    </row>
    <row r="33" spans="1:9" s="273" customFormat="1" ht="23.25" thickBot="1">
      <c r="A33" s="215" t="s">
        <v>22</v>
      </c>
      <c r="B33" s="233" t="s">
        <v>20</v>
      </c>
      <c r="C33" s="234">
        <f>C30/B30-1</f>
        <v>-4.9827305585059656E-2</v>
      </c>
      <c r="D33" s="234">
        <f t="shared" si="1"/>
        <v>-9.2343867518028477E-2</v>
      </c>
      <c r="E33" s="234">
        <f t="shared" si="1"/>
        <v>-6.0310108739428214E-2</v>
      </c>
    </row>
    <row r="34" spans="1:9" s="273" customFormat="1" ht="15.75" customHeight="1" thickBot="1">
      <c r="A34" s="988" t="s">
        <v>110</v>
      </c>
      <c r="B34" s="989"/>
      <c r="C34" s="989"/>
      <c r="D34" s="989"/>
      <c r="E34" s="990"/>
      <c r="F34" s="282"/>
      <c r="G34" s="282"/>
    </row>
    <row r="35" spans="1:9" s="273" customFormat="1" ht="12.75" customHeight="1">
      <c r="A35" s="986"/>
      <c r="B35" s="213">
        <v>2021</v>
      </c>
      <c r="C35" s="213">
        <v>2022</v>
      </c>
      <c r="D35" s="213">
        <v>2023</v>
      </c>
      <c r="E35" s="213">
        <v>2024</v>
      </c>
    </row>
    <row r="36" spans="1:9" s="273" customFormat="1" ht="18.75" customHeight="1" thickBot="1">
      <c r="A36" s="987"/>
      <c r="B36" s="231" t="s">
        <v>7</v>
      </c>
      <c r="C36" s="231" t="s">
        <v>8</v>
      </c>
      <c r="D36" s="231" t="s">
        <v>8</v>
      </c>
      <c r="E36" s="231" t="s">
        <v>8</v>
      </c>
    </row>
    <row r="37" spans="1:9" s="273" customFormat="1" ht="15.75" thickBot="1">
      <c r="A37" s="236" t="s">
        <v>23</v>
      </c>
      <c r="B37" s="241">
        <v>64600</v>
      </c>
      <c r="C37" s="241">
        <v>67500</v>
      </c>
      <c r="D37" s="241">
        <v>67500</v>
      </c>
      <c r="E37" s="241">
        <v>67500</v>
      </c>
    </row>
    <row r="38" spans="1:9" s="273" customFormat="1" ht="24.75" thickBot="1">
      <c r="A38" s="283" t="s">
        <v>24</v>
      </c>
      <c r="B38" s="284">
        <v>10450</v>
      </c>
      <c r="C38" s="284">
        <v>11500</v>
      </c>
      <c r="D38" s="284">
        <v>11500</v>
      </c>
      <c r="E38" s="284">
        <v>11500</v>
      </c>
    </row>
    <row r="39" spans="1:9" s="273" customFormat="1" ht="15.75" thickBot="1">
      <c r="A39" s="236" t="s">
        <v>25</v>
      </c>
      <c r="B39" s="239">
        <v>20126</v>
      </c>
      <c r="C39" s="239">
        <v>20477</v>
      </c>
      <c r="D39" s="239">
        <v>20320</v>
      </c>
      <c r="E39" s="239">
        <v>23663</v>
      </c>
    </row>
    <row r="40" spans="1:9" s="273" customFormat="1" ht="15.75" thickBot="1">
      <c r="A40" s="236" t="s">
        <v>26</v>
      </c>
      <c r="B40" s="240">
        <v>0</v>
      </c>
      <c r="C40" s="237">
        <v>0</v>
      </c>
      <c r="D40" s="237">
        <v>0</v>
      </c>
      <c r="E40" s="237">
        <v>0</v>
      </c>
    </row>
    <row r="41" spans="1:9" s="273" customFormat="1" ht="24.75" thickBot="1">
      <c r="A41" s="236" t="s">
        <v>27</v>
      </c>
      <c r="B41" s="240">
        <v>0</v>
      </c>
      <c r="C41" s="237">
        <v>0</v>
      </c>
      <c r="D41" s="237">
        <v>0</v>
      </c>
      <c r="E41" s="237">
        <v>0</v>
      </c>
    </row>
    <row r="42" spans="1:9" s="273" customFormat="1" ht="15.75" thickBot="1">
      <c r="A42" s="236" t="s">
        <v>28</v>
      </c>
      <c r="B42" s="240">
        <v>0</v>
      </c>
      <c r="C42" s="237">
        <v>0</v>
      </c>
      <c r="D42" s="237">
        <v>0</v>
      </c>
      <c r="E42" s="237">
        <v>0</v>
      </c>
    </row>
    <row r="43" spans="1:9" s="273" customFormat="1" ht="24.75" thickBot="1">
      <c r="A43" s="236" t="s">
        <v>29</v>
      </c>
      <c r="B43" s="240">
        <v>0</v>
      </c>
      <c r="C43" s="237">
        <v>0</v>
      </c>
      <c r="D43" s="237">
        <v>0</v>
      </c>
      <c r="E43" s="237">
        <v>0</v>
      </c>
    </row>
    <row r="44" spans="1:9" s="273" customFormat="1" ht="24.75" thickBot="1">
      <c r="A44" s="247" t="s">
        <v>30</v>
      </c>
      <c r="B44" s="240">
        <f>B43+B42+B41+B40+B39+B38+B37</f>
        <v>95176</v>
      </c>
      <c r="C44" s="240">
        <f>C43+C42+C41+C40+C39+C38+C37</f>
        <v>99477</v>
      </c>
      <c r="D44" s="240">
        <f>D43+D42+D41+D40+D39+D38+D37</f>
        <v>99320</v>
      </c>
      <c r="E44" s="240">
        <f>E43+E42+E41+E40+E39+E38+E37</f>
        <v>102663</v>
      </c>
      <c r="G44" s="282"/>
      <c r="H44" s="282"/>
      <c r="I44" s="282"/>
    </row>
    <row r="45" spans="1:9" s="273" customFormat="1" ht="15.75" thickBot="1">
      <c r="A45" s="248" t="s">
        <v>31</v>
      </c>
      <c r="B45" s="249">
        <f>IF(B44-B29=0,0,"Error")</f>
        <v>0</v>
      </c>
      <c r="C45" s="249">
        <f>IF(C44-C29=0,0,"Error")</f>
        <v>0</v>
      </c>
      <c r="D45" s="249">
        <f>IF(D44-D29=0,0,"Error")</f>
        <v>0</v>
      </c>
      <c r="E45" s="249">
        <f>IF(E44-E29=0,0,"Error")</f>
        <v>0</v>
      </c>
    </row>
    <row r="46" spans="1:9" s="273" customFormat="1" ht="15.75" thickBot="1">
      <c r="A46" s="998" t="s">
        <v>44</v>
      </c>
      <c r="B46" s="999"/>
      <c r="C46" s="999"/>
      <c r="D46" s="999"/>
      <c r="E46" s="1000"/>
    </row>
    <row r="47" spans="1:9" s="273" customFormat="1" ht="15.75" thickBot="1">
      <c r="A47" s="998" t="s">
        <v>39</v>
      </c>
      <c r="B47" s="999"/>
      <c r="C47" s="999"/>
      <c r="D47" s="999"/>
      <c r="E47" s="1000"/>
    </row>
    <row r="48" spans="1:9" s="273" customFormat="1" ht="23.25" thickBot="1">
      <c r="A48" s="285" t="s">
        <v>48</v>
      </c>
      <c r="B48" s="992" t="s">
        <v>2501</v>
      </c>
      <c r="C48" s="993"/>
      <c r="D48" s="993"/>
      <c r="E48" s="994"/>
    </row>
    <row r="49" spans="1:5" s="273" customFormat="1" ht="15.75" thickBot="1">
      <c r="A49" s="227" t="s">
        <v>13</v>
      </c>
      <c r="B49" s="992" t="s">
        <v>2502</v>
      </c>
      <c r="C49" s="993"/>
      <c r="D49" s="993"/>
      <c r="E49" s="994"/>
    </row>
    <row r="50" spans="1:5" s="273" customFormat="1" ht="15.75" thickBot="1">
      <c r="A50" s="215" t="s">
        <v>14</v>
      </c>
      <c r="B50" s="992" t="s">
        <v>2503</v>
      </c>
      <c r="C50" s="993"/>
      <c r="D50" s="993"/>
      <c r="E50" s="994"/>
    </row>
    <row r="51" spans="1:5" s="273" customFormat="1" ht="15.75" thickBot="1">
      <c r="A51" s="215" t="s">
        <v>15</v>
      </c>
      <c r="B51" s="992" t="s">
        <v>69</v>
      </c>
      <c r="C51" s="993"/>
      <c r="D51" s="993"/>
      <c r="E51" s="994"/>
    </row>
    <row r="52" spans="1:5" s="273" customFormat="1">
      <c r="A52" s="986"/>
      <c r="B52" s="213">
        <v>2021</v>
      </c>
      <c r="C52" s="213">
        <v>2022</v>
      </c>
      <c r="D52" s="213">
        <v>2023</v>
      </c>
      <c r="E52" s="213">
        <v>2024</v>
      </c>
    </row>
    <row r="53" spans="1:5" s="273" customFormat="1" ht="15.75" thickBot="1">
      <c r="A53" s="987"/>
      <c r="B53" s="231" t="s">
        <v>7</v>
      </c>
      <c r="C53" s="231" t="s">
        <v>8</v>
      </c>
      <c r="D53" s="231" t="s">
        <v>8</v>
      </c>
      <c r="E53" s="231" t="s">
        <v>8</v>
      </c>
    </row>
    <row r="54" spans="1:5" s="273" customFormat="1" ht="15.75" thickBot="1">
      <c r="A54" s="215" t="s">
        <v>16</v>
      </c>
      <c r="B54" s="232">
        <v>15</v>
      </c>
      <c r="C54" s="232">
        <v>7</v>
      </c>
      <c r="D54" s="232">
        <v>15</v>
      </c>
      <c r="E54" s="232">
        <v>22</v>
      </c>
    </row>
    <row r="55" spans="1:5" s="273" customFormat="1" ht="15.75" thickBot="1">
      <c r="A55" s="215" t="s">
        <v>17</v>
      </c>
      <c r="B55" s="232">
        <v>500</v>
      </c>
      <c r="C55" s="232">
        <v>1000</v>
      </c>
      <c r="D55" s="232">
        <v>500</v>
      </c>
      <c r="E55" s="232">
        <v>500</v>
      </c>
    </row>
    <row r="56" spans="1:5" s="273" customFormat="1" ht="15.75" thickBot="1">
      <c r="A56" s="215" t="s">
        <v>18</v>
      </c>
      <c r="B56" s="232">
        <f>B55/B54</f>
        <v>33.333333333333336</v>
      </c>
      <c r="C56" s="232">
        <f>C55/C54</f>
        <v>142.85714285714286</v>
      </c>
      <c r="D56" s="232">
        <f>D55/D54</f>
        <v>33.333333333333336</v>
      </c>
      <c r="E56" s="232">
        <f>E55/E54</f>
        <v>22.727272727272727</v>
      </c>
    </row>
    <row r="57" spans="1:5" s="273" customFormat="1" ht="15.75" thickBot="1">
      <c r="A57" s="215" t="s">
        <v>19</v>
      </c>
      <c r="B57" s="233" t="s">
        <v>20</v>
      </c>
      <c r="C57" s="234">
        <f>C54/B54-1</f>
        <v>-0.53333333333333333</v>
      </c>
      <c r="D57" s="234">
        <f t="shared" ref="D57:E59" si="2">D54/C54-1</f>
        <v>1.1428571428571428</v>
      </c>
      <c r="E57" s="234">
        <f t="shared" si="2"/>
        <v>0.46666666666666656</v>
      </c>
    </row>
    <row r="58" spans="1:5" s="273" customFormat="1" ht="15.75" thickBot="1">
      <c r="A58" s="215" t="s">
        <v>21</v>
      </c>
      <c r="B58" s="233" t="s">
        <v>20</v>
      </c>
      <c r="C58" s="234">
        <f>C55/B55-1</f>
        <v>1</v>
      </c>
      <c r="D58" s="234">
        <f t="shared" si="2"/>
        <v>-0.5</v>
      </c>
      <c r="E58" s="234">
        <f t="shared" si="2"/>
        <v>0</v>
      </c>
    </row>
    <row r="59" spans="1:5" s="273" customFormat="1" ht="15" customHeight="1" thickBot="1">
      <c r="A59" s="215" t="s">
        <v>22</v>
      </c>
      <c r="B59" s="233" t="s">
        <v>20</v>
      </c>
      <c r="C59" s="234">
        <f>C56/B56-1</f>
        <v>3.2857142857142856</v>
      </c>
      <c r="D59" s="234">
        <f t="shared" si="2"/>
        <v>-0.76666666666666661</v>
      </c>
      <c r="E59" s="234">
        <f t="shared" si="2"/>
        <v>-0.31818181818181823</v>
      </c>
    </row>
    <row r="60" spans="1:5" s="273" customFormat="1" ht="15.75" thickBot="1">
      <c r="A60" s="988" t="s">
        <v>110</v>
      </c>
      <c r="B60" s="989"/>
      <c r="C60" s="989"/>
      <c r="D60" s="989"/>
      <c r="E60" s="990"/>
    </row>
    <row r="61" spans="1:5" s="273" customFormat="1">
      <c r="A61" s="986"/>
      <c r="B61" s="213">
        <v>2021</v>
      </c>
      <c r="C61" s="213">
        <v>2022</v>
      </c>
      <c r="D61" s="213">
        <v>2023</v>
      </c>
      <c r="E61" s="213">
        <v>2024</v>
      </c>
    </row>
    <row r="62" spans="1:5" s="273" customFormat="1" ht="15.75" thickBot="1">
      <c r="A62" s="987"/>
      <c r="B62" s="231" t="s">
        <v>7</v>
      </c>
      <c r="C62" s="231" t="s">
        <v>8</v>
      </c>
      <c r="D62" s="231" t="s">
        <v>8</v>
      </c>
      <c r="E62" s="231" t="s">
        <v>8</v>
      </c>
    </row>
    <row r="63" spans="1:5" s="273" customFormat="1" ht="15" customHeight="1" thickBot="1">
      <c r="A63" s="236" t="s">
        <v>41</v>
      </c>
      <c r="B63" s="237"/>
      <c r="C63" s="237"/>
      <c r="D63" s="237"/>
      <c r="E63" s="237"/>
    </row>
    <row r="64" spans="1:5" s="273" customFormat="1" ht="15.75" thickBot="1">
      <c r="A64" s="236" t="s">
        <v>42</v>
      </c>
      <c r="B64" s="240">
        <v>500</v>
      </c>
      <c r="C64" s="237">
        <v>1000</v>
      </c>
      <c r="D64" s="237">
        <v>500</v>
      </c>
      <c r="E64" s="237">
        <v>500</v>
      </c>
    </row>
    <row r="65" spans="1:5" s="273" customFormat="1" ht="24.75" thickBot="1">
      <c r="A65" s="247" t="s">
        <v>30</v>
      </c>
      <c r="B65" s="240">
        <f>B64+B63</f>
        <v>500</v>
      </c>
      <c r="C65" s="240">
        <f>C64+C63</f>
        <v>1000</v>
      </c>
      <c r="D65" s="240">
        <f>D64+D63</f>
        <v>500</v>
      </c>
      <c r="E65" s="240">
        <f>E64+E63</f>
        <v>500</v>
      </c>
    </row>
    <row r="66" spans="1:5" s="273" customFormat="1" ht="15.75" customHeight="1">
      <c r="A66" s="1440" t="s">
        <v>2504</v>
      </c>
      <c r="B66" s="1434"/>
      <c r="C66" s="1435"/>
      <c r="D66" s="1435"/>
      <c r="E66" s="1436"/>
    </row>
    <row r="67" spans="1:5" s="273" customFormat="1" ht="3.75" customHeight="1">
      <c r="A67" s="1441"/>
      <c r="B67" s="1443"/>
      <c r="C67" s="1444"/>
      <c r="D67" s="1444"/>
      <c r="E67" s="1445"/>
    </row>
    <row r="68" spans="1:5" s="273" customFormat="1" ht="4.5" customHeight="1" thickBot="1">
      <c r="A68" s="1442"/>
      <c r="B68" s="1446"/>
      <c r="C68" s="1447"/>
      <c r="D68" s="1447"/>
      <c r="E68" s="1448"/>
    </row>
    <row r="69" spans="1:5" s="273" customFormat="1" ht="12.75" customHeight="1" thickBot="1">
      <c r="A69" s="261"/>
      <c r="B69" s="262"/>
      <c r="C69" s="262"/>
      <c r="D69" s="262"/>
      <c r="E69" s="262"/>
    </row>
    <row r="70" spans="1:5" s="273" customFormat="1" ht="17.25" customHeight="1" thickBot="1">
      <c r="A70" s="285" t="s">
        <v>48</v>
      </c>
      <c r="B70" s="992" t="s">
        <v>2505</v>
      </c>
      <c r="C70" s="993"/>
      <c r="D70" s="993"/>
      <c r="E70" s="994"/>
    </row>
    <row r="71" spans="1:5" s="273" customFormat="1" ht="15.75" thickBot="1">
      <c r="A71" s="227" t="s">
        <v>13</v>
      </c>
      <c r="B71" s="992" t="s">
        <v>2506</v>
      </c>
      <c r="C71" s="993"/>
      <c r="D71" s="993"/>
      <c r="E71" s="994"/>
    </row>
    <row r="72" spans="1:5" s="273" customFormat="1" ht="15.75" thickBot="1">
      <c r="A72" s="215" t="s">
        <v>14</v>
      </c>
      <c r="B72" s="992" t="s">
        <v>2507</v>
      </c>
      <c r="C72" s="993"/>
      <c r="D72" s="993"/>
      <c r="E72" s="994"/>
    </row>
    <row r="73" spans="1:5" s="273" customFormat="1" ht="15.75" thickBot="1">
      <c r="A73" s="215" t="s">
        <v>15</v>
      </c>
      <c r="B73" s="992" t="s">
        <v>69</v>
      </c>
      <c r="C73" s="993"/>
      <c r="D73" s="993"/>
      <c r="E73" s="994"/>
    </row>
    <row r="74" spans="1:5" s="273" customFormat="1">
      <c r="A74" s="986"/>
      <c r="B74" s="213">
        <v>2021</v>
      </c>
      <c r="C74" s="213">
        <v>2022</v>
      </c>
      <c r="D74" s="213">
        <v>2023</v>
      </c>
      <c r="E74" s="213">
        <v>2024</v>
      </c>
    </row>
    <row r="75" spans="1:5" s="273" customFormat="1" ht="15.75" thickBot="1">
      <c r="A75" s="987"/>
      <c r="B75" s="231" t="s">
        <v>7</v>
      </c>
      <c r="C75" s="231" t="s">
        <v>8</v>
      </c>
      <c r="D75" s="231" t="s">
        <v>8</v>
      </c>
      <c r="E75" s="231" t="s">
        <v>8</v>
      </c>
    </row>
    <row r="76" spans="1:5" s="273" customFormat="1" ht="15.75" thickBot="1">
      <c r="A76" s="215" t="s">
        <v>16</v>
      </c>
      <c r="B76" s="232">
        <v>6</v>
      </c>
      <c r="C76" s="232">
        <v>20</v>
      </c>
      <c r="D76" s="232">
        <v>20</v>
      </c>
      <c r="E76" s="232">
        <v>20</v>
      </c>
    </row>
    <row r="77" spans="1:5" s="273" customFormat="1" ht="15.75" customHeight="1" thickBot="1">
      <c r="A77" s="215" t="s">
        <v>17</v>
      </c>
      <c r="B77" s="232">
        <v>500</v>
      </c>
      <c r="C77" s="232">
        <v>1000</v>
      </c>
      <c r="D77" s="232">
        <v>1500</v>
      </c>
      <c r="E77" s="232">
        <v>1500</v>
      </c>
    </row>
    <row r="78" spans="1:5" s="273" customFormat="1" ht="12.75" customHeight="1" thickBot="1">
      <c r="A78" s="215" t="s">
        <v>18</v>
      </c>
      <c r="B78" s="232">
        <f>B77/B76</f>
        <v>83.333333333333329</v>
      </c>
      <c r="C78" s="232">
        <f>C77/C76</f>
        <v>50</v>
      </c>
      <c r="D78" s="232">
        <f>D77/D76</f>
        <v>75</v>
      </c>
      <c r="E78" s="232">
        <f>E77/E76</f>
        <v>75</v>
      </c>
    </row>
    <row r="79" spans="1:5" s="273" customFormat="1" ht="9" customHeight="1" thickBot="1">
      <c r="A79" s="215" t="s">
        <v>19</v>
      </c>
      <c r="B79" s="233" t="s">
        <v>20</v>
      </c>
      <c r="C79" s="234">
        <f>C76/B76-1</f>
        <v>2.3333333333333335</v>
      </c>
      <c r="D79" s="234">
        <f t="shared" ref="D79:E81" si="3">D76/C76-1</f>
        <v>0</v>
      </c>
      <c r="E79" s="234">
        <f t="shared" si="3"/>
        <v>0</v>
      </c>
    </row>
    <row r="80" spans="1:5" s="273" customFormat="1" ht="15.75" thickBot="1">
      <c r="A80" s="215" t="s">
        <v>21</v>
      </c>
      <c r="B80" s="233" t="s">
        <v>20</v>
      </c>
      <c r="C80" s="234">
        <f>C77/B77-1</f>
        <v>1</v>
      </c>
      <c r="D80" s="234">
        <f t="shared" si="3"/>
        <v>0.5</v>
      </c>
      <c r="E80" s="234">
        <f t="shared" si="3"/>
        <v>0</v>
      </c>
    </row>
    <row r="81" spans="1:5" s="273" customFormat="1" ht="23.25" thickBot="1">
      <c r="A81" s="215" t="s">
        <v>22</v>
      </c>
      <c r="B81" s="233" t="s">
        <v>20</v>
      </c>
      <c r="C81" s="234">
        <f>C78/B78-1</f>
        <v>-0.39999999999999991</v>
      </c>
      <c r="D81" s="234">
        <f t="shared" si="3"/>
        <v>0.5</v>
      </c>
      <c r="E81" s="234">
        <f t="shared" si="3"/>
        <v>0</v>
      </c>
    </row>
    <row r="82" spans="1:5" s="273" customFormat="1" ht="15.75" thickBot="1">
      <c r="A82" s="988" t="s">
        <v>110</v>
      </c>
      <c r="B82" s="989"/>
      <c r="C82" s="989"/>
      <c r="D82" s="989"/>
      <c r="E82" s="990"/>
    </row>
    <row r="83" spans="1:5" s="273" customFormat="1">
      <c r="A83" s="986"/>
      <c r="B83" s="213">
        <v>2021</v>
      </c>
      <c r="C83" s="213">
        <v>2022</v>
      </c>
      <c r="D83" s="213">
        <v>2023</v>
      </c>
      <c r="E83" s="213">
        <v>2024</v>
      </c>
    </row>
    <row r="84" spans="1:5" s="273" customFormat="1" ht="15.75" thickBot="1">
      <c r="A84" s="987"/>
      <c r="B84" s="231" t="s">
        <v>7</v>
      </c>
      <c r="C84" s="231" t="s">
        <v>8</v>
      </c>
      <c r="D84" s="231" t="s">
        <v>8</v>
      </c>
      <c r="E84" s="231" t="s">
        <v>8</v>
      </c>
    </row>
    <row r="85" spans="1:5" s="273" customFormat="1" ht="13.5" customHeight="1" thickBot="1">
      <c r="A85" s="236" t="s">
        <v>41</v>
      </c>
      <c r="B85" s="237"/>
      <c r="C85" s="237"/>
      <c r="D85" s="237"/>
      <c r="E85" s="237"/>
    </row>
    <row r="86" spans="1:5" s="273" customFormat="1" ht="15.75" thickBot="1">
      <c r="A86" s="236" t="s">
        <v>42</v>
      </c>
      <c r="B86" s="232">
        <v>500</v>
      </c>
      <c r="C86" s="232">
        <v>1000</v>
      </c>
      <c r="D86" s="232">
        <v>1500</v>
      </c>
      <c r="E86" s="232">
        <v>1500</v>
      </c>
    </row>
    <row r="87" spans="1:5" s="273" customFormat="1" ht="24.75" thickBot="1">
      <c r="A87" s="247" t="s">
        <v>30</v>
      </c>
      <c r="B87" s="240">
        <f>B86+B85</f>
        <v>500</v>
      </c>
      <c r="C87" s="240">
        <f>C86+C85</f>
        <v>1000</v>
      </c>
      <c r="D87" s="240">
        <f>D86+D85</f>
        <v>1500</v>
      </c>
      <c r="E87" s="240">
        <f>E86+E85</f>
        <v>1500</v>
      </c>
    </row>
    <row r="88" spans="1:5" s="273" customFormat="1">
      <c r="A88" s="1441"/>
      <c r="B88" s="1443"/>
      <c r="C88" s="1444"/>
      <c r="D88" s="1444"/>
      <c r="E88" s="1445"/>
    </row>
    <row r="89" spans="1:5" s="273" customFormat="1" ht="15.75" hidden="1" thickBot="1">
      <c r="A89" s="1442"/>
      <c r="B89" s="1446"/>
      <c r="C89" s="1447"/>
      <c r="D89" s="1447"/>
      <c r="E89" s="1448"/>
    </row>
    <row r="90" spans="1:5" s="273" customFormat="1" ht="1.5" customHeight="1">
      <c r="A90" s="1441"/>
      <c r="B90" s="1443"/>
      <c r="C90" s="1444"/>
      <c r="D90" s="1444"/>
      <c r="E90" s="1445"/>
    </row>
    <row r="91" spans="1:5" s="273" customFormat="1" ht="15.75" hidden="1" thickBot="1">
      <c r="A91" s="1442"/>
      <c r="B91" s="1446"/>
      <c r="C91" s="1447"/>
      <c r="D91" s="1447"/>
      <c r="E91" s="1448"/>
    </row>
    <row r="92" spans="1:5" s="273" customFormat="1" ht="12" customHeight="1" thickBot="1">
      <c r="A92" s="261"/>
      <c r="B92" s="262"/>
      <c r="C92" s="262"/>
      <c r="D92" s="262"/>
      <c r="E92" s="262"/>
    </row>
    <row r="93" spans="1:5" s="273" customFormat="1" ht="36.75" thickBot="1">
      <c r="A93" s="217" t="s">
        <v>49</v>
      </c>
      <c r="B93" s="263">
        <f>B29+B55+B77</f>
        <v>96176</v>
      </c>
      <c r="C93" s="263">
        <f>C29+C55+C77</f>
        <v>101477</v>
      </c>
      <c r="D93" s="263">
        <f>D29+D55+D77</f>
        <v>101320</v>
      </c>
      <c r="E93" s="263">
        <f>E29+E55+E77</f>
        <v>104663</v>
      </c>
    </row>
    <row r="94" spans="1:5" s="273" customFormat="1" ht="32.25" customHeight="1" thickBot="1">
      <c r="A94" s="217" t="s">
        <v>50</v>
      </c>
      <c r="B94" s="263">
        <f>B44+B64+B77</f>
        <v>96176</v>
      </c>
      <c r="C94" s="263">
        <f>C44+C65+C87</f>
        <v>101477</v>
      </c>
      <c r="D94" s="263">
        <f>D44+D65+D87</f>
        <v>101320</v>
      </c>
      <c r="E94" s="263">
        <f>E44+E65+E87</f>
        <v>104663</v>
      </c>
    </row>
    <row r="95" spans="1:5" s="273" customFormat="1" ht="12.75" customHeight="1" thickBot="1">
      <c r="A95" s="287" t="s">
        <v>2508</v>
      </c>
      <c r="B95" s="288"/>
      <c r="C95" s="289">
        <f>C94/B94-1</f>
        <v>5.5117700881716747E-2</v>
      </c>
      <c r="D95" s="289">
        <f>D94/C94-1</f>
        <v>-1.5471486149570834E-3</v>
      </c>
      <c r="E95" s="289">
        <f>E94/D94-1</f>
        <v>3.2994472956968002E-2</v>
      </c>
    </row>
    <row r="96" spans="1:5" s="273" customFormat="1" ht="15.75" thickBot="1">
      <c r="A96" s="236" t="s">
        <v>23</v>
      </c>
      <c r="B96" s="237">
        <f>B37</f>
        <v>64600</v>
      </c>
      <c r="C96" s="237">
        <f>C37</f>
        <v>67500</v>
      </c>
      <c r="D96" s="237">
        <f>D37</f>
        <v>67500</v>
      </c>
      <c r="E96" s="237">
        <f>E37</f>
        <v>67500</v>
      </c>
    </row>
    <row r="97" spans="1:5" s="273" customFormat="1" ht="15.75" thickBot="1">
      <c r="A97" s="238" t="s">
        <v>2509</v>
      </c>
      <c r="B97" s="240"/>
      <c r="C97" s="252">
        <f>C96/B96-1</f>
        <v>4.4891640866873139E-2</v>
      </c>
      <c r="D97" s="252">
        <f>D96/C96-1</f>
        <v>0</v>
      </c>
      <c r="E97" s="252">
        <f>E96/D96-1</f>
        <v>0</v>
      </c>
    </row>
    <row r="98" spans="1:5" s="273" customFormat="1" ht="24.75" thickBot="1">
      <c r="A98" s="236" t="s">
        <v>24</v>
      </c>
      <c r="B98" s="237">
        <f>B38</f>
        <v>10450</v>
      </c>
      <c r="C98" s="237">
        <f>C38</f>
        <v>11500</v>
      </c>
      <c r="D98" s="237">
        <f>D38</f>
        <v>11500</v>
      </c>
      <c r="E98" s="237">
        <f>E38</f>
        <v>11500</v>
      </c>
    </row>
    <row r="99" spans="1:5" s="273" customFormat="1" ht="15" customHeight="1" thickBot="1">
      <c r="A99" s="238" t="s">
        <v>2510</v>
      </c>
      <c r="B99" s="240"/>
      <c r="C99" s="252">
        <f>C98/B98-1</f>
        <v>0.1004784688995215</v>
      </c>
      <c r="D99" s="252">
        <f>D98/C98-1</f>
        <v>0</v>
      </c>
      <c r="E99" s="252">
        <f>E98/D98-1</f>
        <v>0</v>
      </c>
    </row>
    <row r="100" spans="1:5" s="273" customFormat="1" ht="15.75" thickBot="1">
      <c r="A100" s="236" t="s">
        <v>25</v>
      </c>
      <c r="B100" s="237">
        <f>B39</f>
        <v>20126</v>
      </c>
      <c r="C100" s="237">
        <f>C39</f>
        <v>20477</v>
      </c>
      <c r="D100" s="237">
        <f>D39</f>
        <v>20320</v>
      </c>
      <c r="E100" s="237">
        <f>E39</f>
        <v>23663</v>
      </c>
    </row>
    <row r="101" spans="1:5" s="273" customFormat="1" ht="9.75" customHeight="1" thickBot="1">
      <c r="A101" s="238" t="s">
        <v>2511</v>
      </c>
      <c r="B101" s="240"/>
      <c r="C101" s="252">
        <f>C100/B100-1</f>
        <v>1.7440127198648625E-2</v>
      </c>
      <c r="D101" s="252">
        <f>D100/C100-1</f>
        <v>-7.6671387410265357E-3</v>
      </c>
      <c r="E101" s="252">
        <f>E100/D100-1</f>
        <v>0.16451771653543301</v>
      </c>
    </row>
    <row r="102" spans="1:5" s="273" customFormat="1" ht="15.75" thickBot="1">
      <c r="A102" s="236" t="s">
        <v>26</v>
      </c>
      <c r="B102" s="237">
        <f>B40</f>
        <v>0</v>
      </c>
      <c r="C102" s="237">
        <f>C40</f>
        <v>0</v>
      </c>
      <c r="D102" s="237">
        <f>D40</f>
        <v>0</v>
      </c>
      <c r="E102" s="237">
        <f>E40</f>
        <v>0</v>
      </c>
    </row>
    <row r="103" spans="1:5" s="273" customFormat="1" ht="17.25" customHeight="1" thickBot="1">
      <c r="A103" s="238" t="s">
        <v>2512</v>
      </c>
      <c r="B103" s="240"/>
      <c r="C103" s="252" t="e">
        <f>C102/B102-1</f>
        <v>#DIV/0!</v>
      </c>
      <c r="D103" s="252" t="e">
        <f>D102/C102-1</f>
        <v>#DIV/0!</v>
      </c>
      <c r="E103" s="252" t="e">
        <f>E102/D102-1</f>
        <v>#DIV/0!</v>
      </c>
    </row>
    <row r="104" spans="1:5" s="273" customFormat="1" ht="17.25" customHeight="1" thickBot="1">
      <c r="A104" s="236" t="s">
        <v>27</v>
      </c>
      <c r="B104" s="237">
        <f>B41</f>
        <v>0</v>
      </c>
      <c r="C104" s="237">
        <f>C41</f>
        <v>0</v>
      </c>
      <c r="D104" s="237">
        <f>D41</f>
        <v>0</v>
      </c>
      <c r="E104" s="237">
        <f>E41</f>
        <v>0</v>
      </c>
    </row>
    <row r="105" spans="1:5" s="273" customFormat="1" ht="17.25" customHeight="1" thickBot="1">
      <c r="A105" s="290" t="s">
        <v>2513</v>
      </c>
      <c r="B105" s="291"/>
      <c r="C105" s="292" t="e">
        <f>C104/B104-1</f>
        <v>#DIV/0!</v>
      </c>
      <c r="D105" s="292" t="e">
        <f>D104/C104-1</f>
        <v>#DIV/0!</v>
      </c>
      <c r="E105" s="292" t="e">
        <f>E104/D104-1</f>
        <v>#DIV/0!</v>
      </c>
    </row>
    <row r="106" spans="1:5" s="273" customFormat="1" ht="17.25" customHeight="1" thickBot="1">
      <c r="A106" s="236" t="s">
        <v>28</v>
      </c>
      <c r="B106" s="237">
        <f>B42</f>
        <v>0</v>
      </c>
      <c r="C106" s="237">
        <f>C42</f>
        <v>0</v>
      </c>
      <c r="D106" s="237">
        <f>D42</f>
        <v>0</v>
      </c>
      <c r="E106" s="237">
        <f>E42</f>
        <v>0</v>
      </c>
    </row>
    <row r="107" spans="1:5" s="273" customFormat="1" ht="17.25" customHeight="1" thickBot="1">
      <c r="A107" s="238" t="s">
        <v>2514</v>
      </c>
      <c r="B107" s="240"/>
      <c r="C107" s="252" t="e">
        <f>C106/B106-1</f>
        <v>#DIV/0!</v>
      </c>
      <c r="D107" s="252" t="e">
        <f>D106/C106-1</f>
        <v>#DIV/0!</v>
      </c>
      <c r="E107" s="252" t="e">
        <f>E106/D106-1</f>
        <v>#DIV/0!</v>
      </c>
    </row>
    <row r="108" spans="1:5" s="273" customFormat="1" ht="17.25" customHeight="1" thickBot="1">
      <c r="A108" s="236" t="s">
        <v>29</v>
      </c>
      <c r="B108" s="237">
        <f>B43</f>
        <v>0</v>
      </c>
      <c r="C108" s="237">
        <f t="shared" ref="C108:E108" si="4">C43</f>
        <v>0</v>
      </c>
      <c r="D108" s="237">
        <f t="shared" si="4"/>
        <v>0</v>
      </c>
      <c r="E108" s="237">
        <f t="shared" si="4"/>
        <v>0</v>
      </c>
    </row>
    <row r="109" spans="1:5" s="273" customFormat="1" ht="17.25" customHeight="1" thickBot="1">
      <c r="A109" s="238" t="s">
        <v>2515</v>
      </c>
      <c r="B109" s="240"/>
      <c r="C109" s="252" t="e">
        <f>C108/B108-1</f>
        <v>#DIV/0!</v>
      </c>
      <c r="D109" s="252" t="e">
        <f>D108/C108-1</f>
        <v>#DIV/0!</v>
      </c>
      <c r="E109" s="252" t="e">
        <f>E108/D108-1</f>
        <v>#DIV/0!</v>
      </c>
    </row>
    <row r="110" spans="1:5" s="273" customFormat="1" ht="19.5" customHeight="1" thickBot="1">
      <c r="A110" s="236" t="s">
        <v>51</v>
      </c>
      <c r="B110" s="237">
        <f>B85+B63</f>
        <v>0</v>
      </c>
      <c r="C110" s="237">
        <f t="shared" ref="C110:E110" si="5">C85+C63</f>
        <v>0</v>
      </c>
      <c r="D110" s="237">
        <f t="shared" si="5"/>
        <v>0</v>
      </c>
      <c r="E110" s="237">
        <f t="shared" si="5"/>
        <v>0</v>
      </c>
    </row>
    <row r="111" spans="1:5" s="273" customFormat="1" ht="13.5" customHeight="1" thickBot="1">
      <c r="A111" s="238" t="s">
        <v>2516</v>
      </c>
      <c r="B111" s="240"/>
      <c r="C111" s="252" t="e">
        <f>C110/B110-1</f>
        <v>#DIV/0!</v>
      </c>
      <c r="D111" s="252" t="e">
        <f>D110/C110-1</f>
        <v>#DIV/0!</v>
      </c>
      <c r="E111" s="252" t="e">
        <f>E110/D110-1</f>
        <v>#DIV/0!</v>
      </c>
    </row>
    <row r="112" spans="1:5" s="273" customFormat="1" ht="15.75" thickBot="1">
      <c r="A112" s="236" t="s">
        <v>52</v>
      </c>
      <c r="B112" s="237">
        <f>B87+B65</f>
        <v>1000</v>
      </c>
      <c r="C112" s="237">
        <f t="shared" ref="C112:E112" si="6">C87+C65</f>
        <v>2000</v>
      </c>
      <c r="D112" s="237">
        <f t="shared" si="6"/>
        <v>2000</v>
      </c>
      <c r="E112" s="237">
        <f t="shared" si="6"/>
        <v>2000</v>
      </c>
    </row>
    <row r="113" spans="1:8" s="273" customFormat="1" ht="24.75" thickBot="1">
      <c r="A113" s="238" t="s">
        <v>2517</v>
      </c>
      <c r="B113" s="240"/>
      <c r="C113" s="252">
        <f>C112/B112-1</f>
        <v>1</v>
      </c>
      <c r="D113" s="252">
        <f>D112/C112-1</f>
        <v>0</v>
      </c>
      <c r="E113" s="252">
        <f>E112/D112-1</f>
        <v>0</v>
      </c>
    </row>
    <row r="114" spans="1:8" s="273" customFormat="1" ht="15.75" thickBot="1">
      <c r="A114" s="248" t="s">
        <v>31</v>
      </c>
      <c r="B114" s="249">
        <f>IF(B94-B93=0,0,"Error")</f>
        <v>0</v>
      </c>
      <c r="C114" s="249">
        <f>IF(C94-C93=0,0,"Error")</f>
        <v>0</v>
      </c>
      <c r="D114" s="249">
        <f>IF(D94-D93=0,0,"Error")</f>
        <v>0</v>
      </c>
      <c r="E114" s="249">
        <f>IF(E94-E93=0,0,"Error")</f>
        <v>0</v>
      </c>
    </row>
    <row r="115" spans="1:8" s="273" customFormat="1" ht="24" customHeight="1" thickBot="1">
      <c r="A115" s="293" t="s">
        <v>350</v>
      </c>
      <c r="B115" s="237">
        <v>60</v>
      </c>
      <c r="C115" s="237">
        <v>60</v>
      </c>
      <c r="D115" s="237">
        <v>60</v>
      </c>
      <c r="E115" s="237">
        <v>60</v>
      </c>
    </row>
    <row r="116" spans="1:8" s="273" customFormat="1" ht="24" customHeight="1" thickBot="1">
      <c r="A116" s="293" t="s">
        <v>351</v>
      </c>
      <c r="B116" s="237">
        <v>4</v>
      </c>
      <c r="C116" s="237">
        <v>4</v>
      </c>
      <c r="D116" s="237">
        <v>4</v>
      </c>
      <c r="E116" s="237">
        <v>4</v>
      </c>
    </row>
    <row r="117" spans="1:8" s="273" customFormat="1" ht="15.75" thickBot="1">
      <c r="A117" s="265"/>
      <c r="B117" s="266"/>
      <c r="C117" s="266"/>
      <c r="D117" s="266"/>
      <c r="E117" s="266"/>
    </row>
    <row r="118" spans="1:8" s="273" customFormat="1" ht="15" customHeight="1">
      <c r="A118" s="1369" t="s">
        <v>339</v>
      </c>
      <c r="B118" s="202" t="s">
        <v>338</v>
      </c>
      <c r="C118" s="294" t="s">
        <v>2518</v>
      </c>
      <c r="G118" s="282"/>
      <c r="H118" s="282"/>
    </row>
    <row r="119" spans="1:8" s="273" customFormat="1" ht="15.75">
      <c r="A119" s="1370"/>
      <c r="B119" s="203" t="s">
        <v>337</v>
      </c>
      <c r="C119" s="295"/>
      <c r="G119" s="282"/>
      <c r="H119" s="282"/>
    </row>
    <row r="120" spans="1:8" s="273" customFormat="1" ht="19.5" customHeight="1" thickBot="1">
      <c r="A120" s="1371"/>
      <c r="B120" s="204" t="s">
        <v>336</v>
      </c>
      <c r="C120" s="296">
        <v>44420</v>
      </c>
      <c r="G120" s="282"/>
      <c r="H120" s="282"/>
    </row>
  </sheetData>
  <mergeCells count="42">
    <mergeCell ref="A118:A120"/>
    <mergeCell ref="B70:E70"/>
    <mergeCell ref="B71:E71"/>
    <mergeCell ref="B72:E72"/>
    <mergeCell ref="B73:E73"/>
    <mergeCell ref="A74:A75"/>
    <mergeCell ref="A82:E82"/>
    <mergeCell ref="A83:A84"/>
    <mergeCell ref="A88:A89"/>
    <mergeCell ref="B88:E89"/>
    <mergeCell ref="A90:A91"/>
    <mergeCell ref="B90:E91"/>
    <mergeCell ref="B51:E51"/>
    <mergeCell ref="A52:A53"/>
    <mergeCell ref="A60:E60"/>
    <mergeCell ref="A61:A62"/>
    <mergeCell ref="A66:A68"/>
    <mergeCell ref="B66:E68"/>
    <mergeCell ref="B50:E50"/>
    <mergeCell ref="A22:E22"/>
    <mergeCell ref="B23:E23"/>
    <mergeCell ref="B24:E24"/>
    <mergeCell ref="B25:E25"/>
    <mergeCell ref="A26:A27"/>
    <mergeCell ref="A34:E34"/>
    <mergeCell ref="A35:A36"/>
    <mergeCell ref="A46:E46"/>
    <mergeCell ref="A47:E47"/>
    <mergeCell ref="B48:E48"/>
    <mergeCell ref="B49:E49"/>
    <mergeCell ref="A21:E21"/>
    <mergeCell ref="A2:E2"/>
    <mergeCell ref="B4:E4"/>
    <mergeCell ref="B5:E5"/>
    <mergeCell ref="B6:E6"/>
    <mergeCell ref="B7:E7"/>
    <mergeCell ref="A8:E8"/>
    <mergeCell ref="A9:E11"/>
    <mergeCell ref="B12:E12"/>
    <mergeCell ref="A13:A14"/>
    <mergeCell ref="B17:E17"/>
    <mergeCell ref="A18:E1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598"/>
  <sheetViews>
    <sheetView workbookViewId="0">
      <selection activeCell="B10" sqref="B10"/>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1022</v>
      </c>
      <c r="E3" s="842"/>
      <c r="F3" s="842"/>
      <c r="G3" s="842"/>
      <c r="H3" s="4"/>
      <c r="I3" s="4"/>
      <c r="J3" s="4"/>
      <c r="K3" s="4"/>
    </row>
    <row r="4" spans="1:11" ht="14.1" customHeight="1">
      <c r="A4" s="4"/>
      <c r="B4" s="4"/>
      <c r="C4" s="16" t="s">
        <v>573</v>
      </c>
      <c r="D4" s="841" t="s">
        <v>545</v>
      </c>
      <c r="E4" s="842"/>
      <c r="F4" s="842"/>
      <c r="G4" s="842"/>
      <c r="H4" s="4"/>
      <c r="I4" s="4"/>
      <c r="J4" s="4"/>
      <c r="K4" s="4"/>
    </row>
    <row r="5" spans="1:11" ht="14.1" customHeight="1">
      <c r="A5" s="4"/>
      <c r="B5" s="4"/>
      <c r="C5" s="16" t="s">
        <v>0</v>
      </c>
      <c r="D5" s="841" t="s">
        <v>1086</v>
      </c>
      <c r="E5" s="842"/>
      <c r="F5" s="842"/>
      <c r="G5" s="842"/>
      <c r="H5" s="4"/>
      <c r="I5" s="4"/>
      <c r="J5" s="4"/>
      <c r="K5" s="4"/>
    </row>
    <row r="6" spans="1:11" ht="14.1" customHeight="1">
      <c r="A6" s="4"/>
      <c r="B6" s="4"/>
      <c r="C6" s="16" t="s">
        <v>1</v>
      </c>
      <c r="D6" s="841" t="s">
        <v>174</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46.5" customHeight="1">
      <c r="A9" s="4"/>
      <c r="B9" s="4"/>
      <c r="C9" s="835" t="s">
        <v>175</v>
      </c>
      <c r="D9" s="836"/>
      <c r="E9" s="836"/>
      <c r="F9" s="836"/>
      <c r="G9" s="836"/>
      <c r="H9" s="4"/>
      <c r="I9" s="4"/>
      <c r="J9" s="4"/>
      <c r="K9" s="4"/>
    </row>
    <row r="10" spans="1:11" ht="74.25" customHeight="1">
      <c r="A10" s="4"/>
      <c r="B10" s="4"/>
      <c r="C10" s="8" t="s">
        <v>5</v>
      </c>
      <c r="D10" s="829" t="s">
        <v>1085</v>
      </c>
      <c r="E10" s="830"/>
      <c r="F10" s="830"/>
      <c r="G10" s="830"/>
      <c r="H10" s="4"/>
      <c r="I10" s="4"/>
      <c r="J10" s="4"/>
      <c r="K10" s="4"/>
    </row>
    <row r="11" spans="1:11" ht="27.95" customHeight="1">
      <c r="A11" s="4"/>
      <c r="B11" s="4"/>
      <c r="C11" s="7" t="s">
        <v>6</v>
      </c>
      <c r="D11" s="23">
        <v>2021</v>
      </c>
      <c r="E11" s="23">
        <v>2022</v>
      </c>
      <c r="F11" s="23">
        <v>2023</v>
      </c>
      <c r="G11" s="23">
        <v>2024</v>
      </c>
      <c r="H11" s="4"/>
      <c r="I11" s="4"/>
      <c r="J11" s="4"/>
      <c r="K11" s="4"/>
    </row>
    <row r="12" spans="1:11" ht="14.1" customHeight="1">
      <c r="A12" s="4"/>
      <c r="B12" s="4"/>
      <c r="C12" s="15"/>
      <c r="D12" s="24" t="s">
        <v>7</v>
      </c>
      <c r="E12" s="24" t="s">
        <v>8</v>
      </c>
      <c r="F12" s="24" t="s">
        <v>8</v>
      </c>
      <c r="G12" s="24" t="s">
        <v>8</v>
      </c>
      <c r="H12" s="4"/>
      <c r="I12" s="4"/>
      <c r="J12" s="4"/>
      <c r="K12" s="4"/>
    </row>
    <row r="13" spans="1:11" ht="20.100000000000001" customHeight="1">
      <c r="A13" s="4"/>
      <c r="B13" s="4"/>
      <c r="C13" s="7" t="s">
        <v>444</v>
      </c>
      <c r="D13" s="25" t="s">
        <v>1059</v>
      </c>
      <c r="E13" s="25" t="s">
        <v>1058</v>
      </c>
      <c r="F13" s="25" t="s">
        <v>388</v>
      </c>
      <c r="G13" s="25" t="s">
        <v>1057</v>
      </c>
      <c r="H13" s="4"/>
      <c r="I13" s="4"/>
      <c r="J13" s="4"/>
      <c r="K13" s="4"/>
    </row>
    <row r="14" spans="1:11" ht="39.950000000000003" customHeight="1">
      <c r="A14" s="4"/>
      <c r="B14" s="4"/>
      <c r="C14" s="8" t="s">
        <v>303</v>
      </c>
      <c r="D14" s="829" t="s">
        <v>445</v>
      </c>
      <c r="E14" s="830"/>
      <c r="F14" s="830"/>
      <c r="G14" s="830"/>
      <c r="H14" s="4"/>
      <c r="I14" s="4"/>
      <c r="J14" s="4"/>
      <c r="K14" s="4"/>
    </row>
    <row r="15" spans="1:11" ht="27.95" customHeight="1">
      <c r="A15" s="4"/>
      <c r="B15" s="4"/>
      <c r="C15" s="7" t="s">
        <v>511</v>
      </c>
      <c r="D15" s="23">
        <v>2021</v>
      </c>
      <c r="E15" s="23">
        <v>2022</v>
      </c>
      <c r="F15" s="23">
        <v>2023</v>
      </c>
      <c r="G15" s="23">
        <v>2024</v>
      </c>
      <c r="H15" s="4"/>
      <c r="I15" s="4"/>
      <c r="J15" s="4"/>
      <c r="K15" s="4"/>
    </row>
    <row r="16" spans="1:11" ht="14.1" customHeight="1">
      <c r="A16" s="4"/>
      <c r="B16" s="4"/>
      <c r="C16" s="15"/>
      <c r="D16" s="24" t="s">
        <v>7</v>
      </c>
      <c r="E16" s="24" t="s">
        <v>8</v>
      </c>
      <c r="F16" s="24" t="s">
        <v>8</v>
      </c>
      <c r="G16" s="24" t="s">
        <v>8</v>
      </c>
      <c r="H16" s="4"/>
      <c r="I16" s="4"/>
      <c r="J16" s="4"/>
      <c r="K16" s="4"/>
    </row>
    <row r="17" spans="1:11" ht="14.1" customHeight="1">
      <c r="A17" s="4"/>
      <c r="B17" s="4"/>
      <c r="C17" s="7" t="s">
        <v>446</v>
      </c>
      <c r="D17" s="25" t="s">
        <v>648</v>
      </c>
      <c r="E17" s="25" t="s">
        <v>1055</v>
      </c>
      <c r="F17" s="25" t="s">
        <v>650</v>
      </c>
      <c r="G17" s="25" t="s">
        <v>1084</v>
      </c>
      <c r="H17" s="4"/>
      <c r="I17" s="4"/>
      <c r="J17" s="4"/>
      <c r="K17" s="4"/>
    </row>
    <row r="18" spans="1:11" ht="14.1" customHeight="1">
      <c r="A18" s="4"/>
      <c r="B18" s="4"/>
      <c r="C18" s="7" t="s">
        <v>447</v>
      </c>
      <c r="D18" s="25" t="s">
        <v>1055</v>
      </c>
      <c r="E18" s="25" t="s">
        <v>1058</v>
      </c>
      <c r="F18" s="25" t="s">
        <v>388</v>
      </c>
      <c r="G18" s="25" t="s">
        <v>1083</v>
      </c>
      <c r="H18" s="4"/>
      <c r="I18" s="4"/>
      <c r="J18" s="4"/>
      <c r="K18" s="4"/>
    </row>
    <row r="19" spans="1:11" ht="14.1" customHeight="1">
      <c r="A19" s="4"/>
      <c r="B19" s="4"/>
      <c r="C19" s="827" t="s">
        <v>347</v>
      </c>
      <c r="D19" s="828"/>
      <c r="E19" s="828"/>
      <c r="F19" s="828"/>
      <c r="G19" s="828"/>
      <c r="H19" s="4"/>
      <c r="I19" s="4"/>
      <c r="J19" s="4"/>
      <c r="K19" s="4"/>
    </row>
    <row r="20" spans="1:11" ht="14.1" customHeight="1">
      <c r="A20" s="4"/>
      <c r="B20" s="4"/>
      <c r="C20" s="22" t="s">
        <v>1082</v>
      </c>
      <c r="D20" s="827" t="s">
        <v>1081</v>
      </c>
      <c r="E20" s="828"/>
      <c r="F20" s="828"/>
      <c r="G20" s="828"/>
      <c r="H20" s="4"/>
      <c r="I20" s="4"/>
      <c r="J20" s="4"/>
      <c r="K20" s="4"/>
    </row>
    <row r="21" spans="1:11" ht="18" customHeight="1">
      <c r="A21" s="4"/>
      <c r="B21" s="4"/>
      <c r="C21" s="14" t="s">
        <v>484</v>
      </c>
      <c r="D21" s="825" t="s">
        <v>1080</v>
      </c>
      <c r="E21" s="826"/>
      <c r="F21" s="826"/>
      <c r="G21" s="826"/>
      <c r="H21" s="4"/>
      <c r="I21" s="4"/>
      <c r="J21" s="4"/>
      <c r="K21" s="4"/>
    </row>
    <row r="22" spans="1:11" ht="18" customHeight="1">
      <c r="A22" s="4"/>
      <c r="B22" s="4"/>
      <c r="C22" s="33" t="s">
        <v>482</v>
      </c>
      <c r="D22" s="821" t="s">
        <v>176</v>
      </c>
      <c r="E22" s="822"/>
      <c r="F22" s="822"/>
      <c r="G22" s="822"/>
      <c r="H22" s="4"/>
      <c r="I22" s="4"/>
      <c r="J22" s="4"/>
      <c r="K22" s="4"/>
    </row>
    <row r="23" spans="1:11" ht="18" customHeight="1">
      <c r="A23" s="4"/>
      <c r="B23" s="4"/>
      <c r="C23" s="33" t="s">
        <v>15</v>
      </c>
      <c r="D23" s="821" t="s">
        <v>178</v>
      </c>
      <c r="E23" s="822"/>
      <c r="F23" s="822"/>
      <c r="G23" s="822"/>
      <c r="H23" s="4"/>
      <c r="I23" s="4"/>
      <c r="J23" s="4"/>
      <c r="K23" s="4"/>
    </row>
    <row r="24" spans="1:11" ht="15" customHeight="1">
      <c r="A24" s="4"/>
      <c r="B24" s="4"/>
      <c r="C24" s="13"/>
      <c r="D24" s="27">
        <v>2021</v>
      </c>
      <c r="E24" s="27">
        <v>2022</v>
      </c>
      <c r="F24" s="27">
        <v>2023</v>
      </c>
      <c r="G24" s="27">
        <v>2024</v>
      </c>
      <c r="H24" s="4"/>
      <c r="I24" s="4"/>
      <c r="J24" s="4"/>
      <c r="K24" s="4"/>
    </row>
    <row r="25" spans="1:11" ht="15" customHeight="1">
      <c r="A25" s="4"/>
      <c r="B25" s="4"/>
      <c r="C25" s="12"/>
      <c r="D25" s="28" t="s">
        <v>7</v>
      </c>
      <c r="E25" s="28" t="s">
        <v>8</v>
      </c>
      <c r="F25" s="28" t="s">
        <v>8</v>
      </c>
      <c r="G25" s="28" t="s">
        <v>8</v>
      </c>
      <c r="H25" s="4"/>
      <c r="I25" s="4"/>
      <c r="J25" s="4"/>
      <c r="K25" s="4"/>
    </row>
    <row r="26" spans="1:11" ht="14.1" customHeight="1">
      <c r="A26" s="4"/>
      <c r="B26" s="4"/>
      <c r="C26" s="7" t="s">
        <v>16</v>
      </c>
      <c r="D26" s="25" t="s">
        <v>1006</v>
      </c>
      <c r="E26" s="25" t="s">
        <v>1006</v>
      </c>
      <c r="F26" s="25" t="s">
        <v>1006</v>
      </c>
      <c r="G26" s="25" t="s">
        <v>1006</v>
      </c>
      <c r="H26" s="4"/>
      <c r="I26" s="4"/>
      <c r="J26" s="4"/>
      <c r="K26" s="4"/>
    </row>
    <row r="27" spans="1:11" ht="14.1" customHeight="1">
      <c r="A27" s="4"/>
      <c r="B27" s="4"/>
      <c r="C27" s="7" t="s">
        <v>680</v>
      </c>
      <c r="D27" s="25" t="s">
        <v>1079</v>
      </c>
      <c r="E27" s="25" t="s">
        <v>1078</v>
      </c>
      <c r="F27" s="25" t="s">
        <v>1078</v>
      </c>
      <c r="G27" s="25" t="s">
        <v>1077</v>
      </c>
      <c r="H27" s="4"/>
      <c r="I27" s="4"/>
      <c r="J27" s="4"/>
      <c r="K27" s="4"/>
    </row>
    <row r="28" spans="1:11" ht="14.1" customHeight="1">
      <c r="A28" s="4"/>
      <c r="B28" s="4"/>
      <c r="C28" s="7" t="s">
        <v>676</v>
      </c>
      <c r="D28" s="25" t="s">
        <v>1076</v>
      </c>
      <c r="E28" s="25" t="s">
        <v>1075</v>
      </c>
      <c r="F28" s="25" t="s">
        <v>1075</v>
      </c>
      <c r="G28" s="25" t="s">
        <v>1074</v>
      </c>
      <c r="H28" s="4"/>
      <c r="I28" s="4"/>
      <c r="J28" s="4"/>
      <c r="K28" s="4"/>
    </row>
    <row r="29" spans="1:11" ht="14.1" customHeight="1">
      <c r="A29" s="4"/>
      <c r="B29" s="4"/>
      <c r="C29" s="7" t="s">
        <v>477</v>
      </c>
      <c r="D29" s="25" t="s">
        <v>450</v>
      </c>
      <c r="E29" s="25" t="s">
        <v>474</v>
      </c>
      <c r="F29" s="25" t="s">
        <v>474</v>
      </c>
      <c r="G29" s="25" t="s">
        <v>474</v>
      </c>
      <c r="H29" s="4"/>
      <c r="I29" s="4"/>
      <c r="J29" s="4"/>
      <c r="K29" s="4"/>
    </row>
    <row r="30" spans="1:11" ht="14.1" customHeight="1">
      <c r="A30" s="4"/>
      <c r="B30" s="4"/>
      <c r="C30" s="7" t="s">
        <v>476</v>
      </c>
      <c r="D30" s="25" t="s">
        <v>450</v>
      </c>
      <c r="E30" s="25" t="s">
        <v>1073</v>
      </c>
      <c r="F30" s="25" t="s">
        <v>474</v>
      </c>
      <c r="G30" s="25" t="s">
        <v>1072</v>
      </c>
      <c r="H30" s="4"/>
      <c r="I30" s="4"/>
      <c r="J30" s="4"/>
      <c r="K30" s="4"/>
    </row>
    <row r="31" spans="1:11" ht="14.1" customHeight="1">
      <c r="A31" s="4"/>
      <c r="B31" s="4"/>
      <c r="C31" s="7" t="s">
        <v>22</v>
      </c>
      <c r="D31" s="25" t="s">
        <v>450</v>
      </c>
      <c r="E31" s="25" t="s">
        <v>1073</v>
      </c>
      <c r="F31" s="25" t="s">
        <v>474</v>
      </c>
      <c r="G31" s="25" t="s">
        <v>1072</v>
      </c>
      <c r="H31" s="4"/>
      <c r="I31" s="4"/>
      <c r="J31" s="4"/>
      <c r="K31" s="4"/>
    </row>
    <row r="32" spans="1:11" ht="14.1" customHeight="1">
      <c r="A32" s="4"/>
      <c r="B32" s="4"/>
      <c r="C32" s="823" t="s">
        <v>473</v>
      </c>
      <c r="D32" s="824"/>
      <c r="E32" s="824"/>
      <c r="F32" s="824"/>
      <c r="G32" s="824"/>
      <c r="H32" s="4"/>
      <c r="I32" s="4"/>
      <c r="J32" s="4"/>
      <c r="K32" s="4"/>
    </row>
    <row r="33" spans="1:11" ht="14.1" customHeight="1">
      <c r="A33" s="4"/>
      <c r="B33" s="4"/>
      <c r="C33" s="13"/>
      <c r="D33" s="27">
        <v>2021</v>
      </c>
      <c r="E33" s="27">
        <v>2022</v>
      </c>
      <c r="F33" s="27">
        <v>2023</v>
      </c>
      <c r="G33" s="27">
        <v>2024</v>
      </c>
      <c r="H33" s="4"/>
      <c r="I33" s="4"/>
      <c r="J33" s="4"/>
      <c r="K33" s="4"/>
    </row>
    <row r="34" spans="1:11" ht="14.1" customHeight="1">
      <c r="A34" s="4"/>
      <c r="B34" s="4"/>
      <c r="C34" s="12"/>
      <c r="D34" s="28" t="s">
        <v>7</v>
      </c>
      <c r="E34" s="28" t="s">
        <v>8</v>
      </c>
      <c r="F34" s="28" t="s">
        <v>8</v>
      </c>
      <c r="G34" s="28" t="s">
        <v>8</v>
      </c>
      <c r="H34" s="4"/>
      <c r="I34" s="4"/>
      <c r="J34" s="4"/>
      <c r="K34" s="4"/>
    </row>
    <row r="35" spans="1:11" ht="14.1" customHeight="1">
      <c r="A35" s="4"/>
      <c r="B35" s="4"/>
      <c r="C35" s="11" t="s">
        <v>470</v>
      </c>
      <c r="D35" s="26">
        <v>0</v>
      </c>
      <c r="E35" s="26">
        <v>0</v>
      </c>
      <c r="F35" s="26">
        <v>0</v>
      </c>
      <c r="G35" s="26">
        <v>0</v>
      </c>
      <c r="H35" s="4"/>
      <c r="I35" s="4"/>
      <c r="J35" s="4"/>
      <c r="K35" s="4"/>
    </row>
    <row r="36" spans="1:11" ht="14.1" customHeight="1">
      <c r="A36" s="4"/>
      <c r="B36" s="4"/>
      <c r="C36" s="11" t="s">
        <v>459</v>
      </c>
      <c r="D36" s="26">
        <v>0</v>
      </c>
      <c r="E36" s="26">
        <v>0</v>
      </c>
      <c r="F36" s="26">
        <v>0</v>
      </c>
      <c r="G36" s="26">
        <v>0</v>
      </c>
      <c r="H36" s="4"/>
      <c r="I36" s="4"/>
      <c r="J36" s="4"/>
      <c r="K36" s="4"/>
    </row>
    <row r="37" spans="1:11" ht="14.1" customHeight="1">
      <c r="A37" s="4"/>
      <c r="B37" s="4"/>
      <c r="C37" s="11" t="s">
        <v>463</v>
      </c>
      <c r="D37" s="26">
        <v>0</v>
      </c>
      <c r="E37" s="26">
        <v>0</v>
      </c>
      <c r="F37" s="26">
        <v>0</v>
      </c>
      <c r="G37" s="26">
        <v>0</v>
      </c>
      <c r="H37" s="4"/>
      <c r="I37" s="4"/>
      <c r="J37" s="4"/>
      <c r="K37" s="4"/>
    </row>
    <row r="38" spans="1:11" ht="14.1" customHeight="1">
      <c r="A38" s="4"/>
      <c r="B38" s="4"/>
      <c r="C38" s="11" t="s">
        <v>469</v>
      </c>
      <c r="D38" s="26">
        <v>0</v>
      </c>
      <c r="E38" s="26">
        <v>0</v>
      </c>
      <c r="F38" s="26">
        <v>0</v>
      </c>
      <c r="G38" s="26">
        <v>0</v>
      </c>
      <c r="H38" s="4"/>
      <c r="I38" s="4"/>
      <c r="J38" s="4"/>
      <c r="K38" s="4"/>
    </row>
    <row r="39" spans="1:11" ht="14.1" customHeight="1">
      <c r="A39" s="4"/>
      <c r="B39" s="4"/>
      <c r="C39" s="11" t="s">
        <v>459</v>
      </c>
      <c r="D39" s="26">
        <v>0</v>
      </c>
      <c r="E39" s="26">
        <v>0</v>
      </c>
      <c r="F39" s="26">
        <v>0</v>
      </c>
      <c r="G39" s="26">
        <v>0</v>
      </c>
      <c r="H39" s="4"/>
      <c r="I39" s="4"/>
      <c r="J39" s="4"/>
      <c r="K39" s="4"/>
    </row>
    <row r="40" spans="1:11" ht="14.1" customHeight="1">
      <c r="A40" s="4"/>
      <c r="B40" s="4"/>
      <c r="C40" s="11" t="s">
        <v>463</v>
      </c>
      <c r="D40" s="26">
        <v>0</v>
      </c>
      <c r="E40" s="26">
        <v>0</v>
      </c>
      <c r="F40" s="26">
        <v>0</v>
      </c>
      <c r="G40" s="26">
        <v>0</v>
      </c>
      <c r="H40" s="4"/>
      <c r="I40" s="4"/>
      <c r="J40" s="4"/>
      <c r="K40" s="4"/>
    </row>
    <row r="41" spans="1:11" ht="14.1" customHeight="1">
      <c r="A41" s="4"/>
      <c r="B41" s="4"/>
      <c r="C41" s="11" t="s">
        <v>468</v>
      </c>
      <c r="D41" s="26">
        <v>0</v>
      </c>
      <c r="E41" s="26">
        <v>0</v>
      </c>
      <c r="F41" s="26">
        <v>0</v>
      </c>
      <c r="G41" s="26">
        <v>0</v>
      </c>
      <c r="H41" s="4"/>
      <c r="I41" s="4"/>
      <c r="J41" s="4"/>
      <c r="K41" s="4"/>
    </row>
    <row r="42" spans="1:11" ht="14.1" customHeight="1">
      <c r="A42" s="4"/>
      <c r="B42" s="4"/>
      <c r="C42" s="11" t="s">
        <v>459</v>
      </c>
      <c r="D42" s="26">
        <v>0</v>
      </c>
      <c r="E42" s="26">
        <v>0</v>
      </c>
      <c r="F42" s="26">
        <v>0</v>
      </c>
      <c r="G42" s="26">
        <v>0</v>
      </c>
      <c r="H42" s="4"/>
      <c r="I42" s="4"/>
      <c r="J42" s="4"/>
      <c r="K42" s="4"/>
    </row>
    <row r="43" spans="1:11" ht="14.1" customHeight="1">
      <c r="A43" s="4"/>
      <c r="B43" s="4"/>
      <c r="C43" s="11" t="s">
        <v>463</v>
      </c>
      <c r="D43" s="26">
        <v>0</v>
      </c>
      <c r="E43" s="26">
        <v>0</v>
      </c>
      <c r="F43" s="26">
        <v>0</v>
      </c>
      <c r="G43" s="26">
        <v>0</v>
      </c>
      <c r="H43" s="4"/>
      <c r="I43" s="4"/>
      <c r="J43" s="4"/>
      <c r="K43" s="4"/>
    </row>
    <row r="44" spans="1:11" ht="14.1" customHeight="1">
      <c r="A44" s="4"/>
      <c r="B44" s="4"/>
      <c r="C44" s="11" t="s">
        <v>467</v>
      </c>
      <c r="D44" s="26">
        <v>0</v>
      </c>
      <c r="E44" s="26">
        <v>0</v>
      </c>
      <c r="F44" s="26">
        <v>0</v>
      </c>
      <c r="G44" s="26">
        <v>0</v>
      </c>
      <c r="H44" s="4"/>
      <c r="I44" s="4"/>
      <c r="J44" s="4"/>
      <c r="K44" s="4"/>
    </row>
    <row r="45" spans="1:11" ht="14.1" customHeight="1">
      <c r="A45" s="4"/>
      <c r="B45" s="4"/>
      <c r="C45" s="11" t="s">
        <v>459</v>
      </c>
      <c r="D45" s="26">
        <v>0</v>
      </c>
      <c r="E45" s="26">
        <v>0</v>
      </c>
      <c r="F45" s="26">
        <v>0</v>
      </c>
      <c r="G45" s="26">
        <v>0</v>
      </c>
      <c r="H45" s="4"/>
      <c r="I45" s="4"/>
      <c r="J45" s="4"/>
      <c r="K45" s="4"/>
    </row>
    <row r="46" spans="1:11" ht="14.1" customHeight="1">
      <c r="A46" s="4"/>
      <c r="B46" s="4"/>
      <c r="C46" s="11" t="s">
        <v>463</v>
      </c>
      <c r="D46" s="26">
        <v>0</v>
      </c>
      <c r="E46" s="26">
        <v>0</v>
      </c>
      <c r="F46" s="26">
        <v>0</v>
      </c>
      <c r="G46" s="26">
        <v>0</v>
      </c>
      <c r="H46" s="4"/>
      <c r="I46" s="4"/>
      <c r="J46" s="4"/>
      <c r="K46" s="4"/>
    </row>
    <row r="47" spans="1:11" ht="14.1" customHeight="1">
      <c r="A47" s="4"/>
      <c r="B47" s="4"/>
      <c r="C47" s="11" t="s">
        <v>472</v>
      </c>
      <c r="D47" s="26">
        <v>190000000</v>
      </c>
      <c r="E47" s="26">
        <v>225000000</v>
      </c>
      <c r="F47" s="26">
        <v>225000000</v>
      </c>
      <c r="G47" s="26">
        <v>230000000</v>
      </c>
      <c r="H47" s="4"/>
      <c r="I47" s="4"/>
      <c r="J47" s="4"/>
      <c r="K47" s="4"/>
    </row>
    <row r="48" spans="1:11" ht="14.1" customHeight="1">
      <c r="A48" s="4"/>
      <c r="B48" s="4"/>
      <c r="C48" s="11" t="s">
        <v>459</v>
      </c>
      <c r="D48" s="26">
        <v>190000000</v>
      </c>
      <c r="E48" s="26">
        <v>225000000</v>
      </c>
      <c r="F48" s="26">
        <v>225000000</v>
      </c>
      <c r="G48" s="26">
        <v>230000000</v>
      </c>
      <c r="H48" s="4"/>
      <c r="I48" s="4"/>
      <c r="J48" s="4"/>
      <c r="K48" s="4"/>
    </row>
    <row r="49" spans="1:11" ht="14.1" customHeight="1">
      <c r="A49" s="4"/>
      <c r="B49" s="4"/>
      <c r="C49" s="11" t="s">
        <v>463</v>
      </c>
      <c r="D49" s="26">
        <v>0</v>
      </c>
      <c r="E49" s="26">
        <v>0</v>
      </c>
      <c r="F49" s="26">
        <v>0</v>
      </c>
      <c r="G49" s="26">
        <v>0</v>
      </c>
      <c r="H49" s="4"/>
      <c r="I49" s="4"/>
      <c r="J49" s="4"/>
      <c r="K49" s="4"/>
    </row>
    <row r="50" spans="1:11" ht="14.1" customHeight="1">
      <c r="A50" s="4"/>
      <c r="B50" s="4"/>
      <c r="C50" s="11" t="s">
        <v>465</v>
      </c>
      <c r="D50" s="26">
        <v>0</v>
      </c>
      <c r="E50" s="26">
        <v>0</v>
      </c>
      <c r="F50" s="26">
        <v>0</v>
      </c>
      <c r="G50" s="26">
        <v>0</v>
      </c>
      <c r="H50" s="4"/>
      <c r="I50" s="4"/>
      <c r="J50" s="4"/>
      <c r="K50" s="4"/>
    </row>
    <row r="51" spans="1:11" ht="14.1" customHeight="1">
      <c r="A51" s="4"/>
      <c r="B51" s="4"/>
      <c r="C51" s="11" t="s">
        <v>459</v>
      </c>
      <c r="D51" s="26">
        <v>0</v>
      </c>
      <c r="E51" s="26">
        <v>0</v>
      </c>
      <c r="F51" s="26">
        <v>0</v>
      </c>
      <c r="G51" s="26">
        <v>0</v>
      </c>
      <c r="H51" s="4"/>
      <c r="I51" s="4"/>
      <c r="J51" s="4"/>
      <c r="K51" s="4"/>
    </row>
    <row r="52" spans="1:11" ht="14.1" customHeight="1">
      <c r="A52" s="4"/>
      <c r="B52" s="4"/>
      <c r="C52" s="11" t="s">
        <v>463</v>
      </c>
      <c r="D52" s="26">
        <v>0</v>
      </c>
      <c r="E52" s="26">
        <v>0</v>
      </c>
      <c r="F52" s="26">
        <v>0</v>
      </c>
      <c r="G52" s="26">
        <v>0</v>
      </c>
      <c r="H52" s="4"/>
      <c r="I52" s="4"/>
      <c r="J52" s="4"/>
      <c r="K52" s="4"/>
    </row>
    <row r="53" spans="1:11" ht="14.1" customHeight="1">
      <c r="A53" s="4"/>
      <c r="B53" s="4"/>
      <c r="C53" s="11" t="s">
        <v>464</v>
      </c>
      <c r="D53" s="26">
        <v>0</v>
      </c>
      <c r="E53" s="26">
        <v>0</v>
      </c>
      <c r="F53" s="26">
        <v>0</v>
      </c>
      <c r="G53" s="26">
        <v>0</v>
      </c>
      <c r="H53" s="4"/>
      <c r="I53" s="4"/>
      <c r="J53" s="4"/>
      <c r="K53" s="4"/>
    </row>
    <row r="54" spans="1:11" ht="14.1" customHeight="1">
      <c r="A54" s="4"/>
      <c r="B54" s="4"/>
      <c r="C54" s="11" t="s">
        <v>459</v>
      </c>
      <c r="D54" s="26">
        <v>0</v>
      </c>
      <c r="E54" s="26">
        <v>0</v>
      </c>
      <c r="F54" s="26">
        <v>0</v>
      </c>
      <c r="G54" s="26">
        <v>0</v>
      </c>
      <c r="H54" s="4"/>
      <c r="I54" s="4"/>
      <c r="J54" s="4"/>
      <c r="K54" s="4"/>
    </row>
    <row r="55" spans="1:11" ht="14.1" customHeight="1">
      <c r="A55" s="4"/>
      <c r="B55" s="4"/>
      <c r="C55" s="11" t="s">
        <v>463</v>
      </c>
      <c r="D55" s="26">
        <v>0</v>
      </c>
      <c r="E55" s="26">
        <v>0</v>
      </c>
      <c r="F55" s="26">
        <v>0</v>
      </c>
      <c r="G55" s="26">
        <v>0</v>
      </c>
      <c r="H55" s="4"/>
      <c r="I55" s="4"/>
      <c r="J55" s="4"/>
      <c r="K55" s="4"/>
    </row>
    <row r="56" spans="1:11" ht="14.1" customHeight="1">
      <c r="A56" s="4"/>
      <c r="B56" s="4"/>
      <c r="C56" s="11" t="s">
        <v>462</v>
      </c>
      <c r="D56" s="26">
        <v>0</v>
      </c>
      <c r="E56" s="26">
        <v>0</v>
      </c>
      <c r="F56" s="26">
        <v>0</v>
      </c>
      <c r="G56" s="26">
        <v>0</v>
      </c>
      <c r="H56" s="4"/>
      <c r="I56" s="4"/>
      <c r="J56" s="4"/>
      <c r="K56" s="4"/>
    </row>
    <row r="57" spans="1:11" ht="14.1" customHeight="1">
      <c r="A57" s="4"/>
      <c r="B57" s="4"/>
      <c r="C57" s="11" t="s">
        <v>459</v>
      </c>
      <c r="D57" s="26">
        <v>0</v>
      </c>
      <c r="E57" s="26">
        <v>0</v>
      </c>
      <c r="F57" s="26">
        <v>0</v>
      </c>
      <c r="G57" s="26">
        <v>0</v>
      </c>
      <c r="H57" s="4"/>
      <c r="I57" s="4"/>
      <c r="J57" s="4"/>
      <c r="K57" s="4"/>
    </row>
    <row r="58" spans="1:11" ht="14.1" customHeight="1">
      <c r="A58" s="4"/>
      <c r="B58" s="4"/>
      <c r="C58" s="11" t="s">
        <v>458</v>
      </c>
      <c r="D58" s="26">
        <v>0</v>
      </c>
      <c r="E58" s="26">
        <v>0</v>
      </c>
      <c r="F58" s="26">
        <v>0</v>
      </c>
      <c r="G58" s="26">
        <v>0</v>
      </c>
      <c r="H58" s="4"/>
      <c r="I58" s="4"/>
      <c r="J58" s="4"/>
      <c r="K58" s="4"/>
    </row>
    <row r="59" spans="1:11" ht="14.1" customHeight="1">
      <c r="A59" s="4"/>
      <c r="B59" s="4"/>
      <c r="C59" s="11" t="s">
        <v>457</v>
      </c>
      <c r="D59" s="26">
        <v>0</v>
      </c>
      <c r="E59" s="26">
        <v>0</v>
      </c>
      <c r="F59" s="26">
        <v>0</v>
      </c>
      <c r="G59" s="26">
        <v>0</v>
      </c>
      <c r="H59" s="4"/>
      <c r="I59" s="4"/>
      <c r="J59" s="4"/>
      <c r="K59" s="4"/>
    </row>
    <row r="60" spans="1:11" ht="14.1" customHeight="1">
      <c r="A60" s="4"/>
      <c r="B60" s="4"/>
      <c r="C60" s="11" t="s">
        <v>456</v>
      </c>
      <c r="D60" s="26">
        <v>0</v>
      </c>
      <c r="E60" s="26">
        <v>0</v>
      </c>
      <c r="F60" s="26">
        <v>0</v>
      </c>
      <c r="G60" s="26">
        <v>0</v>
      </c>
      <c r="H60" s="4"/>
      <c r="I60" s="4"/>
      <c r="J60" s="4"/>
      <c r="K60" s="4"/>
    </row>
    <row r="61" spans="1:11" ht="14.1" customHeight="1">
      <c r="A61" s="4"/>
      <c r="B61" s="4"/>
      <c r="C61" s="11" t="s">
        <v>455</v>
      </c>
      <c r="D61" s="26">
        <v>0</v>
      </c>
      <c r="E61" s="26">
        <v>0</v>
      </c>
      <c r="F61" s="26">
        <v>0</v>
      </c>
      <c r="G61" s="26">
        <v>0</v>
      </c>
      <c r="H61" s="4"/>
      <c r="I61" s="4"/>
      <c r="J61" s="4"/>
      <c r="K61" s="4"/>
    </row>
    <row r="62" spans="1:11" ht="14.1" customHeight="1">
      <c r="A62" s="4"/>
      <c r="B62" s="4"/>
      <c r="C62" s="11" t="s">
        <v>461</v>
      </c>
      <c r="D62" s="26">
        <v>0</v>
      </c>
      <c r="E62" s="26">
        <v>0</v>
      </c>
      <c r="F62" s="26">
        <v>0</v>
      </c>
      <c r="G62" s="26">
        <v>0</v>
      </c>
      <c r="H62" s="4"/>
      <c r="I62" s="4"/>
      <c r="J62" s="4"/>
      <c r="K62" s="4"/>
    </row>
    <row r="63" spans="1:11" ht="14.1" customHeight="1">
      <c r="A63" s="4"/>
      <c r="B63" s="4"/>
      <c r="C63" s="11" t="s">
        <v>459</v>
      </c>
      <c r="D63" s="26">
        <v>0</v>
      </c>
      <c r="E63" s="26">
        <v>0</v>
      </c>
      <c r="F63" s="26">
        <v>0</v>
      </c>
      <c r="G63" s="26">
        <v>0</v>
      </c>
      <c r="H63" s="4"/>
      <c r="I63" s="4"/>
      <c r="J63" s="4"/>
      <c r="K63" s="4"/>
    </row>
    <row r="64" spans="1:11" ht="14.1" customHeight="1">
      <c r="A64" s="4"/>
      <c r="B64" s="4"/>
      <c r="C64" s="11" t="s">
        <v>458</v>
      </c>
      <c r="D64" s="26">
        <v>0</v>
      </c>
      <c r="E64" s="26">
        <v>0</v>
      </c>
      <c r="F64" s="26">
        <v>0</v>
      </c>
      <c r="G64" s="26">
        <v>0</v>
      </c>
      <c r="H64" s="4"/>
      <c r="I64" s="4"/>
      <c r="J64" s="4"/>
      <c r="K64" s="4"/>
    </row>
    <row r="65" spans="1:11" ht="14.1" customHeight="1">
      <c r="A65" s="4"/>
      <c r="B65" s="4"/>
      <c r="C65" s="11" t="s">
        <v>457</v>
      </c>
      <c r="D65" s="26">
        <v>0</v>
      </c>
      <c r="E65" s="26">
        <v>0</v>
      </c>
      <c r="F65" s="26">
        <v>0</v>
      </c>
      <c r="G65" s="26">
        <v>0</v>
      </c>
      <c r="H65" s="4"/>
      <c r="I65" s="4"/>
      <c r="J65" s="4"/>
      <c r="K65" s="4"/>
    </row>
    <row r="66" spans="1:11" ht="14.1" customHeight="1">
      <c r="A66" s="4"/>
      <c r="B66" s="4"/>
      <c r="C66" s="11" t="s">
        <v>456</v>
      </c>
      <c r="D66" s="26">
        <v>0</v>
      </c>
      <c r="E66" s="26">
        <v>0</v>
      </c>
      <c r="F66" s="26">
        <v>0</v>
      </c>
      <c r="G66" s="26">
        <v>0</v>
      </c>
      <c r="H66" s="4"/>
      <c r="I66" s="4"/>
      <c r="J66" s="4"/>
      <c r="K66" s="4"/>
    </row>
    <row r="67" spans="1:11" ht="14.1" customHeight="1">
      <c r="A67" s="4"/>
      <c r="B67" s="4"/>
      <c r="C67" s="11" t="s">
        <v>455</v>
      </c>
      <c r="D67" s="26">
        <v>0</v>
      </c>
      <c r="E67" s="26">
        <v>0</v>
      </c>
      <c r="F67" s="26">
        <v>0</v>
      </c>
      <c r="G67" s="26">
        <v>0</v>
      </c>
      <c r="H67" s="4"/>
      <c r="I67" s="4"/>
      <c r="J67" s="4"/>
      <c r="K67" s="4"/>
    </row>
    <row r="68" spans="1:11" ht="14.1" customHeight="1">
      <c r="A68" s="4"/>
      <c r="B68" s="4"/>
      <c r="C68" s="11" t="s">
        <v>460</v>
      </c>
      <c r="D68" s="26">
        <v>0</v>
      </c>
      <c r="E68" s="26">
        <v>0</v>
      </c>
      <c r="F68" s="26">
        <v>0</v>
      </c>
      <c r="G68" s="26">
        <v>0</v>
      </c>
      <c r="H68" s="4"/>
      <c r="I68" s="4"/>
      <c r="J68" s="4"/>
      <c r="K68" s="4"/>
    </row>
    <row r="69" spans="1:11" ht="14.1" customHeight="1">
      <c r="A69" s="4"/>
      <c r="B69" s="4"/>
      <c r="C69" s="11" t="s">
        <v>459</v>
      </c>
      <c r="D69" s="26">
        <v>0</v>
      </c>
      <c r="E69" s="26">
        <v>0</v>
      </c>
      <c r="F69" s="26">
        <v>0</v>
      </c>
      <c r="G69" s="26">
        <v>0</v>
      </c>
      <c r="H69" s="4"/>
      <c r="I69" s="4"/>
      <c r="J69" s="4"/>
      <c r="K69" s="4"/>
    </row>
    <row r="70" spans="1:11" ht="14.1" customHeight="1">
      <c r="A70" s="4"/>
      <c r="B70" s="4"/>
      <c r="C70" s="11" t="s">
        <v>458</v>
      </c>
      <c r="D70" s="26">
        <v>0</v>
      </c>
      <c r="E70" s="26">
        <v>0</v>
      </c>
      <c r="F70" s="26">
        <v>0</v>
      </c>
      <c r="G70" s="26">
        <v>0</v>
      </c>
      <c r="H70" s="4"/>
      <c r="I70" s="4"/>
      <c r="J70" s="4"/>
      <c r="K70" s="4"/>
    </row>
    <row r="71" spans="1:11" ht="14.1" customHeight="1">
      <c r="A71" s="4"/>
      <c r="B71" s="4"/>
      <c r="C71" s="11" t="s">
        <v>457</v>
      </c>
      <c r="D71" s="26">
        <v>0</v>
      </c>
      <c r="E71" s="26">
        <v>0</v>
      </c>
      <c r="F71" s="26">
        <v>0</v>
      </c>
      <c r="G71" s="26">
        <v>0</v>
      </c>
      <c r="H71" s="4"/>
      <c r="I71" s="4"/>
      <c r="J71" s="4"/>
      <c r="K71" s="4"/>
    </row>
    <row r="72" spans="1:11" ht="14.1" customHeight="1">
      <c r="A72" s="4"/>
      <c r="B72" s="4"/>
      <c r="C72" s="11" t="s">
        <v>456</v>
      </c>
      <c r="D72" s="26">
        <v>0</v>
      </c>
      <c r="E72" s="26">
        <v>0</v>
      </c>
      <c r="F72" s="26">
        <v>0</v>
      </c>
      <c r="G72" s="26">
        <v>0</v>
      </c>
      <c r="H72" s="4"/>
      <c r="I72" s="4"/>
      <c r="J72" s="4"/>
      <c r="K72" s="4"/>
    </row>
    <row r="73" spans="1:11" ht="14.1" customHeight="1">
      <c r="A73" s="4"/>
      <c r="B73" s="4"/>
      <c r="C73" s="11" t="s">
        <v>455</v>
      </c>
      <c r="D73" s="26">
        <v>0</v>
      </c>
      <c r="E73" s="26">
        <v>0</v>
      </c>
      <c r="F73" s="26">
        <v>0</v>
      </c>
      <c r="G73" s="26">
        <v>0</v>
      </c>
      <c r="H73" s="4"/>
      <c r="I73" s="4"/>
      <c r="J73" s="4"/>
      <c r="K73" s="4"/>
    </row>
    <row r="74" spans="1:11" ht="14.1" customHeight="1">
      <c r="A74" s="4"/>
      <c r="B74" s="4"/>
      <c r="C74" s="11" t="s">
        <v>454</v>
      </c>
      <c r="D74" s="26">
        <v>0</v>
      </c>
      <c r="E74" s="26">
        <v>0</v>
      </c>
      <c r="F74" s="26">
        <v>0</v>
      </c>
      <c r="G74" s="26">
        <v>0</v>
      </c>
      <c r="H74" s="4"/>
      <c r="I74" s="4"/>
      <c r="J74" s="4"/>
      <c r="K74" s="4"/>
    </row>
    <row r="75" spans="1:11" ht="14.1" customHeight="1">
      <c r="A75" s="4"/>
      <c r="B75" s="4"/>
      <c r="C75" s="11" t="s">
        <v>453</v>
      </c>
      <c r="D75" s="26">
        <v>0</v>
      </c>
      <c r="E75" s="26">
        <v>0</v>
      </c>
      <c r="F75" s="26">
        <v>0</v>
      </c>
      <c r="G75" s="26">
        <v>0</v>
      </c>
      <c r="H75" s="4"/>
      <c r="I75" s="4"/>
      <c r="J75" s="4"/>
      <c r="K75" s="4"/>
    </row>
    <row r="76" spans="1:11" ht="14.1" customHeight="1">
      <c r="A76" s="4"/>
      <c r="B76" s="4"/>
      <c r="C76" s="10" t="s">
        <v>165</v>
      </c>
      <c r="D76" s="26">
        <v>190000000</v>
      </c>
      <c r="E76" s="26">
        <v>225000000</v>
      </c>
      <c r="F76" s="26">
        <v>225000000</v>
      </c>
      <c r="G76" s="26">
        <v>230000000</v>
      </c>
      <c r="H76" s="4"/>
      <c r="I76" s="4"/>
      <c r="J76" s="4"/>
      <c r="K76" s="4"/>
    </row>
    <row r="77" spans="1:11" ht="27" customHeight="1">
      <c r="A77" s="4"/>
      <c r="B77" s="4"/>
      <c r="C77" s="14" t="s">
        <v>484</v>
      </c>
      <c r="D77" s="825" t="s">
        <v>1071</v>
      </c>
      <c r="E77" s="826"/>
      <c r="F77" s="826"/>
      <c r="G77" s="826"/>
      <c r="H77" s="4"/>
      <c r="I77" s="4"/>
      <c r="J77" s="4"/>
      <c r="K77" s="4"/>
    </row>
    <row r="78" spans="1:11" ht="27" customHeight="1">
      <c r="A78" s="4"/>
      <c r="B78" s="4"/>
      <c r="C78" s="33" t="s">
        <v>482</v>
      </c>
      <c r="D78" s="821" t="s">
        <v>177</v>
      </c>
      <c r="E78" s="822"/>
      <c r="F78" s="822"/>
      <c r="G78" s="822"/>
      <c r="H78" s="4"/>
      <c r="I78" s="4"/>
      <c r="J78" s="4"/>
      <c r="K78" s="4"/>
    </row>
    <row r="79" spans="1:11" ht="27" customHeight="1">
      <c r="A79" s="4"/>
      <c r="B79" s="4"/>
      <c r="C79" s="33" t="s">
        <v>15</v>
      </c>
      <c r="D79" s="821" t="s">
        <v>178</v>
      </c>
      <c r="E79" s="822"/>
      <c r="F79" s="822"/>
      <c r="G79" s="822"/>
      <c r="H79" s="4"/>
      <c r="I79" s="4"/>
      <c r="J79" s="4"/>
      <c r="K79" s="4"/>
    </row>
    <row r="80" spans="1:11" ht="15" customHeight="1">
      <c r="A80" s="4"/>
      <c r="B80" s="4"/>
      <c r="C80" s="13"/>
      <c r="D80" s="27">
        <v>2021</v>
      </c>
      <c r="E80" s="27">
        <v>2022</v>
      </c>
      <c r="F80" s="27">
        <v>2023</v>
      </c>
      <c r="G80" s="27">
        <v>2024</v>
      </c>
      <c r="H80" s="4"/>
      <c r="I80" s="4"/>
      <c r="J80" s="4"/>
      <c r="K80" s="4"/>
    </row>
    <row r="81" spans="1:11" ht="15" customHeight="1">
      <c r="A81" s="4"/>
      <c r="B81" s="4"/>
      <c r="C81" s="12"/>
      <c r="D81" s="28" t="s">
        <v>7</v>
      </c>
      <c r="E81" s="28" t="s">
        <v>8</v>
      </c>
      <c r="F81" s="28" t="s">
        <v>8</v>
      </c>
      <c r="G81" s="28" t="s">
        <v>8</v>
      </c>
      <c r="H81" s="4"/>
      <c r="I81" s="4"/>
      <c r="J81" s="4"/>
      <c r="K81" s="4"/>
    </row>
    <row r="82" spans="1:11" ht="14.1" customHeight="1">
      <c r="A82" s="4"/>
      <c r="B82" s="4"/>
      <c r="C82" s="7" t="s">
        <v>16</v>
      </c>
      <c r="D82" s="25" t="s">
        <v>1070</v>
      </c>
      <c r="E82" s="25" t="s">
        <v>1070</v>
      </c>
      <c r="F82" s="25" t="s">
        <v>1070</v>
      </c>
      <c r="G82" s="25" t="s">
        <v>1070</v>
      </c>
      <c r="H82" s="4"/>
      <c r="I82" s="4"/>
      <c r="J82" s="4"/>
      <c r="K82" s="4"/>
    </row>
    <row r="83" spans="1:11" ht="14.1" customHeight="1">
      <c r="A83" s="4"/>
      <c r="B83" s="4"/>
      <c r="C83" s="7" t="s">
        <v>680</v>
      </c>
      <c r="D83" s="25" t="s">
        <v>1069</v>
      </c>
      <c r="E83" s="25" t="s">
        <v>1068</v>
      </c>
      <c r="F83" s="25" t="s">
        <v>1068</v>
      </c>
      <c r="G83" s="25" t="s">
        <v>1067</v>
      </c>
      <c r="H83" s="4"/>
      <c r="I83" s="4"/>
      <c r="J83" s="4"/>
      <c r="K83" s="4"/>
    </row>
    <row r="84" spans="1:11" ht="14.1" customHeight="1">
      <c r="A84" s="4"/>
      <c r="B84" s="4"/>
      <c r="C84" s="7" t="s">
        <v>676</v>
      </c>
      <c r="D84" s="25" t="s">
        <v>1066</v>
      </c>
      <c r="E84" s="25" t="s">
        <v>1065</v>
      </c>
      <c r="F84" s="25" t="s">
        <v>1065</v>
      </c>
      <c r="G84" s="25" t="s">
        <v>1064</v>
      </c>
      <c r="H84" s="4"/>
      <c r="I84" s="4"/>
      <c r="J84" s="4"/>
      <c r="K84" s="4"/>
    </row>
    <row r="85" spans="1:11" ht="14.1" customHeight="1">
      <c r="A85" s="4"/>
      <c r="B85" s="4"/>
      <c r="C85" s="7" t="s">
        <v>477</v>
      </c>
      <c r="D85" s="25" t="s">
        <v>450</v>
      </c>
      <c r="E85" s="25" t="s">
        <v>474</v>
      </c>
      <c r="F85" s="25" t="s">
        <v>474</v>
      </c>
      <c r="G85" s="25" t="s">
        <v>474</v>
      </c>
      <c r="H85" s="4"/>
      <c r="I85" s="4"/>
      <c r="J85" s="4"/>
      <c r="K85" s="4"/>
    </row>
    <row r="86" spans="1:11" ht="14.1" customHeight="1">
      <c r="A86" s="4"/>
      <c r="B86" s="4"/>
      <c r="C86" s="7" t="s">
        <v>476</v>
      </c>
      <c r="D86" s="25" t="s">
        <v>450</v>
      </c>
      <c r="E86" s="25" t="s">
        <v>1063</v>
      </c>
      <c r="F86" s="25" t="s">
        <v>474</v>
      </c>
      <c r="G86" s="25" t="s">
        <v>1062</v>
      </c>
      <c r="H86" s="4"/>
      <c r="I86" s="4"/>
      <c r="J86" s="4"/>
      <c r="K86" s="4"/>
    </row>
    <row r="87" spans="1:11" ht="14.1" customHeight="1">
      <c r="A87" s="4"/>
      <c r="B87" s="4"/>
      <c r="C87" s="7" t="s">
        <v>22</v>
      </c>
      <c r="D87" s="25" t="s">
        <v>450</v>
      </c>
      <c r="E87" s="25" t="s">
        <v>1063</v>
      </c>
      <c r="F87" s="25" t="s">
        <v>474</v>
      </c>
      <c r="G87" s="25" t="s">
        <v>1062</v>
      </c>
      <c r="H87" s="4"/>
      <c r="I87" s="4"/>
      <c r="J87" s="4"/>
      <c r="K87" s="4"/>
    </row>
    <row r="88" spans="1:11" ht="14.1" customHeight="1">
      <c r="A88" s="4"/>
      <c r="B88" s="4"/>
      <c r="C88" s="823" t="s">
        <v>473</v>
      </c>
      <c r="D88" s="824"/>
      <c r="E88" s="824"/>
      <c r="F88" s="824"/>
      <c r="G88" s="824"/>
      <c r="H88" s="4"/>
      <c r="I88" s="4"/>
      <c r="J88" s="4"/>
      <c r="K88" s="4"/>
    </row>
    <row r="89" spans="1:11" ht="14.1" customHeight="1">
      <c r="A89" s="4"/>
      <c r="B89" s="4"/>
      <c r="C89" s="13"/>
      <c r="D89" s="27">
        <v>2021</v>
      </c>
      <c r="E89" s="27">
        <v>2022</v>
      </c>
      <c r="F89" s="27">
        <v>2023</v>
      </c>
      <c r="G89" s="27">
        <v>2024</v>
      </c>
      <c r="H89" s="4"/>
      <c r="I89" s="4"/>
      <c r="J89" s="4"/>
      <c r="K89" s="4"/>
    </row>
    <row r="90" spans="1:11" ht="14.1" customHeight="1">
      <c r="A90" s="4"/>
      <c r="B90" s="4"/>
      <c r="C90" s="12"/>
      <c r="D90" s="28" t="s">
        <v>7</v>
      </c>
      <c r="E90" s="28" t="s">
        <v>8</v>
      </c>
      <c r="F90" s="28" t="s">
        <v>8</v>
      </c>
      <c r="G90" s="28" t="s">
        <v>8</v>
      </c>
      <c r="H90" s="4"/>
      <c r="I90" s="4"/>
      <c r="J90" s="4"/>
      <c r="K90" s="4"/>
    </row>
    <row r="91" spans="1:11" ht="14.1" customHeight="1">
      <c r="A91" s="4"/>
      <c r="B91" s="4"/>
      <c r="C91" s="11" t="s">
        <v>470</v>
      </c>
      <c r="D91" s="26">
        <v>0</v>
      </c>
      <c r="E91" s="26">
        <v>0</v>
      </c>
      <c r="F91" s="26">
        <v>0</v>
      </c>
      <c r="G91" s="26">
        <v>0</v>
      </c>
      <c r="H91" s="4"/>
      <c r="I91" s="4"/>
      <c r="J91" s="4"/>
      <c r="K91" s="4"/>
    </row>
    <row r="92" spans="1:11" ht="14.1" customHeight="1">
      <c r="A92" s="4"/>
      <c r="B92" s="4"/>
      <c r="C92" s="11" t="s">
        <v>459</v>
      </c>
      <c r="D92" s="26">
        <v>0</v>
      </c>
      <c r="E92" s="26">
        <v>0</v>
      </c>
      <c r="F92" s="26">
        <v>0</v>
      </c>
      <c r="G92" s="26">
        <v>0</v>
      </c>
      <c r="H92" s="4"/>
      <c r="I92" s="4"/>
      <c r="J92" s="4"/>
      <c r="K92" s="4"/>
    </row>
    <row r="93" spans="1:11" ht="14.1" customHeight="1">
      <c r="A93" s="4"/>
      <c r="B93" s="4"/>
      <c r="C93" s="11" t="s">
        <v>463</v>
      </c>
      <c r="D93" s="26">
        <v>0</v>
      </c>
      <c r="E93" s="26">
        <v>0</v>
      </c>
      <c r="F93" s="26">
        <v>0</v>
      </c>
      <c r="G93" s="26">
        <v>0</v>
      </c>
      <c r="H93" s="4"/>
      <c r="I93" s="4"/>
      <c r="J93" s="4"/>
      <c r="K93" s="4"/>
    </row>
    <row r="94" spans="1:11" ht="14.1" customHeight="1">
      <c r="A94" s="4"/>
      <c r="B94" s="4"/>
      <c r="C94" s="11" t="s">
        <v>469</v>
      </c>
      <c r="D94" s="26">
        <v>0</v>
      </c>
      <c r="E94" s="26">
        <v>0</v>
      </c>
      <c r="F94" s="26">
        <v>0</v>
      </c>
      <c r="G94" s="26">
        <v>0</v>
      </c>
      <c r="H94" s="4"/>
      <c r="I94" s="4"/>
      <c r="J94" s="4"/>
      <c r="K94" s="4"/>
    </row>
    <row r="95" spans="1:11" ht="14.1" customHeight="1">
      <c r="A95" s="4"/>
      <c r="B95" s="4"/>
      <c r="C95" s="11" t="s">
        <v>459</v>
      </c>
      <c r="D95" s="26">
        <v>0</v>
      </c>
      <c r="E95" s="26">
        <v>0</v>
      </c>
      <c r="F95" s="26">
        <v>0</v>
      </c>
      <c r="G95" s="26">
        <v>0</v>
      </c>
      <c r="H95" s="4"/>
      <c r="I95" s="4"/>
      <c r="J95" s="4"/>
      <c r="K95" s="4"/>
    </row>
    <row r="96" spans="1:11" ht="14.1" customHeight="1">
      <c r="A96" s="4"/>
      <c r="B96" s="4"/>
      <c r="C96" s="11" t="s">
        <v>463</v>
      </c>
      <c r="D96" s="26">
        <v>0</v>
      </c>
      <c r="E96" s="26">
        <v>0</v>
      </c>
      <c r="F96" s="26">
        <v>0</v>
      </c>
      <c r="G96" s="26">
        <v>0</v>
      </c>
      <c r="H96" s="4"/>
      <c r="I96" s="4"/>
      <c r="J96" s="4"/>
      <c r="K96" s="4"/>
    </row>
    <row r="97" spans="1:11" ht="14.1" customHeight="1">
      <c r="A97" s="4"/>
      <c r="B97" s="4"/>
      <c r="C97" s="11" t="s">
        <v>468</v>
      </c>
      <c r="D97" s="26">
        <v>0</v>
      </c>
      <c r="E97" s="26">
        <v>0</v>
      </c>
      <c r="F97" s="26">
        <v>0</v>
      </c>
      <c r="G97" s="26">
        <v>0</v>
      </c>
      <c r="H97" s="4"/>
      <c r="I97" s="4"/>
      <c r="J97" s="4"/>
      <c r="K97" s="4"/>
    </row>
    <row r="98" spans="1:11" ht="14.1" customHeight="1">
      <c r="A98" s="4"/>
      <c r="B98" s="4"/>
      <c r="C98" s="11" t="s">
        <v>459</v>
      </c>
      <c r="D98" s="26">
        <v>0</v>
      </c>
      <c r="E98" s="26">
        <v>0</v>
      </c>
      <c r="F98" s="26">
        <v>0</v>
      </c>
      <c r="G98" s="26">
        <v>0</v>
      </c>
      <c r="H98" s="4"/>
      <c r="I98" s="4"/>
      <c r="J98" s="4"/>
      <c r="K98" s="4"/>
    </row>
    <row r="99" spans="1:11" ht="14.1" customHeight="1">
      <c r="A99" s="4"/>
      <c r="B99" s="4"/>
      <c r="C99" s="11" t="s">
        <v>463</v>
      </c>
      <c r="D99" s="26">
        <v>0</v>
      </c>
      <c r="E99" s="26">
        <v>0</v>
      </c>
      <c r="F99" s="26">
        <v>0</v>
      </c>
      <c r="G99" s="26">
        <v>0</v>
      </c>
      <c r="H99" s="4"/>
      <c r="I99" s="4"/>
      <c r="J99" s="4"/>
      <c r="K99" s="4"/>
    </row>
    <row r="100" spans="1:11" ht="14.1" customHeight="1">
      <c r="A100" s="4"/>
      <c r="B100" s="4"/>
      <c r="C100" s="11" t="s">
        <v>467</v>
      </c>
      <c r="D100" s="26">
        <v>0</v>
      </c>
      <c r="E100" s="26">
        <v>0</v>
      </c>
      <c r="F100" s="26">
        <v>0</v>
      </c>
      <c r="G100" s="26">
        <v>0</v>
      </c>
      <c r="H100" s="4"/>
      <c r="I100" s="4"/>
      <c r="J100" s="4"/>
      <c r="K100" s="4"/>
    </row>
    <row r="101" spans="1:11" ht="14.1" customHeight="1">
      <c r="A101" s="4"/>
      <c r="B101" s="4"/>
      <c r="C101" s="11" t="s">
        <v>459</v>
      </c>
      <c r="D101" s="26">
        <v>0</v>
      </c>
      <c r="E101" s="26">
        <v>0</v>
      </c>
      <c r="F101" s="26">
        <v>0</v>
      </c>
      <c r="G101" s="26">
        <v>0</v>
      </c>
      <c r="H101" s="4"/>
      <c r="I101" s="4"/>
      <c r="J101" s="4"/>
      <c r="K101" s="4"/>
    </row>
    <row r="102" spans="1:11" ht="14.1" customHeight="1">
      <c r="A102" s="4"/>
      <c r="B102" s="4"/>
      <c r="C102" s="11" t="s">
        <v>463</v>
      </c>
      <c r="D102" s="26">
        <v>0</v>
      </c>
      <c r="E102" s="26">
        <v>0</v>
      </c>
      <c r="F102" s="26">
        <v>0</v>
      </c>
      <c r="G102" s="26">
        <v>0</v>
      </c>
      <c r="H102" s="4"/>
      <c r="I102" s="4"/>
      <c r="J102" s="4"/>
      <c r="K102" s="4"/>
    </row>
    <row r="103" spans="1:11" ht="14.1" customHeight="1">
      <c r="A103" s="4"/>
      <c r="B103" s="4"/>
      <c r="C103" s="11" t="s">
        <v>472</v>
      </c>
      <c r="D103" s="26">
        <v>30000000</v>
      </c>
      <c r="E103" s="26">
        <v>35000000</v>
      </c>
      <c r="F103" s="26">
        <v>35000000</v>
      </c>
      <c r="G103" s="26">
        <v>38750000</v>
      </c>
      <c r="H103" s="4"/>
      <c r="I103" s="4"/>
      <c r="J103" s="4"/>
      <c r="K103" s="4"/>
    </row>
    <row r="104" spans="1:11" ht="14.1" customHeight="1">
      <c r="A104" s="4"/>
      <c r="B104" s="4"/>
      <c r="C104" s="11" t="s">
        <v>459</v>
      </c>
      <c r="D104" s="26">
        <v>30000000</v>
      </c>
      <c r="E104" s="26">
        <v>35000000</v>
      </c>
      <c r="F104" s="26">
        <v>35000000</v>
      </c>
      <c r="G104" s="26">
        <v>38750000</v>
      </c>
      <c r="H104" s="4"/>
      <c r="I104" s="4"/>
      <c r="J104" s="4"/>
      <c r="K104" s="4"/>
    </row>
    <row r="105" spans="1:11" ht="14.1" customHeight="1">
      <c r="A105" s="4"/>
      <c r="B105" s="4"/>
      <c r="C105" s="11" t="s">
        <v>463</v>
      </c>
      <c r="D105" s="26">
        <v>0</v>
      </c>
      <c r="E105" s="26">
        <v>0</v>
      </c>
      <c r="F105" s="26">
        <v>0</v>
      </c>
      <c r="G105" s="26">
        <v>0</v>
      </c>
      <c r="H105" s="4"/>
      <c r="I105" s="4"/>
      <c r="J105" s="4"/>
      <c r="K105" s="4"/>
    </row>
    <row r="106" spans="1:11" ht="14.1" customHeight="1">
      <c r="A106" s="4"/>
      <c r="B106" s="4"/>
      <c r="C106" s="11" t="s">
        <v>465</v>
      </c>
      <c r="D106" s="26">
        <v>0</v>
      </c>
      <c r="E106" s="26">
        <v>0</v>
      </c>
      <c r="F106" s="26">
        <v>0</v>
      </c>
      <c r="G106" s="26">
        <v>0</v>
      </c>
      <c r="H106" s="4"/>
      <c r="I106" s="4"/>
      <c r="J106" s="4"/>
      <c r="K106" s="4"/>
    </row>
    <row r="107" spans="1:11" ht="14.1" customHeight="1">
      <c r="A107" s="4"/>
      <c r="B107" s="4"/>
      <c r="C107" s="11" t="s">
        <v>459</v>
      </c>
      <c r="D107" s="26">
        <v>0</v>
      </c>
      <c r="E107" s="26">
        <v>0</v>
      </c>
      <c r="F107" s="26">
        <v>0</v>
      </c>
      <c r="G107" s="26">
        <v>0</v>
      </c>
      <c r="H107" s="4"/>
      <c r="I107" s="4"/>
      <c r="J107" s="4"/>
      <c r="K107" s="4"/>
    </row>
    <row r="108" spans="1:11" ht="14.1" customHeight="1">
      <c r="A108" s="4"/>
      <c r="B108" s="4"/>
      <c r="C108" s="11" t="s">
        <v>463</v>
      </c>
      <c r="D108" s="26">
        <v>0</v>
      </c>
      <c r="E108" s="26">
        <v>0</v>
      </c>
      <c r="F108" s="26">
        <v>0</v>
      </c>
      <c r="G108" s="26">
        <v>0</v>
      </c>
      <c r="H108" s="4"/>
      <c r="I108" s="4"/>
      <c r="J108" s="4"/>
      <c r="K108" s="4"/>
    </row>
    <row r="109" spans="1:11" ht="14.1" customHeight="1">
      <c r="A109" s="4"/>
      <c r="B109" s="4"/>
      <c r="C109" s="11" t="s">
        <v>464</v>
      </c>
      <c r="D109" s="26">
        <v>0</v>
      </c>
      <c r="E109" s="26">
        <v>0</v>
      </c>
      <c r="F109" s="26">
        <v>0</v>
      </c>
      <c r="G109" s="26">
        <v>0</v>
      </c>
      <c r="H109" s="4"/>
      <c r="I109" s="4"/>
      <c r="J109" s="4"/>
      <c r="K109" s="4"/>
    </row>
    <row r="110" spans="1:11" ht="14.1" customHeight="1">
      <c r="A110" s="4"/>
      <c r="B110" s="4"/>
      <c r="C110" s="11" t="s">
        <v>459</v>
      </c>
      <c r="D110" s="26">
        <v>0</v>
      </c>
      <c r="E110" s="26">
        <v>0</v>
      </c>
      <c r="F110" s="26">
        <v>0</v>
      </c>
      <c r="G110" s="26">
        <v>0</v>
      </c>
      <c r="H110" s="4"/>
      <c r="I110" s="4"/>
      <c r="J110" s="4"/>
      <c r="K110" s="4"/>
    </row>
    <row r="111" spans="1:11" ht="14.1" customHeight="1">
      <c r="A111" s="4"/>
      <c r="B111" s="4"/>
      <c r="C111" s="11" t="s">
        <v>463</v>
      </c>
      <c r="D111" s="26">
        <v>0</v>
      </c>
      <c r="E111" s="26">
        <v>0</v>
      </c>
      <c r="F111" s="26">
        <v>0</v>
      </c>
      <c r="G111" s="26">
        <v>0</v>
      </c>
      <c r="H111" s="4"/>
      <c r="I111" s="4"/>
      <c r="J111" s="4"/>
      <c r="K111" s="4"/>
    </row>
    <row r="112" spans="1:11" ht="14.1" customHeight="1">
      <c r="A112" s="4"/>
      <c r="B112" s="4"/>
      <c r="C112" s="11" t="s">
        <v>462</v>
      </c>
      <c r="D112" s="26">
        <v>0</v>
      </c>
      <c r="E112" s="26">
        <v>0</v>
      </c>
      <c r="F112" s="26">
        <v>0</v>
      </c>
      <c r="G112" s="26">
        <v>0</v>
      </c>
      <c r="H112" s="4"/>
      <c r="I112" s="4"/>
      <c r="J112" s="4"/>
      <c r="K112" s="4"/>
    </row>
    <row r="113" spans="1:11" ht="14.1" customHeight="1">
      <c r="A113" s="4"/>
      <c r="B113" s="4"/>
      <c r="C113" s="11" t="s">
        <v>459</v>
      </c>
      <c r="D113" s="26">
        <v>0</v>
      </c>
      <c r="E113" s="26">
        <v>0</v>
      </c>
      <c r="F113" s="26">
        <v>0</v>
      </c>
      <c r="G113" s="26">
        <v>0</v>
      </c>
      <c r="H113" s="4"/>
      <c r="I113" s="4"/>
      <c r="J113" s="4"/>
      <c r="K113" s="4"/>
    </row>
    <row r="114" spans="1:11" ht="14.1" customHeight="1">
      <c r="A114" s="4"/>
      <c r="B114" s="4"/>
      <c r="C114" s="11" t="s">
        <v>458</v>
      </c>
      <c r="D114" s="26">
        <v>0</v>
      </c>
      <c r="E114" s="26">
        <v>0</v>
      </c>
      <c r="F114" s="26">
        <v>0</v>
      </c>
      <c r="G114" s="26">
        <v>0</v>
      </c>
      <c r="H114" s="4"/>
      <c r="I114" s="4"/>
      <c r="J114" s="4"/>
      <c r="K114" s="4"/>
    </row>
    <row r="115" spans="1:11" ht="14.1" customHeight="1">
      <c r="A115" s="4"/>
      <c r="B115" s="4"/>
      <c r="C115" s="11" t="s">
        <v>457</v>
      </c>
      <c r="D115" s="26">
        <v>0</v>
      </c>
      <c r="E115" s="26">
        <v>0</v>
      </c>
      <c r="F115" s="26">
        <v>0</v>
      </c>
      <c r="G115" s="26">
        <v>0</v>
      </c>
      <c r="H115" s="4"/>
      <c r="I115" s="4"/>
      <c r="J115" s="4"/>
      <c r="K115" s="4"/>
    </row>
    <row r="116" spans="1:11" ht="14.1" customHeight="1">
      <c r="A116" s="4"/>
      <c r="B116" s="4"/>
      <c r="C116" s="11" t="s">
        <v>456</v>
      </c>
      <c r="D116" s="26">
        <v>0</v>
      </c>
      <c r="E116" s="26">
        <v>0</v>
      </c>
      <c r="F116" s="26">
        <v>0</v>
      </c>
      <c r="G116" s="26">
        <v>0</v>
      </c>
      <c r="H116" s="4"/>
      <c r="I116" s="4"/>
      <c r="J116" s="4"/>
      <c r="K116" s="4"/>
    </row>
    <row r="117" spans="1:11" ht="14.1" customHeight="1">
      <c r="A117" s="4"/>
      <c r="B117" s="4"/>
      <c r="C117" s="11" t="s">
        <v>455</v>
      </c>
      <c r="D117" s="26">
        <v>0</v>
      </c>
      <c r="E117" s="26">
        <v>0</v>
      </c>
      <c r="F117" s="26">
        <v>0</v>
      </c>
      <c r="G117" s="26">
        <v>0</v>
      </c>
      <c r="H117" s="4"/>
      <c r="I117" s="4"/>
      <c r="J117" s="4"/>
      <c r="K117" s="4"/>
    </row>
    <row r="118" spans="1:11" ht="14.1" customHeight="1">
      <c r="A118" s="4"/>
      <c r="B118" s="4"/>
      <c r="C118" s="11" t="s">
        <v>461</v>
      </c>
      <c r="D118" s="26">
        <v>0</v>
      </c>
      <c r="E118" s="26">
        <v>0</v>
      </c>
      <c r="F118" s="26">
        <v>0</v>
      </c>
      <c r="G118" s="26">
        <v>0</v>
      </c>
      <c r="H118" s="4"/>
      <c r="I118" s="4"/>
      <c r="J118" s="4"/>
      <c r="K118" s="4"/>
    </row>
    <row r="119" spans="1:11" ht="14.1" customHeight="1">
      <c r="A119" s="4"/>
      <c r="B119" s="4"/>
      <c r="C119" s="11" t="s">
        <v>459</v>
      </c>
      <c r="D119" s="26">
        <v>0</v>
      </c>
      <c r="E119" s="26">
        <v>0</v>
      </c>
      <c r="F119" s="26">
        <v>0</v>
      </c>
      <c r="G119" s="26">
        <v>0</v>
      </c>
      <c r="H119" s="4"/>
      <c r="I119" s="4"/>
      <c r="J119" s="4"/>
      <c r="K119" s="4"/>
    </row>
    <row r="120" spans="1:11" ht="14.1" customHeight="1">
      <c r="A120" s="4"/>
      <c r="B120" s="4"/>
      <c r="C120" s="11" t="s">
        <v>458</v>
      </c>
      <c r="D120" s="26">
        <v>0</v>
      </c>
      <c r="E120" s="26">
        <v>0</v>
      </c>
      <c r="F120" s="26">
        <v>0</v>
      </c>
      <c r="G120" s="26">
        <v>0</v>
      </c>
      <c r="H120" s="4"/>
      <c r="I120" s="4"/>
      <c r="J120" s="4"/>
      <c r="K120" s="4"/>
    </row>
    <row r="121" spans="1:11" ht="14.1" customHeight="1">
      <c r="A121" s="4"/>
      <c r="B121" s="4"/>
      <c r="C121" s="11" t="s">
        <v>457</v>
      </c>
      <c r="D121" s="26">
        <v>0</v>
      </c>
      <c r="E121" s="26">
        <v>0</v>
      </c>
      <c r="F121" s="26">
        <v>0</v>
      </c>
      <c r="G121" s="26">
        <v>0</v>
      </c>
      <c r="H121" s="4"/>
      <c r="I121" s="4"/>
      <c r="J121" s="4"/>
      <c r="K121" s="4"/>
    </row>
    <row r="122" spans="1:11" ht="14.1" customHeight="1">
      <c r="A122" s="4"/>
      <c r="B122" s="4"/>
      <c r="C122" s="11" t="s">
        <v>456</v>
      </c>
      <c r="D122" s="26">
        <v>0</v>
      </c>
      <c r="E122" s="26">
        <v>0</v>
      </c>
      <c r="F122" s="26">
        <v>0</v>
      </c>
      <c r="G122" s="26">
        <v>0</v>
      </c>
      <c r="H122" s="4"/>
      <c r="I122" s="4"/>
      <c r="J122" s="4"/>
      <c r="K122" s="4"/>
    </row>
    <row r="123" spans="1:11" ht="14.1" customHeight="1">
      <c r="A123" s="4"/>
      <c r="B123" s="4"/>
      <c r="C123" s="11" t="s">
        <v>455</v>
      </c>
      <c r="D123" s="26">
        <v>0</v>
      </c>
      <c r="E123" s="26">
        <v>0</v>
      </c>
      <c r="F123" s="26">
        <v>0</v>
      </c>
      <c r="G123" s="26">
        <v>0</v>
      </c>
      <c r="H123" s="4"/>
      <c r="I123" s="4"/>
      <c r="J123" s="4"/>
      <c r="K123" s="4"/>
    </row>
    <row r="124" spans="1:11" ht="14.1" customHeight="1">
      <c r="A124" s="4"/>
      <c r="B124" s="4"/>
      <c r="C124" s="11" t="s">
        <v>460</v>
      </c>
      <c r="D124" s="26">
        <v>0</v>
      </c>
      <c r="E124" s="26">
        <v>0</v>
      </c>
      <c r="F124" s="26">
        <v>0</v>
      </c>
      <c r="G124" s="26">
        <v>0</v>
      </c>
      <c r="H124" s="4"/>
      <c r="I124" s="4"/>
      <c r="J124" s="4"/>
      <c r="K124" s="4"/>
    </row>
    <row r="125" spans="1:11" ht="14.1" customHeight="1">
      <c r="A125" s="4"/>
      <c r="B125" s="4"/>
      <c r="C125" s="11" t="s">
        <v>459</v>
      </c>
      <c r="D125" s="26">
        <v>0</v>
      </c>
      <c r="E125" s="26">
        <v>0</v>
      </c>
      <c r="F125" s="26">
        <v>0</v>
      </c>
      <c r="G125" s="26">
        <v>0</v>
      </c>
      <c r="H125" s="4"/>
      <c r="I125" s="4"/>
      <c r="J125" s="4"/>
      <c r="K125" s="4"/>
    </row>
    <row r="126" spans="1:11" ht="14.1" customHeight="1">
      <c r="A126" s="4"/>
      <c r="B126" s="4"/>
      <c r="C126" s="11" t="s">
        <v>458</v>
      </c>
      <c r="D126" s="26">
        <v>0</v>
      </c>
      <c r="E126" s="26">
        <v>0</v>
      </c>
      <c r="F126" s="26">
        <v>0</v>
      </c>
      <c r="G126" s="26">
        <v>0</v>
      </c>
      <c r="H126" s="4"/>
      <c r="I126" s="4"/>
      <c r="J126" s="4"/>
      <c r="K126" s="4"/>
    </row>
    <row r="127" spans="1:11" ht="14.1" customHeight="1">
      <c r="A127" s="4"/>
      <c r="B127" s="4"/>
      <c r="C127" s="11" t="s">
        <v>457</v>
      </c>
      <c r="D127" s="26">
        <v>0</v>
      </c>
      <c r="E127" s="26">
        <v>0</v>
      </c>
      <c r="F127" s="26">
        <v>0</v>
      </c>
      <c r="G127" s="26">
        <v>0</v>
      </c>
      <c r="H127" s="4"/>
      <c r="I127" s="4"/>
      <c r="J127" s="4"/>
      <c r="K127" s="4"/>
    </row>
    <row r="128" spans="1:11" ht="14.1" customHeight="1">
      <c r="A128" s="4"/>
      <c r="B128" s="4"/>
      <c r="C128" s="11" t="s">
        <v>456</v>
      </c>
      <c r="D128" s="26">
        <v>0</v>
      </c>
      <c r="E128" s="26">
        <v>0</v>
      </c>
      <c r="F128" s="26">
        <v>0</v>
      </c>
      <c r="G128" s="26">
        <v>0</v>
      </c>
      <c r="H128" s="4"/>
      <c r="I128" s="4"/>
      <c r="J128" s="4"/>
      <c r="K128" s="4"/>
    </row>
    <row r="129" spans="1:11" ht="14.1" customHeight="1">
      <c r="A129" s="4"/>
      <c r="B129" s="4"/>
      <c r="C129" s="11" t="s">
        <v>455</v>
      </c>
      <c r="D129" s="26">
        <v>0</v>
      </c>
      <c r="E129" s="26">
        <v>0</v>
      </c>
      <c r="F129" s="26">
        <v>0</v>
      </c>
      <c r="G129" s="26">
        <v>0</v>
      </c>
      <c r="H129" s="4"/>
      <c r="I129" s="4"/>
      <c r="J129" s="4"/>
      <c r="K129" s="4"/>
    </row>
    <row r="130" spans="1:11" ht="14.1" customHeight="1">
      <c r="A130" s="4"/>
      <c r="B130" s="4"/>
      <c r="C130" s="11" t="s">
        <v>454</v>
      </c>
      <c r="D130" s="26">
        <v>0</v>
      </c>
      <c r="E130" s="26">
        <v>0</v>
      </c>
      <c r="F130" s="26">
        <v>0</v>
      </c>
      <c r="G130" s="26">
        <v>0</v>
      </c>
      <c r="H130" s="4"/>
      <c r="I130" s="4"/>
      <c r="J130" s="4"/>
      <c r="K130" s="4"/>
    </row>
    <row r="131" spans="1:11" ht="14.1" customHeight="1">
      <c r="A131" s="4"/>
      <c r="B131" s="4"/>
      <c r="C131" s="11" t="s">
        <v>453</v>
      </c>
      <c r="D131" s="26">
        <v>0</v>
      </c>
      <c r="E131" s="26">
        <v>0</v>
      </c>
      <c r="F131" s="26">
        <v>0</v>
      </c>
      <c r="G131" s="26">
        <v>0</v>
      </c>
      <c r="H131" s="4"/>
      <c r="I131" s="4"/>
      <c r="J131" s="4"/>
      <c r="K131" s="4"/>
    </row>
    <row r="132" spans="1:11" ht="14.1" customHeight="1">
      <c r="A132" s="4"/>
      <c r="B132" s="4"/>
      <c r="C132" s="10" t="s">
        <v>165</v>
      </c>
      <c r="D132" s="26">
        <v>30000000</v>
      </c>
      <c r="E132" s="26">
        <v>35000000</v>
      </c>
      <c r="F132" s="26">
        <v>35000000</v>
      </c>
      <c r="G132" s="26">
        <v>38750000</v>
      </c>
      <c r="H132" s="4"/>
      <c r="I132" s="4"/>
      <c r="J132" s="4"/>
      <c r="K132" s="4"/>
    </row>
    <row r="133" spans="1:11" ht="15" customHeight="1">
      <c r="A133" s="4"/>
      <c r="B133" s="4"/>
      <c r="C133" s="9" t="s">
        <v>450</v>
      </c>
      <c r="D133" s="30" t="s">
        <v>450</v>
      </c>
      <c r="E133" s="30" t="s">
        <v>450</v>
      </c>
      <c r="F133" s="30" t="s">
        <v>450</v>
      </c>
      <c r="G133" s="30" t="s">
        <v>450</v>
      </c>
      <c r="H133" s="4"/>
      <c r="I133" s="4"/>
      <c r="J133" s="4"/>
      <c r="K133" s="4"/>
    </row>
    <row r="134" spans="1:11" ht="15" customHeight="1">
      <c r="A134" s="4"/>
      <c r="B134" s="4"/>
      <c r="C134" s="8" t="s">
        <v>471</v>
      </c>
      <c r="D134" s="31">
        <v>220000000</v>
      </c>
      <c r="E134" s="31">
        <v>260000000</v>
      </c>
      <c r="F134" s="31">
        <v>260000000</v>
      </c>
      <c r="G134" s="31">
        <v>268750000</v>
      </c>
      <c r="H134" s="4"/>
      <c r="I134" s="4"/>
      <c r="J134" s="4"/>
      <c r="K134" s="4"/>
    </row>
    <row r="135" spans="1:11" ht="15" customHeight="1">
      <c r="A135" s="4"/>
      <c r="B135" s="4"/>
      <c r="C135" s="7" t="s">
        <v>470</v>
      </c>
      <c r="D135" s="29">
        <v>0</v>
      </c>
      <c r="E135" s="29">
        <v>0</v>
      </c>
      <c r="F135" s="29">
        <v>0</v>
      </c>
      <c r="G135" s="29">
        <v>0</v>
      </c>
      <c r="H135" s="4"/>
      <c r="I135" s="4"/>
      <c r="J135" s="4"/>
      <c r="K135" s="4"/>
    </row>
    <row r="136" spans="1:11" ht="15" customHeight="1">
      <c r="A136" s="4"/>
      <c r="B136" s="4"/>
      <c r="C136" s="7" t="s">
        <v>459</v>
      </c>
      <c r="D136" s="29">
        <v>0</v>
      </c>
      <c r="E136" s="29">
        <v>0</v>
      </c>
      <c r="F136" s="29">
        <v>0</v>
      </c>
      <c r="G136" s="29">
        <v>0</v>
      </c>
      <c r="H136" s="4"/>
      <c r="I136" s="4"/>
      <c r="J136" s="4"/>
      <c r="K136" s="4"/>
    </row>
    <row r="137" spans="1:11" ht="15" customHeight="1">
      <c r="A137" s="4"/>
      <c r="B137" s="4"/>
      <c r="C137" s="7" t="s">
        <v>463</v>
      </c>
      <c r="D137" s="29">
        <v>0</v>
      </c>
      <c r="E137" s="29">
        <v>0</v>
      </c>
      <c r="F137" s="29">
        <v>0</v>
      </c>
      <c r="G137" s="29">
        <v>0</v>
      </c>
      <c r="H137" s="4"/>
      <c r="I137" s="4"/>
      <c r="J137" s="4"/>
      <c r="K137" s="4"/>
    </row>
    <row r="138" spans="1:11" ht="15" customHeight="1">
      <c r="A138" s="4"/>
      <c r="B138" s="4"/>
      <c r="C138" s="7" t="s">
        <v>469</v>
      </c>
      <c r="D138" s="29">
        <v>0</v>
      </c>
      <c r="E138" s="29">
        <v>0</v>
      </c>
      <c r="F138" s="29">
        <v>0</v>
      </c>
      <c r="G138" s="29">
        <v>0</v>
      </c>
      <c r="H138" s="4"/>
      <c r="I138" s="4"/>
      <c r="J138" s="4"/>
      <c r="K138" s="4"/>
    </row>
    <row r="139" spans="1:11" ht="15" customHeight="1">
      <c r="A139" s="4"/>
      <c r="B139" s="4"/>
      <c r="C139" s="7" t="s">
        <v>459</v>
      </c>
      <c r="D139" s="29">
        <v>0</v>
      </c>
      <c r="E139" s="29">
        <v>0</v>
      </c>
      <c r="F139" s="29">
        <v>0</v>
      </c>
      <c r="G139" s="29">
        <v>0</v>
      </c>
      <c r="H139" s="4"/>
      <c r="I139" s="4"/>
      <c r="J139" s="4"/>
      <c r="K139" s="4"/>
    </row>
    <row r="140" spans="1:11" ht="15" customHeight="1">
      <c r="A140" s="4"/>
      <c r="B140" s="4"/>
      <c r="C140" s="7" t="s">
        <v>463</v>
      </c>
      <c r="D140" s="29">
        <v>0</v>
      </c>
      <c r="E140" s="29">
        <v>0</v>
      </c>
      <c r="F140" s="29">
        <v>0</v>
      </c>
      <c r="G140" s="29">
        <v>0</v>
      </c>
      <c r="H140" s="4"/>
      <c r="I140" s="4"/>
      <c r="J140" s="4"/>
      <c r="K140" s="4"/>
    </row>
    <row r="141" spans="1:11" ht="15" customHeight="1">
      <c r="A141" s="4"/>
      <c r="B141" s="4"/>
      <c r="C141" s="7" t="s">
        <v>468</v>
      </c>
      <c r="D141" s="29">
        <v>0</v>
      </c>
      <c r="E141" s="29">
        <v>0</v>
      </c>
      <c r="F141" s="29">
        <v>0</v>
      </c>
      <c r="G141" s="29">
        <v>0</v>
      </c>
      <c r="H141" s="4"/>
      <c r="I141" s="4"/>
      <c r="J141" s="4"/>
      <c r="K141" s="4"/>
    </row>
    <row r="142" spans="1:11" ht="15" customHeight="1">
      <c r="A142" s="4"/>
      <c r="B142" s="4"/>
      <c r="C142" s="7" t="s">
        <v>459</v>
      </c>
      <c r="D142" s="29">
        <v>0</v>
      </c>
      <c r="E142" s="29">
        <v>0</v>
      </c>
      <c r="F142" s="29">
        <v>0</v>
      </c>
      <c r="G142" s="29">
        <v>0</v>
      </c>
      <c r="H142" s="4"/>
      <c r="I142" s="4"/>
      <c r="J142" s="4"/>
      <c r="K142" s="4"/>
    </row>
    <row r="143" spans="1:11" ht="15" customHeight="1">
      <c r="A143" s="4"/>
      <c r="B143" s="4"/>
      <c r="C143" s="7" t="s">
        <v>463</v>
      </c>
      <c r="D143" s="29">
        <v>0</v>
      </c>
      <c r="E143" s="29">
        <v>0</v>
      </c>
      <c r="F143" s="29">
        <v>0</v>
      </c>
      <c r="G143" s="29">
        <v>0</v>
      </c>
      <c r="H143" s="4"/>
      <c r="I143" s="4"/>
      <c r="J143" s="4"/>
      <c r="K143" s="4"/>
    </row>
    <row r="144" spans="1:11" ht="15" customHeight="1">
      <c r="A144" s="4"/>
      <c r="B144" s="4"/>
      <c r="C144" s="7" t="s">
        <v>467</v>
      </c>
      <c r="D144" s="29">
        <v>0</v>
      </c>
      <c r="E144" s="29">
        <v>0</v>
      </c>
      <c r="F144" s="29">
        <v>0</v>
      </c>
      <c r="G144" s="29">
        <v>0</v>
      </c>
      <c r="H144" s="4"/>
      <c r="I144" s="4"/>
      <c r="J144" s="4"/>
      <c r="K144" s="4"/>
    </row>
    <row r="145" spans="1:11" ht="15" customHeight="1">
      <c r="A145" s="4"/>
      <c r="B145" s="4"/>
      <c r="C145" s="7" t="s">
        <v>459</v>
      </c>
      <c r="D145" s="29">
        <v>0</v>
      </c>
      <c r="E145" s="29">
        <v>0</v>
      </c>
      <c r="F145" s="29">
        <v>0</v>
      </c>
      <c r="G145" s="29">
        <v>0</v>
      </c>
      <c r="H145" s="4"/>
      <c r="I145" s="4"/>
      <c r="J145" s="4"/>
      <c r="K145" s="4"/>
    </row>
    <row r="146" spans="1:11" ht="15" customHeight="1">
      <c r="A146" s="4"/>
      <c r="B146" s="4"/>
      <c r="C146" s="7" t="s">
        <v>463</v>
      </c>
      <c r="D146" s="29">
        <v>0</v>
      </c>
      <c r="E146" s="29">
        <v>0</v>
      </c>
      <c r="F146" s="29">
        <v>0</v>
      </c>
      <c r="G146" s="29">
        <v>0</v>
      </c>
      <c r="H146" s="4"/>
      <c r="I146" s="4"/>
      <c r="J146" s="4"/>
      <c r="K146" s="4"/>
    </row>
    <row r="147" spans="1:11" ht="20.100000000000001" customHeight="1">
      <c r="A147" s="4"/>
      <c r="B147" s="4"/>
      <c r="C147" s="7" t="s">
        <v>466</v>
      </c>
      <c r="D147" s="32">
        <v>220000000</v>
      </c>
      <c r="E147" s="32">
        <v>260000000</v>
      </c>
      <c r="F147" s="32">
        <v>260000000</v>
      </c>
      <c r="G147" s="32">
        <v>268750000</v>
      </c>
      <c r="H147" s="4"/>
      <c r="I147" s="4"/>
      <c r="J147" s="4"/>
      <c r="K147" s="4"/>
    </row>
    <row r="148" spans="1:11" ht="15" customHeight="1">
      <c r="A148" s="4"/>
      <c r="B148" s="4"/>
      <c r="C148" s="7" t="s">
        <v>459</v>
      </c>
      <c r="D148" s="29">
        <v>220000000</v>
      </c>
      <c r="E148" s="29">
        <v>260000000</v>
      </c>
      <c r="F148" s="29">
        <v>260000000</v>
      </c>
      <c r="G148" s="29">
        <v>268750000</v>
      </c>
      <c r="H148" s="4"/>
      <c r="I148" s="4"/>
      <c r="J148" s="4"/>
      <c r="K148" s="4"/>
    </row>
    <row r="149" spans="1:11" ht="15" customHeight="1">
      <c r="A149" s="4"/>
      <c r="B149" s="4"/>
      <c r="C149" s="7" t="s">
        <v>463</v>
      </c>
      <c r="D149" s="29">
        <v>0</v>
      </c>
      <c r="E149" s="29">
        <v>0</v>
      </c>
      <c r="F149" s="29">
        <v>0</v>
      </c>
      <c r="G149" s="29">
        <v>0</v>
      </c>
      <c r="H149" s="4"/>
      <c r="I149" s="4"/>
      <c r="J149" s="4"/>
      <c r="K149" s="4"/>
    </row>
    <row r="150" spans="1:11" ht="15" customHeight="1">
      <c r="A150" s="4"/>
      <c r="B150" s="4"/>
      <c r="C150" s="7" t="s">
        <v>465</v>
      </c>
      <c r="D150" s="29">
        <v>0</v>
      </c>
      <c r="E150" s="29">
        <v>0</v>
      </c>
      <c r="F150" s="29">
        <v>0</v>
      </c>
      <c r="G150" s="29">
        <v>0</v>
      </c>
      <c r="H150" s="4"/>
      <c r="I150" s="4"/>
      <c r="J150" s="4"/>
      <c r="K150" s="4"/>
    </row>
    <row r="151" spans="1:11" ht="15" customHeight="1">
      <c r="A151" s="4"/>
      <c r="B151" s="4"/>
      <c r="C151" s="7" t="s">
        <v>459</v>
      </c>
      <c r="D151" s="29">
        <v>0</v>
      </c>
      <c r="E151" s="29">
        <v>0</v>
      </c>
      <c r="F151" s="29">
        <v>0</v>
      </c>
      <c r="G151" s="29">
        <v>0</v>
      </c>
      <c r="H151" s="4"/>
      <c r="I151" s="4"/>
      <c r="J151" s="4"/>
      <c r="K151" s="4"/>
    </row>
    <row r="152" spans="1:11" ht="15" customHeight="1">
      <c r="A152" s="4"/>
      <c r="B152" s="4"/>
      <c r="C152" s="7" t="s">
        <v>463</v>
      </c>
      <c r="D152" s="29">
        <v>0</v>
      </c>
      <c r="E152" s="29">
        <v>0</v>
      </c>
      <c r="F152" s="29">
        <v>0</v>
      </c>
      <c r="G152" s="29">
        <v>0</v>
      </c>
      <c r="H152" s="4"/>
      <c r="I152" s="4"/>
      <c r="J152" s="4"/>
      <c r="K152" s="4"/>
    </row>
    <row r="153" spans="1:11" ht="15" customHeight="1">
      <c r="A153" s="4"/>
      <c r="B153" s="4"/>
      <c r="C153" s="7" t="s">
        <v>464</v>
      </c>
      <c r="D153" s="29">
        <v>0</v>
      </c>
      <c r="E153" s="29">
        <v>0</v>
      </c>
      <c r="F153" s="29">
        <v>0</v>
      </c>
      <c r="G153" s="29">
        <v>0</v>
      </c>
      <c r="H153" s="4"/>
      <c r="I153" s="4"/>
      <c r="J153" s="4"/>
      <c r="K153" s="4"/>
    </row>
    <row r="154" spans="1:11" ht="15" customHeight="1">
      <c r="A154" s="4"/>
      <c r="B154" s="4"/>
      <c r="C154" s="7" t="s">
        <v>459</v>
      </c>
      <c r="D154" s="29">
        <v>0</v>
      </c>
      <c r="E154" s="29">
        <v>0</v>
      </c>
      <c r="F154" s="29">
        <v>0</v>
      </c>
      <c r="G154" s="29">
        <v>0</v>
      </c>
      <c r="H154" s="4"/>
      <c r="I154" s="4"/>
      <c r="J154" s="4"/>
      <c r="K154" s="4"/>
    </row>
    <row r="155" spans="1:11" ht="15" customHeight="1">
      <c r="A155" s="4"/>
      <c r="B155" s="4"/>
      <c r="C155" s="7" t="s">
        <v>463</v>
      </c>
      <c r="D155" s="29">
        <v>0</v>
      </c>
      <c r="E155" s="29">
        <v>0</v>
      </c>
      <c r="F155" s="29">
        <v>0</v>
      </c>
      <c r="G155" s="29">
        <v>0</v>
      </c>
      <c r="H155" s="4"/>
      <c r="I155" s="4"/>
      <c r="J155" s="4"/>
      <c r="K155" s="4"/>
    </row>
    <row r="156" spans="1:11" ht="15" customHeight="1">
      <c r="A156" s="4"/>
      <c r="B156" s="4"/>
      <c r="C156" s="7" t="s">
        <v>462</v>
      </c>
      <c r="D156" s="29">
        <v>0</v>
      </c>
      <c r="E156" s="29">
        <v>0</v>
      </c>
      <c r="F156" s="29">
        <v>0</v>
      </c>
      <c r="G156" s="29">
        <v>0</v>
      </c>
      <c r="H156" s="4"/>
      <c r="I156" s="4"/>
      <c r="J156" s="4"/>
      <c r="K156" s="4"/>
    </row>
    <row r="157" spans="1:11" ht="15" customHeight="1">
      <c r="A157" s="4"/>
      <c r="B157" s="4"/>
      <c r="C157" s="7" t="s">
        <v>459</v>
      </c>
      <c r="D157" s="29">
        <v>0</v>
      </c>
      <c r="E157" s="29">
        <v>0</v>
      </c>
      <c r="F157" s="29">
        <v>0</v>
      </c>
      <c r="G157" s="29">
        <v>0</v>
      </c>
      <c r="H157" s="4"/>
      <c r="I157" s="4"/>
      <c r="J157" s="4"/>
      <c r="K157" s="4"/>
    </row>
    <row r="158" spans="1:11" ht="15" customHeight="1">
      <c r="A158" s="4"/>
      <c r="B158" s="4"/>
      <c r="C158" s="7" t="s">
        <v>458</v>
      </c>
      <c r="D158" s="29">
        <v>0</v>
      </c>
      <c r="E158" s="29">
        <v>0</v>
      </c>
      <c r="F158" s="29">
        <v>0</v>
      </c>
      <c r="G158" s="29">
        <v>0</v>
      </c>
      <c r="H158" s="4"/>
      <c r="I158" s="4"/>
      <c r="J158" s="4"/>
      <c r="K158" s="4"/>
    </row>
    <row r="159" spans="1:11" ht="15" customHeight="1">
      <c r="A159" s="4"/>
      <c r="B159" s="4"/>
      <c r="C159" s="7" t="s">
        <v>457</v>
      </c>
      <c r="D159" s="29">
        <v>0</v>
      </c>
      <c r="E159" s="29">
        <v>0</v>
      </c>
      <c r="F159" s="29">
        <v>0</v>
      </c>
      <c r="G159" s="29">
        <v>0</v>
      </c>
      <c r="H159" s="4"/>
      <c r="I159" s="4"/>
      <c r="J159" s="4"/>
      <c r="K159" s="4"/>
    </row>
    <row r="160" spans="1:11" ht="15" customHeight="1">
      <c r="A160" s="4"/>
      <c r="B160" s="4"/>
      <c r="C160" s="7" t="s">
        <v>456</v>
      </c>
      <c r="D160" s="29">
        <v>0</v>
      </c>
      <c r="E160" s="29">
        <v>0</v>
      </c>
      <c r="F160" s="29">
        <v>0</v>
      </c>
      <c r="G160" s="29">
        <v>0</v>
      </c>
      <c r="H160" s="4"/>
      <c r="I160" s="4"/>
      <c r="J160" s="4"/>
      <c r="K160" s="4"/>
    </row>
    <row r="161" spans="1:11" ht="15" customHeight="1">
      <c r="A161" s="4"/>
      <c r="B161" s="4"/>
      <c r="C161" s="7" t="s">
        <v>455</v>
      </c>
      <c r="D161" s="29">
        <v>0</v>
      </c>
      <c r="E161" s="29">
        <v>0</v>
      </c>
      <c r="F161" s="29">
        <v>0</v>
      </c>
      <c r="G161" s="29">
        <v>0</v>
      </c>
      <c r="H161" s="4"/>
      <c r="I161" s="4"/>
      <c r="J161" s="4"/>
      <c r="K161" s="4"/>
    </row>
    <row r="162" spans="1:11" ht="15" customHeight="1">
      <c r="A162" s="4"/>
      <c r="B162" s="4"/>
      <c r="C162" s="7" t="s">
        <v>461</v>
      </c>
      <c r="D162" s="29">
        <v>0</v>
      </c>
      <c r="E162" s="29">
        <v>0</v>
      </c>
      <c r="F162" s="29">
        <v>0</v>
      </c>
      <c r="G162" s="29">
        <v>0</v>
      </c>
      <c r="H162" s="4"/>
      <c r="I162" s="4"/>
      <c r="J162" s="4"/>
      <c r="K162" s="4"/>
    </row>
    <row r="163" spans="1:11" ht="15" customHeight="1">
      <c r="A163" s="4"/>
      <c r="B163" s="4"/>
      <c r="C163" s="7" t="s">
        <v>459</v>
      </c>
      <c r="D163" s="29">
        <v>0</v>
      </c>
      <c r="E163" s="29">
        <v>0</v>
      </c>
      <c r="F163" s="29">
        <v>0</v>
      </c>
      <c r="G163" s="29">
        <v>0</v>
      </c>
      <c r="H163" s="4"/>
      <c r="I163" s="4"/>
      <c r="J163" s="4"/>
      <c r="K163" s="4"/>
    </row>
    <row r="164" spans="1:11" ht="15" customHeight="1">
      <c r="A164" s="4"/>
      <c r="B164" s="4"/>
      <c r="C164" s="7" t="s">
        <v>458</v>
      </c>
      <c r="D164" s="29">
        <v>0</v>
      </c>
      <c r="E164" s="29">
        <v>0</v>
      </c>
      <c r="F164" s="29">
        <v>0</v>
      </c>
      <c r="G164" s="29">
        <v>0</v>
      </c>
      <c r="H164" s="4"/>
      <c r="I164" s="4"/>
      <c r="J164" s="4"/>
      <c r="K164" s="4"/>
    </row>
    <row r="165" spans="1:11" ht="15" customHeight="1">
      <c r="A165" s="4"/>
      <c r="B165" s="4"/>
      <c r="C165" s="7" t="s">
        <v>457</v>
      </c>
      <c r="D165" s="29">
        <v>0</v>
      </c>
      <c r="E165" s="29">
        <v>0</v>
      </c>
      <c r="F165" s="29">
        <v>0</v>
      </c>
      <c r="G165" s="29">
        <v>0</v>
      </c>
      <c r="H165" s="4"/>
      <c r="I165" s="4"/>
      <c r="J165" s="4"/>
      <c r="K165" s="4"/>
    </row>
    <row r="166" spans="1:11" ht="15" customHeight="1">
      <c r="A166" s="4"/>
      <c r="B166" s="4"/>
      <c r="C166" s="7" t="s">
        <v>456</v>
      </c>
      <c r="D166" s="29">
        <v>0</v>
      </c>
      <c r="E166" s="29">
        <v>0</v>
      </c>
      <c r="F166" s="29">
        <v>0</v>
      </c>
      <c r="G166" s="29">
        <v>0</v>
      </c>
      <c r="H166" s="4"/>
      <c r="I166" s="4"/>
      <c r="J166" s="4"/>
      <c r="K166" s="4"/>
    </row>
    <row r="167" spans="1:11" ht="15" customHeight="1">
      <c r="A167" s="4"/>
      <c r="B167" s="4"/>
      <c r="C167" s="7" t="s">
        <v>455</v>
      </c>
      <c r="D167" s="29">
        <v>0</v>
      </c>
      <c r="E167" s="29">
        <v>0</v>
      </c>
      <c r="F167" s="29">
        <v>0</v>
      </c>
      <c r="G167" s="29">
        <v>0</v>
      </c>
      <c r="H167" s="4"/>
      <c r="I167" s="4"/>
      <c r="J167" s="4"/>
      <c r="K167" s="4"/>
    </row>
    <row r="168" spans="1:11" ht="15" customHeight="1">
      <c r="A168" s="4"/>
      <c r="B168" s="4"/>
      <c r="C168" s="7" t="s">
        <v>460</v>
      </c>
      <c r="D168" s="29">
        <v>0</v>
      </c>
      <c r="E168" s="29">
        <v>0</v>
      </c>
      <c r="F168" s="29">
        <v>0</v>
      </c>
      <c r="G168" s="29">
        <v>0</v>
      </c>
      <c r="H168" s="4"/>
      <c r="I168" s="4"/>
      <c r="J168" s="4"/>
      <c r="K168" s="4"/>
    </row>
    <row r="169" spans="1:11" ht="15" customHeight="1">
      <c r="A169" s="4"/>
      <c r="B169" s="4"/>
      <c r="C169" s="7" t="s">
        <v>459</v>
      </c>
      <c r="D169" s="29">
        <v>0</v>
      </c>
      <c r="E169" s="29">
        <v>0</v>
      </c>
      <c r="F169" s="29">
        <v>0</v>
      </c>
      <c r="G169" s="29">
        <v>0</v>
      </c>
      <c r="H169" s="4"/>
      <c r="I169" s="4"/>
      <c r="J169" s="4"/>
      <c r="K169" s="4"/>
    </row>
    <row r="170" spans="1:11" ht="15" customHeight="1">
      <c r="A170" s="4"/>
      <c r="B170" s="4"/>
      <c r="C170" s="7" t="s">
        <v>458</v>
      </c>
      <c r="D170" s="29">
        <v>0</v>
      </c>
      <c r="E170" s="29">
        <v>0</v>
      </c>
      <c r="F170" s="29">
        <v>0</v>
      </c>
      <c r="G170" s="29">
        <v>0</v>
      </c>
      <c r="H170" s="4"/>
      <c r="I170" s="4"/>
      <c r="J170" s="4"/>
      <c r="K170" s="4"/>
    </row>
    <row r="171" spans="1:11" ht="15" customHeight="1">
      <c r="A171" s="4"/>
      <c r="B171" s="4"/>
      <c r="C171" s="7" t="s">
        <v>457</v>
      </c>
      <c r="D171" s="29">
        <v>0</v>
      </c>
      <c r="E171" s="29">
        <v>0</v>
      </c>
      <c r="F171" s="29">
        <v>0</v>
      </c>
      <c r="G171" s="29">
        <v>0</v>
      </c>
      <c r="H171" s="4"/>
      <c r="I171" s="4"/>
      <c r="J171" s="4"/>
      <c r="K171" s="4"/>
    </row>
    <row r="172" spans="1:11" ht="15" customHeight="1">
      <c r="A172" s="4"/>
      <c r="B172" s="4"/>
      <c r="C172" s="7" t="s">
        <v>456</v>
      </c>
      <c r="D172" s="29">
        <v>0</v>
      </c>
      <c r="E172" s="29">
        <v>0</v>
      </c>
      <c r="F172" s="29">
        <v>0</v>
      </c>
      <c r="G172" s="29">
        <v>0</v>
      </c>
      <c r="H172" s="4"/>
      <c r="I172" s="4"/>
      <c r="J172" s="4"/>
      <c r="K172" s="4"/>
    </row>
    <row r="173" spans="1:11" ht="15" customHeight="1">
      <c r="A173" s="4"/>
      <c r="B173" s="4"/>
      <c r="C173" s="7" t="s">
        <v>455</v>
      </c>
      <c r="D173" s="29">
        <v>0</v>
      </c>
      <c r="E173" s="29">
        <v>0</v>
      </c>
      <c r="F173" s="29">
        <v>0</v>
      </c>
      <c r="G173" s="29">
        <v>0</v>
      </c>
      <c r="H173" s="4"/>
      <c r="I173" s="4"/>
      <c r="J173" s="4"/>
      <c r="K173" s="4"/>
    </row>
    <row r="174" spans="1:11" ht="15" customHeight="1">
      <c r="A174" s="4"/>
      <c r="B174" s="4"/>
      <c r="C174" s="7" t="s">
        <v>454</v>
      </c>
      <c r="D174" s="29">
        <v>0</v>
      </c>
      <c r="E174" s="29">
        <v>0</v>
      </c>
      <c r="F174" s="29">
        <v>0</v>
      </c>
      <c r="G174" s="29">
        <v>0</v>
      </c>
      <c r="H174" s="4"/>
      <c r="I174" s="4"/>
      <c r="J174" s="4"/>
      <c r="K174" s="4"/>
    </row>
    <row r="175" spans="1:11" ht="15" customHeight="1">
      <c r="A175" s="4"/>
      <c r="B175" s="4"/>
      <c r="C175" s="7" t="s">
        <v>453</v>
      </c>
      <c r="D175" s="29">
        <v>0</v>
      </c>
      <c r="E175" s="29">
        <v>0</v>
      </c>
      <c r="F175" s="29">
        <v>0</v>
      </c>
      <c r="G175" s="29">
        <v>0</v>
      </c>
      <c r="H175" s="4"/>
      <c r="I175" s="4"/>
      <c r="J175" s="4"/>
      <c r="K175" s="4"/>
    </row>
    <row r="176" spans="1:11" ht="20.100000000000001" customHeight="1">
      <c r="A176" s="4"/>
      <c r="B176" s="4"/>
      <c r="C176" s="6" t="s">
        <v>450</v>
      </c>
      <c r="D176" s="4"/>
      <c r="E176" s="4"/>
      <c r="F176" s="4"/>
      <c r="G176" s="4"/>
      <c r="H176" s="4"/>
      <c r="I176" s="4"/>
      <c r="J176" s="4"/>
      <c r="K176" s="4"/>
    </row>
    <row r="177" spans="1:11" ht="20.100000000000001" customHeight="1">
      <c r="A177" s="17" t="s">
        <v>582</v>
      </c>
      <c r="B177" s="33" t="s">
        <v>338</v>
      </c>
      <c r="C177" s="33" t="s">
        <v>450</v>
      </c>
      <c r="D177" s="4"/>
      <c r="E177" s="3" t="s">
        <v>450</v>
      </c>
      <c r="F177" s="33" t="s">
        <v>338</v>
      </c>
      <c r="G177" s="33" t="s">
        <v>450</v>
      </c>
      <c r="H177" s="5" t="s">
        <v>450</v>
      </c>
      <c r="I177" s="3" t="s">
        <v>450</v>
      </c>
      <c r="J177" s="33" t="s">
        <v>338</v>
      </c>
      <c r="K177" s="33" t="s">
        <v>450</v>
      </c>
    </row>
    <row r="178" spans="1:11" ht="20.100000000000001" customHeight="1">
      <c r="A178" s="2" t="s">
        <v>578</v>
      </c>
      <c r="B178" s="33" t="s">
        <v>451</v>
      </c>
      <c r="C178" s="33" t="s">
        <v>450</v>
      </c>
      <c r="D178" s="4"/>
      <c r="E178" s="2" t="s">
        <v>577</v>
      </c>
      <c r="F178" s="33" t="s">
        <v>451</v>
      </c>
      <c r="G178" s="33" t="s">
        <v>450</v>
      </c>
      <c r="H178" s="4"/>
      <c r="I178" s="2" t="s">
        <v>452</v>
      </c>
      <c r="J178" s="33" t="s">
        <v>451</v>
      </c>
      <c r="K178" s="33" t="s">
        <v>450</v>
      </c>
    </row>
    <row r="179" spans="1:11" ht="20.100000000000001" customHeight="1">
      <c r="A179" s="1" t="s">
        <v>450</v>
      </c>
      <c r="B179" s="33" t="s">
        <v>336</v>
      </c>
      <c r="C179" s="33" t="s">
        <v>450</v>
      </c>
      <c r="D179" s="4"/>
      <c r="E179" s="1" t="s">
        <v>450</v>
      </c>
      <c r="F179" s="33" t="s">
        <v>336</v>
      </c>
      <c r="G179" s="33" t="s">
        <v>450</v>
      </c>
      <c r="H179" s="4"/>
      <c r="I179" s="1" t="s">
        <v>450</v>
      </c>
      <c r="J179" s="33" t="s">
        <v>336</v>
      </c>
      <c r="K179" s="33" t="s">
        <v>450</v>
      </c>
    </row>
    <row r="181" spans="1:11">
      <c r="C181" s="837" t="s">
        <v>576</v>
      </c>
      <c r="D181" s="838"/>
      <c r="E181" s="838"/>
      <c r="F181" s="838"/>
      <c r="G181" s="838"/>
    </row>
    <row r="182" spans="1:11">
      <c r="C182" s="839" t="s">
        <v>345</v>
      </c>
      <c r="D182" s="840"/>
      <c r="E182" s="840"/>
      <c r="F182" s="840"/>
      <c r="G182" s="840"/>
    </row>
    <row r="183" spans="1:11">
      <c r="C183" s="16" t="s">
        <v>575</v>
      </c>
      <c r="D183" s="841" t="s">
        <v>1022</v>
      </c>
      <c r="E183" s="842"/>
      <c r="F183" s="842"/>
      <c r="G183" s="842"/>
    </row>
    <row r="184" spans="1:11">
      <c r="C184" s="16" t="s">
        <v>573</v>
      </c>
      <c r="D184" s="841" t="s">
        <v>545</v>
      </c>
      <c r="E184" s="842"/>
      <c r="F184" s="842"/>
      <c r="G184" s="842"/>
    </row>
    <row r="185" spans="1:11">
      <c r="C185" s="16" t="s">
        <v>0</v>
      </c>
      <c r="D185" s="841" t="s">
        <v>1061</v>
      </c>
      <c r="E185" s="842"/>
      <c r="F185" s="842"/>
      <c r="G185" s="842"/>
    </row>
    <row r="186" spans="1:11">
      <c r="C186" s="16" t="s">
        <v>1</v>
      </c>
      <c r="D186" s="841" t="s">
        <v>179</v>
      </c>
      <c r="E186" s="842"/>
      <c r="F186" s="842"/>
      <c r="G186" s="842"/>
    </row>
    <row r="187" spans="1:11">
      <c r="C187" s="16" t="s">
        <v>3</v>
      </c>
      <c r="D187" s="831" t="s">
        <v>572</v>
      </c>
      <c r="E187" s="832"/>
      <c r="F187" s="832"/>
      <c r="G187" s="832"/>
    </row>
    <row r="188" spans="1:11">
      <c r="C188" s="833" t="s">
        <v>4</v>
      </c>
      <c r="D188" s="834"/>
      <c r="E188" s="834"/>
      <c r="F188" s="834"/>
      <c r="G188" s="834"/>
    </row>
    <row r="189" spans="1:11" ht="49.5" customHeight="1">
      <c r="C189" s="835" t="s">
        <v>180</v>
      </c>
      <c r="D189" s="836"/>
      <c r="E189" s="836"/>
      <c r="F189" s="836"/>
      <c r="G189" s="836"/>
    </row>
    <row r="190" spans="1:11" ht="48" customHeight="1">
      <c r="C190" s="8" t="s">
        <v>5</v>
      </c>
      <c r="D190" s="829" t="s">
        <v>181</v>
      </c>
      <c r="E190" s="830"/>
      <c r="F190" s="830"/>
      <c r="G190" s="830"/>
    </row>
    <row r="191" spans="1:11" ht="22.5">
      <c r="C191" s="7" t="s">
        <v>6</v>
      </c>
      <c r="D191" s="23">
        <v>2021</v>
      </c>
      <c r="E191" s="23">
        <v>2022</v>
      </c>
      <c r="F191" s="23">
        <v>2023</v>
      </c>
      <c r="G191" s="23">
        <v>2024</v>
      </c>
    </row>
    <row r="192" spans="1:11">
      <c r="C192" s="15"/>
      <c r="D192" s="24" t="s">
        <v>7</v>
      </c>
      <c r="E192" s="24" t="s">
        <v>8</v>
      </c>
      <c r="F192" s="24" t="s">
        <v>8</v>
      </c>
      <c r="G192" s="24" t="s">
        <v>8</v>
      </c>
    </row>
    <row r="193" spans="3:7" ht="22.5">
      <c r="C193" s="7" t="s">
        <v>444</v>
      </c>
      <c r="D193" s="25" t="s">
        <v>1059</v>
      </c>
      <c r="E193" s="25" t="s">
        <v>1058</v>
      </c>
      <c r="F193" s="25" t="s">
        <v>388</v>
      </c>
      <c r="G193" s="25" t="s">
        <v>1057</v>
      </c>
    </row>
    <row r="194" spans="3:7">
      <c r="C194" s="8" t="s">
        <v>303</v>
      </c>
      <c r="D194" s="829" t="s">
        <v>1060</v>
      </c>
      <c r="E194" s="830"/>
      <c r="F194" s="830"/>
      <c r="G194" s="830"/>
    </row>
    <row r="195" spans="3:7">
      <c r="C195" s="7" t="s">
        <v>511</v>
      </c>
      <c r="D195" s="23">
        <v>2021</v>
      </c>
      <c r="E195" s="23">
        <v>2022</v>
      </c>
      <c r="F195" s="23">
        <v>2023</v>
      </c>
      <c r="G195" s="23">
        <v>2024</v>
      </c>
    </row>
    <row r="196" spans="3:7">
      <c r="C196" s="15"/>
      <c r="D196" s="24" t="s">
        <v>7</v>
      </c>
      <c r="E196" s="24" t="s">
        <v>8</v>
      </c>
      <c r="F196" s="24" t="s">
        <v>8</v>
      </c>
      <c r="G196" s="24" t="s">
        <v>8</v>
      </c>
    </row>
    <row r="197" spans="3:7">
      <c r="C197" s="7" t="s">
        <v>182</v>
      </c>
      <c r="D197" s="25" t="s">
        <v>1059</v>
      </c>
      <c r="E197" s="25" t="s">
        <v>1058</v>
      </c>
      <c r="F197" s="25" t="s">
        <v>388</v>
      </c>
      <c r="G197" s="25" t="s">
        <v>1057</v>
      </c>
    </row>
    <row r="198" spans="3:7">
      <c r="C198" s="7" t="s">
        <v>183</v>
      </c>
      <c r="D198" s="25" t="s">
        <v>1056</v>
      </c>
      <c r="E198" s="25" t="s">
        <v>390</v>
      </c>
      <c r="F198" s="25" t="s">
        <v>390</v>
      </c>
      <c r="G198" s="25" t="s">
        <v>390</v>
      </c>
    </row>
    <row r="199" spans="3:7">
      <c r="C199" s="7" t="s">
        <v>448</v>
      </c>
      <c r="D199" s="25" t="s">
        <v>1055</v>
      </c>
      <c r="E199" s="25" t="s">
        <v>1055</v>
      </c>
      <c r="F199" s="25" t="s">
        <v>1055</v>
      </c>
      <c r="G199" s="25" t="s">
        <v>1055</v>
      </c>
    </row>
    <row r="200" spans="3:7">
      <c r="C200" s="827" t="s">
        <v>347</v>
      </c>
      <c r="D200" s="828"/>
      <c r="E200" s="828"/>
      <c r="F200" s="828"/>
      <c r="G200" s="828"/>
    </row>
    <row r="201" spans="3:7">
      <c r="C201" s="22" t="s">
        <v>1054</v>
      </c>
      <c r="D201" s="827" t="s">
        <v>1053</v>
      </c>
      <c r="E201" s="828"/>
      <c r="F201" s="828"/>
      <c r="G201" s="828"/>
    </row>
    <row r="202" spans="3:7">
      <c r="C202" s="14" t="s">
        <v>484</v>
      </c>
      <c r="D202" s="825" t="s">
        <v>1052</v>
      </c>
      <c r="E202" s="826"/>
      <c r="F202" s="826"/>
      <c r="G202" s="826"/>
    </row>
    <row r="203" spans="3:7">
      <c r="C203" s="33" t="s">
        <v>482</v>
      </c>
      <c r="D203" s="821" t="s">
        <v>184</v>
      </c>
      <c r="E203" s="822"/>
      <c r="F203" s="822"/>
      <c r="G203" s="822"/>
    </row>
    <row r="204" spans="3:7">
      <c r="C204" s="33" t="s">
        <v>15</v>
      </c>
      <c r="D204" s="821" t="s">
        <v>185</v>
      </c>
      <c r="E204" s="822"/>
      <c r="F204" s="822"/>
      <c r="G204" s="822"/>
    </row>
    <row r="205" spans="3:7">
      <c r="C205" s="13"/>
      <c r="D205" s="27">
        <v>2021</v>
      </c>
      <c r="E205" s="27">
        <v>2022</v>
      </c>
      <c r="F205" s="27">
        <v>2023</v>
      </c>
      <c r="G205" s="27">
        <v>2024</v>
      </c>
    </row>
    <row r="206" spans="3:7">
      <c r="C206" s="12"/>
      <c r="D206" s="28" t="s">
        <v>7</v>
      </c>
      <c r="E206" s="28" t="s">
        <v>8</v>
      </c>
      <c r="F206" s="28" t="s">
        <v>8</v>
      </c>
      <c r="G206" s="28" t="s">
        <v>8</v>
      </c>
    </row>
    <row r="207" spans="3:7">
      <c r="C207" s="7" t="s">
        <v>16</v>
      </c>
      <c r="D207" s="25" t="s">
        <v>492</v>
      </c>
      <c r="E207" s="25" t="s">
        <v>492</v>
      </c>
      <c r="F207" s="25" t="s">
        <v>492</v>
      </c>
      <c r="G207" s="25" t="s">
        <v>492</v>
      </c>
    </row>
    <row r="208" spans="3:7">
      <c r="C208" s="7" t="s">
        <v>680</v>
      </c>
      <c r="D208" s="25" t="s">
        <v>1051</v>
      </c>
      <c r="E208" s="25" t="s">
        <v>1050</v>
      </c>
      <c r="F208" s="25" t="s">
        <v>1050</v>
      </c>
      <c r="G208" s="25" t="s">
        <v>1050</v>
      </c>
    </row>
    <row r="209" spans="3:7">
      <c r="C209" s="7" t="s">
        <v>676</v>
      </c>
      <c r="D209" s="25" t="s">
        <v>1049</v>
      </c>
      <c r="E209" s="25" t="s">
        <v>1048</v>
      </c>
      <c r="F209" s="25" t="s">
        <v>1048</v>
      </c>
      <c r="G209" s="25" t="s">
        <v>1048</v>
      </c>
    </row>
    <row r="210" spans="3:7">
      <c r="C210" s="7" t="s">
        <v>477</v>
      </c>
      <c r="D210" s="25" t="s">
        <v>450</v>
      </c>
      <c r="E210" s="25" t="s">
        <v>474</v>
      </c>
      <c r="F210" s="25" t="s">
        <v>474</v>
      </c>
      <c r="G210" s="25" t="s">
        <v>474</v>
      </c>
    </row>
    <row r="211" spans="3:7">
      <c r="C211" s="7" t="s">
        <v>476</v>
      </c>
      <c r="D211" s="25" t="s">
        <v>450</v>
      </c>
      <c r="E211" s="25" t="s">
        <v>1047</v>
      </c>
      <c r="F211" s="25" t="s">
        <v>474</v>
      </c>
      <c r="G211" s="25" t="s">
        <v>474</v>
      </c>
    </row>
    <row r="212" spans="3:7">
      <c r="C212" s="7" t="s">
        <v>22</v>
      </c>
      <c r="D212" s="25" t="s">
        <v>450</v>
      </c>
      <c r="E212" s="25" t="s">
        <v>1047</v>
      </c>
      <c r="F212" s="25" t="s">
        <v>474</v>
      </c>
      <c r="G212" s="25" t="s">
        <v>474</v>
      </c>
    </row>
    <row r="213" spans="3:7">
      <c r="C213" s="823" t="s">
        <v>473</v>
      </c>
      <c r="D213" s="824"/>
      <c r="E213" s="824"/>
      <c r="F213" s="824"/>
      <c r="G213" s="824"/>
    </row>
    <row r="214" spans="3:7">
      <c r="C214" s="13"/>
      <c r="D214" s="27">
        <v>2021</v>
      </c>
      <c r="E214" s="27">
        <v>2022</v>
      </c>
      <c r="F214" s="27">
        <v>2023</v>
      </c>
      <c r="G214" s="27">
        <v>2024</v>
      </c>
    </row>
    <row r="215" spans="3:7">
      <c r="C215" s="12"/>
      <c r="D215" s="28" t="s">
        <v>7</v>
      </c>
      <c r="E215" s="28" t="s">
        <v>8</v>
      </c>
      <c r="F215" s="28" t="s">
        <v>8</v>
      </c>
      <c r="G215" s="28" t="s">
        <v>8</v>
      </c>
    </row>
    <row r="216" spans="3:7">
      <c r="C216" s="11" t="s">
        <v>470</v>
      </c>
      <c r="D216" s="26">
        <v>0</v>
      </c>
      <c r="E216" s="26">
        <v>0</v>
      </c>
      <c r="F216" s="26">
        <v>0</v>
      </c>
      <c r="G216" s="26">
        <v>0</v>
      </c>
    </row>
    <row r="217" spans="3:7">
      <c r="C217" s="11" t="s">
        <v>459</v>
      </c>
      <c r="D217" s="26">
        <v>0</v>
      </c>
      <c r="E217" s="26">
        <v>0</v>
      </c>
      <c r="F217" s="26">
        <v>0</v>
      </c>
      <c r="G217" s="26">
        <v>0</v>
      </c>
    </row>
    <row r="218" spans="3:7">
      <c r="C218" s="11" t="s">
        <v>463</v>
      </c>
      <c r="D218" s="26">
        <v>0</v>
      </c>
      <c r="E218" s="26">
        <v>0</v>
      </c>
      <c r="F218" s="26">
        <v>0</v>
      </c>
      <c r="G218" s="26">
        <v>0</v>
      </c>
    </row>
    <row r="219" spans="3:7">
      <c r="C219" s="11" t="s">
        <v>469</v>
      </c>
      <c r="D219" s="26">
        <v>0</v>
      </c>
      <c r="E219" s="26">
        <v>0</v>
      </c>
      <c r="F219" s="26">
        <v>0</v>
      </c>
      <c r="G219" s="26">
        <v>0</v>
      </c>
    </row>
    <row r="220" spans="3:7">
      <c r="C220" s="11" t="s">
        <v>459</v>
      </c>
      <c r="D220" s="26">
        <v>0</v>
      </c>
      <c r="E220" s="26">
        <v>0</v>
      </c>
      <c r="F220" s="26">
        <v>0</v>
      </c>
      <c r="G220" s="26">
        <v>0</v>
      </c>
    </row>
    <row r="221" spans="3:7">
      <c r="C221" s="11" t="s">
        <v>463</v>
      </c>
      <c r="D221" s="26">
        <v>0</v>
      </c>
      <c r="E221" s="26">
        <v>0</v>
      </c>
      <c r="F221" s="26">
        <v>0</v>
      </c>
      <c r="G221" s="26">
        <v>0</v>
      </c>
    </row>
    <row r="222" spans="3:7">
      <c r="C222" s="11" t="s">
        <v>468</v>
      </c>
      <c r="D222" s="26">
        <v>0</v>
      </c>
      <c r="E222" s="26">
        <v>0</v>
      </c>
      <c r="F222" s="26">
        <v>0</v>
      </c>
      <c r="G222" s="26">
        <v>0</v>
      </c>
    </row>
    <row r="223" spans="3:7">
      <c r="C223" s="11" t="s">
        <v>459</v>
      </c>
      <c r="D223" s="26">
        <v>0</v>
      </c>
      <c r="E223" s="26">
        <v>0</v>
      </c>
      <c r="F223" s="26">
        <v>0</v>
      </c>
      <c r="G223" s="26">
        <v>0</v>
      </c>
    </row>
    <row r="224" spans="3:7">
      <c r="C224" s="11" t="s">
        <v>463</v>
      </c>
      <c r="D224" s="26">
        <v>0</v>
      </c>
      <c r="E224" s="26">
        <v>0</v>
      </c>
      <c r="F224" s="26">
        <v>0</v>
      </c>
      <c r="G224" s="26">
        <v>0</v>
      </c>
    </row>
    <row r="225" spans="3:7">
      <c r="C225" s="11" t="s">
        <v>467</v>
      </c>
      <c r="D225" s="26">
        <v>0</v>
      </c>
      <c r="E225" s="26">
        <v>0</v>
      </c>
      <c r="F225" s="26">
        <v>0</v>
      </c>
      <c r="G225" s="26">
        <v>0</v>
      </c>
    </row>
    <row r="226" spans="3:7">
      <c r="C226" s="11" t="s">
        <v>459</v>
      </c>
      <c r="D226" s="26">
        <v>0</v>
      </c>
      <c r="E226" s="26">
        <v>0</v>
      </c>
      <c r="F226" s="26">
        <v>0</v>
      </c>
      <c r="G226" s="26">
        <v>0</v>
      </c>
    </row>
    <row r="227" spans="3:7">
      <c r="C227" s="11" t="s">
        <v>463</v>
      </c>
      <c r="D227" s="26">
        <v>0</v>
      </c>
      <c r="E227" s="26">
        <v>0</v>
      </c>
      <c r="F227" s="26">
        <v>0</v>
      </c>
      <c r="G227" s="26">
        <v>0</v>
      </c>
    </row>
    <row r="228" spans="3:7">
      <c r="C228" s="11" t="s">
        <v>472</v>
      </c>
      <c r="D228" s="26">
        <v>50000000</v>
      </c>
      <c r="E228" s="26">
        <v>55000000</v>
      </c>
      <c r="F228" s="26">
        <v>55000000</v>
      </c>
      <c r="G228" s="26">
        <v>55000000</v>
      </c>
    </row>
    <row r="229" spans="3:7">
      <c r="C229" s="11" t="s">
        <v>459</v>
      </c>
      <c r="D229" s="26">
        <v>50000000</v>
      </c>
      <c r="E229" s="26">
        <v>55000000</v>
      </c>
      <c r="F229" s="26">
        <v>55000000</v>
      </c>
      <c r="G229" s="26">
        <v>55000000</v>
      </c>
    </row>
    <row r="230" spans="3:7">
      <c r="C230" s="11" t="s">
        <v>463</v>
      </c>
      <c r="D230" s="26">
        <v>0</v>
      </c>
      <c r="E230" s="26">
        <v>0</v>
      </c>
      <c r="F230" s="26">
        <v>0</v>
      </c>
      <c r="G230" s="26">
        <v>0</v>
      </c>
    </row>
    <row r="231" spans="3:7">
      <c r="C231" s="11" t="s">
        <v>465</v>
      </c>
      <c r="D231" s="26">
        <v>0</v>
      </c>
      <c r="E231" s="26">
        <v>0</v>
      </c>
      <c r="F231" s="26">
        <v>0</v>
      </c>
      <c r="G231" s="26">
        <v>0</v>
      </c>
    </row>
    <row r="232" spans="3:7">
      <c r="C232" s="11" t="s">
        <v>459</v>
      </c>
      <c r="D232" s="26">
        <v>0</v>
      </c>
      <c r="E232" s="26">
        <v>0</v>
      </c>
      <c r="F232" s="26">
        <v>0</v>
      </c>
      <c r="G232" s="26">
        <v>0</v>
      </c>
    </row>
    <row r="233" spans="3:7">
      <c r="C233" s="11" t="s">
        <v>463</v>
      </c>
      <c r="D233" s="26">
        <v>0</v>
      </c>
      <c r="E233" s="26">
        <v>0</v>
      </c>
      <c r="F233" s="26">
        <v>0</v>
      </c>
      <c r="G233" s="26">
        <v>0</v>
      </c>
    </row>
    <row r="234" spans="3:7">
      <c r="C234" s="11" t="s">
        <v>464</v>
      </c>
      <c r="D234" s="26">
        <v>0</v>
      </c>
      <c r="E234" s="26">
        <v>0</v>
      </c>
      <c r="F234" s="26">
        <v>0</v>
      </c>
      <c r="G234" s="26">
        <v>0</v>
      </c>
    </row>
    <row r="235" spans="3:7">
      <c r="C235" s="11" t="s">
        <v>459</v>
      </c>
      <c r="D235" s="26">
        <v>0</v>
      </c>
      <c r="E235" s="26">
        <v>0</v>
      </c>
      <c r="F235" s="26">
        <v>0</v>
      </c>
      <c r="G235" s="26">
        <v>0</v>
      </c>
    </row>
    <row r="236" spans="3:7">
      <c r="C236" s="11" t="s">
        <v>463</v>
      </c>
      <c r="D236" s="26">
        <v>0</v>
      </c>
      <c r="E236" s="26">
        <v>0</v>
      </c>
      <c r="F236" s="26">
        <v>0</v>
      </c>
      <c r="G236" s="26">
        <v>0</v>
      </c>
    </row>
    <row r="237" spans="3:7">
      <c r="C237" s="11" t="s">
        <v>462</v>
      </c>
      <c r="D237" s="26">
        <v>0</v>
      </c>
      <c r="E237" s="26">
        <v>0</v>
      </c>
      <c r="F237" s="26">
        <v>0</v>
      </c>
      <c r="G237" s="26">
        <v>0</v>
      </c>
    </row>
    <row r="238" spans="3:7">
      <c r="C238" s="11" t="s">
        <v>459</v>
      </c>
      <c r="D238" s="26">
        <v>0</v>
      </c>
      <c r="E238" s="26">
        <v>0</v>
      </c>
      <c r="F238" s="26">
        <v>0</v>
      </c>
      <c r="G238" s="26">
        <v>0</v>
      </c>
    </row>
    <row r="239" spans="3:7">
      <c r="C239" s="11" t="s">
        <v>458</v>
      </c>
      <c r="D239" s="26">
        <v>0</v>
      </c>
      <c r="E239" s="26">
        <v>0</v>
      </c>
      <c r="F239" s="26">
        <v>0</v>
      </c>
      <c r="G239" s="26">
        <v>0</v>
      </c>
    </row>
    <row r="240" spans="3:7">
      <c r="C240" s="11" t="s">
        <v>457</v>
      </c>
      <c r="D240" s="26">
        <v>0</v>
      </c>
      <c r="E240" s="26">
        <v>0</v>
      </c>
      <c r="F240" s="26">
        <v>0</v>
      </c>
      <c r="G240" s="26">
        <v>0</v>
      </c>
    </row>
    <row r="241" spans="3:7">
      <c r="C241" s="11" t="s">
        <v>456</v>
      </c>
      <c r="D241" s="26">
        <v>0</v>
      </c>
      <c r="E241" s="26">
        <v>0</v>
      </c>
      <c r="F241" s="26">
        <v>0</v>
      </c>
      <c r="G241" s="26">
        <v>0</v>
      </c>
    </row>
    <row r="242" spans="3:7">
      <c r="C242" s="11" t="s">
        <v>455</v>
      </c>
      <c r="D242" s="26">
        <v>0</v>
      </c>
      <c r="E242" s="26">
        <v>0</v>
      </c>
      <c r="F242" s="26">
        <v>0</v>
      </c>
      <c r="G242" s="26">
        <v>0</v>
      </c>
    </row>
    <row r="243" spans="3:7">
      <c r="C243" s="11" t="s">
        <v>461</v>
      </c>
      <c r="D243" s="26">
        <v>0</v>
      </c>
      <c r="E243" s="26">
        <v>0</v>
      </c>
      <c r="F243" s="26">
        <v>0</v>
      </c>
      <c r="G243" s="26">
        <v>0</v>
      </c>
    </row>
    <row r="244" spans="3:7">
      <c r="C244" s="11" t="s">
        <v>459</v>
      </c>
      <c r="D244" s="26">
        <v>0</v>
      </c>
      <c r="E244" s="26">
        <v>0</v>
      </c>
      <c r="F244" s="26">
        <v>0</v>
      </c>
      <c r="G244" s="26">
        <v>0</v>
      </c>
    </row>
    <row r="245" spans="3:7">
      <c r="C245" s="11" t="s">
        <v>458</v>
      </c>
      <c r="D245" s="26">
        <v>0</v>
      </c>
      <c r="E245" s="26">
        <v>0</v>
      </c>
      <c r="F245" s="26">
        <v>0</v>
      </c>
      <c r="G245" s="26">
        <v>0</v>
      </c>
    </row>
    <row r="246" spans="3:7">
      <c r="C246" s="11" t="s">
        <v>457</v>
      </c>
      <c r="D246" s="26">
        <v>0</v>
      </c>
      <c r="E246" s="26">
        <v>0</v>
      </c>
      <c r="F246" s="26">
        <v>0</v>
      </c>
      <c r="G246" s="26">
        <v>0</v>
      </c>
    </row>
    <row r="247" spans="3:7">
      <c r="C247" s="11" t="s">
        <v>456</v>
      </c>
      <c r="D247" s="26">
        <v>0</v>
      </c>
      <c r="E247" s="26">
        <v>0</v>
      </c>
      <c r="F247" s="26">
        <v>0</v>
      </c>
      <c r="G247" s="26">
        <v>0</v>
      </c>
    </row>
    <row r="248" spans="3:7">
      <c r="C248" s="11" t="s">
        <v>455</v>
      </c>
      <c r="D248" s="26">
        <v>0</v>
      </c>
      <c r="E248" s="26">
        <v>0</v>
      </c>
      <c r="F248" s="26">
        <v>0</v>
      </c>
      <c r="G248" s="26">
        <v>0</v>
      </c>
    </row>
    <row r="249" spans="3:7">
      <c r="C249" s="11" t="s">
        <v>460</v>
      </c>
      <c r="D249" s="26">
        <v>0</v>
      </c>
      <c r="E249" s="26">
        <v>0</v>
      </c>
      <c r="F249" s="26">
        <v>0</v>
      </c>
      <c r="G249" s="26">
        <v>0</v>
      </c>
    </row>
    <row r="250" spans="3:7">
      <c r="C250" s="11" t="s">
        <v>459</v>
      </c>
      <c r="D250" s="26">
        <v>0</v>
      </c>
      <c r="E250" s="26">
        <v>0</v>
      </c>
      <c r="F250" s="26">
        <v>0</v>
      </c>
      <c r="G250" s="26">
        <v>0</v>
      </c>
    </row>
    <row r="251" spans="3:7">
      <c r="C251" s="11" t="s">
        <v>458</v>
      </c>
      <c r="D251" s="26">
        <v>0</v>
      </c>
      <c r="E251" s="26">
        <v>0</v>
      </c>
      <c r="F251" s="26">
        <v>0</v>
      </c>
      <c r="G251" s="26">
        <v>0</v>
      </c>
    </row>
    <row r="252" spans="3:7">
      <c r="C252" s="11" t="s">
        <v>457</v>
      </c>
      <c r="D252" s="26">
        <v>0</v>
      </c>
      <c r="E252" s="26">
        <v>0</v>
      </c>
      <c r="F252" s="26">
        <v>0</v>
      </c>
      <c r="G252" s="26">
        <v>0</v>
      </c>
    </row>
    <row r="253" spans="3:7">
      <c r="C253" s="11" t="s">
        <v>456</v>
      </c>
      <c r="D253" s="26">
        <v>0</v>
      </c>
      <c r="E253" s="26">
        <v>0</v>
      </c>
      <c r="F253" s="26">
        <v>0</v>
      </c>
      <c r="G253" s="26">
        <v>0</v>
      </c>
    </row>
    <row r="254" spans="3:7">
      <c r="C254" s="11" t="s">
        <v>455</v>
      </c>
      <c r="D254" s="26">
        <v>0</v>
      </c>
      <c r="E254" s="26">
        <v>0</v>
      </c>
      <c r="F254" s="26">
        <v>0</v>
      </c>
      <c r="G254" s="26">
        <v>0</v>
      </c>
    </row>
    <row r="255" spans="3:7">
      <c r="C255" s="11" t="s">
        <v>454</v>
      </c>
      <c r="D255" s="26">
        <v>0</v>
      </c>
      <c r="E255" s="26">
        <v>0</v>
      </c>
      <c r="F255" s="26">
        <v>0</v>
      </c>
      <c r="G255" s="26">
        <v>0</v>
      </c>
    </row>
    <row r="256" spans="3:7">
      <c r="C256" s="11" t="s">
        <v>453</v>
      </c>
      <c r="D256" s="26">
        <v>0</v>
      </c>
      <c r="E256" s="26">
        <v>0</v>
      </c>
      <c r="F256" s="26">
        <v>0</v>
      </c>
      <c r="G256" s="26">
        <v>0</v>
      </c>
    </row>
    <row r="257" spans="3:7">
      <c r="C257" s="10" t="s">
        <v>165</v>
      </c>
      <c r="D257" s="26">
        <v>50000000</v>
      </c>
      <c r="E257" s="26">
        <v>55000000</v>
      </c>
      <c r="F257" s="26">
        <v>55000000</v>
      </c>
      <c r="G257" s="26">
        <v>55000000</v>
      </c>
    </row>
    <row r="258" spans="3:7">
      <c r="C258" s="14" t="s">
        <v>484</v>
      </c>
      <c r="D258" s="825" t="s">
        <v>1046</v>
      </c>
      <c r="E258" s="826"/>
      <c r="F258" s="826"/>
      <c r="G258" s="826"/>
    </row>
    <row r="259" spans="3:7">
      <c r="C259" s="33" t="s">
        <v>482</v>
      </c>
      <c r="D259" s="821" t="s">
        <v>186</v>
      </c>
      <c r="E259" s="822"/>
      <c r="F259" s="822"/>
      <c r="G259" s="822"/>
    </row>
    <row r="260" spans="3:7">
      <c r="C260" s="33" t="s">
        <v>15</v>
      </c>
      <c r="D260" s="821" t="s">
        <v>187</v>
      </c>
      <c r="E260" s="822"/>
      <c r="F260" s="822"/>
      <c r="G260" s="822"/>
    </row>
    <row r="261" spans="3:7">
      <c r="C261" s="13"/>
      <c r="D261" s="27">
        <v>2021</v>
      </c>
      <c r="E261" s="27">
        <v>2022</v>
      </c>
      <c r="F261" s="27">
        <v>2023</v>
      </c>
      <c r="G261" s="27">
        <v>2024</v>
      </c>
    </row>
    <row r="262" spans="3:7">
      <c r="C262" s="12"/>
      <c r="D262" s="28" t="s">
        <v>7</v>
      </c>
      <c r="E262" s="28" t="s">
        <v>8</v>
      </c>
      <c r="F262" s="28" t="s">
        <v>8</v>
      </c>
      <c r="G262" s="28" t="s">
        <v>8</v>
      </c>
    </row>
    <row r="263" spans="3:7">
      <c r="C263" s="7" t="s">
        <v>16</v>
      </c>
      <c r="D263" s="25" t="s">
        <v>531</v>
      </c>
      <c r="E263" s="25" t="s">
        <v>491</v>
      </c>
      <c r="F263" s="25" t="s">
        <v>491</v>
      </c>
      <c r="G263" s="25" t="s">
        <v>491</v>
      </c>
    </row>
    <row r="264" spans="3:7">
      <c r="C264" s="7" t="s">
        <v>680</v>
      </c>
      <c r="D264" s="25" t="s">
        <v>1043</v>
      </c>
      <c r="E264" s="25" t="s">
        <v>1045</v>
      </c>
      <c r="F264" s="25" t="s">
        <v>1045</v>
      </c>
      <c r="G264" s="25" t="s">
        <v>1044</v>
      </c>
    </row>
    <row r="265" spans="3:7">
      <c r="C265" s="7" t="s">
        <v>676</v>
      </c>
      <c r="D265" s="25" t="s">
        <v>1043</v>
      </c>
      <c r="E265" s="25" t="s">
        <v>1042</v>
      </c>
      <c r="F265" s="25" t="s">
        <v>1042</v>
      </c>
      <c r="G265" s="25" t="s">
        <v>1041</v>
      </c>
    </row>
    <row r="266" spans="3:7">
      <c r="C266" s="7" t="s">
        <v>477</v>
      </c>
      <c r="D266" s="25" t="s">
        <v>450</v>
      </c>
      <c r="E266" s="25" t="s">
        <v>531</v>
      </c>
      <c r="F266" s="25" t="s">
        <v>474</v>
      </c>
      <c r="G266" s="25" t="s">
        <v>474</v>
      </c>
    </row>
    <row r="267" spans="3:7">
      <c r="C267" s="7" t="s">
        <v>476</v>
      </c>
      <c r="D267" s="25" t="s">
        <v>450</v>
      </c>
      <c r="E267" s="25" t="s">
        <v>1040</v>
      </c>
      <c r="F267" s="25" t="s">
        <v>474</v>
      </c>
      <c r="G267" s="25" t="s">
        <v>1038</v>
      </c>
    </row>
    <row r="268" spans="3:7">
      <c r="C268" s="7" t="s">
        <v>22</v>
      </c>
      <c r="D268" s="25" t="s">
        <v>450</v>
      </c>
      <c r="E268" s="25" t="s">
        <v>1039</v>
      </c>
      <c r="F268" s="25" t="s">
        <v>474</v>
      </c>
      <c r="G268" s="25" t="s">
        <v>1038</v>
      </c>
    </row>
    <row r="269" spans="3:7">
      <c r="C269" s="823" t="s">
        <v>473</v>
      </c>
      <c r="D269" s="824"/>
      <c r="E269" s="824"/>
      <c r="F269" s="824"/>
      <c r="G269" s="824"/>
    </row>
    <row r="270" spans="3:7">
      <c r="C270" s="13"/>
      <c r="D270" s="27">
        <v>2021</v>
      </c>
      <c r="E270" s="27">
        <v>2022</v>
      </c>
      <c r="F270" s="27">
        <v>2023</v>
      </c>
      <c r="G270" s="27">
        <v>2024</v>
      </c>
    </row>
    <row r="271" spans="3:7">
      <c r="C271" s="12"/>
      <c r="D271" s="28" t="s">
        <v>7</v>
      </c>
      <c r="E271" s="28" t="s">
        <v>8</v>
      </c>
      <c r="F271" s="28" t="s">
        <v>8</v>
      </c>
      <c r="G271" s="28" t="s">
        <v>8</v>
      </c>
    </row>
    <row r="272" spans="3:7">
      <c r="C272" s="11" t="s">
        <v>470</v>
      </c>
      <c r="D272" s="26">
        <v>0</v>
      </c>
      <c r="E272" s="26">
        <v>0</v>
      </c>
      <c r="F272" s="26">
        <v>0</v>
      </c>
      <c r="G272" s="26">
        <v>0</v>
      </c>
    </row>
    <row r="273" spans="3:7">
      <c r="C273" s="11" t="s">
        <v>459</v>
      </c>
      <c r="D273" s="26">
        <v>0</v>
      </c>
      <c r="E273" s="26">
        <v>0</v>
      </c>
      <c r="F273" s="26">
        <v>0</v>
      </c>
      <c r="G273" s="26">
        <v>0</v>
      </c>
    </row>
    <row r="274" spans="3:7">
      <c r="C274" s="11" t="s">
        <v>463</v>
      </c>
      <c r="D274" s="26">
        <v>0</v>
      </c>
      <c r="E274" s="26">
        <v>0</v>
      </c>
      <c r="F274" s="26">
        <v>0</v>
      </c>
      <c r="G274" s="26">
        <v>0</v>
      </c>
    </row>
    <row r="275" spans="3:7">
      <c r="C275" s="11" t="s">
        <v>469</v>
      </c>
      <c r="D275" s="26">
        <v>0</v>
      </c>
      <c r="E275" s="26">
        <v>0</v>
      </c>
      <c r="F275" s="26">
        <v>0</v>
      </c>
      <c r="G275" s="26">
        <v>0</v>
      </c>
    </row>
    <row r="276" spans="3:7">
      <c r="C276" s="11" t="s">
        <v>459</v>
      </c>
      <c r="D276" s="26">
        <v>0</v>
      </c>
      <c r="E276" s="26">
        <v>0</v>
      </c>
      <c r="F276" s="26">
        <v>0</v>
      </c>
      <c r="G276" s="26">
        <v>0</v>
      </c>
    </row>
    <row r="277" spans="3:7">
      <c r="C277" s="11" t="s">
        <v>463</v>
      </c>
      <c r="D277" s="26">
        <v>0</v>
      </c>
      <c r="E277" s="26">
        <v>0</v>
      </c>
      <c r="F277" s="26">
        <v>0</v>
      </c>
      <c r="G277" s="26">
        <v>0</v>
      </c>
    </row>
    <row r="278" spans="3:7">
      <c r="C278" s="11" t="s">
        <v>468</v>
      </c>
      <c r="D278" s="26">
        <v>0</v>
      </c>
      <c r="E278" s="26">
        <v>0</v>
      </c>
      <c r="F278" s="26">
        <v>0</v>
      </c>
      <c r="G278" s="26">
        <v>0</v>
      </c>
    </row>
    <row r="279" spans="3:7">
      <c r="C279" s="11" t="s">
        <v>459</v>
      </c>
      <c r="D279" s="26">
        <v>0</v>
      </c>
      <c r="E279" s="26">
        <v>0</v>
      </c>
      <c r="F279" s="26">
        <v>0</v>
      </c>
      <c r="G279" s="26">
        <v>0</v>
      </c>
    </row>
    <row r="280" spans="3:7">
      <c r="C280" s="11" t="s">
        <v>463</v>
      </c>
      <c r="D280" s="26">
        <v>0</v>
      </c>
      <c r="E280" s="26">
        <v>0</v>
      </c>
      <c r="F280" s="26">
        <v>0</v>
      </c>
      <c r="G280" s="26">
        <v>0</v>
      </c>
    </row>
    <row r="281" spans="3:7">
      <c r="C281" s="11" t="s">
        <v>467</v>
      </c>
      <c r="D281" s="26">
        <v>0</v>
      </c>
      <c r="E281" s="26">
        <v>0</v>
      </c>
      <c r="F281" s="26">
        <v>0</v>
      </c>
      <c r="G281" s="26">
        <v>0</v>
      </c>
    </row>
    <row r="282" spans="3:7">
      <c r="C282" s="11" t="s">
        <v>459</v>
      </c>
      <c r="D282" s="26">
        <v>0</v>
      </c>
      <c r="E282" s="26">
        <v>0</v>
      </c>
      <c r="F282" s="26">
        <v>0</v>
      </c>
      <c r="G282" s="26">
        <v>0</v>
      </c>
    </row>
    <row r="283" spans="3:7">
      <c r="C283" s="11" t="s">
        <v>463</v>
      </c>
      <c r="D283" s="26">
        <v>0</v>
      </c>
      <c r="E283" s="26">
        <v>0</v>
      </c>
      <c r="F283" s="26">
        <v>0</v>
      </c>
      <c r="G283" s="26">
        <v>0</v>
      </c>
    </row>
    <row r="284" spans="3:7">
      <c r="C284" s="11" t="s">
        <v>472</v>
      </c>
      <c r="D284" s="26">
        <v>10000000</v>
      </c>
      <c r="E284" s="26">
        <v>12600000</v>
      </c>
      <c r="F284" s="26">
        <v>12600000</v>
      </c>
      <c r="G284" s="26">
        <v>14875000</v>
      </c>
    </row>
    <row r="285" spans="3:7">
      <c r="C285" s="11" t="s">
        <v>459</v>
      </c>
      <c r="D285" s="26">
        <v>10000000</v>
      </c>
      <c r="E285" s="26">
        <v>12600000</v>
      </c>
      <c r="F285" s="26">
        <v>12600000</v>
      </c>
      <c r="G285" s="26">
        <v>14875000</v>
      </c>
    </row>
    <row r="286" spans="3:7">
      <c r="C286" s="11" t="s">
        <v>463</v>
      </c>
      <c r="D286" s="26">
        <v>0</v>
      </c>
      <c r="E286" s="26">
        <v>0</v>
      </c>
      <c r="F286" s="26">
        <v>0</v>
      </c>
      <c r="G286" s="26">
        <v>0</v>
      </c>
    </row>
    <row r="287" spans="3:7">
      <c r="C287" s="11" t="s">
        <v>465</v>
      </c>
      <c r="D287" s="26">
        <v>0</v>
      </c>
      <c r="E287" s="26">
        <v>0</v>
      </c>
      <c r="F287" s="26">
        <v>0</v>
      </c>
      <c r="G287" s="26">
        <v>0</v>
      </c>
    </row>
    <row r="288" spans="3:7">
      <c r="C288" s="11" t="s">
        <v>459</v>
      </c>
      <c r="D288" s="26">
        <v>0</v>
      </c>
      <c r="E288" s="26">
        <v>0</v>
      </c>
      <c r="F288" s="26">
        <v>0</v>
      </c>
      <c r="G288" s="26">
        <v>0</v>
      </c>
    </row>
    <row r="289" spans="3:7">
      <c r="C289" s="11" t="s">
        <v>463</v>
      </c>
      <c r="D289" s="26">
        <v>0</v>
      </c>
      <c r="E289" s="26">
        <v>0</v>
      </c>
      <c r="F289" s="26">
        <v>0</v>
      </c>
      <c r="G289" s="26">
        <v>0</v>
      </c>
    </row>
    <row r="290" spans="3:7">
      <c r="C290" s="11" t="s">
        <v>464</v>
      </c>
      <c r="D290" s="26">
        <v>0</v>
      </c>
      <c r="E290" s="26">
        <v>0</v>
      </c>
      <c r="F290" s="26">
        <v>0</v>
      </c>
      <c r="G290" s="26">
        <v>0</v>
      </c>
    </row>
    <row r="291" spans="3:7">
      <c r="C291" s="11" t="s">
        <v>459</v>
      </c>
      <c r="D291" s="26">
        <v>0</v>
      </c>
      <c r="E291" s="26">
        <v>0</v>
      </c>
      <c r="F291" s="26">
        <v>0</v>
      </c>
      <c r="G291" s="26">
        <v>0</v>
      </c>
    </row>
    <row r="292" spans="3:7">
      <c r="C292" s="11" t="s">
        <v>463</v>
      </c>
      <c r="D292" s="26">
        <v>0</v>
      </c>
      <c r="E292" s="26">
        <v>0</v>
      </c>
      <c r="F292" s="26">
        <v>0</v>
      </c>
      <c r="G292" s="26">
        <v>0</v>
      </c>
    </row>
    <row r="293" spans="3:7">
      <c r="C293" s="11" t="s">
        <v>462</v>
      </c>
      <c r="D293" s="26">
        <v>0</v>
      </c>
      <c r="E293" s="26">
        <v>0</v>
      </c>
      <c r="F293" s="26">
        <v>0</v>
      </c>
      <c r="G293" s="26">
        <v>0</v>
      </c>
    </row>
    <row r="294" spans="3:7">
      <c r="C294" s="11" t="s">
        <v>459</v>
      </c>
      <c r="D294" s="26">
        <v>0</v>
      </c>
      <c r="E294" s="26">
        <v>0</v>
      </c>
      <c r="F294" s="26">
        <v>0</v>
      </c>
      <c r="G294" s="26">
        <v>0</v>
      </c>
    </row>
    <row r="295" spans="3:7">
      <c r="C295" s="11" t="s">
        <v>458</v>
      </c>
      <c r="D295" s="26">
        <v>0</v>
      </c>
      <c r="E295" s="26">
        <v>0</v>
      </c>
      <c r="F295" s="26">
        <v>0</v>
      </c>
      <c r="G295" s="26">
        <v>0</v>
      </c>
    </row>
    <row r="296" spans="3:7">
      <c r="C296" s="11" t="s">
        <v>457</v>
      </c>
      <c r="D296" s="26">
        <v>0</v>
      </c>
      <c r="E296" s="26">
        <v>0</v>
      </c>
      <c r="F296" s="26">
        <v>0</v>
      </c>
      <c r="G296" s="26">
        <v>0</v>
      </c>
    </row>
    <row r="297" spans="3:7">
      <c r="C297" s="11" t="s">
        <v>456</v>
      </c>
      <c r="D297" s="26">
        <v>0</v>
      </c>
      <c r="E297" s="26">
        <v>0</v>
      </c>
      <c r="F297" s="26">
        <v>0</v>
      </c>
      <c r="G297" s="26">
        <v>0</v>
      </c>
    </row>
    <row r="298" spans="3:7">
      <c r="C298" s="11" t="s">
        <v>455</v>
      </c>
      <c r="D298" s="26">
        <v>0</v>
      </c>
      <c r="E298" s="26">
        <v>0</v>
      </c>
      <c r="F298" s="26">
        <v>0</v>
      </c>
      <c r="G298" s="26">
        <v>0</v>
      </c>
    </row>
    <row r="299" spans="3:7">
      <c r="C299" s="11" t="s">
        <v>461</v>
      </c>
      <c r="D299" s="26">
        <v>0</v>
      </c>
      <c r="E299" s="26">
        <v>0</v>
      </c>
      <c r="F299" s="26">
        <v>0</v>
      </c>
      <c r="G299" s="26">
        <v>0</v>
      </c>
    </row>
    <row r="300" spans="3:7">
      <c r="C300" s="11" t="s">
        <v>459</v>
      </c>
      <c r="D300" s="26">
        <v>0</v>
      </c>
      <c r="E300" s="26">
        <v>0</v>
      </c>
      <c r="F300" s="26">
        <v>0</v>
      </c>
      <c r="G300" s="26">
        <v>0</v>
      </c>
    </row>
    <row r="301" spans="3:7">
      <c r="C301" s="11" t="s">
        <v>458</v>
      </c>
      <c r="D301" s="26">
        <v>0</v>
      </c>
      <c r="E301" s="26">
        <v>0</v>
      </c>
      <c r="F301" s="26">
        <v>0</v>
      </c>
      <c r="G301" s="26">
        <v>0</v>
      </c>
    </row>
    <row r="302" spans="3:7">
      <c r="C302" s="11" t="s">
        <v>457</v>
      </c>
      <c r="D302" s="26">
        <v>0</v>
      </c>
      <c r="E302" s="26">
        <v>0</v>
      </c>
      <c r="F302" s="26">
        <v>0</v>
      </c>
      <c r="G302" s="26">
        <v>0</v>
      </c>
    </row>
    <row r="303" spans="3:7">
      <c r="C303" s="11" t="s">
        <v>456</v>
      </c>
      <c r="D303" s="26">
        <v>0</v>
      </c>
      <c r="E303" s="26">
        <v>0</v>
      </c>
      <c r="F303" s="26">
        <v>0</v>
      </c>
      <c r="G303" s="26">
        <v>0</v>
      </c>
    </row>
    <row r="304" spans="3:7">
      <c r="C304" s="11" t="s">
        <v>455</v>
      </c>
      <c r="D304" s="26">
        <v>0</v>
      </c>
      <c r="E304" s="26">
        <v>0</v>
      </c>
      <c r="F304" s="26">
        <v>0</v>
      </c>
      <c r="G304" s="26">
        <v>0</v>
      </c>
    </row>
    <row r="305" spans="3:7">
      <c r="C305" s="11" t="s">
        <v>460</v>
      </c>
      <c r="D305" s="26">
        <v>0</v>
      </c>
      <c r="E305" s="26">
        <v>0</v>
      </c>
      <c r="F305" s="26">
        <v>0</v>
      </c>
      <c r="G305" s="26">
        <v>0</v>
      </c>
    </row>
    <row r="306" spans="3:7">
      <c r="C306" s="11" t="s">
        <v>459</v>
      </c>
      <c r="D306" s="26">
        <v>0</v>
      </c>
      <c r="E306" s="26">
        <v>0</v>
      </c>
      <c r="F306" s="26">
        <v>0</v>
      </c>
      <c r="G306" s="26">
        <v>0</v>
      </c>
    </row>
    <row r="307" spans="3:7">
      <c r="C307" s="11" t="s">
        <v>458</v>
      </c>
      <c r="D307" s="26">
        <v>0</v>
      </c>
      <c r="E307" s="26">
        <v>0</v>
      </c>
      <c r="F307" s="26">
        <v>0</v>
      </c>
      <c r="G307" s="26">
        <v>0</v>
      </c>
    </row>
    <row r="308" spans="3:7">
      <c r="C308" s="11" t="s">
        <v>457</v>
      </c>
      <c r="D308" s="26">
        <v>0</v>
      </c>
      <c r="E308" s="26">
        <v>0</v>
      </c>
      <c r="F308" s="26">
        <v>0</v>
      </c>
      <c r="G308" s="26">
        <v>0</v>
      </c>
    </row>
    <row r="309" spans="3:7">
      <c r="C309" s="11" t="s">
        <v>456</v>
      </c>
      <c r="D309" s="26">
        <v>0</v>
      </c>
      <c r="E309" s="26">
        <v>0</v>
      </c>
      <c r="F309" s="26">
        <v>0</v>
      </c>
      <c r="G309" s="26">
        <v>0</v>
      </c>
    </row>
    <row r="310" spans="3:7">
      <c r="C310" s="11" t="s">
        <v>455</v>
      </c>
      <c r="D310" s="26">
        <v>0</v>
      </c>
      <c r="E310" s="26">
        <v>0</v>
      </c>
      <c r="F310" s="26">
        <v>0</v>
      </c>
      <c r="G310" s="26">
        <v>0</v>
      </c>
    </row>
    <row r="311" spans="3:7">
      <c r="C311" s="11" t="s">
        <v>454</v>
      </c>
      <c r="D311" s="26">
        <v>0</v>
      </c>
      <c r="E311" s="26">
        <v>0</v>
      </c>
      <c r="F311" s="26">
        <v>0</v>
      </c>
      <c r="G311" s="26">
        <v>0</v>
      </c>
    </row>
    <row r="312" spans="3:7">
      <c r="C312" s="11" t="s">
        <v>453</v>
      </c>
      <c r="D312" s="26">
        <v>0</v>
      </c>
      <c r="E312" s="26">
        <v>0</v>
      </c>
      <c r="F312" s="26">
        <v>0</v>
      </c>
      <c r="G312" s="26">
        <v>0</v>
      </c>
    </row>
    <row r="313" spans="3:7">
      <c r="C313" s="10" t="s">
        <v>165</v>
      </c>
      <c r="D313" s="26">
        <v>10000000</v>
      </c>
      <c r="E313" s="26">
        <v>12600000</v>
      </c>
      <c r="F313" s="26">
        <v>12600000</v>
      </c>
      <c r="G313" s="26">
        <v>14875000</v>
      </c>
    </row>
    <row r="314" spans="3:7">
      <c r="C314" s="9" t="s">
        <v>450</v>
      </c>
      <c r="D314" s="30" t="s">
        <v>450</v>
      </c>
      <c r="E314" s="30" t="s">
        <v>450</v>
      </c>
      <c r="F314" s="30" t="s">
        <v>450</v>
      </c>
      <c r="G314" s="30" t="s">
        <v>450</v>
      </c>
    </row>
    <row r="315" spans="3:7">
      <c r="C315" s="8" t="s">
        <v>471</v>
      </c>
      <c r="D315" s="31">
        <v>60000000</v>
      </c>
      <c r="E315" s="31">
        <v>67600000</v>
      </c>
      <c r="F315" s="31">
        <v>67600000</v>
      </c>
      <c r="G315" s="31">
        <v>69875000</v>
      </c>
    </row>
    <row r="316" spans="3:7">
      <c r="C316" s="7" t="s">
        <v>470</v>
      </c>
      <c r="D316" s="29">
        <v>0</v>
      </c>
      <c r="E316" s="29">
        <v>0</v>
      </c>
      <c r="F316" s="29">
        <v>0</v>
      </c>
      <c r="G316" s="29">
        <v>0</v>
      </c>
    </row>
    <row r="317" spans="3:7">
      <c r="C317" s="7" t="s">
        <v>459</v>
      </c>
      <c r="D317" s="29">
        <v>0</v>
      </c>
      <c r="E317" s="29">
        <v>0</v>
      </c>
      <c r="F317" s="29">
        <v>0</v>
      </c>
      <c r="G317" s="29">
        <v>0</v>
      </c>
    </row>
    <row r="318" spans="3:7">
      <c r="C318" s="7" t="s">
        <v>463</v>
      </c>
      <c r="D318" s="29">
        <v>0</v>
      </c>
      <c r="E318" s="29">
        <v>0</v>
      </c>
      <c r="F318" s="29">
        <v>0</v>
      </c>
      <c r="G318" s="29">
        <v>0</v>
      </c>
    </row>
    <row r="319" spans="3:7">
      <c r="C319" s="7" t="s">
        <v>469</v>
      </c>
      <c r="D319" s="29">
        <v>0</v>
      </c>
      <c r="E319" s="29">
        <v>0</v>
      </c>
      <c r="F319" s="29">
        <v>0</v>
      </c>
      <c r="G319" s="29">
        <v>0</v>
      </c>
    </row>
    <row r="320" spans="3:7">
      <c r="C320" s="7" t="s">
        <v>459</v>
      </c>
      <c r="D320" s="29">
        <v>0</v>
      </c>
      <c r="E320" s="29">
        <v>0</v>
      </c>
      <c r="F320" s="29">
        <v>0</v>
      </c>
      <c r="G320" s="29">
        <v>0</v>
      </c>
    </row>
    <row r="321" spans="3:7">
      <c r="C321" s="7" t="s">
        <v>463</v>
      </c>
      <c r="D321" s="29">
        <v>0</v>
      </c>
      <c r="E321" s="29">
        <v>0</v>
      </c>
      <c r="F321" s="29">
        <v>0</v>
      </c>
      <c r="G321" s="29">
        <v>0</v>
      </c>
    </row>
    <row r="322" spans="3:7">
      <c r="C322" s="7" t="s">
        <v>468</v>
      </c>
      <c r="D322" s="29">
        <v>0</v>
      </c>
      <c r="E322" s="29">
        <v>0</v>
      </c>
      <c r="F322" s="29">
        <v>0</v>
      </c>
      <c r="G322" s="29">
        <v>0</v>
      </c>
    </row>
    <row r="323" spans="3:7">
      <c r="C323" s="7" t="s">
        <v>459</v>
      </c>
      <c r="D323" s="29">
        <v>0</v>
      </c>
      <c r="E323" s="29">
        <v>0</v>
      </c>
      <c r="F323" s="29">
        <v>0</v>
      </c>
      <c r="G323" s="29">
        <v>0</v>
      </c>
    </row>
    <row r="324" spans="3:7">
      <c r="C324" s="7" t="s">
        <v>463</v>
      </c>
      <c r="D324" s="29">
        <v>0</v>
      </c>
      <c r="E324" s="29">
        <v>0</v>
      </c>
      <c r="F324" s="29">
        <v>0</v>
      </c>
      <c r="G324" s="29">
        <v>0</v>
      </c>
    </row>
    <row r="325" spans="3:7">
      <c r="C325" s="7" t="s">
        <v>467</v>
      </c>
      <c r="D325" s="29">
        <v>0</v>
      </c>
      <c r="E325" s="29">
        <v>0</v>
      </c>
      <c r="F325" s="29">
        <v>0</v>
      </c>
      <c r="G325" s="29">
        <v>0</v>
      </c>
    </row>
    <row r="326" spans="3:7">
      <c r="C326" s="7" t="s">
        <v>459</v>
      </c>
      <c r="D326" s="29">
        <v>0</v>
      </c>
      <c r="E326" s="29">
        <v>0</v>
      </c>
      <c r="F326" s="29">
        <v>0</v>
      </c>
      <c r="G326" s="29">
        <v>0</v>
      </c>
    </row>
    <row r="327" spans="3:7">
      <c r="C327" s="7" t="s">
        <v>463</v>
      </c>
      <c r="D327" s="29">
        <v>0</v>
      </c>
      <c r="E327" s="29">
        <v>0</v>
      </c>
      <c r="F327" s="29">
        <v>0</v>
      </c>
      <c r="G327" s="29">
        <v>0</v>
      </c>
    </row>
    <row r="328" spans="3:7">
      <c r="C328" s="7" t="s">
        <v>466</v>
      </c>
      <c r="D328" s="32">
        <v>60000000</v>
      </c>
      <c r="E328" s="32">
        <v>67600000</v>
      </c>
      <c r="F328" s="32">
        <v>67600000</v>
      </c>
      <c r="G328" s="32">
        <v>69875000</v>
      </c>
    </row>
    <row r="329" spans="3:7">
      <c r="C329" s="7" t="s">
        <v>459</v>
      </c>
      <c r="D329" s="29">
        <v>60000000</v>
      </c>
      <c r="E329" s="29">
        <v>67600000</v>
      </c>
      <c r="F329" s="29">
        <v>67600000</v>
      </c>
      <c r="G329" s="29">
        <v>69875000</v>
      </c>
    </row>
    <row r="330" spans="3:7">
      <c r="C330" s="7" t="s">
        <v>463</v>
      </c>
      <c r="D330" s="29">
        <v>0</v>
      </c>
      <c r="E330" s="29">
        <v>0</v>
      </c>
      <c r="F330" s="29">
        <v>0</v>
      </c>
      <c r="G330" s="29">
        <v>0</v>
      </c>
    </row>
    <row r="331" spans="3:7">
      <c r="C331" s="7" t="s">
        <v>465</v>
      </c>
      <c r="D331" s="29">
        <v>0</v>
      </c>
      <c r="E331" s="29">
        <v>0</v>
      </c>
      <c r="F331" s="29">
        <v>0</v>
      </c>
      <c r="G331" s="29">
        <v>0</v>
      </c>
    </row>
    <row r="332" spans="3:7">
      <c r="C332" s="7" t="s">
        <v>459</v>
      </c>
      <c r="D332" s="29">
        <v>0</v>
      </c>
      <c r="E332" s="29">
        <v>0</v>
      </c>
      <c r="F332" s="29">
        <v>0</v>
      </c>
      <c r="G332" s="29">
        <v>0</v>
      </c>
    </row>
    <row r="333" spans="3:7">
      <c r="C333" s="7" t="s">
        <v>463</v>
      </c>
      <c r="D333" s="29">
        <v>0</v>
      </c>
      <c r="E333" s="29">
        <v>0</v>
      </c>
      <c r="F333" s="29">
        <v>0</v>
      </c>
      <c r="G333" s="29">
        <v>0</v>
      </c>
    </row>
    <row r="334" spans="3:7">
      <c r="C334" s="7" t="s">
        <v>464</v>
      </c>
      <c r="D334" s="29">
        <v>0</v>
      </c>
      <c r="E334" s="29">
        <v>0</v>
      </c>
      <c r="F334" s="29">
        <v>0</v>
      </c>
      <c r="G334" s="29">
        <v>0</v>
      </c>
    </row>
    <row r="335" spans="3:7">
      <c r="C335" s="7" t="s">
        <v>459</v>
      </c>
      <c r="D335" s="29">
        <v>0</v>
      </c>
      <c r="E335" s="29">
        <v>0</v>
      </c>
      <c r="F335" s="29">
        <v>0</v>
      </c>
      <c r="G335" s="29">
        <v>0</v>
      </c>
    </row>
    <row r="336" spans="3:7">
      <c r="C336" s="7" t="s">
        <v>463</v>
      </c>
      <c r="D336" s="29">
        <v>0</v>
      </c>
      <c r="E336" s="29">
        <v>0</v>
      </c>
      <c r="F336" s="29">
        <v>0</v>
      </c>
      <c r="G336" s="29">
        <v>0</v>
      </c>
    </row>
    <row r="337" spans="3:7">
      <c r="C337" s="7" t="s">
        <v>462</v>
      </c>
      <c r="D337" s="29">
        <v>0</v>
      </c>
      <c r="E337" s="29">
        <v>0</v>
      </c>
      <c r="F337" s="29">
        <v>0</v>
      </c>
      <c r="G337" s="29">
        <v>0</v>
      </c>
    </row>
    <row r="338" spans="3:7">
      <c r="C338" s="7" t="s">
        <v>459</v>
      </c>
      <c r="D338" s="29">
        <v>0</v>
      </c>
      <c r="E338" s="29">
        <v>0</v>
      </c>
      <c r="F338" s="29">
        <v>0</v>
      </c>
      <c r="G338" s="29">
        <v>0</v>
      </c>
    </row>
    <row r="339" spans="3:7">
      <c r="C339" s="7" t="s">
        <v>458</v>
      </c>
      <c r="D339" s="29">
        <v>0</v>
      </c>
      <c r="E339" s="29">
        <v>0</v>
      </c>
      <c r="F339" s="29">
        <v>0</v>
      </c>
      <c r="G339" s="29">
        <v>0</v>
      </c>
    </row>
    <row r="340" spans="3:7">
      <c r="C340" s="7" t="s">
        <v>457</v>
      </c>
      <c r="D340" s="29">
        <v>0</v>
      </c>
      <c r="E340" s="29">
        <v>0</v>
      </c>
      <c r="F340" s="29">
        <v>0</v>
      </c>
      <c r="G340" s="29">
        <v>0</v>
      </c>
    </row>
    <row r="341" spans="3:7">
      <c r="C341" s="7" t="s">
        <v>456</v>
      </c>
      <c r="D341" s="29">
        <v>0</v>
      </c>
      <c r="E341" s="29">
        <v>0</v>
      </c>
      <c r="F341" s="29">
        <v>0</v>
      </c>
      <c r="G341" s="29">
        <v>0</v>
      </c>
    </row>
    <row r="342" spans="3:7">
      <c r="C342" s="7" t="s">
        <v>455</v>
      </c>
      <c r="D342" s="29">
        <v>0</v>
      </c>
      <c r="E342" s="29">
        <v>0</v>
      </c>
      <c r="F342" s="29">
        <v>0</v>
      </c>
      <c r="G342" s="29">
        <v>0</v>
      </c>
    </row>
    <row r="343" spans="3:7">
      <c r="C343" s="7" t="s">
        <v>461</v>
      </c>
      <c r="D343" s="29">
        <v>0</v>
      </c>
      <c r="E343" s="29">
        <v>0</v>
      </c>
      <c r="F343" s="29">
        <v>0</v>
      </c>
      <c r="G343" s="29">
        <v>0</v>
      </c>
    </row>
    <row r="344" spans="3:7">
      <c r="C344" s="7" t="s">
        <v>459</v>
      </c>
      <c r="D344" s="29">
        <v>0</v>
      </c>
      <c r="E344" s="29">
        <v>0</v>
      </c>
      <c r="F344" s="29">
        <v>0</v>
      </c>
      <c r="G344" s="29">
        <v>0</v>
      </c>
    </row>
    <row r="345" spans="3:7">
      <c r="C345" s="7" t="s">
        <v>458</v>
      </c>
      <c r="D345" s="29">
        <v>0</v>
      </c>
      <c r="E345" s="29">
        <v>0</v>
      </c>
      <c r="F345" s="29">
        <v>0</v>
      </c>
      <c r="G345" s="29">
        <v>0</v>
      </c>
    </row>
    <row r="346" spans="3:7">
      <c r="C346" s="7" t="s">
        <v>457</v>
      </c>
      <c r="D346" s="29">
        <v>0</v>
      </c>
      <c r="E346" s="29">
        <v>0</v>
      </c>
      <c r="F346" s="29">
        <v>0</v>
      </c>
      <c r="G346" s="29">
        <v>0</v>
      </c>
    </row>
    <row r="347" spans="3:7">
      <c r="C347" s="7" t="s">
        <v>456</v>
      </c>
      <c r="D347" s="29">
        <v>0</v>
      </c>
      <c r="E347" s="29">
        <v>0</v>
      </c>
      <c r="F347" s="29">
        <v>0</v>
      </c>
      <c r="G347" s="29">
        <v>0</v>
      </c>
    </row>
    <row r="348" spans="3:7">
      <c r="C348" s="7" t="s">
        <v>455</v>
      </c>
      <c r="D348" s="29">
        <v>0</v>
      </c>
      <c r="E348" s="29">
        <v>0</v>
      </c>
      <c r="F348" s="29">
        <v>0</v>
      </c>
      <c r="G348" s="29">
        <v>0</v>
      </c>
    </row>
    <row r="349" spans="3:7">
      <c r="C349" s="7" t="s">
        <v>460</v>
      </c>
      <c r="D349" s="29">
        <v>0</v>
      </c>
      <c r="E349" s="29">
        <v>0</v>
      </c>
      <c r="F349" s="29">
        <v>0</v>
      </c>
      <c r="G349" s="29">
        <v>0</v>
      </c>
    </row>
    <row r="350" spans="3:7">
      <c r="C350" s="7" t="s">
        <v>459</v>
      </c>
      <c r="D350" s="29">
        <v>0</v>
      </c>
      <c r="E350" s="29">
        <v>0</v>
      </c>
      <c r="F350" s="29">
        <v>0</v>
      </c>
      <c r="G350" s="29">
        <v>0</v>
      </c>
    </row>
    <row r="351" spans="3:7">
      <c r="C351" s="7" t="s">
        <v>458</v>
      </c>
      <c r="D351" s="29">
        <v>0</v>
      </c>
      <c r="E351" s="29">
        <v>0</v>
      </c>
      <c r="F351" s="29">
        <v>0</v>
      </c>
      <c r="G351" s="29">
        <v>0</v>
      </c>
    </row>
    <row r="352" spans="3:7">
      <c r="C352" s="7" t="s">
        <v>457</v>
      </c>
      <c r="D352" s="29">
        <v>0</v>
      </c>
      <c r="E352" s="29">
        <v>0</v>
      </c>
      <c r="F352" s="29">
        <v>0</v>
      </c>
      <c r="G352" s="29">
        <v>0</v>
      </c>
    </row>
    <row r="353" spans="3:7">
      <c r="C353" s="7" t="s">
        <v>456</v>
      </c>
      <c r="D353" s="29">
        <v>0</v>
      </c>
      <c r="E353" s="29">
        <v>0</v>
      </c>
      <c r="F353" s="29">
        <v>0</v>
      </c>
      <c r="G353" s="29">
        <v>0</v>
      </c>
    </row>
    <row r="354" spans="3:7">
      <c r="C354" s="7" t="s">
        <v>455</v>
      </c>
      <c r="D354" s="29">
        <v>0</v>
      </c>
      <c r="E354" s="29">
        <v>0</v>
      </c>
      <c r="F354" s="29">
        <v>0</v>
      </c>
      <c r="G354" s="29">
        <v>0</v>
      </c>
    </row>
    <row r="355" spans="3:7">
      <c r="C355" s="7" t="s">
        <v>454</v>
      </c>
      <c r="D355" s="29">
        <v>0</v>
      </c>
      <c r="E355" s="29">
        <v>0</v>
      </c>
      <c r="F355" s="29">
        <v>0</v>
      </c>
      <c r="G355" s="29">
        <v>0</v>
      </c>
    </row>
    <row r="356" spans="3:7">
      <c r="C356" s="7" t="s">
        <v>453</v>
      </c>
      <c r="D356" s="29">
        <v>0</v>
      </c>
      <c r="E356" s="29">
        <v>0</v>
      </c>
      <c r="F356" s="29">
        <v>0</v>
      </c>
      <c r="G356" s="29">
        <v>0</v>
      </c>
    </row>
    <row r="359" spans="3:7">
      <c r="C359" s="837" t="s">
        <v>576</v>
      </c>
      <c r="D359" s="838"/>
      <c r="E359" s="838"/>
      <c r="F359" s="838"/>
      <c r="G359" s="838"/>
    </row>
    <row r="360" spans="3:7">
      <c r="C360" s="839" t="s">
        <v>345</v>
      </c>
      <c r="D360" s="840"/>
      <c r="E360" s="840"/>
      <c r="F360" s="840"/>
      <c r="G360" s="840"/>
    </row>
    <row r="361" spans="3:7">
      <c r="C361" s="16" t="s">
        <v>575</v>
      </c>
      <c r="D361" s="841" t="s">
        <v>1022</v>
      </c>
      <c r="E361" s="842"/>
      <c r="F361" s="842"/>
      <c r="G361" s="842"/>
    </row>
    <row r="362" spans="3:7">
      <c r="C362" s="16" t="s">
        <v>573</v>
      </c>
      <c r="D362" s="841" t="s">
        <v>545</v>
      </c>
      <c r="E362" s="842"/>
      <c r="F362" s="842"/>
      <c r="G362" s="842"/>
    </row>
    <row r="363" spans="3:7">
      <c r="C363" s="16" t="s">
        <v>0</v>
      </c>
      <c r="D363" s="841" t="s">
        <v>1037</v>
      </c>
      <c r="E363" s="842"/>
      <c r="F363" s="842"/>
      <c r="G363" s="842"/>
    </row>
    <row r="364" spans="3:7">
      <c r="C364" s="16" t="s">
        <v>1</v>
      </c>
      <c r="D364" s="841" t="s">
        <v>188</v>
      </c>
      <c r="E364" s="842"/>
      <c r="F364" s="842"/>
      <c r="G364" s="842"/>
    </row>
    <row r="365" spans="3:7">
      <c r="C365" s="16" t="s">
        <v>3</v>
      </c>
      <c r="D365" s="831" t="s">
        <v>572</v>
      </c>
      <c r="E365" s="832"/>
      <c r="F365" s="832"/>
      <c r="G365" s="832"/>
    </row>
    <row r="366" spans="3:7">
      <c r="C366" s="833" t="s">
        <v>4</v>
      </c>
      <c r="D366" s="834"/>
      <c r="E366" s="834"/>
      <c r="F366" s="834"/>
      <c r="G366" s="834"/>
    </row>
    <row r="367" spans="3:7" ht="53.25" customHeight="1">
      <c r="C367" s="835" t="s">
        <v>1036</v>
      </c>
      <c r="D367" s="836"/>
      <c r="E367" s="836"/>
      <c r="F367" s="836"/>
      <c r="G367" s="836"/>
    </row>
    <row r="368" spans="3:7" ht="35.25" customHeight="1">
      <c r="C368" s="8" t="s">
        <v>5</v>
      </c>
      <c r="D368" s="829" t="s">
        <v>189</v>
      </c>
      <c r="E368" s="830"/>
      <c r="F368" s="830"/>
      <c r="G368" s="830"/>
    </row>
    <row r="369" spans="3:7" ht="22.5">
      <c r="C369" s="7" t="s">
        <v>6</v>
      </c>
      <c r="D369" s="23">
        <v>2021</v>
      </c>
      <c r="E369" s="23">
        <v>2022</v>
      </c>
      <c r="F369" s="23">
        <v>2023</v>
      </c>
      <c r="G369" s="23">
        <v>2024</v>
      </c>
    </row>
    <row r="370" spans="3:7">
      <c r="C370" s="15"/>
      <c r="D370" s="24" t="s">
        <v>7</v>
      </c>
      <c r="E370" s="24" t="s">
        <v>8</v>
      </c>
      <c r="F370" s="24" t="s">
        <v>8</v>
      </c>
      <c r="G370" s="24" t="s">
        <v>8</v>
      </c>
    </row>
    <row r="371" spans="3:7">
      <c r="C371" s="7" t="s">
        <v>190</v>
      </c>
      <c r="D371" s="25" t="s">
        <v>450</v>
      </c>
      <c r="E371" s="25" t="s">
        <v>450</v>
      </c>
      <c r="F371" s="25" t="s">
        <v>450</v>
      </c>
      <c r="G371" s="25" t="s">
        <v>450</v>
      </c>
    </row>
    <row r="372" spans="3:7" ht="34.5" customHeight="1">
      <c r="C372" s="8" t="s">
        <v>303</v>
      </c>
      <c r="D372" s="829" t="s">
        <v>191</v>
      </c>
      <c r="E372" s="830"/>
      <c r="F372" s="830"/>
      <c r="G372" s="830"/>
    </row>
    <row r="373" spans="3:7">
      <c r="C373" s="7" t="s">
        <v>511</v>
      </c>
      <c r="D373" s="23">
        <v>2021</v>
      </c>
      <c r="E373" s="23">
        <v>2022</v>
      </c>
      <c r="F373" s="23">
        <v>2023</v>
      </c>
      <c r="G373" s="23">
        <v>2024</v>
      </c>
    </row>
    <row r="374" spans="3:7">
      <c r="C374" s="15"/>
      <c r="D374" s="24" t="s">
        <v>7</v>
      </c>
      <c r="E374" s="24" t="s">
        <v>8</v>
      </c>
      <c r="F374" s="24" t="s">
        <v>8</v>
      </c>
      <c r="G374" s="24" t="s">
        <v>8</v>
      </c>
    </row>
    <row r="375" spans="3:7">
      <c r="C375" s="7" t="s">
        <v>1035</v>
      </c>
      <c r="D375" s="25" t="s">
        <v>1034</v>
      </c>
      <c r="E375" s="25" t="s">
        <v>1029</v>
      </c>
      <c r="F375" s="25" t="s">
        <v>1029</v>
      </c>
      <c r="G375" s="25" t="s">
        <v>1029</v>
      </c>
    </row>
    <row r="376" spans="3:7">
      <c r="C376" s="7" t="s">
        <v>192</v>
      </c>
      <c r="D376" s="25" t="s">
        <v>979</v>
      </c>
      <c r="E376" s="25" t="s">
        <v>634</v>
      </c>
      <c r="F376" s="25" t="s">
        <v>634</v>
      </c>
      <c r="G376" s="25" t="s">
        <v>634</v>
      </c>
    </row>
    <row r="377" spans="3:7">
      <c r="C377" s="7" t="s">
        <v>448</v>
      </c>
      <c r="D377" s="25" t="s">
        <v>1033</v>
      </c>
      <c r="E377" s="25" t="s">
        <v>952</v>
      </c>
      <c r="F377" s="25" t="s">
        <v>952</v>
      </c>
      <c r="G377" s="25" t="s">
        <v>648</v>
      </c>
    </row>
    <row r="378" spans="3:7">
      <c r="C378" s="827" t="s">
        <v>347</v>
      </c>
      <c r="D378" s="828"/>
      <c r="E378" s="828"/>
      <c r="F378" s="828"/>
      <c r="G378" s="828"/>
    </row>
    <row r="379" spans="3:7">
      <c r="C379" s="22" t="s">
        <v>1032</v>
      </c>
      <c r="D379" s="827" t="s">
        <v>1031</v>
      </c>
      <c r="E379" s="828"/>
      <c r="F379" s="828"/>
      <c r="G379" s="828"/>
    </row>
    <row r="380" spans="3:7">
      <c r="C380" s="14" t="s">
        <v>484</v>
      </c>
      <c r="D380" s="825" t="s">
        <v>1030</v>
      </c>
      <c r="E380" s="826"/>
      <c r="F380" s="826"/>
      <c r="G380" s="826"/>
    </row>
    <row r="381" spans="3:7">
      <c r="C381" s="33" t="s">
        <v>482</v>
      </c>
      <c r="D381" s="821" t="s">
        <v>193</v>
      </c>
      <c r="E381" s="822"/>
      <c r="F381" s="822"/>
      <c r="G381" s="822"/>
    </row>
    <row r="382" spans="3:7">
      <c r="C382" s="33" t="s">
        <v>15</v>
      </c>
      <c r="D382" s="821" t="s">
        <v>194</v>
      </c>
      <c r="E382" s="822"/>
      <c r="F382" s="822"/>
      <c r="G382" s="822"/>
    </row>
    <row r="383" spans="3:7">
      <c r="C383" s="13"/>
      <c r="D383" s="27">
        <v>2021</v>
      </c>
      <c r="E383" s="27">
        <v>2022</v>
      </c>
      <c r="F383" s="27">
        <v>2023</v>
      </c>
      <c r="G383" s="27">
        <v>2024</v>
      </c>
    </row>
    <row r="384" spans="3:7">
      <c r="C384" s="12"/>
      <c r="D384" s="28" t="s">
        <v>7</v>
      </c>
      <c r="E384" s="28" t="s">
        <v>8</v>
      </c>
      <c r="F384" s="28" t="s">
        <v>8</v>
      </c>
      <c r="G384" s="28" t="s">
        <v>8</v>
      </c>
    </row>
    <row r="385" spans="3:7">
      <c r="C385" s="7" t="s">
        <v>16</v>
      </c>
      <c r="D385" s="25" t="s">
        <v>1029</v>
      </c>
      <c r="E385" s="25" t="s">
        <v>1029</v>
      </c>
      <c r="F385" s="25" t="s">
        <v>1029</v>
      </c>
      <c r="G385" s="25" t="s">
        <v>1029</v>
      </c>
    </row>
    <row r="386" spans="3:7">
      <c r="C386" s="7" t="s">
        <v>680</v>
      </c>
      <c r="D386" s="25" t="s">
        <v>1028</v>
      </c>
      <c r="E386" s="25" t="s">
        <v>1027</v>
      </c>
      <c r="F386" s="25" t="s">
        <v>1027</v>
      </c>
      <c r="G386" s="25" t="s">
        <v>1026</v>
      </c>
    </row>
    <row r="387" spans="3:7">
      <c r="C387" s="7" t="s">
        <v>676</v>
      </c>
      <c r="D387" s="25" t="s">
        <v>827</v>
      </c>
      <c r="E387" s="25" t="s">
        <v>1025</v>
      </c>
      <c r="F387" s="25" t="s">
        <v>1025</v>
      </c>
      <c r="G387" s="25" t="s">
        <v>1024</v>
      </c>
    </row>
    <row r="388" spans="3:7">
      <c r="C388" s="7" t="s">
        <v>477</v>
      </c>
      <c r="D388" s="25" t="s">
        <v>450</v>
      </c>
      <c r="E388" s="25" t="s">
        <v>474</v>
      </c>
      <c r="F388" s="25" t="s">
        <v>474</v>
      </c>
      <c r="G388" s="25" t="s">
        <v>474</v>
      </c>
    </row>
    <row r="389" spans="3:7">
      <c r="C389" s="7" t="s">
        <v>476</v>
      </c>
      <c r="D389" s="25" t="s">
        <v>450</v>
      </c>
      <c r="E389" s="25" t="s">
        <v>1023</v>
      </c>
      <c r="F389" s="25" t="s">
        <v>474</v>
      </c>
      <c r="G389" s="25" t="s">
        <v>619</v>
      </c>
    </row>
    <row r="390" spans="3:7">
      <c r="C390" s="7" t="s">
        <v>22</v>
      </c>
      <c r="D390" s="25" t="s">
        <v>450</v>
      </c>
      <c r="E390" s="25" t="s">
        <v>1023</v>
      </c>
      <c r="F390" s="25" t="s">
        <v>474</v>
      </c>
      <c r="G390" s="25" t="s">
        <v>619</v>
      </c>
    </row>
    <row r="391" spans="3:7">
      <c r="C391" s="823" t="s">
        <v>473</v>
      </c>
      <c r="D391" s="824"/>
      <c r="E391" s="824"/>
      <c r="F391" s="824"/>
      <c r="G391" s="824"/>
    </row>
    <row r="392" spans="3:7">
      <c r="C392" s="13"/>
      <c r="D392" s="27">
        <v>2021</v>
      </c>
      <c r="E392" s="27">
        <v>2022</v>
      </c>
      <c r="F392" s="27">
        <v>2023</v>
      </c>
      <c r="G392" s="27">
        <v>2024</v>
      </c>
    </row>
    <row r="393" spans="3:7">
      <c r="C393" s="12"/>
      <c r="D393" s="28" t="s">
        <v>7</v>
      </c>
      <c r="E393" s="28" t="s">
        <v>8</v>
      </c>
      <c r="F393" s="28" t="s">
        <v>8</v>
      </c>
      <c r="G393" s="28" t="s">
        <v>8</v>
      </c>
    </row>
    <row r="394" spans="3:7">
      <c r="C394" s="11" t="s">
        <v>470</v>
      </c>
      <c r="D394" s="26">
        <v>0</v>
      </c>
      <c r="E394" s="26">
        <v>0</v>
      </c>
      <c r="F394" s="26">
        <v>0</v>
      </c>
      <c r="G394" s="26">
        <v>0</v>
      </c>
    </row>
    <row r="395" spans="3:7">
      <c r="C395" s="11" t="s">
        <v>459</v>
      </c>
      <c r="D395" s="26">
        <v>0</v>
      </c>
      <c r="E395" s="26">
        <v>0</v>
      </c>
      <c r="F395" s="26">
        <v>0</v>
      </c>
      <c r="G395" s="26">
        <v>0</v>
      </c>
    </row>
    <row r="396" spans="3:7">
      <c r="C396" s="11" t="s">
        <v>463</v>
      </c>
      <c r="D396" s="26">
        <v>0</v>
      </c>
      <c r="E396" s="26">
        <v>0</v>
      </c>
      <c r="F396" s="26">
        <v>0</v>
      </c>
      <c r="G396" s="26">
        <v>0</v>
      </c>
    </row>
    <row r="397" spans="3:7">
      <c r="C397" s="11" t="s">
        <v>469</v>
      </c>
      <c r="D397" s="26">
        <v>0</v>
      </c>
      <c r="E397" s="26">
        <v>0</v>
      </c>
      <c r="F397" s="26">
        <v>0</v>
      </c>
      <c r="G397" s="26">
        <v>0</v>
      </c>
    </row>
    <row r="398" spans="3:7">
      <c r="C398" s="11" t="s">
        <v>459</v>
      </c>
      <c r="D398" s="26">
        <v>0</v>
      </c>
      <c r="E398" s="26">
        <v>0</v>
      </c>
      <c r="F398" s="26">
        <v>0</v>
      </c>
      <c r="G398" s="26">
        <v>0</v>
      </c>
    </row>
    <row r="399" spans="3:7">
      <c r="C399" s="11" t="s">
        <v>463</v>
      </c>
      <c r="D399" s="26">
        <v>0</v>
      </c>
      <c r="E399" s="26">
        <v>0</v>
      </c>
      <c r="F399" s="26">
        <v>0</v>
      </c>
      <c r="G399" s="26">
        <v>0</v>
      </c>
    </row>
    <row r="400" spans="3:7">
      <c r="C400" s="11" t="s">
        <v>468</v>
      </c>
      <c r="D400" s="26">
        <v>0</v>
      </c>
      <c r="E400" s="26">
        <v>0</v>
      </c>
      <c r="F400" s="26">
        <v>0</v>
      </c>
      <c r="G400" s="26">
        <v>0</v>
      </c>
    </row>
    <row r="401" spans="3:7">
      <c r="C401" s="11" t="s">
        <v>459</v>
      </c>
      <c r="D401" s="26">
        <v>0</v>
      </c>
      <c r="E401" s="26">
        <v>0</v>
      </c>
      <c r="F401" s="26">
        <v>0</v>
      </c>
      <c r="G401" s="26">
        <v>0</v>
      </c>
    </row>
    <row r="402" spans="3:7">
      <c r="C402" s="11" t="s">
        <v>463</v>
      </c>
      <c r="D402" s="26">
        <v>0</v>
      </c>
      <c r="E402" s="26">
        <v>0</v>
      </c>
      <c r="F402" s="26">
        <v>0</v>
      </c>
      <c r="G402" s="26">
        <v>0</v>
      </c>
    </row>
    <row r="403" spans="3:7">
      <c r="C403" s="11" t="s">
        <v>467</v>
      </c>
      <c r="D403" s="26">
        <v>0</v>
      </c>
      <c r="E403" s="26">
        <v>0</v>
      </c>
      <c r="F403" s="26">
        <v>0</v>
      </c>
      <c r="G403" s="26">
        <v>0</v>
      </c>
    </row>
    <row r="404" spans="3:7">
      <c r="C404" s="11" t="s">
        <v>459</v>
      </c>
      <c r="D404" s="26">
        <v>0</v>
      </c>
      <c r="E404" s="26">
        <v>0</v>
      </c>
      <c r="F404" s="26">
        <v>0</v>
      </c>
      <c r="G404" s="26">
        <v>0</v>
      </c>
    </row>
    <row r="405" spans="3:7">
      <c r="C405" s="11" t="s">
        <v>463</v>
      </c>
      <c r="D405" s="26">
        <v>0</v>
      </c>
      <c r="E405" s="26">
        <v>0</v>
      </c>
      <c r="F405" s="26">
        <v>0</v>
      </c>
      <c r="G405" s="26">
        <v>0</v>
      </c>
    </row>
    <row r="406" spans="3:7">
      <c r="C406" s="11" t="s">
        <v>472</v>
      </c>
      <c r="D406" s="26">
        <v>60000000</v>
      </c>
      <c r="E406" s="26">
        <v>62400000</v>
      </c>
      <c r="F406" s="26">
        <v>62400000</v>
      </c>
      <c r="G406" s="26">
        <v>64500000</v>
      </c>
    </row>
    <row r="407" spans="3:7">
      <c r="C407" s="11" t="s">
        <v>459</v>
      </c>
      <c r="D407" s="26">
        <v>60000000</v>
      </c>
      <c r="E407" s="26">
        <v>62400000</v>
      </c>
      <c r="F407" s="26">
        <v>62400000</v>
      </c>
      <c r="G407" s="26">
        <v>64500000</v>
      </c>
    </row>
    <row r="408" spans="3:7">
      <c r="C408" s="11" t="s">
        <v>463</v>
      </c>
      <c r="D408" s="26">
        <v>0</v>
      </c>
      <c r="E408" s="26">
        <v>0</v>
      </c>
      <c r="F408" s="26">
        <v>0</v>
      </c>
      <c r="G408" s="26">
        <v>0</v>
      </c>
    </row>
    <row r="409" spans="3:7">
      <c r="C409" s="11" t="s">
        <v>465</v>
      </c>
      <c r="D409" s="26">
        <v>0</v>
      </c>
      <c r="E409" s="26">
        <v>0</v>
      </c>
      <c r="F409" s="26">
        <v>0</v>
      </c>
      <c r="G409" s="26">
        <v>0</v>
      </c>
    </row>
    <row r="410" spans="3:7">
      <c r="C410" s="11" t="s">
        <v>459</v>
      </c>
      <c r="D410" s="26">
        <v>0</v>
      </c>
      <c r="E410" s="26">
        <v>0</v>
      </c>
      <c r="F410" s="26">
        <v>0</v>
      </c>
      <c r="G410" s="26">
        <v>0</v>
      </c>
    </row>
    <row r="411" spans="3:7">
      <c r="C411" s="11" t="s">
        <v>463</v>
      </c>
      <c r="D411" s="26">
        <v>0</v>
      </c>
      <c r="E411" s="26">
        <v>0</v>
      </c>
      <c r="F411" s="26">
        <v>0</v>
      </c>
      <c r="G411" s="26">
        <v>0</v>
      </c>
    </row>
    <row r="412" spans="3:7">
      <c r="C412" s="11" t="s">
        <v>464</v>
      </c>
      <c r="D412" s="26">
        <v>0</v>
      </c>
      <c r="E412" s="26">
        <v>0</v>
      </c>
      <c r="F412" s="26">
        <v>0</v>
      </c>
      <c r="G412" s="26">
        <v>0</v>
      </c>
    </row>
    <row r="413" spans="3:7">
      <c r="C413" s="11" t="s">
        <v>459</v>
      </c>
      <c r="D413" s="26">
        <v>0</v>
      </c>
      <c r="E413" s="26">
        <v>0</v>
      </c>
      <c r="F413" s="26">
        <v>0</v>
      </c>
      <c r="G413" s="26">
        <v>0</v>
      </c>
    </row>
    <row r="414" spans="3:7">
      <c r="C414" s="11" t="s">
        <v>463</v>
      </c>
      <c r="D414" s="26">
        <v>0</v>
      </c>
      <c r="E414" s="26">
        <v>0</v>
      </c>
      <c r="F414" s="26">
        <v>0</v>
      </c>
      <c r="G414" s="26">
        <v>0</v>
      </c>
    </row>
    <row r="415" spans="3:7">
      <c r="C415" s="11" t="s">
        <v>462</v>
      </c>
      <c r="D415" s="26">
        <v>0</v>
      </c>
      <c r="E415" s="26">
        <v>0</v>
      </c>
      <c r="F415" s="26">
        <v>0</v>
      </c>
      <c r="G415" s="26">
        <v>0</v>
      </c>
    </row>
    <row r="416" spans="3:7">
      <c r="C416" s="11" t="s">
        <v>459</v>
      </c>
      <c r="D416" s="26">
        <v>0</v>
      </c>
      <c r="E416" s="26">
        <v>0</v>
      </c>
      <c r="F416" s="26">
        <v>0</v>
      </c>
      <c r="G416" s="26">
        <v>0</v>
      </c>
    </row>
    <row r="417" spans="3:7">
      <c r="C417" s="11" t="s">
        <v>458</v>
      </c>
      <c r="D417" s="26">
        <v>0</v>
      </c>
      <c r="E417" s="26">
        <v>0</v>
      </c>
      <c r="F417" s="26">
        <v>0</v>
      </c>
      <c r="G417" s="26">
        <v>0</v>
      </c>
    </row>
    <row r="418" spans="3:7">
      <c r="C418" s="11" t="s">
        <v>457</v>
      </c>
      <c r="D418" s="26">
        <v>0</v>
      </c>
      <c r="E418" s="26">
        <v>0</v>
      </c>
      <c r="F418" s="26">
        <v>0</v>
      </c>
      <c r="G418" s="26">
        <v>0</v>
      </c>
    </row>
    <row r="419" spans="3:7">
      <c r="C419" s="11" t="s">
        <v>456</v>
      </c>
      <c r="D419" s="26">
        <v>0</v>
      </c>
      <c r="E419" s="26">
        <v>0</v>
      </c>
      <c r="F419" s="26">
        <v>0</v>
      </c>
      <c r="G419" s="26">
        <v>0</v>
      </c>
    </row>
    <row r="420" spans="3:7">
      <c r="C420" s="11" t="s">
        <v>455</v>
      </c>
      <c r="D420" s="26">
        <v>0</v>
      </c>
      <c r="E420" s="26">
        <v>0</v>
      </c>
      <c r="F420" s="26">
        <v>0</v>
      </c>
      <c r="G420" s="26">
        <v>0</v>
      </c>
    </row>
    <row r="421" spans="3:7">
      <c r="C421" s="11" t="s">
        <v>461</v>
      </c>
      <c r="D421" s="26">
        <v>0</v>
      </c>
      <c r="E421" s="26">
        <v>0</v>
      </c>
      <c r="F421" s="26">
        <v>0</v>
      </c>
      <c r="G421" s="26">
        <v>0</v>
      </c>
    </row>
    <row r="422" spans="3:7">
      <c r="C422" s="11" t="s">
        <v>459</v>
      </c>
      <c r="D422" s="26">
        <v>0</v>
      </c>
      <c r="E422" s="26">
        <v>0</v>
      </c>
      <c r="F422" s="26">
        <v>0</v>
      </c>
      <c r="G422" s="26">
        <v>0</v>
      </c>
    </row>
    <row r="423" spans="3:7">
      <c r="C423" s="11" t="s">
        <v>458</v>
      </c>
      <c r="D423" s="26">
        <v>0</v>
      </c>
      <c r="E423" s="26">
        <v>0</v>
      </c>
      <c r="F423" s="26">
        <v>0</v>
      </c>
      <c r="G423" s="26">
        <v>0</v>
      </c>
    </row>
    <row r="424" spans="3:7">
      <c r="C424" s="11" t="s">
        <v>457</v>
      </c>
      <c r="D424" s="26">
        <v>0</v>
      </c>
      <c r="E424" s="26">
        <v>0</v>
      </c>
      <c r="F424" s="26">
        <v>0</v>
      </c>
      <c r="G424" s="26">
        <v>0</v>
      </c>
    </row>
    <row r="425" spans="3:7">
      <c r="C425" s="11" t="s">
        <v>456</v>
      </c>
      <c r="D425" s="26">
        <v>0</v>
      </c>
      <c r="E425" s="26">
        <v>0</v>
      </c>
      <c r="F425" s="26">
        <v>0</v>
      </c>
      <c r="G425" s="26">
        <v>0</v>
      </c>
    </row>
    <row r="426" spans="3:7">
      <c r="C426" s="11" t="s">
        <v>455</v>
      </c>
      <c r="D426" s="26">
        <v>0</v>
      </c>
      <c r="E426" s="26">
        <v>0</v>
      </c>
      <c r="F426" s="26">
        <v>0</v>
      </c>
      <c r="G426" s="26">
        <v>0</v>
      </c>
    </row>
    <row r="427" spans="3:7">
      <c r="C427" s="11" t="s">
        <v>460</v>
      </c>
      <c r="D427" s="26">
        <v>0</v>
      </c>
      <c r="E427" s="26">
        <v>0</v>
      </c>
      <c r="F427" s="26">
        <v>0</v>
      </c>
      <c r="G427" s="26">
        <v>0</v>
      </c>
    </row>
    <row r="428" spans="3:7">
      <c r="C428" s="11" t="s">
        <v>459</v>
      </c>
      <c r="D428" s="26">
        <v>0</v>
      </c>
      <c r="E428" s="26">
        <v>0</v>
      </c>
      <c r="F428" s="26">
        <v>0</v>
      </c>
      <c r="G428" s="26">
        <v>0</v>
      </c>
    </row>
    <row r="429" spans="3:7">
      <c r="C429" s="11" t="s">
        <v>458</v>
      </c>
      <c r="D429" s="26">
        <v>0</v>
      </c>
      <c r="E429" s="26">
        <v>0</v>
      </c>
      <c r="F429" s="26">
        <v>0</v>
      </c>
      <c r="G429" s="26">
        <v>0</v>
      </c>
    </row>
    <row r="430" spans="3:7">
      <c r="C430" s="11" t="s">
        <v>457</v>
      </c>
      <c r="D430" s="26">
        <v>0</v>
      </c>
      <c r="E430" s="26">
        <v>0</v>
      </c>
      <c r="F430" s="26">
        <v>0</v>
      </c>
      <c r="G430" s="26">
        <v>0</v>
      </c>
    </row>
    <row r="431" spans="3:7">
      <c r="C431" s="11" t="s">
        <v>456</v>
      </c>
      <c r="D431" s="26">
        <v>0</v>
      </c>
      <c r="E431" s="26">
        <v>0</v>
      </c>
      <c r="F431" s="26">
        <v>0</v>
      </c>
      <c r="G431" s="26">
        <v>0</v>
      </c>
    </row>
    <row r="432" spans="3:7">
      <c r="C432" s="11" t="s">
        <v>455</v>
      </c>
      <c r="D432" s="26">
        <v>0</v>
      </c>
      <c r="E432" s="26">
        <v>0</v>
      </c>
      <c r="F432" s="26">
        <v>0</v>
      </c>
      <c r="G432" s="26">
        <v>0</v>
      </c>
    </row>
    <row r="433" spans="3:7">
      <c r="C433" s="11" t="s">
        <v>454</v>
      </c>
      <c r="D433" s="26">
        <v>0</v>
      </c>
      <c r="E433" s="26">
        <v>0</v>
      </c>
      <c r="F433" s="26">
        <v>0</v>
      </c>
      <c r="G433" s="26">
        <v>0</v>
      </c>
    </row>
    <row r="434" spans="3:7">
      <c r="C434" s="11" t="s">
        <v>453</v>
      </c>
      <c r="D434" s="26">
        <v>0</v>
      </c>
      <c r="E434" s="26">
        <v>0</v>
      </c>
      <c r="F434" s="26">
        <v>0</v>
      </c>
      <c r="G434" s="26">
        <v>0</v>
      </c>
    </row>
    <row r="435" spans="3:7">
      <c r="C435" s="10" t="s">
        <v>165</v>
      </c>
      <c r="D435" s="26">
        <v>60000000</v>
      </c>
      <c r="E435" s="26">
        <v>62400000</v>
      </c>
      <c r="F435" s="26">
        <v>62400000</v>
      </c>
      <c r="G435" s="26">
        <v>64500000</v>
      </c>
    </row>
    <row r="436" spans="3:7">
      <c r="C436" s="9" t="s">
        <v>450</v>
      </c>
      <c r="D436" s="30" t="s">
        <v>450</v>
      </c>
      <c r="E436" s="30" t="s">
        <v>450</v>
      </c>
      <c r="F436" s="30" t="s">
        <v>450</v>
      </c>
      <c r="G436" s="30" t="s">
        <v>450</v>
      </c>
    </row>
    <row r="437" spans="3:7">
      <c r="C437" s="8" t="s">
        <v>471</v>
      </c>
      <c r="D437" s="31">
        <v>60000000</v>
      </c>
      <c r="E437" s="31">
        <v>62400000</v>
      </c>
      <c r="F437" s="31">
        <v>62400000</v>
      </c>
      <c r="G437" s="31">
        <v>64500000</v>
      </c>
    </row>
    <row r="438" spans="3:7">
      <c r="C438" s="7" t="s">
        <v>470</v>
      </c>
      <c r="D438" s="29">
        <v>0</v>
      </c>
      <c r="E438" s="29">
        <v>0</v>
      </c>
      <c r="F438" s="29">
        <v>0</v>
      </c>
      <c r="G438" s="29">
        <v>0</v>
      </c>
    </row>
    <row r="439" spans="3:7">
      <c r="C439" s="7" t="s">
        <v>459</v>
      </c>
      <c r="D439" s="29">
        <v>0</v>
      </c>
      <c r="E439" s="29">
        <v>0</v>
      </c>
      <c r="F439" s="29">
        <v>0</v>
      </c>
      <c r="G439" s="29">
        <v>0</v>
      </c>
    </row>
    <row r="440" spans="3:7">
      <c r="C440" s="7" t="s">
        <v>463</v>
      </c>
      <c r="D440" s="29">
        <v>0</v>
      </c>
      <c r="E440" s="29">
        <v>0</v>
      </c>
      <c r="F440" s="29">
        <v>0</v>
      </c>
      <c r="G440" s="29">
        <v>0</v>
      </c>
    </row>
    <row r="441" spans="3:7">
      <c r="C441" s="7" t="s">
        <v>469</v>
      </c>
      <c r="D441" s="29">
        <v>0</v>
      </c>
      <c r="E441" s="29">
        <v>0</v>
      </c>
      <c r="F441" s="29">
        <v>0</v>
      </c>
      <c r="G441" s="29">
        <v>0</v>
      </c>
    </row>
    <row r="442" spans="3:7">
      <c r="C442" s="7" t="s">
        <v>459</v>
      </c>
      <c r="D442" s="29">
        <v>0</v>
      </c>
      <c r="E442" s="29">
        <v>0</v>
      </c>
      <c r="F442" s="29">
        <v>0</v>
      </c>
      <c r="G442" s="29">
        <v>0</v>
      </c>
    </row>
    <row r="443" spans="3:7">
      <c r="C443" s="7" t="s">
        <v>463</v>
      </c>
      <c r="D443" s="29">
        <v>0</v>
      </c>
      <c r="E443" s="29">
        <v>0</v>
      </c>
      <c r="F443" s="29">
        <v>0</v>
      </c>
      <c r="G443" s="29">
        <v>0</v>
      </c>
    </row>
    <row r="444" spans="3:7">
      <c r="C444" s="7" t="s">
        <v>468</v>
      </c>
      <c r="D444" s="29">
        <v>0</v>
      </c>
      <c r="E444" s="29">
        <v>0</v>
      </c>
      <c r="F444" s="29">
        <v>0</v>
      </c>
      <c r="G444" s="29">
        <v>0</v>
      </c>
    </row>
    <row r="445" spans="3:7">
      <c r="C445" s="7" t="s">
        <v>459</v>
      </c>
      <c r="D445" s="29">
        <v>0</v>
      </c>
      <c r="E445" s="29">
        <v>0</v>
      </c>
      <c r="F445" s="29">
        <v>0</v>
      </c>
      <c r="G445" s="29">
        <v>0</v>
      </c>
    </row>
    <row r="446" spans="3:7">
      <c r="C446" s="7" t="s">
        <v>463</v>
      </c>
      <c r="D446" s="29">
        <v>0</v>
      </c>
      <c r="E446" s="29">
        <v>0</v>
      </c>
      <c r="F446" s="29">
        <v>0</v>
      </c>
      <c r="G446" s="29">
        <v>0</v>
      </c>
    </row>
    <row r="447" spans="3:7">
      <c r="C447" s="7" t="s">
        <v>467</v>
      </c>
      <c r="D447" s="29">
        <v>0</v>
      </c>
      <c r="E447" s="29">
        <v>0</v>
      </c>
      <c r="F447" s="29">
        <v>0</v>
      </c>
      <c r="G447" s="29">
        <v>0</v>
      </c>
    </row>
    <row r="448" spans="3:7">
      <c r="C448" s="7" t="s">
        <v>459</v>
      </c>
      <c r="D448" s="29">
        <v>0</v>
      </c>
      <c r="E448" s="29">
        <v>0</v>
      </c>
      <c r="F448" s="29">
        <v>0</v>
      </c>
      <c r="G448" s="29">
        <v>0</v>
      </c>
    </row>
    <row r="449" spans="3:7">
      <c r="C449" s="7" t="s">
        <v>463</v>
      </c>
      <c r="D449" s="29">
        <v>0</v>
      </c>
      <c r="E449" s="29">
        <v>0</v>
      </c>
      <c r="F449" s="29">
        <v>0</v>
      </c>
      <c r="G449" s="29">
        <v>0</v>
      </c>
    </row>
    <row r="450" spans="3:7">
      <c r="C450" s="7" t="s">
        <v>466</v>
      </c>
      <c r="D450" s="32">
        <v>60000000</v>
      </c>
      <c r="E450" s="32">
        <v>62400000</v>
      </c>
      <c r="F450" s="32">
        <v>62400000</v>
      </c>
      <c r="G450" s="32">
        <v>64500000</v>
      </c>
    </row>
    <row r="451" spans="3:7">
      <c r="C451" s="7" t="s">
        <v>459</v>
      </c>
      <c r="D451" s="29">
        <v>60000000</v>
      </c>
      <c r="E451" s="29">
        <v>62400000</v>
      </c>
      <c r="F451" s="29">
        <v>62400000</v>
      </c>
      <c r="G451" s="29">
        <v>64500000</v>
      </c>
    </row>
    <row r="452" spans="3:7">
      <c r="C452" s="7" t="s">
        <v>463</v>
      </c>
      <c r="D452" s="29">
        <v>0</v>
      </c>
      <c r="E452" s="29">
        <v>0</v>
      </c>
      <c r="F452" s="29">
        <v>0</v>
      </c>
      <c r="G452" s="29">
        <v>0</v>
      </c>
    </row>
    <row r="453" spans="3:7">
      <c r="C453" s="7" t="s">
        <v>465</v>
      </c>
      <c r="D453" s="29">
        <v>0</v>
      </c>
      <c r="E453" s="29">
        <v>0</v>
      </c>
      <c r="F453" s="29">
        <v>0</v>
      </c>
      <c r="G453" s="29">
        <v>0</v>
      </c>
    </row>
    <row r="454" spans="3:7">
      <c r="C454" s="7" t="s">
        <v>459</v>
      </c>
      <c r="D454" s="29">
        <v>0</v>
      </c>
      <c r="E454" s="29">
        <v>0</v>
      </c>
      <c r="F454" s="29">
        <v>0</v>
      </c>
      <c r="G454" s="29">
        <v>0</v>
      </c>
    </row>
    <row r="455" spans="3:7">
      <c r="C455" s="7" t="s">
        <v>463</v>
      </c>
      <c r="D455" s="29">
        <v>0</v>
      </c>
      <c r="E455" s="29">
        <v>0</v>
      </c>
      <c r="F455" s="29">
        <v>0</v>
      </c>
      <c r="G455" s="29">
        <v>0</v>
      </c>
    </row>
    <row r="456" spans="3:7">
      <c r="C456" s="7" t="s">
        <v>464</v>
      </c>
      <c r="D456" s="29">
        <v>0</v>
      </c>
      <c r="E456" s="29">
        <v>0</v>
      </c>
      <c r="F456" s="29">
        <v>0</v>
      </c>
      <c r="G456" s="29">
        <v>0</v>
      </c>
    </row>
    <row r="457" spans="3:7">
      <c r="C457" s="7" t="s">
        <v>459</v>
      </c>
      <c r="D457" s="29">
        <v>0</v>
      </c>
      <c r="E457" s="29">
        <v>0</v>
      </c>
      <c r="F457" s="29">
        <v>0</v>
      </c>
      <c r="G457" s="29">
        <v>0</v>
      </c>
    </row>
    <row r="458" spans="3:7">
      <c r="C458" s="7" t="s">
        <v>463</v>
      </c>
      <c r="D458" s="29">
        <v>0</v>
      </c>
      <c r="E458" s="29">
        <v>0</v>
      </c>
      <c r="F458" s="29">
        <v>0</v>
      </c>
      <c r="G458" s="29">
        <v>0</v>
      </c>
    </row>
    <row r="459" spans="3:7">
      <c r="C459" s="7" t="s">
        <v>462</v>
      </c>
      <c r="D459" s="29">
        <v>0</v>
      </c>
      <c r="E459" s="29">
        <v>0</v>
      </c>
      <c r="F459" s="29">
        <v>0</v>
      </c>
      <c r="G459" s="29">
        <v>0</v>
      </c>
    </row>
    <row r="460" spans="3:7">
      <c r="C460" s="7" t="s">
        <v>459</v>
      </c>
      <c r="D460" s="29">
        <v>0</v>
      </c>
      <c r="E460" s="29">
        <v>0</v>
      </c>
      <c r="F460" s="29">
        <v>0</v>
      </c>
      <c r="G460" s="29">
        <v>0</v>
      </c>
    </row>
    <row r="461" spans="3:7">
      <c r="C461" s="7" t="s">
        <v>458</v>
      </c>
      <c r="D461" s="29">
        <v>0</v>
      </c>
      <c r="E461" s="29">
        <v>0</v>
      </c>
      <c r="F461" s="29">
        <v>0</v>
      </c>
      <c r="G461" s="29">
        <v>0</v>
      </c>
    </row>
    <row r="462" spans="3:7">
      <c r="C462" s="7" t="s">
        <v>457</v>
      </c>
      <c r="D462" s="29">
        <v>0</v>
      </c>
      <c r="E462" s="29">
        <v>0</v>
      </c>
      <c r="F462" s="29">
        <v>0</v>
      </c>
      <c r="G462" s="29">
        <v>0</v>
      </c>
    </row>
    <row r="463" spans="3:7">
      <c r="C463" s="7" t="s">
        <v>456</v>
      </c>
      <c r="D463" s="29">
        <v>0</v>
      </c>
      <c r="E463" s="29">
        <v>0</v>
      </c>
      <c r="F463" s="29">
        <v>0</v>
      </c>
      <c r="G463" s="29">
        <v>0</v>
      </c>
    </row>
    <row r="464" spans="3:7">
      <c r="C464" s="7" t="s">
        <v>455</v>
      </c>
      <c r="D464" s="29">
        <v>0</v>
      </c>
      <c r="E464" s="29">
        <v>0</v>
      </c>
      <c r="F464" s="29">
        <v>0</v>
      </c>
      <c r="G464" s="29">
        <v>0</v>
      </c>
    </row>
    <row r="465" spans="3:7">
      <c r="C465" s="7" t="s">
        <v>461</v>
      </c>
      <c r="D465" s="29">
        <v>0</v>
      </c>
      <c r="E465" s="29">
        <v>0</v>
      </c>
      <c r="F465" s="29">
        <v>0</v>
      </c>
      <c r="G465" s="29">
        <v>0</v>
      </c>
    </row>
    <row r="466" spans="3:7">
      <c r="C466" s="7" t="s">
        <v>459</v>
      </c>
      <c r="D466" s="29">
        <v>0</v>
      </c>
      <c r="E466" s="29">
        <v>0</v>
      </c>
      <c r="F466" s="29">
        <v>0</v>
      </c>
      <c r="G466" s="29">
        <v>0</v>
      </c>
    </row>
    <row r="467" spans="3:7">
      <c r="C467" s="7" t="s">
        <v>458</v>
      </c>
      <c r="D467" s="29">
        <v>0</v>
      </c>
      <c r="E467" s="29">
        <v>0</v>
      </c>
      <c r="F467" s="29">
        <v>0</v>
      </c>
      <c r="G467" s="29">
        <v>0</v>
      </c>
    </row>
    <row r="468" spans="3:7">
      <c r="C468" s="7" t="s">
        <v>457</v>
      </c>
      <c r="D468" s="29">
        <v>0</v>
      </c>
      <c r="E468" s="29">
        <v>0</v>
      </c>
      <c r="F468" s="29">
        <v>0</v>
      </c>
      <c r="G468" s="29">
        <v>0</v>
      </c>
    </row>
    <row r="469" spans="3:7">
      <c r="C469" s="7" t="s">
        <v>456</v>
      </c>
      <c r="D469" s="29">
        <v>0</v>
      </c>
      <c r="E469" s="29">
        <v>0</v>
      </c>
      <c r="F469" s="29">
        <v>0</v>
      </c>
      <c r="G469" s="29">
        <v>0</v>
      </c>
    </row>
    <row r="470" spans="3:7">
      <c r="C470" s="7" t="s">
        <v>455</v>
      </c>
      <c r="D470" s="29">
        <v>0</v>
      </c>
      <c r="E470" s="29">
        <v>0</v>
      </c>
      <c r="F470" s="29">
        <v>0</v>
      </c>
      <c r="G470" s="29">
        <v>0</v>
      </c>
    </row>
    <row r="471" spans="3:7">
      <c r="C471" s="7" t="s">
        <v>460</v>
      </c>
      <c r="D471" s="29">
        <v>0</v>
      </c>
      <c r="E471" s="29">
        <v>0</v>
      </c>
      <c r="F471" s="29">
        <v>0</v>
      </c>
      <c r="G471" s="29">
        <v>0</v>
      </c>
    </row>
    <row r="472" spans="3:7">
      <c r="C472" s="7" t="s">
        <v>459</v>
      </c>
      <c r="D472" s="29">
        <v>0</v>
      </c>
      <c r="E472" s="29">
        <v>0</v>
      </c>
      <c r="F472" s="29">
        <v>0</v>
      </c>
      <c r="G472" s="29">
        <v>0</v>
      </c>
    </row>
    <row r="473" spans="3:7">
      <c r="C473" s="7" t="s">
        <v>458</v>
      </c>
      <c r="D473" s="29">
        <v>0</v>
      </c>
      <c r="E473" s="29">
        <v>0</v>
      </c>
      <c r="F473" s="29">
        <v>0</v>
      </c>
      <c r="G473" s="29">
        <v>0</v>
      </c>
    </row>
    <row r="474" spans="3:7">
      <c r="C474" s="7" t="s">
        <v>457</v>
      </c>
      <c r="D474" s="29">
        <v>0</v>
      </c>
      <c r="E474" s="29">
        <v>0</v>
      </c>
      <c r="F474" s="29">
        <v>0</v>
      </c>
      <c r="G474" s="29">
        <v>0</v>
      </c>
    </row>
    <row r="475" spans="3:7">
      <c r="C475" s="7" t="s">
        <v>456</v>
      </c>
      <c r="D475" s="29">
        <v>0</v>
      </c>
      <c r="E475" s="29">
        <v>0</v>
      </c>
      <c r="F475" s="29">
        <v>0</v>
      </c>
      <c r="G475" s="29">
        <v>0</v>
      </c>
    </row>
    <row r="476" spans="3:7">
      <c r="C476" s="7" t="s">
        <v>455</v>
      </c>
      <c r="D476" s="29">
        <v>0</v>
      </c>
      <c r="E476" s="29">
        <v>0</v>
      </c>
      <c r="F476" s="29">
        <v>0</v>
      </c>
      <c r="G476" s="29">
        <v>0</v>
      </c>
    </row>
    <row r="477" spans="3:7">
      <c r="C477" s="7" t="s">
        <v>454</v>
      </c>
      <c r="D477" s="29">
        <v>0</v>
      </c>
      <c r="E477" s="29">
        <v>0</v>
      </c>
      <c r="F477" s="29">
        <v>0</v>
      </c>
      <c r="G477" s="29">
        <v>0</v>
      </c>
    </row>
    <row r="478" spans="3:7">
      <c r="C478" s="7" t="s">
        <v>453</v>
      </c>
      <c r="D478" s="29">
        <v>0</v>
      </c>
      <c r="E478" s="29">
        <v>0</v>
      </c>
      <c r="F478" s="29">
        <v>0</v>
      </c>
      <c r="G478" s="29">
        <v>0</v>
      </c>
    </row>
    <row r="480" spans="3:7">
      <c r="C480" s="837" t="s">
        <v>576</v>
      </c>
      <c r="D480" s="838"/>
      <c r="E480" s="838"/>
      <c r="F480" s="838"/>
      <c r="G480" s="838"/>
    </row>
    <row r="481" spans="3:7">
      <c r="C481" s="839" t="s">
        <v>345</v>
      </c>
      <c r="D481" s="840"/>
      <c r="E481" s="840"/>
      <c r="F481" s="840"/>
      <c r="G481" s="840"/>
    </row>
    <row r="482" spans="3:7">
      <c r="C482" s="16" t="s">
        <v>575</v>
      </c>
      <c r="D482" s="841" t="s">
        <v>1022</v>
      </c>
      <c r="E482" s="842"/>
      <c r="F482" s="842"/>
      <c r="G482" s="842"/>
    </row>
    <row r="483" spans="3:7">
      <c r="C483" s="16" t="s">
        <v>573</v>
      </c>
      <c r="D483" s="841" t="s">
        <v>545</v>
      </c>
      <c r="E483" s="842"/>
      <c r="F483" s="842"/>
      <c r="G483" s="842"/>
    </row>
    <row r="484" spans="3:7">
      <c r="C484" s="16" t="s">
        <v>0</v>
      </c>
      <c r="D484" s="841" t="s">
        <v>1021</v>
      </c>
      <c r="E484" s="842"/>
      <c r="F484" s="842"/>
      <c r="G484" s="842"/>
    </row>
    <row r="485" spans="3:7">
      <c r="C485" s="16" t="s">
        <v>1</v>
      </c>
      <c r="D485" s="841" t="s">
        <v>195</v>
      </c>
      <c r="E485" s="842"/>
      <c r="F485" s="842"/>
      <c r="G485" s="842"/>
    </row>
    <row r="486" spans="3:7">
      <c r="C486" s="16" t="s">
        <v>3</v>
      </c>
      <c r="D486" s="831" t="s">
        <v>572</v>
      </c>
      <c r="E486" s="832"/>
      <c r="F486" s="832"/>
      <c r="G486" s="832"/>
    </row>
    <row r="487" spans="3:7">
      <c r="C487" s="833" t="s">
        <v>4</v>
      </c>
      <c r="D487" s="834"/>
      <c r="E487" s="834"/>
      <c r="F487" s="834"/>
      <c r="G487" s="834"/>
    </row>
    <row r="488" spans="3:7" ht="45.75" customHeight="1">
      <c r="C488" s="835" t="s">
        <v>1020</v>
      </c>
      <c r="D488" s="836"/>
      <c r="E488" s="836"/>
      <c r="F488" s="836"/>
      <c r="G488" s="836"/>
    </row>
    <row r="489" spans="3:7" ht="64.5" customHeight="1">
      <c r="C489" s="8" t="s">
        <v>5</v>
      </c>
      <c r="D489" s="829" t="s">
        <v>1019</v>
      </c>
      <c r="E489" s="830"/>
      <c r="F489" s="830"/>
      <c r="G489" s="830"/>
    </row>
    <row r="490" spans="3:7" ht="22.5">
      <c r="C490" s="7" t="s">
        <v>6</v>
      </c>
      <c r="D490" s="23">
        <v>2021</v>
      </c>
      <c r="E490" s="23">
        <v>2022</v>
      </c>
      <c r="F490" s="23">
        <v>2023</v>
      </c>
      <c r="G490" s="23">
        <v>2024</v>
      </c>
    </row>
    <row r="491" spans="3:7">
      <c r="C491" s="15"/>
      <c r="D491" s="24" t="s">
        <v>7</v>
      </c>
      <c r="E491" s="24" t="s">
        <v>8</v>
      </c>
      <c r="F491" s="24" t="s">
        <v>8</v>
      </c>
      <c r="G491" s="24" t="s">
        <v>8</v>
      </c>
    </row>
    <row r="492" spans="3:7">
      <c r="C492" s="7" t="s">
        <v>196</v>
      </c>
      <c r="D492" s="25" t="s">
        <v>1018</v>
      </c>
      <c r="E492" s="25" t="s">
        <v>1012</v>
      </c>
      <c r="F492" s="25" t="s">
        <v>1017</v>
      </c>
      <c r="G492" s="25" t="s">
        <v>1016</v>
      </c>
    </row>
    <row r="493" spans="3:7">
      <c r="C493" s="8" t="s">
        <v>303</v>
      </c>
      <c r="D493" s="829" t="s">
        <v>449</v>
      </c>
      <c r="E493" s="830"/>
      <c r="F493" s="830"/>
      <c r="G493" s="830"/>
    </row>
    <row r="494" spans="3:7">
      <c r="C494" s="7" t="s">
        <v>511</v>
      </c>
      <c r="D494" s="23">
        <v>2021</v>
      </c>
      <c r="E494" s="23">
        <v>2022</v>
      </c>
      <c r="F494" s="23">
        <v>2023</v>
      </c>
      <c r="G494" s="23">
        <v>2024</v>
      </c>
    </row>
    <row r="495" spans="3:7">
      <c r="C495" s="15"/>
      <c r="D495" s="24" t="s">
        <v>7</v>
      </c>
      <c r="E495" s="24" t="s">
        <v>8</v>
      </c>
      <c r="F495" s="24" t="s">
        <v>8</v>
      </c>
      <c r="G495" s="24" t="s">
        <v>8</v>
      </c>
    </row>
    <row r="496" spans="3:7">
      <c r="C496" s="7" t="s">
        <v>197</v>
      </c>
      <c r="D496" s="25" t="s">
        <v>1015</v>
      </c>
      <c r="E496" s="25" t="s">
        <v>1014</v>
      </c>
      <c r="F496" s="25" t="s">
        <v>1013</v>
      </c>
      <c r="G496" s="25" t="s">
        <v>1012</v>
      </c>
    </row>
    <row r="497" spans="3:7">
      <c r="C497" s="7" t="s">
        <v>1011</v>
      </c>
      <c r="D497" s="25" t="s">
        <v>390</v>
      </c>
      <c r="E497" s="25" t="s">
        <v>896</v>
      </c>
      <c r="F497" s="25" t="s">
        <v>1010</v>
      </c>
      <c r="G497" s="25" t="s">
        <v>640</v>
      </c>
    </row>
    <row r="498" spans="3:7">
      <c r="C498" s="827" t="s">
        <v>347</v>
      </c>
      <c r="D498" s="828"/>
      <c r="E498" s="828"/>
      <c r="F498" s="828"/>
      <c r="G498" s="828"/>
    </row>
    <row r="499" spans="3:7">
      <c r="C499" s="22" t="s">
        <v>1009</v>
      </c>
      <c r="D499" s="827" t="s">
        <v>1008</v>
      </c>
      <c r="E499" s="828"/>
      <c r="F499" s="828"/>
      <c r="G499" s="828"/>
    </row>
    <row r="500" spans="3:7">
      <c r="C500" s="14" t="s">
        <v>484</v>
      </c>
      <c r="D500" s="825" t="s">
        <v>1007</v>
      </c>
      <c r="E500" s="826"/>
      <c r="F500" s="826"/>
      <c r="G500" s="826"/>
    </row>
    <row r="501" spans="3:7">
      <c r="C501" s="33" t="s">
        <v>482</v>
      </c>
      <c r="D501" s="821" t="s">
        <v>198</v>
      </c>
      <c r="E501" s="822"/>
      <c r="F501" s="822"/>
      <c r="G501" s="822"/>
    </row>
    <row r="502" spans="3:7">
      <c r="C502" s="33" t="s">
        <v>15</v>
      </c>
      <c r="D502" s="821" t="s">
        <v>199</v>
      </c>
      <c r="E502" s="822"/>
      <c r="F502" s="822"/>
      <c r="G502" s="822"/>
    </row>
    <row r="503" spans="3:7">
      <c r="C503" s="13"/>
      <c r="D503" s="27">
        <v>2021</v>
      </c>
      <c r="E503" s="27">
        <v>2022</v>
      </c>
      <c r="F503" s="27">
        <v>2023</v>
      </c>
      <c r="G503" s="27">
        <v>2024</v>
      </c>
    </row>
    <row r="504" spans="3:7">
      <c r="C504" s="12"/>
      <c r="D504" s="28" t="s">
        <v>7</v>
      </c>
      <c r="E504" s="28" t="s">
        <v>8</v>
      </c>
      <c r="F504" s="28" t="s">
        <v>8</v>
      </c>
      <c r="G504" s="28" t="s">
        <v>8</v>
      </c>
    </row>
    <row r="505" spans="3:7">
      <c r="C505" s="7" t="s">
        <v>16</v>
      </c>
      <c r="D505" s="25" t="s">
        <v>1006</v>
      </c>
      <c r="E505" s="25" t="s">
        <v>1006</v>
      </c>
      <c r="F505" s="25" t="s">
        <v>1006</v>
      </c>
      <c r="G505" s="25" t="s">
        <v>1006</v>
      </c>
    </row>
    <row r="506" spans="3:7">
      <c r="C506" s="7" t="s">
        <v>680</v>
      </c>
      <c r="D506" s="25" t="s">
        <v>1005</v>
      </c>
      <c r="E506" s="25" t="s">
        <v>1004</v>
      </c>
      <c r="F506" s="25" t="s">
        <v>1004</v>
      </c>
      <c r="G506" s="25" t="s">
        <v>1003</v>
      </c>
    </row>
    <row r="507" spans="3:7">
      <c r="C507" s="7" t="s">
        <v>676</v>
      </c>
      <c r="D507" s="25" t="s">
        <v>1002</v>
      </c>
      <c r="E507" s="25" t="s">
        <v>1001</v>
      </c>
      <c r="F507" s="25" t="s">
        <v>1001</v>
      </c>
      <c r="G507" s="25" t="s">
        <v>1000</v>
      </c>
    </row>
    <row r="508" spans="3:7">
      <c r="C508" s="7" t="s">
        <v>477</v>
      </c>
      <c r="D508" s="25" t="s">
        <v>450</v>
      </c>
      <c r="E508" s="25" t="s">
        <v>474</v>
      </c>
      <c r="F508" s="25" t="s">
        <v>474</v>
      </c>
      <c r="G508" s="25" t="s">
        <v>474</v>
      </c>
    </row>
    <row r="509" spans="3:7">
      <c r="C509" s="7" t="s">
        <v>476</v>
      </c>
      <c r="D509" s="25" t="s">
        <v>450</v>
      </c>
      <c r="E509" s="25" t="s">
        <v>999</v>
      </c>
      <c r="F509" s="25" t="s">
        <v>474</v>
      </c>
      <c r="G509" s="25" t="s">
        <v>619</v>
      </c>
    </row>
    <row r="510" spans="3:7">
      <c r="C510" s="7" t="s">
        <v>22</v>
      </c>
      <c r="D510" s="25" t="s">
        <v>450</v>
      </c>
      <c r="E510" s="25" t="s">
        <v>999</v>
      </c>
      <c r="F510" s="25" t="s">
        <v>474</v>
      </c>
      <c r="G510" s="25" t="s">
        <v>619</v>
      </c>
    </row>
    <row r="511" spans="3:7">
      <c r="C511" s="823" t="s">
        <v>473</v>
      </c>
      <c r="D511" s="824"/>
      <c r="E511" s="824"/>
      <c r="F511" s="824"/>
      <c r="G511" s="824"/>
    </row>
    <row r="512" spans="3:7">
      <c r="C512" s="13"/>
      <c r="D512" s="27">
        <v>2021</v>
      </c>
      <c r="E512" s="27">
        <v>2022</v>
      </c>
      <c r="F512" s="27">
        <v>2023</v>
      </c>
      <c r="G512" s="27">
        <v>2024</v>
      </c>
    </row>
    <row r="513" spans="3:7">
      <c r="C513" s="12"/>
      <c r="D513" s="28" t="s">
        <v>7</v>
      </c>
      <c r="E513" s="28" t="s">
        <v>8</v>
      </c>
      <c r="F513" s="28" t="s">
        <v>8</v>
      </c>
      <c r="G513" s="28" t="s">
        <v>8</v>
      </c>
    </row>
    <row r="514" spans="3:7">
      <c r="C514" s="11" t="s">
        <v>470</v>
      </c>
      <c r="D514" s="26">
        <v>0</v>
      </c>
      <c r="E514" s="26">
        <v>0</v>
      </c>
      <c r="F514" s="26">
        <v>0</v>
      </c>
      <c r="G514" s="26">
        <v>0</v>
      </c>
    </row>
    <row r="515" spans="3:7">
      <c r="C515" s="11" t="s">
        <v>459</v>
      </c>
      <c r="D515" s="26">
        <v>0</v>
      </c>
      <c r="E515" s="26">
        <v>0</v>
      </c>
      <c r="F515" s="26">
        <v>0</v>
      </c>
      <c r="G515" s="26">
        <v>0</v>
      </c>
    </row>
    <row r="516" spans="3:7">
      <c r="C516" s="11" t="s">
        <v>463</v>
      </c>
      <c r="D516" s="26">
        <v>0</v>
      </c>
      <c r="E516" s="26">
        <v>0</v>
      </c>
      <c r="F516" s="26">
        <v>0</v>
      </c>
      <c r="G516" s="26">
        <v>0</v>
      </c>
    </row>
    <row r="517" spans="3:7">
      <c r="C517" s="11" t="s">
        <v>469</v>
      </c>
      <c r="D517" s="26">
        <v>0</v>
      </c>
      <c r="E517" s="26">
        <v>0</v>
      </c>
      <c r="F517" s="26">
        <v>0</v>
      </c>
      <c r="G517" s="26">
        <v>0</v>
      </c>
    </row>
    <row r="518" spans="3:7">
      <c r="C518" s="11" t="s">
        <v>459</v>
      </c>
      <c r="D518" s="26">
        <v>0</v>
      </c>
      <c r="E518" s="26">
        <v>0</v>
      </c>
      <c r="F518" s="26">
        <v>0</v>
      </c>
      <c r="G518" s="26">
        <v>0</v>
      </c>
    </row>
    <row r="519" spans="3:7">
      <c r="C519" s="11" t="s">
        <v>463</v>
      </c>
      <c r="D519" s="26">
        <v>0</v>
      </c>
      <c r="E519" s="26">
        <v>0</v>
      </c>
      <c r="F519" s="26">
        <v>0</v>
      </c>
      <c r="G519" s="26">
        <v>0</v>
      </c>
    </row>
    <row r="520" spans="3:7">
      <c r="C520" s="11" t="s">
        <v>468</v>
      </c>
      <c r="D520" s="26">
        <v>0</v>
      </c>
      <c r="E520" s="26">
        <v>0</v>
      </c>
      <c r="F520" s="26">
        <v>0</v>
      </c>
      <c r="G520" s="26">
        <v>0</v>
      </c>
    </row>
    <row r="521" spans="3:7">
      <c r="C521" s="11" t="s">
        <v>459</v>
      </c>
      <c r="D521" s="26">
        <v>0</v>
      </c>
      <c r="E521" s="26">
        <v>0</v>
      </c>
      <c r="F521" s="26">
        <v>0</v>
      </c>
      <c r="G521" s="26">
        <v>0</v>
      </c>
    </row>
    <row r="522" spans="3:7">
      <c r="C522" s="11" t="s">
        <v>463</v>
      </c>
      <c r="D522" s="26">
        <v>0</v>
      </c>
      <c r="E522" s="26">
        <v>0</v>
      </c>
      <c r="F522" s="26">
        <v>0</v>
      </c>
      <c r="G522" s="26">
        <v>0</v>
      </c>
    </row>
    <row r="523" spans="3:7">
      <c r="C523" s="11" t="s">
        <v>467</v>
      </c>
      <c r="D523" s="26">
        <v>0</v>
      </c>
      <c r="E523" s="26">
        <v>0</v>
      </c>
      <c r="F523" s="26">
        <v>0</v>
      </c>
      <c r="G523" s="26">
        <v>0</v>
      </c>
    </row>
    <row r="524" spans="3:7">
      <c r="C524" s="11" t="s">
        <v>459</v>
      </c>
      <c r="D524" s="26">
        <v>0</v>
      </c>
      <c r="E524" s="26">
        <v>0</v>
      </c>
      <c r="F524" s="26">
        <v>0</v>
      </c>
      <c r="G524" s="26">
        <v>0</v>
      </c>
    </row>
    <row r="525" spans="3:7">
      <c r="C525" s="11" t="s">
        <v>463</v>
      </c>
      <c r="D525" s="26">
        <v>0</v>
      </c>
      <c r="E525" s="26">
        <v>0</v>
      </c>
      <c r="F525" s="26">
        <v>0</v>
      </c>
      <c r="G525" s="26">
        <v>0</v>
      </c>
    </row>
    <row r="526" spans="3:7">
      <c r="C526" s="11" t="s">
        <v>472</v>
      </c>
      <c r="D526" s="26">
        <v>216000000</v>
      </c>
      <c r="E526" s="26">
        <v>197600000</v>
      </c>
      <c r="F526" s="26">
        <v>197600000</v>
      </c>
      <c r="G526" s="26">
        <v>204250000</v>
      </c>
    </row>
    <row r="527" spans="3:7">
      <c r="C527" s="11" t="s">
        <v>459</v>
      </c>
      <c r="D527" s="26">
        <v>216000000</v>
      </c>
      <c r="E527" s="26">
        <v>197600000</v>
      </c>
      <c r="F527" s="26">
        <v>197600000</v>
      </c>
      <c r="G527" s="26">
        <v>204250000</v>
      </c>
    </row>
    <row r="528" spans="3:7">
      <c r="C528" s="11" t="s">
        <v>463</v>
      </c>
      <c r="D528" s="26">
        <v>0</v>
      </c>
      <c r="E528" s="26">
        <v>0</v>
      </c>
      <c r="F528" s="26">
        <v>0</v>
      </c>
      <c r="G528" s="26">
        <v>0</v>
      </c>
    </row>
    <row r="529" spans="3:7">
      <c r="C529" s="11" t="s">
        <v>465</v>
      </c>
      <c r="D529" s="26">
        <v>0</v>
      </c>
      <c r="E529" s="26">
        <v>0</v>
      </c>
      <c r="F529" s="26">
        <v>0</v>
      </c>
      <c r="G529" s="26">
        <v>0</v>
      </c>
    </row>
    <row r="530" spans="3:7">
      <c r="C530" s="11" t="s">
        <v>459</v>
      </c>
      <c r="D530" s="26">
        <v>0</v>
      </c>
      <c r="E530" s="26">
        <v>0</v>
      </c>
      <c r="F530" s="26">
        <v>0</v>
      </c>
      <c r="G530" s="26">
        <v>0</v>
      </c>
    </row>
    <row r="531" spans="3:7">
      <c r="C531" s="11" t="s">
        <v>463</v>
      </c>
      <c r="D531" s="26">
        <v>0</v>
      </c>
      <c r="E531" s="26">
        <v>0</v>
      </c>
      <c r="F531" s="26">
        <v>0</v>
      </c>
      <c r="G531" s="26">
        <v>0</v>
      </c>
    </row>
    <row r="532" spans="3:7">
      <c r="C532" s="11" t="s">
        <v>464</v>
      </c>
      <c r="D532" s="26">
        <v>0</v>
      </c>
      <c r="E532" s="26">
        <v>0</v>
      </c>
      <c r="F532" s="26">
        <v>0</v>
      </c>
      <c r="G532" s="26">
        <v>0</v>
      </c>
    </row>
    <row r="533" spans="3:7">
      <c r="C533" s="11" t="s">
        <v>459</v>
      </c>
      <c r="D533" s="26">
        <v>0</v>
      </c>
      <c r="E533" s="26">
        <v>0</v>
      </c>
      <c r="F533" s="26">
        <v>0</v>
      </c>
      <c r="G533" s="26">
        <v>0</v>
      </c>
    </row>
    <row r="534" spans="3:7">
      <c r="C534" s="11" t="s">
        <v>463</v>
      </c>
      <c r="D534" s="26">
        <v>0</v>
      </c>
      <c r="E534" s="26">
        <v>0</v>
      </c>
      <c r="F534" s="26">
        <v>0</v>
      </c>
      <c r="G534" s="26">
        <v>0</v>
      </c>
    </row>
    <row r="535" spans="3:7">
      <c r="C535" s="11" t="s">
        <v>462</v>
      </c>
      <c r="D535" s="26">
        <v>0</v>
      </c>
      <c r="E535" s="26">
        <v>0</v>
      </c>
      <c r="F535" s="26">
        <v>0</v>
      </c>
      <c r="G535" s="26">
        <v>0</v>
      </c>
    </row>
    <row r="536" spans="3:7">
      <c r="C536" s="11" t="s">
        <v>459</v>
      </c>
      <c r="D536" s="26">
        <v>0</v>
      </c>
      <c r="E536" s="26">
        <v>0</v>
      </c>
      <c r="F536" s="26">
        <v>0</v>
      </c>
      <c r="G536" s="26">
        <v>0</v>
      </c>
    </row>
    <row r="537" spans="3:7">
      <c r="C537" s="11" t="s">
        <v>458</v>
      </c>
      <c r="D537" s="26">
        <v>0</v>
      </c>
      <c r="E537" s="26">
        <v>0</v>
      </c>
      <c r="F537" s="26">
        <v>0</v>
      </c>
      <c r="G537" s="26">
        <v>0</v>
      </c>
    </row>
    <row r="538" spans="3:7">
      <c r="C538" s="11" t="s">
        <v>457</v>
      </c>
      <c r="D538" s="26">
        <v>0</v>
      </c>
      <c r="E538" s="26">
        <v>0</v>
      </c>
      <c r="F538" s="26">
        <v>0</v>
      </c>
      <c r="G538" s="26">
        <v>0</v>
      </c>
    </row>
    <row r="539" spans="3:7">
      <c r="C539" s="11" t="s">
        <v>456</v>
      </c>
      <c r="D539" s="26">
        <v>0</v>
      </c>
      <c r="E539" s="26">
        <v>0</v>
      </c>
      <c r="F539" s="26">
        <v>0</v>
      </c>
      <c r="G539" s="26">
        <v>0</v>
      </c>
    </row>
    <row r="540" spans="3:7">
      <c r="C540" s="11" t="s">
        <v>455</v>
      </c>
      <c r="D540" s="26">
        <v>0</v>
      </c>
      <c r="E540" s="26">
        <v>0</v>
      </c>
      <c r="F540" s="26">
        <v>0</v>
      </c>
      <c r="G540" s="26">
        <v>0</v>
      </c>
    </row>
    <row r="541" spans="3:7">
      <c r="C541" s="11" t="s">
        <v>461</v>
      </c>
      <c r="D541" s="26">
        <v>0</v>
      </c>
      <c r="E541" s="26">
        <v>0</v>
      </c>
      <c r="F541" s="26">
        <v>0</v>
      </c>
      <c r="G541" s="26">
        <v>0</v>
      </c>
    </row>
    <row r="542" spans="3:7">
      <c r="C542" s="11" t="s">
        <v>459</v>
      </c>
      <c r="D542" s="26">
        <v>0</v>
      </c>
      <c r="E542" s="26">
        <v>0</v>
      </c>
      <c r="F542" s="26">
        <v>0</v>
      </c>
      <c r="G542" s="26">
        <v>0</v>
      </c>
    </row>
    <row r="543" spans="3:7">
      <c r="C543" s="11" t="s">
        <v>458</v>
      </c>
      <c r="D543" s="26">
        <v>0</v>
      </c>
      <c r="E543" s="26">
        <v>0</v>
      </c>
      <c r="F543" s="26">
        <v>0</v>
      </c>
      <c r="G543" s="26">
        <v>0</v>
      </c>
    </row>
    <row r="544" spans="3:7">
      <c r="C544" s="11" t="s">
        <v>457</v>
      </c>
      <c r="D544" s="26">
        <v>0</v>
      </c>
      <c r="E544" s="26">
        <v>0</v>
      </c>
      <c r="F544" s="26">
        <v>0</v>
      </c>
      <c r="G544" s="26">
        <v>0</v>
      </c>
    </row>
    <row r="545" spans="3:7">
      <c r="C545" s="11" t="s">
        <v>456</v>
      </c>
      <c r="D545" s="26">
        <v>0</v>
      </c>
      <c r="E545" s="26">
        <v>0</v>
      </c>
      <c r="F545" s="26">
        <v>0</v>
      </c>
      <c r="G545" s="26">
        <v>0</v>
      </c>
    </row>
    <row r="546" spans="3:7">
      <c r="C546" s="11" t="s">
        <v>455</v>
      </c>
      <c r="D546" s="26">
        <v>0</v>
      </c>
      <c r="E546" s="26">
        <v>0</v>
      </c>
      <c r="F546" s="26">
        <v>0</v>
      </c>
      <c r="G546" s="26">
        <v>0</v>
      </c>
    </row>
    <row r="547" spans="3:7">
      <c r="C547" s="11" t="s">
        <v>460</v>
      </c>
      <c r="D547" s="26">
        <v>0</v>
      </c>
      <c r="E547" s="26">
        <v>0</v>
      </c>
      <c r="F547" s="26">
        <v>0</v>
      </c>
      <c r="G547" s="26">
        <v>0</v>
      </c>
    </row>
    <row r="548" spans="3:7">
      <c r="C548" s="11" t="s">
        <v>459</v>
      </c>
      <c r="D548" s="26">
        <v>0</v>
      </c>
      <c r="E548" s="26">
        <v>0</v>
      </c>
      <c r="F548" s="26">
        <v>0</v>
      </c>
      <c r="G548" s="26">
        <v>0</v>
      </c>
    </row>
    <row r="549" spans="3:7">
      <c r="C549" s="11" t="s">
        <v>458</v>
      </c>
      <c r="D549" s="26">
        <v>0</v>
      </c>
      <c r="E549" s="26">
        <v>0</v>
      </c>
      <c r="F549" s="26">
        <v>0</v>
      </c>
      <c r="G549" s="26">
        <v>0</v>
      </c>
    </row>
    <row r="550" spans="3:7">
      <c r="C550" s="11" t="s">
        <v>457</v>
      </c>
      <c r="D550" s="26">
        <v>0</v>
      </c>
      <c r="E550" s="26">
        <v>0</v>
      </c>
      <c r="F550" s="26">
        <v>0</v>
      </c>
      <c r="G550" s="26">
        <v>0</v>
      </c>
    </row>
    <row r="551" spans="3:7">
      <c r="C551" s="11" t="s">
        <v>456</v>
      </c>
      <c r="D551" s="26">
        <v>0</v>
      </c>
      <c r="E551" s="26">
        <v>0</v>
      </c>
      <c r="F551" s="26">
        <v>0</v>
      </c>
      <c r="G551" s="26">
        <v>0</v>
      </c>
    </row>
    <row r="552" spans="3:7">
      <c r="C552" s="11" t="s">
        <v>455</v>
      </c>
      <c r="D552" s="26">
        <v>0</v>
      </c>
      <c r="E552" s="26">
        <v>0</v>
      </c>
      <c r="F552" s="26">
        <v>0</v>
      </c>
      <c r="G552" s="26">
        <v>0</v>
      </c>
    </row>
    <row r="553" spans="3:7">
      <c r="C553" s="11" t="s">
        <v>454</v>
      </c>
      <c r="D553" s="26">
        <v>0</v>
      </c>
      <c r="E553" s="26">
        <v>0</v>
      </c>
      <c r="F553" s="26">
        <v>0</v>
      </c>
      <c r="G553" s="26">
        <v>0</v>
      </c>
    </row>
    <row r="554" spans="3:7">
      <c r="C554" s="11" t="s">
        <v>453</v>
      </c>
      <c r="D554" s="26">
        <v>0</v>
      </c>
      <c r="E554" s="26">
        <v>0</v>
      </c>
      <c r="F554" s="26">
        <v>0</v>
      </c>
      <c r="G554" s="26">
        <v>0</v>
      </c>
    </row>
    <row r="555" spans="3:7">
      <c r="C555" s="10" t="s">
        <v>165</v>
      </c>
      <c r="D555" s="26">
        <v>216000000</v>
      </c>
      <c r="E555" s="26">
        <v>197600000</v>
      </c>
      <c r="F555" s="26">
        <v>197600000</v>
      </c>
      <c r="G555" s="26">
        <v>204250000</v>
      </c>
    </row>
    <row r="556" spans="3:7">
      <c r="C556" s="9" t="s">
        <v>450</v>
      </c>
      <c r="D556" s="30" t="s">
        <v>450</v>
      </c>
      <c r="E556" s="30" t="s">
        <v>450</v>
      </c>
      <c r="F556" s="30" t="s">
        <v>450</v>
      </c>
      <c r="G556" s="30" t="s">
        <v>450</v>
      </c>
    </row>
    <row r="557" spans="3:7">
      <c r="C557" s="8" t="s">
        <v>471</v>
      </c>
      <c r="D557" s="31">
        <v>266000000</v>
      </c>
      <c r="E557" s="31">
        <v>197600000</v>
      </c>
      <c r="F557" s="31">
        <v>197600000</v>
      </c>
      <c r="G557" s="31">
        <v>204250000</v>
      </c>
    </row>
    <row r="558" spans="3:7">
      <c r="C558" s="7" t="s">
        <v>470</v>
      </c>
      <c r="D558" s="29">
        <v>0</v>
      </c>
      <c r="E558" s="29">
        <v>0</v>
      </c>
      <c r="F558" s="29">
        <v>0</v>
      </c>
      <c r="G558" s="29">
        <v>0</v>
      </c>
    </row>
    <row r="559" spans="3:7">
      <c r="C559" s="7" t="s">
        <v>459</v>
      </c>
      <c r="D559" s="29">
        <v>0</v>
      </c>
      <c r="E559" s="29">
        <v>0</v>
      </c>
      <c r="F559" s="29">
        <v>0</v>
      </c>
      <c r="G559" s="29">
        <v>0</v>
      </c>
    </row>
    <row r="560" spans="3:7">
      <c r="C560" s="7" t="s">
        <v>463</v>
      </c>
      <c r="D560" s="29">
        <v>0</v>
      </c>
      <c r="E560" s="29">
        <v>0</v>
      </c>
      <c r="F560" s="29">
        <v>0</v>
      </c>
      <c r="G560" s="29">
        <v>0</v>
      </c>
    </row>
    <row r="561" spans="3:7">
      <c r="C561" s="7" t="s">
        <v>469</v>
      </c>
      <c r="D561" s="29">
        <v>0</v>
      </c>
      <c r="E561" s="29">
        <v>0</v>
      </c>
      <c r="F561" s="29">
        <v>0</v>
      </c>
      <c r="G561" s="29">
        <v>0</v>
      </c>
    </row>
    <row r="562" spans="3:7">
      <c r="C562" s="7" t="s">
        <v>459</v>
      </c>
      <c r="D562" s="29">
        <v>0</v>
      </c>
      <c r="E562" s="29">
        <v>0</v>
      </c>
      <c r="F562" s="29">
        <v>0</v>
      </c>
      <c r="G562" s="29">
        <v>0</v>
      </c>
    </row>
    <row r="563" spans="3:7">
      <c r="C563" s="7" t="s">
        <v>463</v>
      </c>
      <c r="D563" s="29">
        <v>0</v>
      </c>
      <c r="E563" s="29">
        <v>0</v>
      </c>
      <c r="F563" s="29">
        <v>0</v>
      </c>
      <c r="G563" s="29">
        <v>0</v>
      </c>
    </row>
    <row r="564" spans="3:7">
      <c r="C564" s="7" t="s">
        <v>468</v>
      </c>
      <c r="D564" s="29">
        <v>0</v>
      </c>
      <c r="E564" s="29">
        <v>0</v>
      </c>
      <c r="F564" s="29">
        <v>0</v>
      </c>
      <c r="G564" s="29">
        <v>0</v>
      </c>
    </row>
    <row r="565" spans="3:7">
      <c r="C565" s="7" t="s">
        <v>459</v>
      </c>
      <c r="D565" s="29">
        <v>0</v>
      </c>
      <c r="E565" s="29">
        <v>0</v>
      </c>
      <c r="F565" s="29">
        <v>0</v>
      </c>
      <c r="G565" s="29">
        <v>0</v>
      </c>
    </row>
    <row r="566" spans="3:7">
      <c r="C566" s="7" t="s">
        <v>463</v>
      </c>
      <c r="D566" s="29">
        <v>0</v>
      </c>
      <c r="E566" s="29">
        <v>0</v>
      </c>
      <c r="F566" s="29">
        <v>0</v>
      </c>
      <c r="G566" s="29">
        <v>0</v>
      </c>
    </row>
    <row r="567" spans="3:7">
      <c r="C567" s="7" t="s">
        <v>467</v>
      </c>
      <c r="D567" s="29">
        <v>0</v>
      </c>
      <c r="E567" s="29">
        <v>0</v>
      </c>
      <c r="F567" s="29">
        <v>0</v>
      </c>
      <c r="G567" s="29">
        <v>0</v>
      </c>
    </row>
    <row r="568" spans="3:7">
      <c r="C568" s="7" t="s">
        <v>459</v>
      </c>
      <c r="D568" s="29">
        <v>0</v>
      </c>
      <c r="E568" s="29">
        <v>0</v>
      </c>
      <c r="F568" s="29">
        <v>0</v>
      </c>
      <c r="G568" s="29">
        <v>0</v>
      </c>
    </row>
    <row r="569" spans="3:7">
      <c r="C569" s="7" t="s">
        <v>463</v>
      </c>
      <c r="D569" s="29">
        <v>0</v>
      </c>
      <c r="E569" s="29">
        <v>0</v>
      </c>
      <c r="F569" s="29">
        <v>0</v>
      </c>
      <c r="G569" s="29">
        <v>0</v>
      </c>
    </row>
    <row r="570" spans="3:7">
      <c r="C570" s="7" t="s">
        <v>466</v>
      </c>
      <c r="D570" s="32">
        <v>216000000</v>
      </c>
      <c r="E570" s="32">
        <v>197600000</v>
      </c>
      <c r="F570" s="32">
        <v>197600000</v>
      </c>
      <c r="G570" s="32">
        <v>204250000</v>
      </c>
    </row>
    <row r="571" spans="3:7">
      <c r="C571" s="7" t="s">
        <v>459</v>
      </c>
      <c r="D571" s="29">
        <v>216000000</v>
      </c>
      <c r="E571" s="29">
        <v>197600000</v>
      </c>
      <c r="F571" s="29">
        <v>197600000</v>
      </c>
      <c r="G571" s="29">
        <v>204250000</v>
      </c>
    </row>
    <row r="572" spans="3:7">
      <c r="C572" s="7" t="s">
        <v>463</v>
      </c>
      <c r="D572" s="29">
        <v>0</v>
      </c>
      <c r="E572" s="29">
        <v>0</v>
      </c>
      <c r="F572" s="29">
        <v>0</v>
      </c>
      <c r="G572" s="29">
        <v>0</v>
      </c>
    </row>
    <row r="573" spans="3:7">
      <c r="C573" s="7" t="s">
        <v>465</v>
      </c>
      <c r="D573" s="29">
        <v>0</v>
      </c>
      <c r="E573" s="29">
        <v>0</v>
      </c>
      <c r="F573" s="29">
        <v>0</v>
      </c>
      <c r="G573" s="29">
        <v>0</v>
      </c>
    </row>
    <row r="574" spans="3:7">
      <c r="C574" s="7" t="s">
        <v>459</v>
      </c>
      <c r="D574" s="29">
        <v>0</v>
      </c>
      <c r="E574" s="29">
        <v>0</v>
      </c>
      <c r="F574" s="29">
        <v>0</v>
      </c>
      <c r="G574" s="29">
        <v>0</v>
      </c>
    </row>
    <row r="575" spans="3:7">
      <c r="C575" s="7" t="s">
        <v>463</v>
      </c>
      <c r="D575" s="29">
        <v>0</v>
      </c>
      <c r="E575" s="29">
        <v>0</v>
      </c>
      <c r="F575" s="29">
        <v>0</v>
      </c>
      <c r="G575" s="29">
        <v>0</v>
      </c>
    </row>
    <row r="576" spans="3:7">
      <c r="C576" s="7" t="s">
        <v>464</v>
      </c>
      <c r="D576" s="29">
        <v>0</v>
      </c>
      <c r="E576" s="29">
        <v>0</v>
      </c>
      <c r="F576" s="29">
        <v>0</v>
      </c>
      <c r="G576" s="29">
        <v>0</v>
      </c>
    </row>
    <row r="577" spans="3:7">
      <c r="C577" s="7" t="s">
        <v>459</v>
      </c>
      <c r="D577" s="29">
        <v>0</v>
      </c>
      <c r="E577" s="29">
        <v>0</v>
      </c>
      <c r="F577" s="29">
        <v>0</v>
      </c>
      <c r="G577" s="29">
        <v>0</v>
      </c>
    </row>
    <row r="578" spans="3:7">
      <c r="C578" s="7" t="s">
        <v>463</v>
      </c>
      <c r="D578" s="29">
        <v>0</v>
      </c>
      <c r="E578" s="29">
        <v>0</v>
      </c>
      <c r="F578" s="29">
        <v>0</v>
      </c>
      <c r="G578" s="29">
        <v>0</v>
      </c>
    </row>
    <row r="579" spans="3:7">
      <c r="C579" s="7" t="s">
        <v>462</v>
      </c>
      <c r="D579" s="29">
        <v>0</v>
      </c>
      <c r="E579" s="29">
        <v>0</v>
      </c>
      <c r="F579" s="29">
        <v>0</v>
      </c>
      <c r="G579" s="29">
        <v>0</v>
      </c>
    </row>
    <row r="580" spans="3:7">
      <c r="C580" s="7" t="s">
        <v>459</v>
      </c>
      <c r="D580" s="29">
        <v>0</v>
      </c>
      <c r="E580" s="29">
        <v>0</v>
      </c>
      <c r="F580" s="29">
        <v>0</v>
      </c>
      <c r="G580" s="29">
        <v>0</v>
      </c>
    </row>
    <row r="581" spans="3:7">
      <c r="C581" s="7" t="s">
        <v>458</v>
      </c>
      <c r="D581" s="29">
        <v>0</v>
      </c>
      <c r="E581" s="29">
        <v>0</v>
      </c>
      <c r="F581" s="29">
        <v>0</v>
      </c>
      <c r="G581" s="29">
        <v>0</v>
      </c>
    </row>
    <row r="582" spans="3:7">
      <c r="C582" s="7" t="s">
        <v>457</v>
      </c>
      <c r="D582" s="29">
        <v>0</v>
      </c>
      <c r="E582" s="29">
        <v>0</v>
      </c>
      <c r="F582" s="29">
        <v>0</v>
      </c>
      <c r="G582" s="29">
        <v>0</v>
      </c>
    </row>
    <row r="583" spans="3:7">
      <c r="C583" s="7" t="s">
        <v>456</v>
      </c>
      <c r="D583" s="29">
        <v>0</v>
      </c>
      <c r="E583" s="29">
        <v>0</v>
      </c>
      <c r="F583" s="29">
        <v>0</v>
      </c>
      <c r="G583" s="29">
        <v>0</v>
      </c>
    </row>
    <row r="584" spans="3:7">
      <c r="C584" s="7" t="s">
        <v>455</v>
      </c>
      <c r="D584" s="29">
        <v>0</v>
      </c>
      <c r="E584" s="29">
        <v>0</v>
      </c>
      <c r="F584" s="29">
        <v>0</v>
      </c>
      <c r="G584" s="29">
        <v>0</v>
      </c>
    </row>
    <row r="585" spans="3:7">
      <c r="C585" s="7" t="s">
        <v>461</v>
      </c>
      <c r="D585" s="29">
        <v>50000000</v>
      </c>
      <c r="E585" s="29">
        <v>0</v>
      </c>
      <c r="F585" s="29">
        <v>0</v>
      </c>
      <c r="G585" s="29">
        <v>0</v>
      </c>
    </row>
    <row r="586" spans="3:7">
      <c r="C586" s="7" t="s">
        <v>459</v>
      </c>
      <c r="D586" s="29">
        <v>50000000</v>
      </c>
      <c r="E586" s="29">
        <v>0</v>
      </c>
      <c r="F586" s="29">
        <v>0</v>
      </c>
      <c r="G586" s="29">
        <v>0</v>
      </c>
    </row>
    <row r="587" spans="3:7">
      <c r="C587" s="7" t="s">
        <v>458</v>
      </c>
      <c r="D587" s="29">
        <v>0</v>
      </c>
      <c r="E587" s="29">
        <v>0</v>
      </c>
      <c r="F587" s="29">
        <v>0</v>
      </c>
      <c r="G587" s="29">
        <v>0</v>
      </c>
    </row>
    <row r="588" spans="3:7">
      <c r="C588" s="7" t="s">
        <v>457</v>
      </c>
      <c r="D588" s="29">
        <v>0</v>
      </c>
      <c r="E588" s="29">
        <v>0</v>
      </c>
      <c r="F588" s="29">
        <v>0</v>
      </c>
      <c r="G588" s="29">
        <v>0</v>
      </c>
    </row>
    <row r="589" spans="3:7">
      <c r="C589" s="7" t="s">
        <v>456</v>
      </c>
      <c r="D589" s="29">
        <v>0</v>
      </c>
      <c r="E589" s="29">
        <v>0</v>
      </c>
      <c r="F589" s="29">
        <v>0</v>
      </c>
      <c r="G589" s="29">
        <v>0</v>
      </c>
    </row>
    <row r="590" spans="3:7">
      <c r="C590" s="7" t="s">
        <v>455</v>
      </c>
      <c r="D590" s="29">
        <v>0</v>
      </c>
      <c r="E590" s="29">
        <v>0</v>
      </c>
      <c r="F590" s="29">
        <v>0</v>
      </c>
      <c r="G590" s="29">
        <v>0</v>
      </c>
    </row>
    <row r="591" spans="3:7">
      <c r="C591" s="7" t="s">
        <v>460</v>
      </c>
      <c r="D591" s="29">
        <v>0</v>
      </c>
      <c r="E591" s="29">
        <v>0</v>
      </c>
      <c r="F591" s="29">
        <v>0</v>
      </c>
      <c r="G591" s="29">
        <v>0</v>
      </c>
    </row>
    <row r="592" spans="3:7">
      <c r="C592" s="7" t="s">
        <v>459</v>
      </c>
      <c r="D592" s="29">
        <v>0</v>
      </c>
      <c r="E592" s="29">
        <v>0</v>
      </c>
      <c r="F592" s="29">
        <v>0</v>
      </c>
      <c r="G592" s="29">
        <v>0</v>
      </c>
    </row>
    <row r="593" spans="3:7">
      <c r="C593" s="7" t="s">
        <v>458</v>
      </c>
      <c r="D593" s="29">
        <v>0</v>
      </c>
      <c r="E593" s="29">
        <v>0</v>
      </c>
      <c r="F593" s="29">
        <v>0</v>
      </c>
      <c r="G593" s="29">
        <v>0</v>
      </c>
    </row>
    <row r="594" spans="3:7">
      <c r="C594" s="7" t="s">
        <v>457</v>
      </c>
      <c r="D594" s="29">
        <v>0</v>
      </c>
      <c r="E594" s="29">
        <v>0</v>
      </c>
      <c r="F594" s="29">
        <v>0</v>
      </c>
      <c r="G594" s="29">
        <v>0</v>
      </c>
    </row>
    <row r="595" spans="3:7">
      <c r="C595" s="7" t="s">
        <v>456</v>
      </c>
      <c r="D595" s="29">
        <v>0</v>
      </c>
      <c r="E595" s="29">
        <v>0</v>
      </c>
      <c r="F595" s="29">
        <v>0</v>
      </c>
      <c r="G595" s="29">
        <v>0</v>
      </c>
    </row>
    <row r="596" spans="3:7">
      <c r="C596" s="7" t="s">
        <v>455</v>
      </c>
      <c r="D596" s="29">
        <v>0</v>
      </c>
      <c r="E596" s="29">
        <v>0</v>
      </c>
      <c r="F596" s="29">
        <v>0</v>
      </c>
      <c r="G596" s="29">
        <v>0</v>
      </c>
    </row>
    <row r="597" spans="3:7">
      <c r="C597" s="7" t="s">
        <v>454</v>
      </c>
      <c r="D597" s="29">
        <v>0</v>
      </c>
      <c r="E597" s="29">
        <v>0</v>
      </c>
      <c r="F597" s="29">
        <v>0</v>
      </c>
      <c r="G597" s="29">
        <v>0</v>
      </c>
    </row>
    <row r="598" spans="3:7">
      <c r="C598" s="7" t="s">
        <v>453</v>
      </c>
      <c r="D598" s="29">
        <v>0</v>
      </c>
      <c r="E598" s="29">
        <v>0</v>
      </c>
      <c r="F598" s="29">
        <v>0</v>
      </c>
      <c r="G598" s="29">
        <v>0</v>
      </c>
    </row>
  </sheetData>
  <mergeCells count="76">
    <mergeCell ref="D500:G500"/>
    <mergeCell ref="D501:G501"/>
    <mergeCell ref="D502:G502"/>
    <mergeCell ref="C511:G511"/>
    <mergeCell ref="C487:G487"/>
    <mergeCell ref="C488:G488"/>
    <mergeCell ref="D489:G489"/>
    <mergeCell ref="D493:G493"/>
    <mergeCell ref="C498:G498"/>
    <mergeCell ref="D499:G499"/>
    <mergeCell ref="D486:G486"/>
    <mergeCell ref="D379:G379"/>
    <mergeCell ref="D380:G380"/>
    <mergeCell ref="D381:G381"/>
    <mergeCell ref="D382:G382"/>
    <mergeCell ref="C391:G391"/>
    <mergeCell ref="C480:G480"/>
    <mergeCell ref="C481:G481"/>
    <mergeCell ref="D482:G482"/>
    <mergeCell ref="D483:G483"/>
    <mergeCell ref="D484:G484"/>
    <mergeCell ref="D485:G485"/>
    <mergeCell ref="C378:G378"/>
    <mergeCell ref="C359:G359"/>
    <mergeCell ref="C360:G360"/>
    <mergeCell ref="D361:G361"/>
    <mergeCell ref="D362:G362"/>
    <mergeCell ref="D363:G363"/>
    <mergeCell ref="D364:G364"/>
    <mergeCell ref="D365:G365"/>
    <mergeCell ref="C366:G366"/>
    <mergeCell ref="C367:G367"/>
    <mergeCell ref="D368:G368"/>
    <mergeCell ref="D372:G372"/>
    <mergeCell ref="C269:G269"/>
    <mergeCell ref="D190:G190"/>
    <mergeCell ref="D194:G194"/>
    <mergeCell ref="C200:G200"/>
    <mergeCell ref="D201:G201"/>
    <mergeCell ref="D202:G202"/>
    <mergeCell ref="D203:G203"/>
    <mergeCell ref="D204:G204"/>
    <mergeCell ref="C213:G213"/>
    <mergeCell ref="D258:G258"/>
    <mergeCell ref="D259:G259"/>
    <mergeCell ref="D260:G260"/>
    <mergeCell ref="C189:G189"/>
    <mergeCell ref="D78:G78"/>
    <mergeCell ref="D79:G79"/>
    <mergeCell ref="C88:G88"/>
    <mergeCell ref="C181:G181"/>
    <mergeCell ref="C182:G182"/>
    <mergeCell ref="D183:G183"/>
    <mergeCell ref="D184:G184"/>
    <mergeCell ref="D185:G185"/>
    <mergeCell ref="D186:G186"/>
    <mergeCell ref="D187:G187"/>
    <mergeCell ref="C188:G188"/>
    <mergeCell ref="D77:G77"/>
    <mergeCell ref="D7:G7"/>
    <mergeCell ref="C8:G8"/>
    <mergeCell ref="C9:G9"/>
    <mergeCell ref="D10:G10"/>
    <mergeCell ref="D14:G14"/>
    <mergeCell ref="C19:G19"/>
    <mergeCell ref="D20:G20"/>
    <mergeCell ref="D21:G21"/>
    <mergeCell ref="D22:G22"/>
    <mergeCell ref="D23:G23"/>
    <mergeCell ref="C32:G32"/>
    <mergeCell ref="D6:G6"/>
    <mergeCell ref="C1:G1"/>
    <mergeCell ref="C2:G2"/>
    <mergeCell ref="D3:G3"/>
    <mergeCell ref="D4:G4"/>
    <mergeCell ref="D5:G5"/>
  </mergeCell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243"/>
  <sheetViews>
    <sheetView workbookViewId="0">
      <selection activeCell="I37" sqref="I3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1765</v>
      </c>
      <c r="E3" s="842"/>
      <c r="F3" s="842"/>
      <c r="G3" s="842"/>
      <c r="H3" s="4"/>
      <c r="I3" s="4"/>
      <c r="J3" s="4"/>
      <c r="K3" s="4"/>
    </row>
    <row r="4" spans="1:11" ht="14.1" customHeight="1">
      <c r="A4" s="4"/>
      <c r="B4" s="4"/>
      <c r="C4" s="16" t="s">
        <v>573</v>
      </c>
      <c r="D4" s="841" t="s">
        <v>569</v>
      </c>
      <c r="E4" s="842"/>
      <c r="F4" s="842"/>
      <c r="G4" s="842"/>
      <c r="H4" s="4"/>
      <c r="I4" s="4"/>
      <c r="J4" s="4"/>
      <c r="K4" s="4"/>
    </row>
    <row r="5" spans="1:11" ht="14.1" customHeight="1">
      <c r="A5" s="4"/>
      <c r="B5" s="4"/>
      <c r="C5" s="16" t="s">
        <v>0</v>
      </c>
      <c r="D5" s="841" t="s">
        <v>66</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20.100000000000001" customHeight="1">
      <c r="A9" s="4"/>
      <c r="B9" s="4"/>
      <c r="C9" s="835" t="s">
        <v>1766</v>
      </c>
      <c r="D9" s="836"/>
      <c r="E9" s="836"/>
      <c r="F9" s="836"/>
      <c r="G9" s="836"/>
      <c r="H9" s="4"/>
      <c r="I9" s="4"/>
      <c r="J9" s="4"/>
      <c r="K9" s="4"/>
    </row>
    <row r="10" spans="1:11" ht="27" customHeight="1">
      <c r="A10" s="4"/>
      <c r="B10" s="4"/>
      <c r="C10" s="8" t="s">
        <v>5</v>
      </c>
      <c r="D10" s="829" t="s">
        <v>168</v>
      </c>
      <c r="E10" s="830"/>
      <c r="F10" s="830"/>
      <c r="G10" s="830"/>
      <c r="H10" s="4"/>
      <c r="I10" s="4"/>
      <c r="J10" s="4"/>
      <c r="K10" s="4"/>
    </row>
    <row r="11" spans="1:11" ht="26.1" customHeight="1">
      <c r="A11" s="4"/>
      <c r="B11" s="4"/>
      <c r="C11" s="8" t="s">
        <v>303</v>
      </c>
      <c r="D11" s="829" t="s">
        <v>450</v>
      </c>
      <c r="E11" s="830"/>
      <c r="F11" s="830"/>
      <c r="G11" s="830"/>
      <c r="H11" s="4"/>
      <c r="I11" s="4"/>
      <c r="J11" s="4"/>
      <c r="K11" s="4"/>
    </row>
    <row r="12" spans="1:11" ht="14.1" customHeight="1">
      <c r="A12" s="4"/>
      <c r="B12" s="4"/>
      <c r="C12" s="827" t="s">
        <v>450</v>
      </c>
      <c r="D12" s="828"/>
      <c r="E12" s="828"/>
      <c r="F12" s="828"/>
      <c r="G12" s="828"/>
      <c r="H12" s="4"/>
      <c r="I12" s="4"/>
      <c r="J12" s="4"/>
      <c r="K12" s="4"/>
    </row>
    <row r="13" spans="1:11" ht="14.1" customHeight="1">
      <c r="A13" s="4"/>
      <c r="B13" s="4"/>
      <c r="C13" s="34" t="s">
        <v>450</v>
      </c>
      <c r="D13" s="827" t="s">
        <v>450</v>
      </c>
      <c r="E13" s="828"/>
      <c r="F13" s="828"/>
      <c r="G13" s="828"/>
      <c r="H13" s="4"/>
      <c r="I13" s="4"/>
      <c r="J13" s="4"/>
      <c r="K13" s="4"/>
    </row>
    <row r="14" spans="1:11" ht="14.1" customHeight="1">
      <c r="A14" s="4"/>
      <c r="B14" s="4"/>
      <c r="C14" s="14" t="s">
        <v>484</v>
      </c>
      <c r="D14" s="825" t="s">
        <v>450</v>
      </c>
      <c r="E14" s="826"/>
      <c r="F14" s="826"/>
      <c r="G14" s="826"/>
      <c r="H14" s="4"/>
      <c r="I14" s="4"/>
      <c r="J14" s="4"/>
      <c r="K14" s="4"/>
    </row>
    <row r="15" spans="1:11" ht="14.1" customHeight="1">
      <c r="A15" s="4"/>
      <c r="B15" s="4"/>
      <c r="C15" s="35" t="s">
        <v>482</v>
      </c>
      <c r="D15" s="821" t="s">
        <v>450</v>
      </c>
      <c r="E15" s="822"/>
      <c r="F15" s="822"/>
      <c r="G15" s="822"/>
      <c r="H15" s="4"/>
      <c r="I15" s="4"/>
      <c r="J15" s="4"/>
      <c r="K15" s="4"/>
    </row>
    <row r="16" spans="1:11" ht="14.1" customHeight="1">
      <c r="A16" s="4"/>
      <c r="B16" s="4"/>
      <c r="C16" s="35" t="s">
        <v>15</v>
      </c>
      <c r="D16" s="821" t="s">
        <v>450</v>
      </c>
      <c r="E16" s="822"/>
      <c r="F16" s="822"/>
      <c r="G16" s="822"/>
      <c r="H16" s="4"/>
      <c r="I16" s="4"/>
      <c r="J16" s="4"/>
      <c r="K16" s="4"/>
    </row>
    <row r="17" spans="1:11" ht="15" customHeight="1">
      <c r="A17" s="4"/>
      <c r="B17" s="4"/>
      <c r="C17" s="13"/>
      <c r="D17" s="41">
        <v>2021</v>
      </c>
      <c r="E17" s="41">
        <v>2022</v>
      </c>
      <c r="F17" s="41">
        <v>2023</v>
      </c>
      <c r="G17" s="41">
        <v>2024</v>
      </c>
      <c r="H17" s="4"/>
      <c r="I17" s="4"/>
      <c r="J17" s="4"/>
      <c r="K17" s="4"/>
    </row>
    <row r="18" spans="1:11" ht="15" customHeight="1">
      <c r="A18" s="4"/>
      <c r="B18" s="4"/>
      <c r="C18" s="12"/>
      <c r="D18" s="42" t="s">
        <v>7</v>
      </c>
      <c r="E18" s="42" t="s">
        <v>8</v>
      </c>
      <c r="F18" s="42" t="s">
        <v>8</v>
      </c>
      <c r="G18" s="42" t="s">
        <v>8</v>
      </c>
      <c r="H18" s="4"/>
      <c r="I18" s="4"/>
      <c r="J18" s="4"/>
      <c r="K18" s="4"/>
    </row>
    <row r="19" spans="1:11" ht="14.1" customHeight="1">
      <c r="A19" s="4"/>
      <c r="B19" s="4"/>
      <c r="C19" s="823" t="s">
        <v>473</v>
      </c>
      <c r="D19" s="824"/>
      <c r="E19" s="824"/>
      <c r="F19" s="824"/>
      <c r="G19" s="824"/>
      <c r="H19" s="4"/>
      <c r="I19" s="4"/>
      <c r="J19" s="4"/>
      <c r="K19" s="4"/>
    </row>
    <row r="20" spans="1:11" ht="14.1" customHeight="1">
      <c r="A20" s="4"/>
      <c r="B20" s="4"/>
      <c r="C20" s="13"/>
      <c r="D20" s="41">
        <v>2021</v>
      </c>
      <c r="E20" s="41">
        <v>2022</v>
      </c>
      <c r="F20" s="41">
        <v>2023</v>
      </c>
      <c r="G20" s="41">
        <v>2024</v>
      </c>
      <c r="H20" s="4"/>
      <c r="I20" s="4"/>
      <c r="J20" s="4"/>
      <c r="K20" s="4"/>
    </row>
    <row r="21" spans="1:11" ht="14.1" customHeight="1">
      <c r="A21" s="4"/>
      <c r="B21" s="4"/>
      <c r="C21" s="12"/>
      <c r="D21" s="42" t="s">
        <v>7</v>
      </c>
      <c r="E21" s="42" t="s">
        <v>8</v>
      </c>
      <c r="F21" s="42" t="s">
        <v>8</v>
      </c>
      <c r="G21" s="42" t="s">
        <v>8</v>
      </c>
      <c r="H21" s="4"/>
      <c r="I21" s="4"/>
      <c r="J21" s="4"/>
      <c r="K21" s="4"/>
    </row>
    <row r="22" spans="1:11" ht="14.1" customHeight="1">
      <c r="A22" s="4"/>
      <c r="B22" s="4"/>
      <c r="C22" s="10" t="s">
        <v>165</v>
      </c>
      <c r="D22" s="21" t="s">
        <v>450</v>
      </c>
      <c r="E22" s="21" t="s">
        <v>450</v>
      </c>
      <c r="F22" s="21" t="s">
        <v>450</v>
      </c>
      <c r="G22" s="21" t="s">
        <v>450</v>
      </c>
      <c r="H22" s="4"/>
      <c r="I22" s="4"/>
      <c r="J22" s="4"/>
      <c r="K22" s="4"/>
    </row>
    <row r="23" spans="1:11" ht="27" customHeight="1">
      <c r="A23" s="4"/>
      <c r="B23" s="4"/>
      <c r="C23" s="8" t="s">
        <v>5</v>
      </c>
      <c r="D23" s="829" t="s">
        <v>946</v>
      </c>
      <c r="E23" s="830"/>
      <c r="F23" s="830"/>
      <c r="G23" s="830"/>
      <c r="H23" s="4"/>
      <c r="I23" s="4"/>
      <c r="J23" s="4"/>
      <c r="K23" s="4"/>
    </row>
    <row r="24" spans="1:11" ht="26.1" customHeight="1">
      <c r="A24" s="4"/>
      <c r="B24" s="4"/>
      <c r="C24" s="8" t="s">
        <v>303</v>
      </c>
      <c r="D24" s="829" t="s">
        <v>450</v>
      </c>
      <c r="E24" s="830"/>
      <c r="F24" s="830"/>
      <c r="G24" s="830"/>
      <c r="H24" s="4"/>
      <c r="I24" s="4"/>
      <c r="J24" s="4"/>
      <c r="K24" s="4"/>
    </row>
    <row r="25" spans="1:11" ht="14.1" customHeight="1">
      <c r="A25" s="4"/>
      <c r="B25" s="4"/>
      <c r="C25" s="827" t="s">
        <v>347</v>
      </c>
      <c r="D25" s="828"/>
      <c r="E25" s="828"/>
      <c r="F25" s="828"/>
      <c r="G25" s="828"/>
      <c r="H25" s="4"/>
      <c r="I25" s="4"/>
      <c r="J25" s="4"/>
      <c r="K25" s="4"/>
    </row>
    <row r="26" spans="1:11" ht="14.1" customHeight="1">
      <c r="A26" s="4"/>
      <c r="B26" s="4"/>
      <c r="C26" s="34" t="s">
        <v>1767</v>
      </c>
      <c r="D26" s="827" t="s">
        <v>1768</v>
      </c>
      <c r="E26" s="828"/>
      <c r="F26" s="828"/>
      <c r="G26" s="828"/>
      <c r="H26" s="4"/>
      <c r="I26" s="4"/>
      <c r="J26" s="4"/>
      <c r="K26" s="4"/>
    </row>
    <row r="27" spans="1:11" ht="14.1" customHeight="1">
      <c r="A27" s="4"/>
      <c r="B27" s="4"/>
      <c r="C27" s="14" t="s">
        <v>484</v>
      </c>
      <c r="D27" s="825" t="s">
        <v>1769</v>
      </c>
      <c r="E27" s="826"/>
      <c r="F27" s="826"/>
      <c r="G27" s="826"/>
      <c r="H27" s="4"/>
      <c r="I27" s="4"/>
      <c r="J27" s="4"/>
      <c r="K27" s="4"/>
    </row>
    <row r="28" spans="1:11" ht="14.1" customHeight="1">
      <c r="A28" s="4"/>
      <c r="B28" s="4"/>
      <c r="C28" s="35" t="s">
        <v>482</v>
      </c>
      <c r="D28" s="821" t="s">
        <v>1770</v>
      </c>
      <c r="E28" s="822"/>
      <c r="F28" s="822"/>
      <c r="G28" s="822"/>
      <c r="H28" s="4"/>
      <c r="I28" s="4"/>
      <c r="J28" s="4"/>
      <c r="K28" s="4"/>
    </row>
    <row r="29" spans="1:11" ht="14.1" customHeight="1">
      <c r="A29" s="4"/>
      <c r="B29" s="4"/>
      <c r="C29" s="35" t="s">
        <v>15</v>
      </c>
      <c r="D29" s="821" t="s">
        <v>1771</v>
      </c>
      <c r="E29" s="822"/>
      <c r="F29" s="822"/>
      <c r="G29" s="822"/>
      <c r="H29" s="4"/>
      <c r="I29" s="4"/>
      <c r="J29" s="4"/>
      <c r="K29" s="4"/>
    </row>
    <row r="30" spans="1:11" ht="15" customHeight="1">
      <c r="A30" s="4"/>
      <c r="B30" s="4"/>
      <c r="C30" s="13"/>
      <c r="D30" s="41">
        <v>2021</v>
      </c>
      <c r="E30" s="41">
        <v>2022</v>
      </c>
      <c r="F30" s="41">
        <v>2023</v>
      </c>
      <c r="G30" s="41">
        <v>2024</v>
      </c>
      <c r="H30" s="4"/>
      <c r="I30" s="4"/>
      <c r="J30" s="4"/>
      <c r="K30" s="4"/>
    </row>
    <row r="31" spans="1:11" ht="15" customHeight="1">
      <c r="A31" s="4"/>
      <c r="B31" s="4"/>
      <c r="C31" s="12"/>
      <c r="D31" s="42" t="s">
        <v>7</v>
      </c>
      <c r="E31" s="42" t="s">
        <v>8</v>
      </c>
      <c r="F31" s="42" t="s">
        <v>8</v>
      </c>
      <c r="G31" s="42" t="s">
        <v>8</v>
      </c>
      <c r="H31" s="4"/>
      <c r="I31" s="4"/>
      <c r="J31" s="4"/>
      <c r="K31" s="4"/>
    </row>
    <row r="32" spans="1:11" ht="14.1" customHeight="1">
      <c r="A32" s="4"/>
      <c r="B32" s="4"/>
      <c r="C32" s="7" t="s">
        <v>16</v>
      </c>
      <c r="D32" s="43" t="s">
        <v>1772</v>
      </c>
      <c r="E32" s="43" t="s">
        <v>1772</v>
      </c>
      <c r="F32" s="43" t="s">
        <v>1772</v>
      </c>
      <c r="G32" s="43" t="s">
        <v>1772</v>
      </c>
      <c r="H32" s="4"/>
      <c r="I32" s="4"/>
      <c r="J32" s="4"/>
      <c r="K32" s="4"/>
    </row>
    <row r="33" spans="1:11" ht="14.1" customHeight="1">
      <c r="A33" s="4"/>
      <c r="B33" s="4"/>
      <c r="C33" s="7" t="s">
        <v>680</v>
      </c>
      <c r="D33" s="43" t="s">
        <v>1773</v>
      </c>
      <c r="E33" s="43" t="s">
        <v>1774</v>
      </c>
      <c r="F33" s="43" t="s">
        <v>1775</v>
      </c>
      <c r="G33" s="43" t="s">
        <v>1776</v>
      </c>
      <c r="H33" s="4"/>
      <c r="I33" s="4"/>
      <c r="J33" s="4"/>
      <c r="K33" s="4"/>
    </row>
    <row r="34" spans="1:11" ht="14.1" customHeight="1">
      <c r="A34" s="4"/>
      <c r="B34" s="4"/>
      <c r="C34" s="7" t="s">
        <v>676</v>
      </c>
      <c r="D34" s="43" t="s">
        <v>1777</v>
      </c>
      <c r="E34" s="43" t="s">
        <v>1778</v>
      </c>
      <c r="F34" s="43" t="s">
        <v>1779</v>
      </c>
      <c r="G34" s="43" t="s">
        <v>1780</v>
      </c>
      <c r="H34" s="4"/>
      <c r="I34" s="4"/>
      <c r="J34" s="4"/>
      <c r="K34" s="4"/>
    </row>
    <row r="35" spans="1:11" ht="14.1" customHeight="1">
      <c r="A35" s="4"/>
      <c r="B35" s="4"/>
      <c r="C35" s="7" t="s">
        <v>477</v>
      </c>
      <c r="D35" s="43" t="s">
        <v>450</v>
      </c>
      <c r="E35" s="43" t="s">
        <v>474</v>
      </c>
      <c r="F35" s="43" t="s">
        <v>474</v>
      </c>
      <c r="G35" s="43" t="s">
        <v>474</v>
      </c>
      <c r="H35" s="4"/>
      <c r="I35" s="4"/>
      <c r="J35" s="4"/>
      <c r="K35" s="4"/>
    </row>
    <row r="36" spans="1:11" ht="14.1" customHeight="1">
      <c r="A36" s="4"/>
      <c r="B36" s="4"/>
      <c r="C36" s="7" t="s">
        <v>476</v>
      </c>
      <c r="D36" s="43" t="s">
        <v>450</v>
      </c>
      <c r="E36" s="43" t="s">
        <v>1781</v>
      </c>
      <c r="F36" s="43" t="s">
        <v>1782</v>
      </c>
      <c r="G36" s="43" t="s">
        <v>619</v>
      </c>
      <c r="H36" s="4"/>
      <c r="I36" s="4"/>
      <c r="J36" s="4"/>
      <c r="K36" s="4"/>
    </row>
    <row r="37" spans="1:11" ht="14.1" customHeight="1">
      <c r="A37" s="4"/>
      <c r="B37" s="4"/>
      <c r="C37" s="7" t="s">
        <v>22</v>
      </c>
      <c r="D37" s="43" t="s">
        <v>450</v>
      </c>
      <c r="E37" s="43" t="s">
        <v>1781</v>
      </c>
      <c r="F37" s="43" t="s">
        <v>1782</v>
      </c>
      <c r="G37" s="43" t="s">
        <v>619</v>
      </c>
      <c r="H37" s="4"/>
      <c r="I37" s="4"/>
      <c r="J37" s="4"/>
      <c r="K37" s="4"/>
    </row>
    <row r="38" spans="1:11" ht="14.1" customHeight="1">
      <c r="A38" s="4"/>
      <c r="B38" s="4"/>
      <c r="C38" s="823" t="s">
        <v>473</v>
      </c>
      <c r="D38" s="824"/>
      <c r="E38" s="824"/>
      <c r="F38" s="824"/>
      <c r="G38" s="824"/>
      <c r="H38" s="4"/>
      <c r="I38" s="4"/>
      <c r="J38" s="4"/>
      <c r="K38" s="4"/>
    </row>
    <row r="39" spans="1:11" ht="14.1" customHeight="1">
      <c r="A39" s="4"/>
      <c r="B39" s="4"/>
      <c r="C39" s="13"/>
      <c r="D39" s="41">
        <v>2021</v>
      </c>
      <c r="E39" s="41">
        <v>2022</v>
      </c>
      <c r="F39" s="41">
        <v>2023</v>
      </c>
      <c r="G39" s="41">
        <v>2024</v>
      </c>
      <c r="H39" s="4"/>
      <c r="I39" s="4"/>
      <c r="J39" s="4"/>
      <c r="K39" s="4"/>
    </row>
    <row r="40" spans="1:11" ht="14.1" customHeight="1">
      <c r="A40" s="4"/>
      <c r="B40" s="4"/>
      <c r="C40" s="12"/>
      <c r="D40" s="42" t="s">
        <v>7</v>
      </c>
      <c r="E40" s="42" t="s">
        <v>8</v>
      </c>
      <c r="F40" s="42" t="s">
        <v>8</v>
      </c>
      <c r="G40" s="42" t="s">
        <v>8</v>
      </c>
      <c r="H40" s="4"/>
      <c r="I40" s="4"/>
      <c r="J40" s="4"/>
      <c r="K40" s="4"/>
    </row>
    <row r="41" spans="1:11" ht="14.1" customHeight="1">
      <c r="A41" s="4"/>
      <c r="B41" s="4"/>
      <c r="C41" s="11" t="s">
        <v>470</v>
      </c>
      <c r="D41" s="38">
        <v>114100000</v>
      </c>
      <c r="E41" s="38">
        <v>120800000</v>
      </c>
      <c r="F41" s="38">
        <v>120800000</v>
      </c>
      <c r="G41" s="38">
        <v>120800000</v>
      </c>
      <c r="H41" s="4"/>
      <c r="I41" s="4"/>
      <c r="J41" s="4"/>
      <c r="K41" s="4"/>
    </row>
    <row r="42" spans="1:11" ht="14.1" customHeight="1">
      <c r="A42" s="4"/>
      <c r="B42" s="4"/>
      <c r="C42" s="11" t="s">
        <v>459</v>
      </c>
      <c r="D42" s="38">
        <v>114100000</v>
      </c>
      <c r="E42" s="38">
        <v>120800000</v>
      </c>
      <c r="F42" s="38">
        <v>120800000</v>
      </c>
      <c r="G42" s="38">
        <v>120800000</v>
      </c>
      <c r="H42" s="4"/>
      <c r="I42" s="4"/>
      <c r="J42" s="4"/>
      <c r="K42" s="4"/>
    </row>
    <row r="43" spans="1:11" ht="14.1" customHeight="1">
      <c r="A43" s="4"/>
      <c r="B43" s="4"/>
      <c r="C43" s="11" t="s">
        <v>463</v>
      </c>
      <c r="D43" s="38">
        <v>0</v>
      </c>
      <c r="E43" s="38">
        <v>0</v>
      </c>
      <c r="F43" s="38">
        <v>0</v>
      </c>
      <c r="G43" s="38">
        <v>0</v>
      </c>
      <c r="H43" s="4"/>
      <c r="I43" s="4"/>
      <c r="J43" s="4"/>
      <c r="K43" s="4"/>
    </row>
    <row r="44" spans="1:11" ht="14.1" customHeight="1">
      <c r="A44" s="4"/>
      <c r="B44" s="4"/>
      <c r="C44" s="11" t="s">
        <v>469</v>
      </c>
      <c r="D44" s="38">
        <v>18900000</v>
      </c>
      <c r="E44" s="38">
        <v>20200000</v>
      </c>
      <c r="F44" s="38">
        <v>20200000</v>
      </c>
      <c r="G44" s="38">
        <v>20200000</v>
      </c>
      <c r="H44" s="4"/>
      <c r="I44" s="4"/>
      <c r="J44" s="4"/>
      <c r="K44" s="4"/>
    </row>
    <row r="45" spans="1:11" ht="14.1" customHeight="1">
      <c r="A45" s="4"/>
      <c r="B45" s="4"/>
      <c r="C45" s="11" t="s">
        <v>459</v>
      </c>
      <c r="D45" s="38">
        <v>18900000</v>
      </c>
      <c r="E45" s="38">
        <v>20200000</v>
      </c>
      <c r="F45" s="38">
        <v>20200000</v>
      </c>
      <c r="G45" s="38">
        <v>20200000</v>
      </c>
      <c r="H45" s="4"/>
      <c r="I45" s="4"/>
      <c r="J45" s="4"/>
      <c r="K45" s="4"/>
    </row>
    <row r="46" spans="1:11" ht="14.1" customHeight="1">
      <c r="A46" s="4"/>
      <c r="B46" s="4"/>
      <c r="C46" s="11" t="s">
        <v>463</v>
      </c>
      <c r="D46" s="38">
        <v>0</v>
      </c>
      <c r="E46" s="38">
        <v>0</v>
      </c>
      <c r="F46" s="38">
        <v>0</v>
      </c>
      <c r="G46" s="38">
        <v>0</v>
      </c>
      <c r="H46" s="4"/>
      <c r="I46" s="4"/>
      <c r="J46" s="4"/>
      <c r="K46" s="4"/>
    </row>
    <row r="47" spans="1:11" ht="14.1" customHeight="1">
      <c r="A47" s="4"/>
      <c r="B47" s="4"/>
      <c r="C47" s="11" t="s">
        <v>468</v>
      </c>
      <c r="D47" s="38">
        <v>52520000</v>
      </c>
      <c r="E47" s="38">
        <v>51400000</v>
      </c>
      <c r="F47" s="38">
        <v>52440000</v>
      </c>
      <c r="G47" s="38">
        <v>58950000</v>
      </c>
      <c r="H47" s="4"/>
      <c r="I47" s="4"/>
      <c r="J47" s="4"/>
      <c r="K47" s="4"/>
    </row>
    <row r="48" spans="1:11" ht="14.1" customHeight="1">
      <c r="A48" s="4"/>
      <c r="B48" s="4"/>
      <c r="C48" s="11" t="s">
        <v>459</v>
      </c>
      <c r="D48" s="38">
        <v>47520000</v>
      </c>
      <c r="E48" s="38">
        <v>46400000</v>
      </c>
      <c r="F48" s="38">
        <v>47440000</v>
      </c>
      <c r="G48" s="38">
        <v>53950000</v>
      </c>
      <c r="H48" s="4"/>
      <c r="I48" s="4"/>
      <c r="J48" s="4"/>
      <c r="K48" s="4"/>
    </row>
    <row r="49" spans="1:11" ht="14.1" customHeight="1">
      <c r="A49" s="4"/>
      <c r="B49" s="4"/>
      <c r="C49" s="11" t="s">
        <v>463</v>
      </c>
      <c r="D49" s="38">
        <v>5000000</v>
      </c>
      <c r="E49" s="38">
        <v>5000000</v>
      </c>
      <c r="F49" s="38">
        <v>5000000</v>
      </c>
      <c r="G49" s="38">
        <v>5000000</v>
      </c>
      <c r="H49" s="4"/>
      <c r="I49" s="4"/>
      <c r="J49" s="4"/>
      <c r="K49" s="4"/>
    </row>
    <row r="50" spans="1:11" ht="14.1" customHeight="1">
      <c r="A50" s="4"/>
      <c r="B50" s="4"/>
      <c r="C50" s="11" t="s">
        <v>467</v>
      </c>
      <c r="D50" s="38">
        <v>0</v>
      </c>
      <c r="E50" s="38">
        <v>0</v>
      </c>
      <c r="F50" s="38">
        <v>0</v>
      </c>
      <c r="G50" s="38">
        <v>0</v>
      </c>
      <c r="H50" s="4"/>
      <c r="I50" s="4"/>
      <c r="J50" s="4"/>
      <c r="K50" s="4"/>
    </row>
    <row r="51" spans="1:11" ht="14.1" customHeight="1">
      <c r="A51" s="4"/>
      <c r="B51" s="4"/>
      <c r="C51" s="11" t="s">
        <v>459</v>
      </c>
      <c r="D51" s="38">
        <v>0</v>
      </c>
      <c r="E51" s="38">
        <v>0</v>
      </c>
      <c r="F51" s="38">
        <v>0</v>
      </c>
      <c r="G51" s="38">
        <v>0</v>
      </c>
      <c r="H51" s="4"/>
      <c r="I51" s="4"/>
      <c r="J51" s="4"/>
      <c r="K51" s="4"/>
    </row>
    <row r="52" spans="1:11" ht="14.1" customHeight="1">
      <c r="A52" s="4"/>
      <c r="B52" s="4"/>
      <c r="C52" s="11" t="s">
        <v>463</v>
      </c>
      <c r="D52" s="38">
        <v>0</v>
      </c>
      <c r="E52" s="38">
        <v>0</v>
      </c>
      <c r="F52" s="38">
        <v>0</v>
      </c>
      <c r="G52" s="38">
        <v>0</v>
      </c>
      <c r="H52" s="4"/>
      <c r="I52" s="4"/>
      <c r="J52" s="4"/>
      <c r="K52" s="4"/>
    </row>
    <row r="53" spans="1:11" ht="14.1" customHeight="1">
      <c r="A53" s="4"/>
      <c r="B53" s="4"/>
      <c r="C53" s="11" t="s">
        <v>472</v>
      </c>
      <c r="D53" s="38">
        <v>0</v>
      </c>
      <c r="E53" s="38">
        <v>0</v>
      </c>
      <c r="F53" s="38">
        <v>0</v>
      </c>
      <c r="G53" s="38">
        <v>0</v>
      </c>
      <c r="H53" s="4"/>
      <c r="I53" s="4"/>
      <c r="J53" s="4"/>
      <c r="K53" s="4"/>
    </row>
    <row r="54" spans="1:11" ht="14.1" customHeight="1">
      <c r="A54" s="4"/>
      <c r="B54" s="4"/>
      <c r="C54" s="11" t="s">
        <v>459</v>
      </c>
      <c r="D54" s="38">
        <v>0</v>
      </c>
      <c r="E54" s="38">
        <v>0</v>
      </c>
      <c r="F54" s="38">
        <v>0</v>
      </c>
      <c r="G54" s="38">
        <v>0</v>
      </c>
      <c r="H54" s="4"/>
      <c r="I54" s="4"/>
      <c r="J54" s="4"/>
      <c r="K54" s="4"/>
    </row>
    <row r="55" spans="1:11" ht="14.1" customHeight="1">
      <c r="A55" s="4"/>
      <c r="B55" s="4"/>
      <c r="C55" s="11" t="s">
        <v>463</v>
      </c>
      <c r="D55" s="38">
        <v>0</v>
      </c>
      <c r="E55" s="38">
        <v>0</v>
      </c>
      <c r="F55" s="38">
        <v>0</v>
      </c>
      <c r="G55" s="38">
        <v>0</v>
      </c>
      <c r="H55" s="4"/>
      <c r="I55" s="4"/>
      <c r="J55" s="4"/>
      <c r="K55" s="4"/>
    </row>
    <row r="56" spans="1:11" ht="14.1" customHeight="1">
      <c r="A56" s="4"/>
      <c r="B56" s="4"/>
      <c r="C56" s="11" t="s">
        <v>465</v>
      </c>
      <c r="D56" s="38">
        <v>180000</v>
      </c>
      <c r="E56" s="38">
        <v>0</v>
      </c>
      <c r="F56" s="38">
        <v>0</v>
      </c>
      <c r="G56" s="38">
        <v>0</v>
      </c>
      <c r="H56" s="4"/>
      <c r="I56" s="4"/>
      <c r="J56" s="4"/>
      <c r="K56" s="4"/>
    </row>
    <row r="57" spans="1:11" ht="14.1" customHeight="1">
      <c r="A57" s="4"/>
      <c r="B57" s="4"/>
      <c r="C57" s="11" t="s">
        <v>459</v>
      </c>
      <c r="D57" s="38">
        <v>180000</v>
      </c>
      <c r="E57" s="38">
        <v>0</v>
      </c>
      <c r="F57" s="38">
        <v>0</v>
      </c>
      <c r="G57" s="38">
        <v>0</v>
      </c>
      <c r="H57" s="4"/>
      <c r="I57" s="4"/>
      <c r="J57" s="4"/>
      <c r="K57" s="4"/>
    </row>
    <row r="58" spans="1:11" ht="14.1" customHeight="1">
      <c r="A58" s="4"/>
      <c r="B58" s="4"/>
      <c r="C58" s="11" t="s">
        <v>463</v>
      </c>
      <c r="D58" s="38">
        <v>0</v>
      </c>
      <c r="E58" s="38">
        <v>0</v>
      </c>
      <c r="F58" s="38">
        <v>0</v>
      </c>
      <c r="G58" s="38">
        <v>0</v>
      </c>
      <c r="H58" s="4"/>
      <c r="I58" s="4"/>
      <c r="J58" s="4"/>
      <c r="K58" s="4"/>
    </row>
    <row r="59" spans="1:11" ht="14.1" customHeight="1">
      <c r="A59" s="4"/>
      <c r="B59" s="4"/>
      <c r="C59" s="11" t="s">
        <v>464</v>
      </c>
      <c r="D59" s="38">
        <v>1100000</v>
      </c>
      <c r="E59" s="38">
        <v>0</v>
      </c>
      <c r="F59" s="38">
        <v>0</v>
      </c>
      <c r="G59" s="38">
        <v>0</v>
      </c>
      <c r="H59" s="4"/>
      <c r="I59" s="4"/>
      <c r="J59" s="4"/>
      <c r="K59" s="4"/>
    </row>
    <row r="60" spans="1:11" ht="14.1" customHeight="1">
      <c r="A60" s="4"/>
      <c r="B60" s="4"/>
      <c r="C60" s="11" t="s">
        <v>459</v>
      </c>
      <c r="D60" s="38">
        <v>1100000</v>
      </c>
      <c r="E60" s="38">
        <v>0</v>
      </c>
      <c r="F60" s="38">
        <v>0</v>
      </c>
      <c r="G60" s="38">
        <v>0</v>
      </c>
      <c r="H60" s="4"/>
      <c r="I60" s="4"/>
      <c r="J60" s="4"/>
      <c r="K60" s="4"/>
    </row>
    <row r="61" spans="1:11" ht="14.1" customHeight="1">
      <c r="A61" s="4"/>
      <c r="B61" s="4"/>
      <c r="C61" s="11" t="s">
        <v>463</v>
      </c>
      <c r="D61" s="38">
        <v>0</v>
      </c>
      <c r="E61" s="38">
        <v>0</v>
      </c>
      <c r="F61" s="38">
        <v>0</v>
      </c>
      <c r="G61" s="38">
        <v>0</v>
      </c>
      <c r="H61" s="4"/>
      <c r="I61" s="4"/>
      <c r="J61" s="4"/>
      <c r="K61" s="4"/>
    </row>
    <row r="62" spans="1:11" ht="14.1" customHeight="1">
      <c r="A62" s="4"/>
      <c r="B62" s="4"/>
      <c r="C62" s="11" t="s">
        <v>462</v>
      </c>
      <c r="D62" s="38">
        <v>0</v>
      </c>
      <c r="E62" s="38">
        <v>0</v>
      </c>
      <c r="F62" s="38">
        <v>0</v>
      </c>
      <c r="G62" s="38">
        <v>0</v>
      </c>
      <c r="H62" s="4"/>
      <c r="I62" s="4"/>
      <c r="J62" s="4"/>
      <c r="K62" s="4"/>
    </row>
    <row r="63" spans="1:11" ht="14.1" customHeight="1">
      <c r="A63" s="4"/>
      <c r="B63" s="4"/>
      <c r="C63" s="11" t="s">
        <v>459</v>
      </c>
      <c r="D63" s="38">
        <v>0</v>
      </c>
      <c r="E63" s="38">
        <v>0</v>
      </c>
      <c r="F63" s="38">
        <v>0</v>
      </c>
      <c r="G63" s="38">
        <v>0</v>
      </c>
      <c r="H63" s="4"/>
      <c r="I63" s="4"/>
      <c r="J63" s="4"/>
      <c r="K63" s="4"/>
    </row>
    <row r="64" spans="1:11" ht="14.1" customHeight="1">
      <c r="A64" s="4"/>
      <c r="B64" s="4"/>
      <c r="C64" s="11" t="s">
        <v>458</v>
      </c>
      <c r="D64" s="38">
        <v>0</v>
      </c>
      <c r="E64" s="38">
        <v>0</v>
      </c>
      <c r="F64" s="38">
        <v>0</v>
      </c>
      <c r="G64" s="38">
        <v>0</v>
      </c>
      <c r="H64" s="4"/>
      <c r="I64" s="4"/>
      <c r="J64" s="4"/>
      <c r="K64" s="4"/>
    </row>
    <row r="65" spans="1:11" ht="14.1" customHeight="1">
      <c r="A65" s="4"/>
      <c r="B65" s="4"/>
      <c r="C65" s="11" t="s">
        <v>457</v>
      </c>
      <c r="D65" s="38">
        <v>0</v>
      </c>
      <c r="E65" s="38">
        <v>0</v>
      </c>
      <c r="F65" s="38">
        <v>0</v>
      </c>
      <c r="G65" s="38">
        <v>0</v>
      </c>
      <c r="H65" s="4"/>
      <c r="I65" s="4"/>
      <c r="J65" s="4"/>
      <c r="K65" s="4"/>
    </row>
    <row r="66" spans="1:11" ht="14.1" customHeight="1">
      <c r="A66" s="4"/>
      <c r="B66" s="4"/>
      <c r="C66" s="11" t="s">
        <v>456</v>
      </c>
      <c r="D66" s="38">
        <v>0</v>
      </c>
      <c r="E66" s="38">
        <v>0</v>
      </c>
      <c r="F66" s="38">
        <v>0</v>
      </c>
      <c r="G66" s="38">
        <v>0</v>
      </c>
      <c r="H66" s="4"/>
      <c r="I66" s="4"/>
      <c r="J66" s="4"/>
      <c r="K66" s="4"/>
    </row>
    <row r="67" spans="1:11" ht="14.1" customHeight="1">
      <c r="A67" s="4"/>
      <c r="B67" s="4"/>
      <c r="C67" s="11" t="s">
        <v>455</v>
      </c>
      <c r="D67" s="38">
        <v>0</v>
      </c>
      <c r="E67" s="38">
        <v>0</v>
      </c>
      <c r="F67" s="38">
        <v>0</v>
      </c>
      <c r="G67" s="38">
        <v>0</v>
      </c>
      <c r="H67" s="4"/>
      <c r="I67" s="4"/>
      <c r="J67" s="4"/>
      <c r="K67" s="4"/>
    </row>
    <row r="68" spans="1:11" ht="14.1" customHeight="1">
      <c r="A68" s="4"/>
      <c r="B68" s="4"/>
      <c r="C68" s="11" t="s">
        <v>461</v>
      </c>
      <c r="D68" s="38">
        <v>0</v>
      </c>
      <c r="E68" s="38">
        <v>0</v>
      </c>
      <c r="F68" s="38">
        <v>0</v>
      </c>
      <c r="G68" s="38">
        <v>0</v>
      </c>
      <c r="H68" s="4"/>
      <c r="I68" s="4"/>
      <c r="J68" s="4"/>
      <c r="K68" s="4"/>
    </row>
    <row r="69" spans="1:11" ht="14.1" customHeight="1">
      <c r="A69" s="4"/>
      <c r="B69" s="4"/>
      <c r="C69" s="11" t="s">
        <v>459</v>
      </c>
      <c r="D69" s="38">
        <v>0</v>
      </c>
      <c r="E69" s="38">
        <v>0</v>
      </c>
      <c r="F69" s="38">
        <v>0</v>
      </c>
      <c r="G69" s="38">
        <v>0</v>
      </c>
      <c r="H69" s="4"/>
      <c r="I69" s="4"/>
      <c r="J69" s="4"/>
      <c r="K69" s="4"/>
    </row>
    <row r="70" spans="1:11" ht="14.1" customHeight="1">
      <c r="A70" s="4"/>
      <c r="B70" s="4"/>
      <c r="C70" s="11" t="s">
        <v>458</v>
      </c>
      <c r="D70" s="38">
        <v>0</v>
      </c>
      <c r="E70" s="38">
        <v>0</v>
      </c>
      <c r="F70" s="38">
        <v>0</v>
      </c>
      <c r="G70" s="38">
        <v>0</v>
      </c>
      <c r="H70" s="4"/>
      <c r="I70" s="4"/>
      <c r="J70" s="4"/>
      <c r="K70" s="4"/>
    </row>
    <row r="71" spans="1:11" ht="14.1" customHeight="1">
      <c r="A71" s="4"/>
      <c r="B71" s="4"/>
      <c r="C71" s="11" t="s">
        <v>457</v>
      </c>
      <c r="D71" s="38">
        <v>0</v>
      </c>
      <c r="E71" s="38">
        <v>0</v>
      </c>
      <c r="F71" s="38">
        <v>0</v>
      </c>
      <c r="G71" s="38">
        <v>0</v>
      </c>
      <c r="H71" s="4"/>
      <c r="I71" s="4"/>
      <c r="J71" s="4"/>
      <c r="K71" s="4"/>
    </row>
    <row r="72" spans="1:11" ht="14.1" customHeight="1">
      <c r="A72" s="4"/>
      <c r="B72" s="4"/>
      <c r="C72" s="11" t="s">
        <v>456</v>
      </c>
      <c r="D72" s="38">
        <v>0</v>
      </c>
      <c r="E72" s="38">
        <v>0</v>
      </c>
      <c r="F72" s="38">
        <v>0</v>
      </c>
      <c r="G72" s="38">
        <v>0</v>
      </c>
      <c r="H72" s="4"/>
      <c r="I72" s="4"/>
      <c r="J72" s="4"/>
      <c r="K72" s="4"/>
    </row>
    <row r="73" spans="1:11" ht="14.1" customHeight="1">
      <c r="A73" s="4"/>
      <c r="B73" s="4"/>
      <c r="C73" s="11" t="s">
        <v>455</v>
      </c>
      <c r="D73" s="38">
        <v>0</v>
      </c>
      <c r="E73" s="38">
        <v>0</v>
      </c>
      <c r="F73" s="38">
        <v>0</v>
      </c>
      <c r="G73" s="38">
        <v>0</v>
      </c>
      <c r="H73" s="4"/>
      <c r="I73" s="4"/>
      <c r="J73" s="4"/>
      <c r="K73" s="4"/>
    </row>
    <row r="74" spans="1:11" ht="14.1" customHeight="1">
      <c r="A74" s="4"/>
      <c r="B74" s="4"/>
      <c r="C74" s="11" t="s">
        <v>460</v>
      </c>
      <c r="D74" s="38">
        <v>0</v>
      </c>
      <c r="E74" s="38">
        <v>0</v>
      </c>
      <c r="F74" s="38">
        <v>0</v>
      </c>
      <c r="G74" s="38">
        <v>0</v>
      </c>
      <c r="H74" s="4"/>
      <c r="I74" s="4"/>
      <c r="J74" s="4"/>
      <c r="K74" s="4"/>
    </row>
    <row r="75" spans="1:11" ht="14.1" customHeight="1">
      <c r="A75" s="4"/>
      <c r="B75" s="4"/>
      <c r="C75" s="11" t="s">
        <v>459</v>
      </c>
      <c r="D75" s="38">
        <v>0</v>
      </c>
      <c r="E75" s="38">
        <v>0</v>
      </c>
      <c r="F75" s="38">
        <v>0</v>
      </c>
      <c r="G75" s="38">
        <v>0</v>
      </c>
      <c r="H75" s="4"/>
      <c r="I75" s="4"/>
      <c r="J75" s="4"/>
      <c r="K75" s="4"/>
    </row>
    <row r="76" spans="1:11" ht="14.1" customHeight="1">
      <c r="A76" s="4"/>
      <c r="B76" s="4"/>
      <c r="C76" s="11" t="s">
        <v>458</v>
      </c>
      <c r="D76" s="38">
        <v>0</v>
      </c>
      <c r="E76" s="38">
        <v>0</v>
      </c>
      <c r="F76" s="38">
        <v>0</v>
      </c>
      <c r="G76" s="38">
        <v>0</v>
      </c>
      <c r="H76" s="4"/>
      <c r="I76" s="4"/>
      <c r="J76" s="4"/>
      <c r="K76" s="4"/>
    </row>
    <row r="77" spans="1:11" ht="14.1" customHeight="1">
      <c r="A77" s="4"/>
      <c r="B77" s="4"/>
      <c r="C77" s="11" t="s">
        <v>457</v>
      </c>
      <c r="D77" s="38">
        <v>0</v>
      </c>
      <c r="E77" s="38">
        <v>0</v>
      </c>
      <c r="F77" s="38">
        <v>0</v>
      </c>
      <c r="G77" s="38">
        <v>0</v>
      </c>
      <c r="H77" s="4"/>
      <c r="I77" s="4"/>
      <c r="J77" s="4"/>
      <c r="K77" s="4"/>
    </row>
    <row r="78" spans="1:11" ht="14.1" customHeight="1">
      <c r="A78" s="4"/>
      <c r="B78" s="4"/>
      <c r="C78" s="11" t="s">
        <v>456</v>
      </c>
      <c r="D78" s="38">
        <v>0</v>
      </c>
      <c r="E78" s="38">
        <v>0</v>
      </c>
      <c r="F78" s="38">
        <v>0</v>
      </c>
      <c r="G78" s="38">
        <v>0</v>
      </c>
      <c r="H78" s="4"/>
      <c r="I78" s="4"/>
      <c r="J78" s="4"/>
      <c r="K78" s="4"/>
    </row>
    <row r="79" spans="1:11" ht="14.1" customHeight="1">
      <c r="A79" s="4"/>
      <c r="B79" s="4"/>
      <c r="C79" s="11" t="s">
        <v>455</v>
      </c>
      <c r="D79" s="38">
        <v>0</v>
      </c>
      <c r="E79" s="38">
        <v>0</v>
      </c>
      <c r="F79" s="38">
        <v>0</v>
      </c>
      <c r="G79" s="38">
        <v>0</v>
      </c>
      <c r="H79" s="4"/>
      <c r="I79" s="4"/>
      <c r="J79" s="4"/>
      <c r="K79" s="4"/>
    </row>
    <row r="80" spans="1:11" ht="14.1" customHeight="1">
      <c r="A80" s="4"/>
      <c r="B80" s="4"/>
      <c r="C80" s="11" t="s">
        <v>454</v>
      </c>
      <c r="D80" s="38">
        <v>0</v>
      </c>
      <c r="E80" s="38">
        <v>0</v>
      </c>
      <c r="F80" s="38">
        <v>0</v>
      </c>
      <c r="G80" s="38">
        <v>0</v>
      </c>
      <c r="H80" s="4"/>
      <c r="I80" s="4"/>
      <c r="J80" s="4"/>
      <c r="K80" s="4"/>
    </row>
    <row r="81" spans="1:11" ht="14.1" customHeight="1">
      <c r="A81" s="4"/>
      <c r="B81" s="4"/>
      <c r="C81" s="11" t="s">
        <v>453</v>
      </c>
      <c r="D81" s="38">
        <v>0</v>
      </c>
      <c r="E81" s="38">
        <v>0</v>
      </c>
      <c r="F81" s="38">
        <v>0</v>
      </c>
      <c r="G81" s="38">
        <v>0</v>
      </c>
      <c r="H81" s="4"/>
      <c r="I81" s="4"/>
      <c r="J81" s="4"/>
      <c r="K81" s="4"/>
    </row>
    <row r="82" spans="1:11" ht="14.1" customHeight="1">
      <c r="A82" s="4"/>
      <c r="B82" s="4"/>
      <c r="C82" s="10" t="s">
        <v>165</v>
      </c>
      <c r="D82" s="38">
        <v>186800000</v>
      </c>
      <c r="E82" s="38">
        <v>192400000</v>
      </c>
      <c r="F82" s="38">
        <v>193440000</v>
      </c>
      <c r="G82" s="38">
        <v>199950000</v>
      </c>
      <c r="H82" s="4"/>
      <c r="I82" s="4"/>
      <c r="J82" s="4"/>
      <c r="K82" s="4"/>
    </row>
    <row r="83" spans="1:11" ht="14.1" customHeight="1">
      <c r="A83" s="4"/>
      <c r="B83" s="4"/>
      <c r="C83" s="827" t="s">
        <v>44</v>
      </c>
      <c r="D83" s="828"/>
      <c r="E83" s="828"/>
      <c r="F83" s="828"/>
      <c r="G83" s="828"/>
      <c r="H83" s="4"/>
      <c r="I83" s="4"/>
      <c r="J83" s="4"/>
      <c r="K83" s="4"/>
    </row>
    <row r="84" spans="1:11" ht="14.1" customHeight="1">
      <c r="A84" s="4"/>
      <c r="B84" s="4"/>
      <c r="C84" s="34" t="s">
        <v>1783</v>
      </c>
      <c r="D84" s="827" t="s">
        <v>1784</v>
      </c>
      <c r="E84" s="828"/>
      <c r="F84" s="828"/>
      <c r="G84" s="828"/>
      <c r="H84" s="4"/>
      <c r="I84" s="4"/>
      <c r="J84" s="4"/>
      <c r="K84" s="4"/>
    </row>
    <row r="85" spans="1:11" ht="14.1" customHeight="1">
      <c r="A85" s="4"/>
      <c r="B85" s="4"/>
      <c r="C85" s="14" t="s">
        <v>484</v>
      </c>
      <c r="D85" s="825" t="s">
        <v>1785</v>
      </c>
      <c r="E85" s="826"/>
      <c r="F85" s="826"/>
      <c r="G85" s="826"/>
      <c r="H85" s="4"/>
      <c r="I85" s="4"/>
      <c r="J85" s="4"/>
      <c r="K85" s="4"/>
    </row>
    <row r="86" spans="1:11" ht="14.1" customHeight="1">
      <c r="A86" s="4"/>
      <c r="B86" s="4"/>
      <c r="C86" s="35" t="s">
        <v>482</v>
      </c>
      <c r="D86" s="821" t="s">
        <v>450</v>
      </c>
      <c r="E86" s="822"/>
      <c r="F86" s="822"/>
      <c r="G86" s="822"/>
      <c r="H86" s="4"/>
      <c r="I86" s="4"/>
      <c r="J86" s="4"/>
      <c r="K86" s="4"/>
    </row>
    <row r="87" spans="1:11" ht="14.1" customHeight="1">
      <c r="A87" s="4"/>
      <c r="B87" s="4"/>
      <c r="C87" s="35" t="s">
        <v>15</v>
      </c>
      <c r="D87" s="821" t="s">
        <v>1786</v>
      </c>
      <c r="E87" s="822"/>
      <c r="F87" s="822"/>
      <c r="G87" s="822"/>
      <c r="H87" s="4"/>
      <c r="I87" s="4"/>
      <c r="J87" s="4"/>
      <c r="K87" s="4"/>
    </row>
    <row r="88" spans="1:11" ht="15" customHeight="1">
      <c r="A88" s="4"/>
      <c r="B88" s="4"/>
      <c r="C88" s="13"/>
      <c r="D88" s="41">
        <v>2021</v>
      </c>
      <c r="E88" s="41">
        <v>2022</v>
      </c>
      <c r="F88" s="41">
        <v>2023</v>
      </c>
      <c r="G88" s="41">
        <v>2024</v>
      </c>
      <c r="H88" s="4"/>
      <c r="I88" s="4"/>
      <c r="J88" s="4"/>
      <c r="K88" s="4"/>
    </row>
    <row r="89" spans="1:11" ht="15" customHeight="1">
      <c r="A89" s="4"/>
      <c r="B89" s="4"/>
      <c r="C89" s="12"/>
      <c r="D89" s="42" t="s">
        <v>7</v>
      </c>
      <c r="E89" s="42" t="s">
        <v>8</v>
      </c>
      <c r="F89" s="42" t="s">
        <v>8</v>
      </c>
      <c r="G89" s="42" t="s">
        <v>8</v>
      </c>
      <c r="H89" s="4"/>
      <c r="I89" s="4"/>
      <c r="J89" s="4"/>
      <c r="K89" s="4"/>
    </row>
    <row r="90" spans="1:11" ht="14.1" customHeight="1">
      <c r="A90" s="4"/>
      <c r="B90" s="4"/>
      <c r="C90" s="7" t="s">
        <v>16</v>
      </c>
      <c r="D90" s="43" t="s">
        <v>474</v>
      </c>
      <c r="E90" s="43" t="s">
        <v>474</v>
      </c>
      <c r="F90" s="43" t="s">
        <v>474</v>
      </c>
      <c r="G90" s="43" t="s">
        <v>474</v>
      </c>
      <c r="H90" s="4"/>
      <c r="I90" s="4"/>
      <c r="J90" s="4"/>
      <c r="K90" s="4"/>
    </row>
    <row r="91" spans="1:11" ht="14.1" customHeight="1">
      <c r="A91" s="4"/>
      <c r="B91" s="4"/>
      <c r="C91" s="7" t="s">
        <v>680</v>
      </c>
      <c r="D91" s="43" t="s">
        <v>1787</v>
      </c>
      <c r="E91" s="43" t="s">
        <v>1788</v>
      </c>
      <c r="F91" s="43" t="s">
        <v>1789</v>
      </c>
      <c r="G91" s="43" t="s">
        <v>1353</v>
      </c>
      <c r="H91" s="4"/>
      <c r="I91" s="4"/>
      <c r="J91" s="4"/>
      <c r="K91" s="4"/>
    </row>
    <row r="92" spans="1:11" ht="14.1" customHeight="1">
      <c r="A92" s="4"/>
      <c r="B92" s="4"/>
      <c r="C92" s="7" t="s">
        <v>676</v>
      </c>
      <c r="D92" s="43" t="s">
        <v>474</v>
      </c>
      <c r="E92" s="43" t="s">
        <v>474</v>
      </c>
      <c r="F92" s="43" t="s">
        <v>474</v>
      </c>
      <c r="G92" s="43" t="s">
        <v>474</v>
      </c>
      <c r="H92" s="4"/>
      <c r="I92" s="4"/>
      <c r="J92" s="4"/>
      <c r="K92" s="4"/>
    </row>
    <row r="93" spans="1:11" ht="14.1" customHeight="1">
      <c r="A93" s="4"/>
      <c r="B93" s="4"/>
      <c r="C93" s="7" t="s">
        <v>477</v>
      </c>
      <c r="D93" s="43" t="s">
        <v>450</v>
      </c>
      <c r="E93" s="43" t="s">
        <v>450</v>
      </c>
      <c r="F93" s="43" t="s">
        <v>450</v>
      </c>
      <c r="G93" s="43" t="s">
        <v>450</v>
      </c>
      <c r="H93" s="4"/>
      <c r="I93" s="4"/>
      <c r="J93" s="4"/>
      <c r="K93" s="4"/>
    </row>
    <row r="94" spans="1:11" ht="14.1" customHeight="1">
      <c r="A94" s="4"/>
      <c r="B94" s="4"/>
      <c r="C94" s="7" t="s">
        <v>476</v>
      </c>
      <c r="D94" s="43" t="s">
        <v>450</v>
      </c>
      <c r="E94" s="43" t="s">
        <v>1790</v>
      </c>
      <c r="F94" s="43" t="s">
        <v>553</v>
      </c>
      <c r="G94" s="43" t="s">
        <v>1791</v>
      </c>
      <c r="H94" s="4"/>
      <c r="I94" s="4"/>
      <c r="J94" s="4"/>
      <c r="K94" s="4"/>
    </row>
    <row r="95" spans="1:11" ht="14.1" customHeight="1">
      <c r="A95" s="4"/>
      <c r="B95" s="4"/>
      <c r="C95" s="7" t="s">
        <v>22</v>
      </c>
      <c r="D95" s="43" t="s">
        <v>450</v>
      </c>
      <c r="E95" s="43" t="s">
        <v>450</v>
      </c>
      <c r="F95" s="43" t="s">
        <v>450</v>
      </c>
      <c r="G95" s="43" t="s">
        <v>450</v>
      </c>
      <c r="H95" s="4"/>
      <c r="I95" s="4"/>
      <c r="J95" s="4"/>
      <c r="K95" s="4"/>
    </row>
    <row r="96" spans="1:11" ht="14.1" customHeight="1">
      <c r="A96" s="4"/>
      <c r="B96" s="4"/>
      <c r="C96" s="823" t="s">
        <v>473</v>
      </c>
      <c r="D96" s="824"/>
      <c r="E96" s="824"/>
      <c r="F96" s="824"/>
      <c r="G96" s="824"/>
      <c r="H96" s="4"/>
      <c r="I96" s="4"/>
      <c r="J96" s="4"/>
      <c r="K96" s="4"/>
    </row>
    <row r="97" spans="1:11" ht="14.1" customHeight="1">
      <c r="A97" s="4"/>
      <c r="B97" s="4"/>
      <c r="C97" s="13"/>
      <c r="D97" s="41">
        <v>2021</v>
      </c>
      <c r="E97" s="41">
        <v>2022</v>
      </c>
      <c r="F97" s="41">
        <v>2023</v>
      </c>
      <c r="G97" s="41">
        <v>2024</v>
      </c>
      <c r="H97" s="4"/>
      <c r="I97" s="4"/>
      <c r="J97" s="4"/>
      <c r="K97" s="4"/>
    </row>
    <row r="98" spans="1:11" ht="14.1" customHeight="1">
      <c r="A98" s="4"/>
      <c r="B98" s="4"/>
      <c r="C98" s="12"/>
      <c r="D98" s="42" t="s">
        <v>7</v>
      </c>
      <c r="E98" s="42" t="s">
        <v>8</v>
      </c>
      <c r="F98" s="42" t="s">
        <v>8</v>
      </c>
      <c r="G98" s="42" t="s">
        <v>8</v>
      </c>
      <c r="H98" s="4"/>
      <c r="I98" s="4"/>
      <c r="J98" s="4"/>
      <c r="K98" s="4"/>
    </row>
    <row r="99" spans="1:11" ht="14.1" customHeight="1">
      <c r="A99" s="4"/>
      <c r="B99" s="4"/>
      <c r="C99" s="11" t="s">
        <v>470</v>
      </c>
      <c r="D99" s="38">
        <v>0</v>
      </c>
      <c r="E99" s="38">
        <v>0</v>
      </c>
      <c r="F99" s="38">
        <v>0</v>
      </c>
      <c r="G99" s="38">
        <v>0</v>
      </c>
      <c r="H99" s="4"/>
      <c r="I99" s="4"/>
      <c r="J99" s="4"/>
      <c r="K99" s="4"/>
    </row>
    <row r="100" spans="1:11" ht="14.1" customHeight="1">
      <c r="A100" s="4"/>
      <c r="B100" s="4"/>
      <c r="C100" s="11" t="s">
        <v>459</v>
      </c>
      <c r="D100" s="38">
        <v>0</v>
      </c>
      <c r="E100" s="38">
        <v>0</v>
      </c>
      <c r="F100" s="38">
        <v>0</v>
      </c>
      <c r="G100" s="38">
        <v>0</v>
      </c>
      <c r="H100" s="4"/>
      <c r="I100" s="4"/>
      <c r="J100" s="4"/>
      <c r="K100" s="4"/>
    </row>
    <row r="101" spans="1:11" ht="14.1" customHeight="1">
      <c r="A101" s="4"/>
      <c r="B101" s="4"/>
      <c r="C101" s="11" t="s">
        <v>463</v>
      </c>
      <c r="D101" s="38">
        <v>0</v>
      </c>
      <c r="E101" s="38">
        <v>0</v>
      </c>
      <c r="F101" s="38">
        <v>0</v>
      </c>
      <c r="G101" s="38">
        <v>0</v>
      </c>
      <c r="H101" s="4"/>
      <c r="I101" s="4"/>
      <c r="J101" s="4"/>
      <c r="K101" s="4"/>
    </row>
    <row r="102" spans="1:11" ht="14.1" customHeight="1">
      <c r="A102" s="4"/>
      <c r="B102" s="4"/>
      <c r="C102" s="11" t="s">
        <v>469</v>
      </c>
      <c r="D102" s="38">
        <v>0</v>
      </c>
      <c r="E102" s="38">
        <v>0</v>
      </c>
      <c r="F102" s="38">
        <v>0</v>
      </c>
      <c r="G102" s="38">
        <v>0</v>
      </c>
      <c r="H102" s="4"/>
      <c r="I102" s="4"/>
      <c r="J102" s="4"/>
      <c r="K102" s="4"/>
    </row>
    <row r="103" spans="1:11" ht="14.1" customHeight="1">
      <c r="A103" s="4"/>
      <c r="B103" s="4"/>
      <c r="C103" s="11" t="s">
        <v>459</v>
      </c>
      <c r="D103" s="38">
        <v>0</v>
      </c>
      <c r="E103" s="38">
        <v>0</v>
      </c>
      <c r="F103" s="38">
        <v>0</v>
      </c>
      <c r="G103" s="38">
        <v>0</v>
      </c>
      <c r="H103" s="4"/>
      <c r="I103" s="4"/>
      <c r="J103" s="4"/>
      <c r="K103" s="4"/>
    </row>
    <row r="104" spans="1:11" ht="14.1" customHeight="1">
      <c r="A104" s="4"/>
      <c r="B104" s="4"/>
      <c r="C104" s="11" t="s">
        <v>463</v>
      </c>
      <c r="D104" s="38">
        <v>0</v>
      </c>
      <c r="E104" s="38">
        <v>0</v>
      </c>
      <c r="F104" s="38">
        <v>0</v>
      </c>
      <c r="G104" s="38">
        <v>0</v>
      </c>
      <c r="H104" s="4"/>
      <c r="I104" s="4"/>
      <c r="J104" s="4"/>
      <c r="K104" s="4"/>
    </row>
    <row r="105" spans="1:11" ht="14.1" customHeight="1">
      <c r="A105" s="4"/>
      <c r="B105" s="4"/>
      <c r="C105" s="11" t="s">
        <v>468</v>
      </c>
      <c r="D105" s="38">
        <v>0</v>
      </c>
      <c r="E105" s="38">
        <v>0</v>
      </c>
      <c r="F105" s="38">
        <v>0</v>
      </c>
      <c r="G105" s="38">
        <v>0</v>
      </c>
      <c r="H105" s="4"/>
      <c r="I105" s="4"/>
      <c r="J105" s="4"/>
      <c r="K105" s="4"/>
    </row>
    <row r="106" spans="1:11" ht="14.1" customHeight="1">
      <c r="A106" s="4"/>
      <c r="B106" s="4"/>
      <c r="C106" s="11" t="s">
        <v>459</v>
      </c>
      <c r="D106" s="38">
        <v>0</v>
      </c>
      <c r="E106" s="38">
        <v>0</v>
      </c>
      <c r="F106" s="38">
        <v>0</v>
      </c>
      <c r="G106" s="38">
        <v>0</v>
      </c>
      <c r="H106" s="4"/>
      <c r="I106" s="4"/>
      <c r="J106" s="4"/>
      <c r="K106" s="4"/>
    </row>
    <row r="107" spans="1:11" ht="14.1" customHeight="1">
      <c r="A107" s="4"/>
      <c r="B107" s="4"/>
      <c r="C107" s="11" t="s">
        <v>463</v>
      </c>
      <c r="D107" s="38">
        <v>0</v>
      </c>
      <c r="E107" s="38">
        <v>0</v>
      </c>
      <c r="F107" s="38">
        <v>0</v>
      </c>
      <c r="G107" s="38">
        <v>0</v>
      </c>
      <c r="H107" s="4"/>
      <c r="I107" s="4"/>
      <c r="J107" s="4"/>
      <c r="K107" s="4"/>
    </row>
    <row r="108" spans="1:11" ht="14.1" customHeight="1">
      <c r="A108" s="4"/>
      <c r="B108" s="4"/>
      <c r="C108" s="11" t="s">
        <v>467</v>
      </c>
      <c r="D108" s="38">
        <v>0</v>
      </c>
      <c r="E108" s="38">
        <v>0</v>
      </c>
      <c r="F108" s="38">
        <v>0</v>
      </c>
      <c r="G108" s="38">
        <v>0</v>
      </c>
      <c r="H108" s="4"/>
      <c r="I108" s="4"/>
      <c r="J108" s="4"/>
      <c r="K108" s="4"/>
    </row>
    <row r="109" spans="1:11" ht="14.1" customHeight="1">
      <c r="A109" s="4"/>
      <c r="B109" s="4"/>
      <c r="C109" s="11" t="s">
        <v>459</v>
      </c>
      <c r="D109" s="38">
        <v>0</v>
      </c>
      <c r="E109" s="38">
        <v>0</v>
      </c>
      <c r="F109" s="38">
        <v>0</v>
      </c>
      <c r="G109" s="38">
        <v>0</v>
      </c>
      <c r="H109" s="4"/>
      <c r="I109" s="4"/>
      <c r="J109" s="4"/>
      <c r="K109" s="4"/>
    </row>
    <row r="110" spans="1:11" ht="14.1" customHeight="1">
      <c r="A110" s="4"/>
      <c r="B110" s="4"/>
      <c r="C110" s="11" t="s">
        <v>463</v>
      </c>
      <c r="D110" s="38">
        <v>0</v>
      </c>
      <c r="E110" s="38">
        <v>0</v>
      </c>
      <c r="F110" s="38">
        <v>0</v>
      </c>
      <c r="G110" s="38">
        <v>0</v>
      </c>
      <c r="H110" s="4"/>
      <c r="I110" s="4"/>
      <c r="J110" s="4"/>
      <c r="K110" s="4"/>
    </row>
    <row r="111" spans="1:11" ht="14.1" customHeight="1">
      <c r="A111" s="4"/>
      <c r="B111" s="4"/>
      <c r="C111" s="11" t="s">
        <v>472</v>
      </c>
      <c r="D111" s="38">
        <v>0</v>
      </c>
      <c r="E111" s="38">
        <v>0</v>
      </c>
      <c r="F111" s="38">
        <v>0</v>
      </c>
      <c r="G111" s="38">
        <v>0</v>
      </c>
      <c r="H111" s="4"/>
      <c r="I111" s="4"/>
      <c r="J111" s="4"/>
      <c r="K111" s="4"/>
    </row>
    <row r="112" spans="1:11" ht="14.1" customHeight="1">
      <c r="A112" s="4"/>
      <c r="B112" s="4"/>
      <c r="C112" s="11" t="s">
        <v>459</v>
      </c>
      <c r="D112" s="38">
        <v>0</v>
      </c>
      <c r="E112" s="38">
        <v>0</v>
      </c>
      <c r="F112" s="38">
        <v>0</v>
      </c>
      <c r="G112" s="38">
        <v>0</v>
      </c>
      <c r="H112" s="4"/>
      <c r="I112" s="4"/>
      <c r="J112" s="4"/>
      <c r="K112" s="4"/>
    </row>
    <row r="113" spans="1:11" ht="14.1" customHeight="1">
      <c r="A113" s="4"/>
      <c r="B113" s="4"/>
      <c r="C113" s="11" t="s">
        <v>463</v>
      </c>
      <c r="D113" s="38">
        <v>0</v>
      </c>
      <c r="E113" s="38">
        <v>0</v>
      </c>
      <c r="F113" s="38">
        <v>0</v>
      </c>
      <c r="G113" s="38">
        <v>0</v>
      </c>
      <c r="H113" s="4"/>
      <c r="I113" s="4"/>
      <c r="J113" s="4"/>
      <c r="K113" s="4"/>
    </row>
    <row r="114" spans="1:11" ht="14.1" customHeight="1">
      <c r="A114" s="4"/>
      <c r="B114" s="4"/>
      <c r="C114" s="11" t="s">
        <v>465</v>
      </c>
      <c r="D114" s="38">
        <v>0</v>
      </c>
      <c r="E114" s="38">
        <v>0</v>
      </c>
      <c r="F114" s="38">
        <v>0</v>
      </c>
      <c r="G114" s="38">
        <v>0</v>
      </c>
      <c r="H114" s="4"/>
      <c r="I114" s="4"/>
      <c r="J114" s="4"/>
      <c r="K114" s="4"/>
    </row>
    <row r="115" spans="1:11" ht="14.1" customHeight="1">
      <c r="A115" s="4"/>
      <c r="B115" s="4"/>
      <c r="C115" s="11" t="s">
        <v>459</v>
      </c>
      <c r="D115" s="38">
        <v>0</v>
      </c>
      <c r="E115" s="38">
        <v>0</v>
      </c>
      <c r="F115" s="38">
        <v>0</v>
      </c>
      <c r="G115" s="38">
        <v>0</v>
      </c>
      <c r="H115" s="4"/>
      <c r="I115" s="4"/>
      <c r="J115" s="4"/>
      <c r="K115" s="4"/>
    </row>
    <row r="116" spans="1:11" ht="14.1" customHeight="1">
      <c r="A116" s="4"/>
      <c r="B116" s="4"/>
      <c r="C116" s="11" t="s">
        <v>463</v>
      </c>
      <c r="D116" s="38">
        <v>0</v>
      </c>
      <c r="E116" s="38">
        <v>0</v>
      </c>
      <c r="F116" s="38">
        <v>0</v>
      </c>
      <c r="G116" s="38">
        <v>0</v>
      </c>
      <c r="H116" s="4"/>
      <c r="I116" s="4"/>
      <c r="J116" s="4"/>
      <c r="K116" s="4"/>
    </row>
    <row r="117" spans="1:11" ht="14.1" customHeight="1">
      <c r="A117" s="4"/>
      <c r="B117" s="4"/>
      <c r="C117" s="11" t="s">
        <v>464</v>
      </c>
      <c r="D117" s="38">
        <v>0</v>
      </c>
      <c r="E117" s="38">
        <v>0</v>
      </c>
      <c r="F117" s="38">
        <v>0</v>
      </c>
      <c r="G117" s="38">
        <v>0</v>
      </c>
      <c r="H117" s="4"/>
      <c r="I117" s="4"/>
      <c r="J117" s="4"/>
      <c r="K117" s="4"/>
    </row>
    <row r="118" spans="1:11" ht="14.1" customHeight="1">
      <c r="A118" s="4"/>
      <c r="B118" s="4"/>
      <c r="C118" s="11" t="s">
        <v>459</v>
      </c>
      <c r="D118" s="38">
        <v>0</v>
      </c>
      <c r="E118" s="38">
        <v>0</v>
      </c>
      <c r="F118" s="38">
        <v>0</v>
      </c>
      <c r="G118" s="38">
        <v>0</v>
      </c>
      <c r="H118" s="4"/>
      <c r="I118" s="4"/>
      <c r="J118" s="4"/>
      <c r="K118" s="4"/>
    </row>
    <row r="119" spans="1:11" ht="14.1" customHeight="1">
      <c r="A119" s="4"/>
      <c r="B119" s="4"/>
      <c r="C119" s="11" t="s">
        <v>463</v>
      </c>
      <c r="D119" s="38">
        <v>0</v>
      </c>
      <c r="E119" s="38">
        <v>0</v>
      </c>
      <c r="F119" s="38">
        <v>0</v>
      </c>
      <c r="G119" s="38">
        <v>0</v>
      </c>
      <c r="H119" s="4"/>
      <c r="I119" s="4"/>
      <c r="J119" s="4"/>
      <c r="K119" s="4"/>
    </row>
    <row r="120" spans="1:11" ht="14.1" customHeight="1">
      <c r="A120" s="4"/>
      <c r="B120" s="4"/>
      <c r="C120" s="11" t="s">
        <v>462</v>
      </c>
      <c r="D120" s="38">
        <v>0</v>
      </c>
      <c r="E120" s="38">
        <v>0</v>
      </c>
      <c r="F120" s="38">
        <v>0</v>
      </c>
      <c r="G120" s="38">
        <v>0</v>
      </c>
      <c r="H120" s="4"/>
      <c r="I120" s="4"/>
      <c r="J120" s="4"/>
      <c r="K120" s="4"/>
    </row>
    <row r="121" spans="1:11" ht="14.1" customHeight="1">
      <c r="A121" s="4"/>
      <c r="B121" s="4"/>
      <c r="C121" s="11" t="s">
        <v>459</v>
      </c>
      <c r="D121" s="38">
        <v>0</v>
      </c>
      <c r="E121" s="38">
        <v>0</v>
      </c>
      <c r="F121" s="38">
        <v>0</v>
      </c>
      <c r="G121" s="38">
        <v>0</v>
      </c>
      <c r="H121" s="4"/>
      <c r="I121" s="4"/>
      <c r="J121" s="4"/>
      <c r="K121" s="4"/>
    </row>
    <row r="122" spans="1:11" ht="14.1" customHeight="1">
      <c r="A122" s="4"/>
      <c r="B122" s="4"/>
      <c r="C122" s="11" t="s">
        <v>458</v>
      </c>
      <c r="D122" s="38">
        <v>0</v>
      </c>
      <c r="E122" s="38">
        <v>0</v>
      </c>
      <c r="F122" s="38">
        <v>0</v>
      </c>
      <c r="G122" s="38">
        <v>0</v>
      </c>
      <c r="H122" s="4"/>
      <c r="I122" s="4"/>
      <c r="J122" s="4"/>
      <c r="K122" s="4"/>
    </row>
    <row r="123" spans="1:11" ht="14.1" customHeight="1">
      <c r="A123" s="4"/>
      <c r="B123" s="4"/>
      <c r="C123" s="11" t="s">
        <v>457</v>
      </c>
      <c r="D123" s="38">
        <v>0</v>
      </c>
      <c r="E123" s="38">
        <v>0</v>
      </c>
      <c r="F123" s="38">
        <v>0</v>
      </c>
      <c r="G123" s="38">
        <v>0</v>
      </c>
      <c r="H123" s="4"/>
      <c r="I123" s="4"/>
      <c r="J123" s="4"/>
      <c r="K123" s="4"/>
    </row>
    <row r="124" spans="1:11" ht="14.1" customHeight="1">
      <c r="A124" s="4"/>
      <c r="B124" s="4"/>
      <c r="C124" s="11" t="s">
        <v>456</v>
      </c>
      <c r="D124" s="38">
        <v>0</v>
      </c>
      <c r="E124" s="38">
        <v>0</v>
      </c>
      <c r="F124" s="38">
        <v>0</v>
      </c>
      <c r="G124" s="38">
        <v>0</v>
      </c>
      <c r="H124" s="4"/>
      <c r="I124" s="4"/>
      <c r="J124" s="4"/>
      <c r="K124" s="4"/>
    </row>
    <row r="125" spans="1:11" ht="14.1" customHeight="1">
      <c r="A125" s="4"/>
      <c r="B125" s="4"/>
      <c r="C125" s="11" t="s">
        <v>455</v>
      </c>
      <c r="D125" s="38">
        <v>0</v>
      </c>
      <c r="E125" s="38">
        <v>0</v>
      </c>
      <c r="F125" s="38">
        <v>0</v>
      </c>
      <c r="G125" s="38">
        <v>0</v>
      </c>
      <c r="H125" s="4"/>
      <c r="I125" s="4"/>
      <c r="J125" s="4"/>
      <c r="K125" s="4"/>
    </row>
    <row r="126" spans="1:11" ht="14.1" customHeight="1">
      <c r="A126" s="4"/>
      <c r="B126" s="4"/>
      <c r="C126" s="11" t="s">
        <v>461</v>
      </c>
      <c r="D126" s="38">
        <v>8265000</v>
      </c>
      <c r="E126" s="38">
        <v>14501000</v>
      </c>
      <c r="F126" s="38">
        <v>14812000</v>
      </c>
      <c r="G126" s="38">
        <v>15000000</v>
      </c>
      <c r="H126" s="4"/>
      <c r="I126" s="4"/>
      <c r="J126" s="4"/>
      <c r="K126" s="4"/>
    </row>
    <row r="127" spans="1:11" ht="14.1" customHeight="1">
      <c r="A127" s="4"/>
      <c r="B127" s="4"/>
      <c r="C127" s="11" t="s">
        <v>459</v>
      </c>
      <c r="D127" s="38">
        <v>8265000</v>
      </c>
      <c r="E127" s="38">
        <v>14501000</v>
      </c>
      <c r="F127" s="38">
        <v>14812000</v>
      </c>
      <c r="G127" s="38">
        <v>15000000</v>
      </c>
      <c r="H127" s="4"/>
      <c r="I127" s="4"/>
      <c r="J127" s="4"/>
      <c r="K127" s="4"/>
    </row>
    <row r="128" spans="1:11" ht="14.1" customHeight="1">
      <c r="A128" s="4"/>
      <c r="B128" s="4"/>
      <c r="C128" s="11" t="s">
        <v>458</v>
      </c>
      <c r="D128" s="38">
        <v>0</v>
      </c>
      <c r="E128" s="38">
        <v>0</v>
      </c>
      <c r="F128" s="38">
        <v>0</v>
      </c>
      <c r="G128" s="38">
        <v>0</v>
      </c>
      <c r="H128" s="4"/>
      <c r="I128" s="4"/>
      <c r="J128" s="4"/>
      <c r="K128" s="4"/>
    </row>
    <row r="129" spans="1:11" ht="14.1" customHeight="1">
      <c r="A129" s="4"/>
      <c r="B129" s="4"/>
      <c r="C129" s="11" t="s">
        <v>457</v>
      </c>
      <c r="D129" s="38">
        <v>0</v>
      </c>
      <c r="E129" s="38">
        <v>0</v>
      </c>
      <c r="F129" s="38">
        <v>0</v>
      </c>
      <c r="G129" s="38">
        <v>0</v>
      </c>
      <c r="H129" s="4"/>
      <c r="I129" s="4"/>
      <c r="J129" s="4"/>
      <c r="K129" s="4"/>
    </row>
    <row r="130" spans="1:11" ht="14.1" customHeight="1">
      <c r="A130" s="4"/>
      <c r="B130" s="4"/>
      <c r="C130" s="11" t="s">
        <v>456</v>
      </c>
      <c r="D130" s="38">
        <v>0</v>
      </c>
      <c r="E130" s="38">
        <v>0</v>
      </c>
      <c r="F130" s="38">
        <v>0</v>
      </c>
      <c r="G130" s="38">
        <v>0</v>
      </c>
      <c r="H130" s="4"/>
      <c r="I130" s="4"/>
      <c r="J130" s="4"/>
      <c r="K130" s="4"/>
    </row>
    <row r="131" spans="1:11" ht="14.1" customHeight="1">
      <c r="A131" s="4"/>
      <c r="B131" s="4"/>
      <c r="C131" s="11" t="s">
        <v>455</v>
      </c>
      <c r="D131" s="38">
        <v>0</v>
      </c>
      <c r="E131" s="38">
        <v>0</v>
      </c>
      <c r="F131" s="38">
        <v>0</v>
      </c>
      <c r="G131" s="38">
        <v>0</v>
      </c>
      <c r="H131" s="4"/>
      <c r="I131" s="4"/>
      <c r="J131" s="4"/>
      <c r="K131" s="4"/>
    </row>
    <row r="132" spans="1:11" ht="14.1" customHeight="1">
      <c r="A132" s="4"/>
      <c r="B132" s="4"/>
      <c r="C132" s="11" t="s">
        <v>460</v>
      </c>
      <c r="D132" s="38">
        <v>0</v>
      </c>
      <c r="E132" s="38">
        <v>0</v>
      </c>
      <c r="F132" s="38">
        <v>0</v>
      </c>
      <c r="G132" s="38">
        <v>0</v>
      </c>
      <c r="H132" s="4"/>
      <c r="I132" s="4"/>
      <c r="J132" s="4"/>
      <c r="K132" s="4"/>
    </row>
    <row r="133" spans="1:11" ht="14.1" customHeight="1">
      <c r="A133" s="4"/>
      <c r="B133" s="4"/>
      <c r="C133" s="11" t="s">
        <v>459</v>
      </c>
      <c r="D133" s="38">
        <v>0</v>
      </c>
      <c r="E133" s="38">
        <v>0</v>
      </c>
      <c r="F133" s="38">
        <v>0</v>
      </c>
      <c r="G133" s="38">
        <v>0</v>
      </c>
      <c r="H133" s="4"/>
      <c r="I133" s="4"/>
      <c r="J133" s="4"/>
      <c r="K133" s="4"/>
    </row>
    <row r="134" spans="1:11" ht="14.1" customHeight="1">
      <c r="A134" s="4"/>
      <c r="B134" s="4"/>
      <c r="C134" s="11" t="s">
        <v>458</v>
      </c>
      <c r="D134" s="38">
        <v>0</v>
      </c>
      <c r="E134" s="38">
        <v>0</v>
      </c>
      <c r="F134" s="38">
        <v>0</v>
      </c>
      <c r="G134" s="38">
        <v>0</v>
      </c>
      <c r="H134" s="4"/>
      <c r="I134" s="4"/>
      <c r="J134" s="4"/>
      <c r="K134" s="4"/>
    </row>
    <row r="135" spans="1:11" ht="14.1" customHeight="1">
      <c r="A135" s="4"/>
      <c r="B135" s="4"/>
      <c r="C135" s="11" t="s">
        <v>457</v>
      </c>
      <c r="D135" s="38">
        <v>0</v>
      </c>
      <c r="E135" s="38">
        <v>0</v>
      </c>
      <c r="F135" s="38">
        <v>0</v>
      </c>
      <c r="G135" s="38">
        <v>0</v>
      </c>
      <c r="H135" s="4"/>
      <c r="I135" s="4"/>
      <c r="J135" s="4"/>
      <c r="K135" s="4"/>
    </row>
    <row r="136" spans="1:11" ht="14.1" customHeight="1">
      <c r="A136" s="4"/>
      <c r="B136" s="4"/>
      <c r="C136" s="11" t="s">
        <v>456</v>
      </c>
      <c r="D136" s="38">
        <v>0</v>
      </c>
      <c r="E136" s="38">
        <v>0</v>
      </c>
      <c r="F136" s="38">
        <v>0</v>
      </c>
      <c r="G136" s="38">
        <v>0</v>
      </c>
      <c r="H136" s="4"/>
      <c r="I136" s="4"/>
      <c r="J136" s="4"/>
      <c r="K136" s="4"/>
    </row>
    <row r="137" spans="1:11" ht="14.1" customHeight="1">
      <c r="A137" s="4"/>
      <c r="B137" s="4"/>
      <c r="C137" s="11" t="s">
        <v>455</v>
      </c>
      <c r="D137" s="38">
        <v>0</v>
      </c>
      <c r="E137" s="38">
        <v>0</v>
      </c>
      <c r="F137" s="38">
        <v>0</v>
      </c>
      <c r="G137" s="38">
        <v>0</v>
      </c>
      <c r="H137" s="4"/>
      <c r="I137" s="4"/>
      <c r="J137" s="4"/>
      <c r="K137" s="4"/>
    </row>
    <row r="138" spans="1:11" ht="14.1" customHeight="1">
      <c r="A138" s="4"/>
      <c r="B138" s="4"/>
      <c r="C138" s="11" t="s">
        <v>454</v>
      </c>
      <c r="D138" s="38">
        <v>0</v>
      </c>
      <c r="E138" s="38">
        <v>0</v>
      </c>
      <c r="F138" s="38">
        <v>0</v>
      </c>
      <c r="G138" s="38">
        <v>0</v>
      </c>
      <c r="H138" s="4"/>
      <c r="I138" s="4"/>
      <c r="J138" s="4"/>
      <c r="K138" s="4"/>
    </row>
    <row r="139" spans="1:11" ht="14.1" customHeight="1">
      <c r="A139" s="4"/>
      <c r="B139" s="4"/>
      <c r="C139" s="11" t="s">
        <v>453</v>
      </c>
      <c r="D139" s="38">
        <v>0</v>
      </c>
      <c r="E139" s="38">
        <v>0</v>
      </c>
      <c r="F139" s="38">
        <v>0</v>
      </c>
      <c r="G139" s="38">
        <v>0</v>
      </c>
      <c r="H139" s="4"/>
      <c r="I139" s="4"/>
      <c r="J139" s="4"/>
      <c r="K139" s="4"/>
    </row>
    <row r="140" spans="1:11" ht="14.1" customHeight="1">
      <c r="A140" s="4"/>
      <c r="B140" s="4"/>
      <c r="C140" s="10" t="s">
        <v>165</v>
      </c>
      <c r="D140" s="38">
        <v>8265000</v>
      </c>
      <c r="E140" s="38">
        <v>14501000</v>
      </c>
      <c r="F140" s="38">
        <v>14812000</v>
      </c>
      <c r="G140" s="38">
        <v>15000000</v>
      </c>
      <c r="H140" s="4"/>
      <c r="I140" s="4"/>
      <c r="J140" s="4"/>
      <c r="K140" s="4"/>
    </row>
    <row r="141" spans="1:11" ht="14.1" customHeight="1">
      <c r="A141" s="4"/>
      <c r="B141" s="4"/>
      <c r="C141" s="14" t="s">
        <v>484</v>
      </c>
      <c r="D141" s="825" t="s">
        <v>1792</v>
      </c>
      <c r="E141" s="826"/>
      <c r="F141" s="826"/>
      <c r="G141" s="826"/>
      <c r="H141" s="4"/>
      <c r="I141" s="4"/>
      <c r="J141" s="4"/>
      <c r="K141" s="4"/>
    </row>
    <row r="142" spans="1:11" ht="14.1" customHeight="1">
      <c r="A142" s="4"/>
      <c r="B142" s="4"/>
      <c r="C142" s="35" t="s">
        <v>482</v>
      </c>
      <c r="D142" s="821" t="s">
        <v>450</v>
      </c>
      <c r="E142" s="822"/>
      <c r="F142" s="822"/>
      <c r="G142" s="822"/>
      <c r="H142" s="4"/>
      <c r="I142" s="4"/>
      <c r="J142" s="4"/>
      <c r="K142" s="4"/>
    </row>
    <row r="143" spans="1:11" ht="14.1" customHeight="1">
      <c r="A143" s="4"/>
      <c r="B143" s="4"/>
      <c r="C143" s="35" t="s">
        <v>15</v>
      </c>
      <c r="D143" s="821" t="s">
        <v>1793</v>
      </c>
      <c r="E143" s="822"/>
      <c r="F143" s="822"/>
      <c r="G143" s="822"/>
      <c r="H143" s="4"/>
      <c r="I143" s="4"/>
      <c r="J143" s="4"/>
      <c r="K143" s="4"/>
    </row>
    <row r="144" spans="1:11" ht="15" customHeight="1">
      <c r="A144" s="4"/>
      <c r="B144" s="4"/>
      <c r="C144" s="13"/>
      <c r="D144" s="41">
        <v>2021</v>
      </c>
      <c r="E144" s="41">
        <v>2022</v>
      </c>
      <c r="F144" s="41">
        <v>2023</v>
      </c>
      <c r="G144" s="41">
        <v>2024</v>
      </c>
      <c r="H144" s="4"/>
      <c r="I144" s="4"/>
      <c r="J144" s="4"/>
      <c r="K144" s="4"/>
    </row>
    <row r="145" spans="1:11" ht="15" customHeight="1">
      <c r="A145" s="4"/>
      <c r="B145" s="4"/>
      <c r="C145" s="12"/>
      <c r="D145" s="42" t="s">
        <v>7</v>
      </c>
      <c r="E145" s="42" t="s">
        <v>8</v>
      </c>
      <c r="F145" s="42" t="s">
        <v>8</v>
      </c>
      <c r="G145" s="42" t="s">
        <v>8</v>
      </c>
      <c r="H145" s="4"/>
      <c r="I145" s="4"/>
      <c r="J145" s="4"/>
      <c r="K145" s="4"/>
    </row>
    <row r="146" spans="1:11" ht="14.1" customHeight="1">
      <c r="A146" s="4"/>
      <c r="B146" s="4"/>
      <c r="C146" s="7" t="s">
        <v>16</v>
      </c>
      <c r="D146" s="43" t="s">
        <v>474</v>
      </c>
      <c r="E146" s="43" t="s">
        <v>474</v>
      </c>
      <c r="F146" s="43" t="s">
        <v>474</v>
      </c>
      <c r="G146" s="43" t="s">
        <v>474</v>
      </c>
      <c r="H146" s="4"/>
      <c r="I146" s="4"/>
      <c r="J146" s="4"/>
      <c r="K146" s="4"/>
    </row>
    <row r="147" spans="1:11" ht="14.1" customHeight="1">
      <c r="A147" s="4"/>
      <c r="B147" s="4"/>
      <c r="C147" s="7" t="s">
        <v>680</v>
      </c>
      <c r="D147" s="43" t="s">
        <v>1221</v>
      </c>
      <c r="E147" s="43" t="s">
        <v>1794</v>
      </c>
      <c r="F147" s="43" t="s">
        <v>1795</v>
      </c>
      <c r="G147" s="43" t="s">
        <v>474</v>
      </c>
      <c r="H147" s="4"/>
      <c r="I147" s="4"/>
      <c r="J147" s="4"/>
      <c r="K147" s="4"/>
    </row>
    <row r="148" spans="1:11" ht="14.1" customHeight="1">
      <c r="A148" s="4"/>
      <c r="B148" s="4"/>
      <c r="C148" s="7" t="s">
        <v>676</v>
      </c>
      <c r="D148" s="43" t="s">
        <v>474</v>
      </c>
      <c r="E148" s="43" t="s">
        <v>474</v>
      </c>
      <c r="F148" s="43" t="s">
        <v>474</v>
      </c>
      <c r="G148" s="43" t="s">
        <v>474</v>
      </c>
      <c r="H148" s="4"/>
      <c r="I148" s="4"/>
      <c r="J148" s="4"/>
      <c r="K148" s="4"/>
    </row>
    <row r="149" spans="1:11" ht="14.1" customHeight="1">
      <c r="A149" s="4"/>
      <c r="B149" s="4"/>
      <c r="C149" s="7" t="s">
        <v>477</v>
      </c>
      <c r="D149" s="43" t="s">
        <v>450</v>
      </c>
      <c r="E149" s="43" t="s">
        <v>450</v>
      </c>
      <c r="F149" s="43" t="s">
        <v>450</v>
      </c>
      <c r="G149" s="43" t="s">
        <v>450</v>
      </c>
      <c r="H149" s="4"/>
      <c r="I149" s="4"/>
      <c r="J149" s="4"/>
      <c r="K149" s="4"/>
    </row>
    <row r="150" spans="1:11" ht="14.1" customHeight="1">
      <c r="A150" s="4"/>
      <c r="B150" s="4"/>
      <c r="C150" s="7" t="s">
        <v>476</v>
      </c>
      <c r="D150" s="43" t="s">
        <v>450</v>
      </c>
      <c r="E150" s="43" t="s">
        <v>1796</v>
      </c>
      <c r="F150" s="43" t="s">
        <v>1797</v>
      </c>
      <c r="G150" s="43" t="s">
        <v>583</v>
      </c>
      <c r="H150" s="4"/>
      <c r="I150" s="4"/>
      <c r="J150" s="4"/>
      <c r="K150" s="4"/>
    </row>
    <row r="151" spans="1:11" ht="14.1" customHeight="1">
      <c r="A151" s="4"/>
      <c r="B151" s="4"/>
      <c r="C151" s="7" t="s">
        <v>22</v>
      </c>
      <c r="D151" s="43" t="s">
        <v>450</v>
      </c>
      <c r="E151" s="43" t="s">
        <v>450</v>
      </c>
      <c r="F151" s="43" t="s">
        <v>450</v>
      </c>
      <c r="G151" s="43" t="s">
        <v>450</v>
      </c>
      <c r="H151" s="4"/>
      <c r="I151" s="4"/>
      <c r="J151" s="4"/>
      <c r="K151" s="4"/>
    </row>
    <row r="152" spans="1:11" ht="14.1" customHeight="1">
      <c r="A152" s="4"/>
      <c r="B152" s="4"/>
      <c r="C152" s="823" t="s">
        <v>473</v>
      </c>
      <c r="D152" s="824"/>
      <c r="E152" s="824"/>
      <c r="F152" s="824"/>
      <c r="G152" s="824"/>
      <c r="H152" s="4"/>
      <c r="I152" s="4"/>
      <c r="J152" s="4"/>
      <c r="K152" s="4"/>
    </row>
    <row r="153" spans="1:11" ht="14.1" customHeight="1">
      <c r="A153" s="4"/>
      <c r="B153" s="4"/>
      <c r="C153" s="13"/>
      <c r="D153" s="41">
        <v>2021</v>
      </c>
      <c r="E153" s="41">
        <v>2022</v>
      </c>
      <c r="F153" s="41">
        <v>2023</v>
      </c>
      <c r="G153" s="41">
        <v>2024</v>
      </c>
      <c r="H153" s="4"/>
      <c r="I153" s="4"/>
      <c r="J153" s="4"/>
      <c r="K153" s="4"/>
    </row>
    <row r="154" spans="1:11" ht="14.1" customHeight="1">
      <c r="A154" s="4"/>
      <c r="B154" s="4"/>
      <c r="C154" s="12"/>
      <c r="D154" s="42" t="s">
        <v>7</v>
      </c>
      <c r="E154" s="42" t="s">
        <v>8</v>
      </c>
      <c r="F154" s="42" t="s">
        <v>8</v>
      </c>
      <c r="G154" s="42" t="s">
        <v>8</v>
      </c>
      <c r="H154" s="4"/>
      <c r="I154" s="4"/>
      <c r="J154" s="4"/>
      <c r="K154" s="4"/>
    </row>
    <row r="155" spans="1:11" ht="14.1" customHeight="1">
      <c r="A155" s="4"/>
      <c r="B155" s="4"/>
      <c r="C155" s="11" t="s">
        <v>470</v>
      </c>
      <c r="D155" s="38">
        <v>0</v>
      </c>
      <c r="E155" s="38">
        <v>0</v>
      </c>
      <c r="F155" s="38">
        <v>0</v>
      </c>
      <c r="G155" s="38">
        <v>0</v>
      </c>
      <c r="H155" s="4"/>
      <c r="I155" s="4"/>
      <c r="J155" s="4"/>
      <c r="K155" s="4"/>
    </row>
    <row r="156" spans="1:11" ht="14.1" customHeight="1">
      <c r="A156" s="4"/>
      <c r="B156" s="4"/>
      <c r="C156" s="11" t="s">
        <v>459</v>
      </c>
      <c r="D156" s="38">
        <v>0</v>
      </c>
      <c r="E156" s="38">
        <v>0</v>
      </c>
      <c r="F156" s="38">
        <v>0</v>
      </c>
      <c r="G156" s="38">
        <v>0</v>
      </c>
      <c r="H156" s="4"/>
      <c r="I156" s="4"/>
      <c r="J156" s="4"/>
      <c r="K156" s="4"/>
    </row>
    <row r="157" spans="1:11" ht="14.1" customHeight="1">
      <c r="A157" s="4"/>
      <c r="B157" s="4"/>
      <c r="C157" s="11" t="s">
        <v>463</v>
      </c>
      <c r="D157" s="38">
        <v>0</v>
      </c>
      <c r="E157" s="38">
        <v>0</v>
      </c>
      <c r="F157" s="38">
        <v>0</v>
      </c>
      <c r="G157" s="38">
        <v>0</v>
      </c>
      <c r="H157" s="4"/>
      <c r="I157" s="4"/>
      <c r="J157" s="4"/>
      <c r="K157" s="4"/>
    </row>
    <row r="158" spans="1:11" ht="14.1" customHeight="1">
      <c r="A158" s="4"/>
      <c r="B158" s="4"/>
      <c r="C158" s="11" t="s">
        <v>469</v>
      </c>
      <c r="D158" s="38">
        <v>0</v>
      </c>
      <c r="E158" s="38">
        <v>0</v>
      </c>
      <c r="F158" s="38">
        <v>0</v>
      </c>
      <c r="G158" s="38">
        <v>0</v>
      </c>
      <c r="H158" s="4"/>
      <c r="I158" s="4"/>
      <c r="J158" s="4"/>
      <c r="K158" s="4"/>
    </row>
    <row r="159" spans="1:11" ht="14.1" customHeight="1">
      <c r="A159" s="4"/>
      <c r="B159" s="4"/>
      <c r="C159" s="11" t="s">
        <v>459</v>
      </c>
      <c r="D159" s="38">
        <v>0</v>
      </c>
      <c r="E159" s="38">
        <v>0</v>
      </c>
      <c r="F159" s="38">
        <v>0</v>
      </c>
      <c r="G159" s="38">
        <v>0</v>
      </c>
      <c r="H159" s="4"/>
      <c r="I159" s="4"/>
      <c r="J159" s="4"/>
      <c r="K159" s="4"/>
    </row>
    <row r="160" spans="1:11" ht="14.1" customHeight="1">
      <c r="A160" s="4"/>
      <c r="B160" s="4"/>
      <c r="C160" s="11" t="s">
        <v>463</v>
      </c>
      <c r="D160" s="38">
        <v>0</v>
      </c>
      <c r="E160" s="38">
        <v>0</v>
      </c>
      <c r="F160" s="38">
        <v>0</v>
      </c>
      <c r="G160" s="38">
        <v>0</v>
      </c>
      <c r="H160" s="4"/>
      <c r="I160" s="4"/>
      <c r="J160" s="4"/>
      <c r="K160" s="4"/>
    </row>
    <row r="161" spans="1:11" ht="14.1" customHeight="1">
      <c r="A161" s="4"/>
      <c r="B161" s="4"/>
      <c r="C161" s="11" t="s">
        <v>468</v>
      </c>
      <c r="D161" s="38">
        <v>0</v>
      </c>
      <c r="E161" s="38">
        <v>0</v>
      </c>
      <c r="F161" s="38">
        <v>0</v>
      </c>
      <c r="G161" s="38">
        <v>0</v>
      </c>
      <c r="H161" s="4"/>
      <c r="I161" s="4"/>
      <c r="J161" s="4"/>
      <c r="K161" s="4"/>
    </row>
    <row r="162" spans="1:11" ht="14.1" customHeight="1">
      <c r="A162" s="4"/>
      <c r="B162" s="4"/>
      <c r="C162" s="11" t="s">
        <v>459</v>
      </c>
      <c r="D162" s="38">
        <v>0</v>
      </c>
      <c r="E162" s="38">
        <v>0</v>
      </c>
      <c r="F162" s="38">
        <v>0</v>
      </c>
      <c r="G162" s="38">
        <v>0</v>
      </c>
      <c r="H162" s="4"/>
      <c r="I162" s="4"/>
      <c r="J162" s="4"/>
      <c r="K162" s="4"/>
    </row>
    <row r="163" spans="1:11" ht="14.1" customHeight="1">
      <c r="A163" s="4"/>
      <c r="B163" s="4"/>
      <c r="C163" s="11" t="s">
        <v>463</v>
      </c>
      <c r="D163" s="38">
        <v>0</v>
      </c>
      <c r="E163" s="38">
        <v>0</v>
      </c>
      <c r="F163" s="38">
        <v>0</v>
      </c>
      <c r="G163" s="38">
        <v>0</v>
      </c>
      <c r="H163" s="4"/>
      <c r="I163" s="4"/>
      <c r="J163" s="4"/>
      <c r="K163" s="4"/>
    </row>
    <row r="164" spans="1:11" ht="14.1" customHeight="1">
      <c r="A164" s="4"/>
      <c r="B164" s="4"/>
      <c r="C164" s="11" t="s">
        <v>467</v>
      </c>
      <c r="D164" s="38">
        <v>0</v>
      </c>
      <c r="E164" s="38">
        <v>0</v>
      </c>
      <c r="F164" s="38">
        <v>0</v>
      </c>
      <c r="G164" s="38">
        <v>0</v>
      </c>
      <c r="H164" s="4"/>
      <c r="I164" s="4"/>
      <c r="J164" s="4"/>
      <c r="K164" s="4"/>
    </row>
    <row r="165" spans="1:11" ht="14.1" customHeight="1">
      <c r="A165" s="4"/>
      <c r="B165" s="4"/>
      <c r="C165" s="11" t="s">
        <v>459</v>
      </c>
      <c r="D165" s="38">
        <v>0</v>
      </c>
      <c r="E165" s="38">
        <v>0</v>
      </c>
      <c r="F165" s="38">
        <v>0</v>
      </c>
      <c r="G165" s="38">
        <v>0</v>
      </c>
      <c r="H165" s="4"/>
      <c r="I165" s="4"/>
      <c r="J165" s="4"/>
      <c r="K165" s="4"/>
    </row>
    <row r="166" spans="1:11" ht="14.1" customHeight="1">
      <c r="A166" s="4"/>
      <c r="B166" s="4"/>
      <c r="C166" s="11" t="s">
        <v>463</v>
      </c>
      <c r="D166" s="38">
        <v>0</v>
      </c>
      <c r="E166" s="38">
        <v>0</v>
      </c>
      <c r="F166" s="38">
        <v>0</v>
      </c>
      <c r="G166" s="38">
        <v>0</v>
      </c>
      <c r="H166" s="4"/>
      <c r="I166" s="4"/>
      <c r="J166" s="4"/>
      <c r="K166" s="4"/>
    </row>
    <row r="167" spans="1:11" ht="14.1" customHeight="1">
      <c r="A167" s="4"/>
      <c r="B167" s="4"/>
      <c r="C167" s="11" t="s">
        <v>472</v>
      </c>
      <c r="D167" s="38">
        <v>0</v>
      </c>
      <c r="E167" s="38">
        <v>0</v>
      </c>
      <c r="F167" s="38">
        <v>0</v>
      </c>
      <c r="G167" s="38">
        <v>0</v>
      </c>
      <c r="H167" s="4"/>
      <c r="I167" s="4"/>
      <c r="J167" s="4"/>
      <c r="K167" s="4"/>
    </row>
    <row r="168" spans="1:11" ht="14.1" customHeight="1">
      <c r="A168" s="4"/>
      <c r="B168" s="4"/>
      <c r="C168" s="11" t="s">
        <v>459</v>
      </c>
      <c r="D168" s="38">
        <v>0</v>
      </c>
      <c r="E168" s="38">
        <v>0</v>
      </c>
      <c r="F168" s="38">
        <v>0</v>
      </c>
      <c r="G168" s="38">
        <v>0</v>
      </c>
      <c r="H168" s="4"/>
      <c r="I168" s="4"/>
      <c r="J168" s="4"/>
      <c r="K168" s="4"/>
    </row>
    <row r="169" spans="1:11" ht="14.1" customHeight="1">
      <c r="A169" s="4"/>
      <c r="B169" s="4"/>
      <c r="C169" s="11" t="s">
        <v>463</v>
      </c>
      <c r="D169" s="38">
        <v>0</v>
      </c>
      <c r="E169" s="38">
        <v>0</v>
      </c>
      <c r="F169" s="38">
        <v>0</v>
      </c>
      <c r="G169" s="38">
        <v>0</v>
      </c>
      <c r="H169" s="4"/>
      <c r="I169" s="4"/>
      <c r="J169" s="4"/>
      <c r="K169" s="4"/>
    </row>
    <row r="170" spans="1:11" ht="14.1" customHeight="1">
      <c r="A170" s="4"/>
      <c r="B170" s="4"/>
      <c r="C170" s="11" t="s">
        <v>465</v>
      </c>
      <c r="D170" s="38">
        <v>0</v>
      </c>
      <c r="E170" s="38">
        <v>0</v>
      </c>
      <c r="F170" s="38">
        <v>0</v>
      </c>
      <c r="G170" s="38">
        <v>0</v>
      </c>
      <c r="H170" s="4"/>
      <c r="I170" s="4"/>
      <c r="J170" s="4"/>
      <c r="K170" s="4"/>
    </row>
    <row r="171" spans="1:11" ht="14.1" customHeight="1">
      <c r="A171" s="4"/>
      <c r="B171" s="4"/>
      <c r="C171" s="11" t="s">
        <v>459</v>
      </c>
      <c r="D171" s="38">
        <v>0</v>
      </c>
      <c r="E171" s="38">
        <v>0</v>
      </c>
      <c r="F171" s="38">
        <v>0</v>
      </c>
      <c r="G171" s="38">
        <v>0</v>
      </c>
      <c r="H171" s="4"/>
      <c r="I171" s="4"/>
      <c r="J171" s="4"/>
      <c r="K171" s="4"/>
    </row>
    <row r="172" spans="1:11" ht="14.1" customHeight="1">
      <c r="A172" s="4"/>
      <c r="B172" s="4"/>
      <c r="C172" s="11" t="s">
        <v>463</v>
      </c>
      <c r="D172" s="38">
        <v>0</v>
      </c>
      <c r="E172" s="38">
        <v>0</v>
      </c>
      <c r="F172" s="38">
        <v>0</v>
      </c>
      <c r="G172" s="38">
        <v>0</v>
      </c>
      <c r="H172" s="4"/>
      <c r="I172" s="4"/>
      <c r="J172" s="4"/>
      <c r="K172" s="4"/>
    </row>
    <row r="173" spans="1:11" ht="14.1" customHeight="1">
      <c r="A173" s="4"/>
      <c r="B173" s="4"/>
      <c r="C173" s="11" t="s">
        <v>464</v>
      </c>
      <c r="D173" s="38">
        <v>0</v>
      </c>
      <c r="E173" s="38">
        <v>0</v>
      </c>
      <c r="F173" s="38">
        <v>0</v>
      </c>
      <c r="G173" s="38">
        <v>0</v>
      </c>
      <c r="H173" s="4"/>
      <c r="I173" s="4"/>
      <c r="J173" s="4"/>
      <c r="K173" s="4"/>
    </row>
    <row r="174" spans="1:11" ht="14.1" customHeight="1">
      <c r="A174" s="4"/>
      <c r="B174" s="4"/>
      <c r="C174" s="11" t="s">
        <v>459</v>
      </c>
      <c r="D174" s="38">
        <v>0</v>
      </c>
      <c r="E174" s="38">
        <v>0</v>
      </c>
      <c r="F174" s="38">
        <v>0</v>
      </c>
      <c r="G174" s="38">
        <v>0</v>
      </c>
      <c r="H174" s="4"/>
      <c r="I174" s="4"/>
      <c r="J174" s="4"/>
      <c r="K174" s="4"/>
    </row>
    <row r="175" spans="1:11" ht="14.1" customHeight="1">
      <c r="A175" s="4"/>
      <c r="B175" s="4"/>
      <c r="C175" s="11" t="s">
        <v>463</v>
      </c>
      <c r="D175" s="38">
        <v>0</v>
      </c>
      <c r="E175" s="38">
        <v>0</v>
      </c>
      <c r="F175" s="38">
        <v>0</v>
      </c>
      <c r="G175" s="38">
        <v>0</v>
      </c>
      <c r="H175" s="4"/>
      <c r="I175" s="4"/>
      <c r="J175" s="4"/>
      <c r="K175" s="4"/>
    </row>
    <row r="176" spans="1:11" ht="14.1" customHeight="1">
      <c r="A176" s="4"/>
      <c r="B176" s="4"/>
      <c r="C176" s="11" t="s">
        <v>462</v>
      </c>
      <c r="D176" s="38">
        <v>0</v>
      </c>
      <c r="E176" s="38">
        <v>0</v>
      </c>
      <c r="F176" s="38">
        <v>0</v>
      </c>
      <c r="G176" s="38">
        <v>0</v>
      </c>
      <c r="H176" s="4"/>
      <c r="I176" s="4"/>
      <c r="J176" s="4"/>
      <c r="K176" s="4"/>
    </row>
    <row r="177" spans="1:11" ht="14.1" customHeight="1">
      <c r="A177" s="4"/>
      <c r="B177" s="4"/>
      <c r="C177" s="11" t="s">
        <v>459</v>
      </c>
      <c r="D177" s="38">
        <v>0</v>
      </c>
      <c r="E177" s="38">
        <v>0</v>
      </c>
      <c r="F177" s="38">
        <v>0</v>
      </c>
      <c r="G177" s="38">
        <v>0</v>
      </c>
      <c r="H177" s="4"/>
      <c r="I177" s="4"/>
      <c r="J177" s="4"/>
      <c r="K177" s="4"/>
    </row>
    <row r="178" spans="1:11" ht="14.1" customHeight="1">
      <c r="A178" s="4"/>
      <c r="B178" s="4"/>
      <c r="C178" s="11" t="s">
        <v>458</v>
      </c>
      <c r="D178" s="38">
        <v>0</v>
      </c>
      <c r="E178" s="38">
        <v>0</v>
      </c>
      <c r="F178" s="38">
        <v>0</v>
      </c>
      <c r="G178" s="38">
        <v>0</v>
      </c>
      <c r="H178" s="4"/>
      <c r="I178" s="4"/>
      <c r="J178" s="4"/>
      <c r="K178" s="4"/>
    </row>
    <row r="179" spans="1:11" ht="14.1" customHeight="1">
      <c r="A179" s="4"/>
      <c r="B179" s="4"/>
      <c r="C179" s="11" t="s">
        <v>457</v>
      </c>
      <c r="D179" s="38">
        <v>0</v>
      </c>
      <c r="E179" s="38">
        <v>0</v>
      </c>
      <c r="F179" s="38">
        <v>0</v>
      </c>
      <c r="G179" s="38">
        <v>0</v>
      </c>
      <c r="H179" s="4"/>
      <c r="I179" s="4"/>
      <c r="J179" s="4"/>
      <c r="K179" s="4"/>
    </row>
    <row r="180" spans="1:11" ht="14.1" customHeight="1">
      <c r="A180" s="4"/>
      <c r="B180" s="4"/>
      <c r="C180" s="11" t="s">
        <v>456</v>
      </c>
      <c r="D180" s="38">
        <v>0</v>
      </c>
      <c r="E180" s="38">
        <v>0</v>
      </c>
      <c r="F180" s="38">
        <v>0</v>
      </c>
      <c r="G180" s="38">
        <v>0</v>
      </c>
      <c r="H180" s="4"/>
      <c r="I180" s="4"/>
      <c r="J180" s="4"/>
      <c r="K180" s="4"/>
    </row>
    <row r="181" spans="1:11" ht="14.1" customHeight="1">
      <c r="A181" s="4"/>
      <c r="B181" s="4"/>
      <c r="C181" s="11" t="s">
        <v>455</v>
      </c>
      <c r="D181" s="38">
        <v>0</v>
      </c>
      <c r="E181" s="38">
        <v>0</v>
      </c>
      <c r="F181" s="38">
        <v>0</v>
      </c>
      <c r="G181" s="38">
        <v>0</v>
      </c>
      <c r="H181" s="4"/>
      <c r="I181" s="4"/>
      <c r="J181" s="4"/>
      <c r="K181" s="4"/>
    </row>
    <row r="182" spans="1:11" ht="14.1" customHeight="1">
      <c r="A182" s="4"/>
      <c r="B182" s="4"/>
      <c r="C182" s="11" t="s">
        <v>461</v>
      </c>
      <c r="D182" s="38">
        <v>340000</v>
      </c>
      <c r="E182" s="38">
        <v>499000</v>
      </c>
      <c r="F182" s="38">
        <v>188000</v>
      </c>
      <c r="G182" s="38">
        <v>0</v>
      </c>
      <c r="H182" s="4"/>
      <c r="I182" s="4"/>
      <c r="J182" s="4"/>
      <c r="K182" s="4"/>
    </row>
    <row r="183" spans="1:11" ht="14.1" customHeight="1">
      <c r="A183" s="4"/>
      <c r="B183" s="4"/>
      <c r="C183" s="11" t="s">
        <v>459</v>
      </c>
      <c r="D183" s="38">
        <v>340000</v>
      </c>
      <c r="E183" s="38">
        <v>499000</v>
      </c>
      <c r="F183" s="38">
        <v>188000</v>
      </c>
      <c r="G183" s="38">
        <v>0</v>
      </c>
      <c r="H183" s="4"/>
      <c r="I183" s="4"/>
      <c r="J183" s="4"/>
      <c r="K183" s="4"/>
    </row>
    <row r="184" spans="1:11" ht="14.1" customHeight="1">
      <c r="A184" s="4"/>
      <c r="B184" s="4"/>
      <c r="C184" s="11" t="s">
        <v>458</v>
      </c>
      <c r="D184" s="38">
        <v>0</v>
      </c>
      <c r="E184" s="38">
        <v>0</v>
      </c>
      <c r="F184" s="38">
        <v>0</v>
      </c>
      <c r="G184" s="38">
        <v>0</v>
      </c>
      <c r="H184" s="4"/>
      <c r="I184" s="4"/>
      <c r="J184" s="4"/>
      <c r="K184" s="4"/>
    </row>
    <row r="185" spans="1:11" ht="14.1" customHeight="1">
      <c r="A185" s="4"/>
      <c r="B185" s="4"/>
      <c r="C185" s="11" t="s">
        <v>457</v>
      </c>
      <c r="D185" s="38">
        <v>0</v>
      </c>
      <c r="E185" s="38">
        <v>0</v>
      </c>
      <c r="F185" s="38">
        <v>0</v>
      </c>
      <c r="G185" s="38">
        <v>0</v>
      </c>
      <c r="H185" s="4"/>
      <c r="I185" s="4"/>
      <c r="J185" s="4"/>
      <c r="K185" s="4"/>
    </row>
    <row r="186" spans="1:11" ht="14.1" customHeight="1">
      <c r="A186" s="4"/>
      <c r="B186" s="4"/>
      <c r="C186" s="11" t="s">
        <v>456</v>
      </c>
      <c r="D186" s="38">
        <v>0</v>
      </c>
      <c r="E186" s="38">
        <v>0</v>
      </c>
      <c r="F186" s="38">
        <v>0</v>
      </c>
      <c r="G186" s="38">
        <v>0</v>
      </c>
      <c r="H186" s="4"/>
      <c r="I186" s="4"/>
      <c r="J186" s="4"/>
      <c r="K186" s="4"/>
    </row>
    <row r="187" spans="1:11" ht="14.1" customHeight="1">
      <c r="A187" s="4"/>
      <c r="B187" s="4"/>
      <c r="C187" s="11" t="s">
        <v>455</v>
      </c>
      <c r="D187" s="38">
        <v>0</v>
      </c>
      <c r="E187" s="38">
        <v>0</v>
      </c>
      <c r="F187" s="38">
        <v>0</v>
      </c>
      <c r="G187" s="38">
        <v>0</v>
      </c>
      <c r="H187" s="4"/>
      <c r="I187" s="4"/>
      <c r="J187" s="4"/>
      <c r="K187" s="4"/>
    </row>
    <row r="188" spans="1:11" ht="14.1" customHeight="1">
      <c r="A188" s="4"/>
      <c r="B188" s="4"/>
      <c r="C188" s="11" t="s">
        <v>460</v>
      </c>
      <c r="D188" s="38">
        <v>0</v>
      </c>
      <c r="E188" s="38">
        <v>0</v>
      </c>
      <c r="F188" s="38">
        <v>0</v>
      </c>
      <c r="G188" s="38">
        <v>0</v>
      </c>
      <c r="H188" s="4"/>
      <c r="I188" s="4"/>
      <c r="J188" s="4"/>
      <c r="K188" s="4"/>
    </row>
    <row r="189" spans="1:11" ht="14.1" customHeight="1">
      <c r="A189" s="4"/>
      <c r="B189" s="4"/>
      <c r="C189" s="11" t="s">
        <v>459</v>
      </c>
      <c r="D189" s="38">
        <v>0</v>
      </c>
      <c r="E189" s="38">
        <v>0</v>
      </c>
      <c r="F189" s="38">
        <v>0</v>
      </c>
      <c r="G189" s="38">
        <v>0</v>
      </c>
      <c r="H189" s="4"/>
      <c r="I189" s="4"/>
      <c r="J189" s="4"/>
      <c r="K189" s="4"/>
    </row>
    <row r="190" spans="1:11" ht="14.1" customHeight="1">
      <c r="A190" s="4"/>
      <c r="B190" s="4"/>
      <c r="C190" s="11" t="s">
        <v>458</v>
      </c>
      <c r="D190" s="38">
        <v>0</v>
      </c>
      <c r="E190" s="38">
        <v>0</v>
      </c>
      <c r="F190" s="38">
        <v>0</v>
      </c>
      <c r="G190" s="38">
        <v>0</v>
      </c>
      <c r="H190" s="4"/>
      <c r="I190" s="4"/>
      <c r="J190" s="4"/>
      <c r="K190" s="4"/>
    </row>
    <row r="191" spans="1:11" ht="14.1" customHeight="1">
      <c r="A191" s="4"/>
      <c r="B191" s="4"/>
      <c r="C191" s="11" t="s">
        <v>457</v>
      </c>
      <c r="D191" s="38">
        <v>0</v>
      </c>
      <c r="E191" s="38">
        <v>0</v>
      </c>
      <c r="F191" s="38">
        <v>0</v>
      </c>
      <c r="G191" s="38">
        <v>0</v>
      </c>
      <c r="H191" s="4"/>
      <c r="I191" s="4"/>
      <c r="J191" s="4"/>
      <c r="K191" s="4"/>
    </row>
    <row r="192" spans="1:11" ht="14.1" customHeight="1">
      <c r="A192" s="4"/>
      <c r="B192" s="4"/>
      <c r="C192" s="11" t="s">
        <v>456</v>
      </c>
      <c r="D192" s="38">
        <v>0</v>
      </c>
      <c r="E192" s="38">
        <v>0</v>
      </c>
      <c r="F192" s="38">
        <v>0</v>
      </c>
      <c r="G192" s="38">
        <v>0</v>
      </c>
      <c r="H192" s="4"/>
      <c r="I192" s="4"/>
      <c r="J192" s="4"/>
      <c r="K192" s="4"/>
    </row>
    <row r="193" spans="1:11" ht="14.1" customHeight="1">
      <c r="A193" s="4"/>
      <c r="B193" s="4"/>
      <c r="C193" s="11" t="s">
        <v>455</v>
      </c>
      <c r="D193" s="38">
        <v>0</v>
      </c>
      <c r="E193" s="38">
        <v>0</v>
      </c>
      <c r="F193" s="38">
        <v>0</v>
      </c>
      <c r="G193" s="38">
        <v>0</v>
      </c>
      <c r="H193" s="4"/>
      <c r="I193" s="4"/>
      <c r="J193" s="4"/>
      <c r="K193" s="4"/>
    </row>
    <row r="194" spans="1:11" ht="14.1" customHeight="1">
      <c r="A194" s="4"/>
      <c r="B194" s="4"/>
      <c r="C194" s="11" t="s">
        <v>454</v>
      </c>
      <c r="D194" s="38">
        <v>0</v>
      </c>
      <c r="E194" s="38">
        <v>0</v>
      </c>
      <c r="F194" s="38">
        <v>0</v>
      </c>
      <c r="G194" s="38">
        <v>0</v>
      </c>
      <c r="H194" s="4"/>
      <c r="I194" s="4"/>
      <c r="J194" s="4"/>
      <c r="K194" s="4"/>
    </row>
    <row r="195" spans="1:11" ht="14.1" customHeight="1">
      <c r="A195" s="4"/>
      <c r="B195" s="4"/>
      <c r="C195" s="11" t="s">
        <v>453</v>
      </c>
      <c r="D195" s="38">
        <v>0</v>
      </c>
      <c r="E195" s="38">
        <v>0</v>
      </c>
      <c r="F195" s="38">
        <v>0</v>
      </c>
      <c r="G195" s="38">
        <v>0</v>
      </c>
      <c r="H195" s="4"/>
      <c r="I195" s="4"/>
      <c r="J195" s="4"/>
      <c r="K195" s="4"/>
    </row>
    <row r="196" spans="1:11" ht="14.1" customHeight="1">
      <c r="A196" s="4"/>
      <c r="B196" s="4"/>
      <c r="C196" s="10" t="s">
        <v>165</v>
      </c>
      <c r="D196" s="38">
        <v>340000</v>
      </c>
      <c r="E196" s="38">
        <v>499000</v>
      </c>
      <c r="F196" s="38">
        <v>188000</v>
      </c>
      <c r="G196" s="38">
        <v>0</v>
      </c>
      <c r="H196" s="4"/>
      <c r="I196" s="4"/>
      <c r="J196" s="4"/>
      <c r="K196" s="4"/>
    </row>
    <row r="197" spans="1:11" ht="15" customHeight="1">
      <c r="A197" s="4"/>
      <c r="B197" s="4"/>
      <c r="C197" s="9" t="s">
        <v>450</v>
      </c>
      <c r="D197" s="39" t="s">
        <v>450</v>
      </c>
      <c r="E197" s="39" t="s">
        <v>450</v>
      </c>
      <c r="F197" s="39" t="s">
        <v>450</v>
      </c>
      <c r="G197" s="39" t="s">
        <v>450</v>
      </c>
      <c r="H197" s="4"/>
      <c r="I197" s="4"/>
      <c r="J197" s="4"/>
      <c r="K197" s="4"/>
    </row>
    <row r="198" spans="1:11" ht="15" customHeight="1">
      <c r="A198" s="4"/>
      <c r="B198" s="4"/>
      <c r="C198" s="8" t="s">
        <v>471</v>
      </c>
      <c r="D198" s="40">
        <v>232805390</v>
      </c>
      <c r="E198" s="40">
        <v>207400000</v>
      </c>
      <c r="F198" s="40">
        <v>208440000</v>
      </c>
      <c r="G198" s="40">
        <v>214950000</v>
      </c>
      <c r="H198" s="4"/>
      <c r="I198" s="4"/>
      <c r="J198" s="4"/>
      <c r="K198" s="4"/>
    </row>
    <row r="199" spans="1:11" ht="15" customHeight="1">
      <c r="A199" s="4"/>
      <c r="B199" s="4"/>
      <c r="C199" s="7" t="s">
        <v>470</v>
      </c>
      <c r="D199" s="36">
        <v>114100000</v>
      </c>
      <c r="E199" s="36">
        <v>120800000</v>
      </c>
      <c r="F199" s="36">
        <v>120800000</v>
      </c>
      <c r="G199" s="36">
        <v>120800000</v>
      </c>
      <c r="H199" s="4"/>
      <c r="I199" s="4"/>
      <c r="J199" s="4"/>
      <c r="K199" s="4"/>
    </row>
    <row r="200" spans="1:11" ht="15" customHeight="1">
      <c r="A200" s="4"/>
      <c r="B200" s="4"/>
      <c r="C200" s="7" t="s">
        <v>459</v>
      </c>
      <c r="D200" s="36">
        <v>114100000</v>
      </c>
      <c r="E200" s="36">
        <v>120800000</v>
      </c>
      <c r="F200" s="36">
        <v>120800000</v>
      </c>
      <c r="G200" s="36">
        <v>120800000</v>
      </c>
      <c r="H200" s="4"/>
      <c r="I200" s="4"/>
      <c r="J200" s="4"/>
      <c r="K200" s="4"/>
    </row>
    <row r="201" spans="1:11" ht="15" customHeight="1">
      <c r="A201" s="4"/>
      <c r="B201" s="4"/>
      <c r="C201" s="7" t="s">
        <v>463</v>
      </c>
      <c r="D201" s="36">
        <v>0</v>
      </c>
      <c r="E201" s="36">
        <v>0</v>
      </c>
      <c r="F201" s="36">
        <v>0</v>
      </c>
      <c r="G201" s="36">
        <v>0</v>
      </c>
      <c r="H201" s="4"/>
      <c r="I201" s="4"/>
      <c r="J201" s="4"/>
      <c r="K201" s="4"/>
    </row>
    <row r="202" spans="1:11" ht="15" customHeight="1">
      <c r="A202" s="4"/>
      <c r="B202" s="4"/>
      <c r="C202" s="7" t="s">
        <v>469</v>
      </c>
      <c r="D202" s="36">
        <v>18900000</v>
      </c>
      <c r="E202" s="36">
        <v>20200000</v>
      </c>
      <c r="F202" s="36">
        <v>20200000</v>
      </c>
      <c r="G202" s="36">
        <v>20200000</v>
      </c>
      <c r="H202" s="4"/>
      <c r="I202" s="4"/>
      <c r="J202" s="4"/>
      <c r="K202" s="4"/>
    </row>
    <row r="203" spans="1:11" ht="15" customHeight="1">
      <c r="A203" s="4"/>
      <c r="B203" s="4"/>
      <c r="C203" s="7" t="s">
        <v>459</v>
      </c>
      <c r="D203" s="36">
        <v>18900000</v>
      </c>
      <c r="E203" s="36">
        <v>20200000</v>
      </c>
      <c r="F203" s="36">
        <v>20200000</v>
      </c>
      <c r="G203" s="36">
        <v>20200000</v>
      </c>
      <c r="H203" s="4"/>
      <c r="I203" s="4"/>
      <c r="J203" s="4"/>
      <c r="K203" s="4"/>
    </row>
    <row r="204" spans="1:11" ht="15" customHeight="1">
      <c r="A204" s="4"/>
      <c r="B204" s="4"/>
      <c r="C204" s="7" t="s">
        <v>463</v>
      </c>
      <c r="D204" s="36">
        <v>0</v>
      </c>
      <c r="E204" s="36">
        <v>0</v>
      </c>
      <c r="F204" s="36">
        <v>0</v>
      </c>
      <c r="G204" s="36">
        <v>0</v>
      </c>
      <c r="H204" s="4"/>
      <c r="I204" s="4"/>
      <c r="J204" s="4"/>
      <c r="K204" s="4"/>
    </row>
    <row r="205" spans="1:11" ht="15" customHeight="1">
      <c r="A205" s="4"/>
      <c r="B205" s="4"/>
      <c r="C205" s="7" t="s">
        <v>468</v>
      </c>
      <c r="D205" s="36">
        <v>52520000</v>
      </c>
      <c r="E205" s="36">
        <v>51400000</v>
      </c>
      <c r="F205" s="36">
        <v>52440000</v>
      </c>
      <c r="G205" s="36">
        <v>58950000</v>
      </c>
      <c r="H205" s="4"/>
      <c r="I205" s="4"/>
      <c r="J205" s="4"/>
      <c r="K205" s="4"/>
    </row>
    <row r="206" spans="1:11" ht="15" customHeight="1">
      <c r="A206" s="4"/>
      <c r="B206" s="4"/>
      <c r="C206" s="7" t="s">
        <v>459</v>
      </c>
      <c r="D206" s="36">
        <v>47520000</v>
      </c>
      <c r="E206" s="36">
        <v>46400000</v>
      </c>
      <c r="F206" s="36">
        <v>47440000</v>
      </c>
      <c r="G206" s="36">
        <v>53950000</v>
      </c>
      <c r="H206" s="4"/>
      <c r="I206" s="4"/>
      <c r="J206" s="4"/>
      <c r="K206" s="4"/>
    </row>
    <row r="207" spans="1:11" ht="15" customHeight="1">
      <c r="A207" s="4"/>
      <c r="B207" s="4"/>
      <c r="C207" s="7" t="s">
        <v>463</v>
      </c>
      <c r="D207" s="36">
        <v>5000000</v>
      </c>
      <c r="E207" s="36">
        <v>5000000</v>
      </c>
      <c r="F207" s="36">
        <v>5000000</v>
      </c>
      <c r="G207" s="36">
        <v>5000000</v>
      </c>
      <c r="H207" s="4"/>
      <c r="I207" s="4"/>
      <c r="J207" s="4"/>
      <c r="K207" s="4"/>
    </row>
    <row r="208" spans="1:11" ht="15" customHeight="1">
      <c r="A208" s="4"/>
      <c r="B208" s="4"/>
      <c r="C208" s="7" t="s">
        <v>467</v>
      </c>
      <c r="D208" s="36">
        <v>0</v>
      </c>
      <c r="E208" s="36">
        <v>0</v>
      </c>
      <c r="F208" s="36">
        <v>0</v>
      </c>
      <c r="G208" s="36">
        <v>0</v>
      </c>
      <c r="H208" s="4"/>
      <c r="I208" s="4"/>
      <c r="J208" s="4"/>
      <c r="K208" s="4"/>
    </row>
    <row r="209" spans="1:11" ht="15" customHeight="1">
      <c r="A209" s="4"/>
      <c r="B209" s="4"/>
      <c r="C209" s="7" t="s">
        <v>459</v>
      </c>
      <c r="D209" s="36">
        <v>0</v>
      </c>
      <c r="E209" s="36">
        <v>0</v>
      </c>
      <c r="F209" s="36">
        <v>0</v>
      </c>
      <c r="G209" s="36">
        <v>0</v>
      </c>
      <c r="H209" s="4"/>
      <c r="I209" s="4"/>
      <c r="J209" s="4"/>
      <c r="K209" s="4"/>
    </row>
    <row r="210" spans="1:11" ht="15" customHeight="1">
      <c r="A210" s="4"/>
      <c r="B210" s="4"/>
      <c r="C210" s="7" t="s">
        <v>463</v>
      </c>
      <c r="D210" s="36">
        <v>0</v>
      </c>
      <c r="E210" s="36">
        <v>0</v>
      </c>
      <c r="F210" s="36">
        <v>0</v>
      </c>
      <c r="G210" s="36">
        <v>0</v>
      </c>
      <c r="H210" s="4"/>
      <c r="I210" s="4"/>
      <c r="J210" s="4"/>
      <c r="K210" s="4"/>
    </row>
    <row r="211" spans="1:11" ht="20.100000000000001" customHeight="1">
      <c r="A211" s="4"/>
      <c r="B211" s="4"/>
      <c r="C211" s="7" t="s">
        <v>466</v>
      </c>
      <c r="D211" s="37">
        <v>0</v>
      </c>
      <c r="E211" s="37">
        <v>0</v>
      </c>
      <c r="F211" s="37">
        <v>0</v>
      </c>
      <c r="G211" s="37">
        <v>0</v>
      </c>
      <c r="H211" s="4"/>
      <c r="I211" s="4"/>
      <c r="J211" s="4"/>
      <c r="K211" s="4"/>
    </row>
    <row r="212" spans="1:11" ht="15" customHeight="1">
      <c r="A212" s="4"/>
      <c r="B212" s="4"/>
      <c r="C212" s="7" t="s">
        <v>459</v>
      </c>
      <c r="D212" s="36">
        <v>0</v>
      </c>
      <c r="E212" s="36">
        <v>0</v>
      </c>
      <c r="F212" s="36">
        <v>0</v>
      </c>
      <c r="G212" s="36">
        <v>0</v>
      </c>
      <c r="H212" s="4"/>
      <c r="I212" s="4"/>
      <c r="J212" s="4"/>
      <c r="K212" s="4"/>
    </row>
    <row r="213" spans="1:11" ht="15" customHeight="1">
      <c r="A213" s="4"/>
      <c r="B213" s="4"/>
      <c r="C213" s="7" t="s">
        <v>463</v>
      </c>
      <c r="D213" s="36">
        <v>0</v>
      </c>
      <c r="E213" s="36">
        <v>0</v>
      </c>
      <c r="F213" s="36">
        <v>0</v>
      </c>
      <c r="G213" s="36">
        <v>0</v>
      </c>
      <c r="H213" s="4"/>
      <c r="I213" s="4"/>
      <c r="J213" s="4"/>
      <c r="K213" s="4"/>
    </row>
    <row r="214" spans="1:11" ht="15" customHeight="1">
      <c r="A214" s="4"/>
      <c r="B214" s="4"/>
      <c r="C214" s="7" t="s">
        <v>465</v>
      </c>
      <c r="D214" s="36">
        <v>180000</v>
      </c>
      <c r="E214" s="36">
        <v>0</v>
      </c>
      <c r="F214" s="36">
        <v>0</v>
      </c>
      <c r="G214" s="36">
        <v>0</v>
      </c>
      <c r="H214" s="4"/>
      <c r="I214" s="4"/>
      <c r="J214" s="4"/>
      <c r="K214" s="4"/>
    </row>
    <row r="215" spans="1:11" ht="15" customHeight="1">
      <c r="A215" s="4"/>
      <c r="B215" s="4"/>
      <c r="C215" s="7" t="s">
        <v>459</v>
      </c>
      <c r="D215" s="36">
        <v>180000</v>
      </c>
      <c r="E215" s="36">
        <v>0</v>
      </c>
      <c r="F215" s="36">
        <v>0</v>
      </c>
      <c r="G215" s="36">
        <v>0</v>
      </c>
      <c r="H215" s="4"/>
      <c r="I215" s="4"/>
      <c r="J215" s="4"/>
      <c r="K215" s="4"/>
    </row>
    <row r="216" spans="1:11" ht="15" customHeight="1">
      <c r="A216" s="4"/>
      <c r="B216" s="4"/>
      <c r="C216" s="7" t="s">
        <v>463</v>
      </c>
      <c r="D216" s="36">
        <v>0</v>
      </c>
      <c r="E216" s="36">
        <v>0</v>
      </c>
      <c r="F216" s="36">
        <v>0</v>
      </c>
      <c r="G216" s="36">
        <v>0</v>
      </c>
      <c r="H216" s="4"/>
      <c r="I216" s="4"/>
      <c r="J216" s="4"/>
      <c r="K216" s="4"/>
    </row>
    <row r="217" spans="1:11" ht="15" customHeight="1">
      <c r="A217" s="4"/>
      <c r="B217" s="4"/>
      <c r="C217" s="7" t="s">
        <v>464</v>
      </c>
      <c r="D217" s="36">
        <v>1100000</v>
      </c>
      <c r="E217" s="36">
        <v>0</v>
      </c>
      <c r="F217" s="36">
        <v>0</v>
      </c>
      <c r="G217" s="36">
        <v>0</v>
      </c>
      <c r="H217" s="4"/>
      <c r="I217" s="4"/>
      <c r="J217" s="4"/>
      <c r="K217" s="4"/>
    </row>
    <row r="218" spans="1:11" ht="15" customHeight="1">
      <c r="A218" s="4"/>
      <c r="B218" s="4"/>
      <c r="C218" s="7" t="s">
        <v>459</v>
      </c>
      <c r="D218" s="36">
        <v>1100000</v>
      </c>
      <c r="E218" s="36">
        <v>0</v>
      </c>
      <c r="F218" s="36">
        <v>0</v>
      </c>
      <c r="G218" s="36">
        <v>0</v>
      </c>
      <c r="H218" s="4"/>
      <c r="I218" s="4"/>
      <c r="J218" s="4"/>
      <c r="K218" s="4"/>
    </row>
    <row r="219" spans="1:11" ht="15" customHeight="1">
      <c r="A219" s="4"/>
      <c r="B219" s="4"/>
      <c r="C219" s="7" t="s">
        <v>463</v>
      </c>
      <c r="D219" s="36">
        <v>0</v>
      </c>
      <c r="E219" s="36">
        <v>0</v>
      </c>
      <c r="F219" s="36">
        <v>0</v>
      </c>
      <c r="G219" s="36">
        <v>0</v>
      </c>
      <c r="H219" s="4"/>
      <c r="I219" s="4"/>
      <c r="J219" s="4"/>
      <c r="K219" s="4"/>
    </row>
    <row r="220" spans="1:11" ht="15" customHeight="1">
      <c r="A220" s="4"/>
      <c r="B220" s="4"/>
      <c r="C220" s="7" t="s">
        <v>462</v>
      </c>
      <c r="D220" s="36">
        <v>0</v>
      </c>
      <c r="E220" s="36">
        <v>0</v>
      </c>
      <c r="F220" s="36">
        <v>0</v>
      </c>
      <c r="G220" s="36">
        <v>0</v>
      </c>
      <c r="H220" s="4"/>
      <c r="I220" s="4"/>
      <c r="J220" s="4"/>
      <c r="K220" s="4"/>
    </row>
    <row r="221" spans="1:11" ht="15" customHeight="1">
      <c r="A221" s="4"/>
      <c r="B221" s="4"/>
      <c r="C221" s="7" t="s">
        <v>459</v>
      </c>
      <c r="D221" s="36">
        <v>0</v>
      </c>
      <c r="E221" s="36">
        <v>0</v>
      </c>
      <c r="F221" s="36">
        <v>0</v>
      </c>
      <c r="G221" s="36">
        <v>0</v>
      </c>
      <c r="H221" s="4"/>
      <c r="I221" s="4"/>
      <c r="J221" s="4"/>
      <c r="K221" s="4"/>
    </row>
    <row r="222" spans="1:11" ht="15" customHeight="1">
      <c r="A222" s="4"/>
      <c r="B222" s="4"/>
      <c r="C222" s="7" t="s">
        <v>458</v>
      </c>
      <c r="D222" s="36">
        <v>0</v>
      </c>
      <c r="E222" s="36">
        <v>0</v>
      </c>
      <c r="F222" s="36">
        <v>0</v>
      </c>
      <c r="G222" s="36">
        <v>0</v>
      </c>
      <c r="H222" s="4"/>
      <c r="I222" s="4"/>
      <c r="J222" s="4"/>
      <c r="K222" s="4"/>
    </row>
    <row r="223" spans="1:11" ht="15" customHeight="1">
      <c r="A223" s="4"/>
      <c r="B223" s="4"/>
      <c r="C223" s="7" t="s">
        <v>457</v>
      </c>
      <c r="D223" s="36">
        <v>0</v>
      </c>
      <c r="E223" s="36">
        <v>0</v>
      </c>
      <c r="F223" s="36">
        <v>0</v>
      </c>
      <c r="G223" s="36">
        <v>0</v>
      </c>
      <c r="H223" s="4"/>
      <c r="I223" s="4"/>
      <c r="J223" s="4"/>
      <c r="K223" s="4"/>
    </row>
    <row r="224" spans="1:11" ht="15" customHeight="1">
      <c r="A224" s="4"/>
      <c r="B224" s="4"/>
      <c r="C224" s="7" t="s">
        <v>456</v>
      </c>
      <c r="D224" s="36">
        <v>0</v>
      </c>
      <c r="E224" s="36">
        <v>0</v>
      </c>
      <c r="F224" s="36">
        <v>0</v>
      </c>
      <c r="G224" s="36">
        <v>0</v>
      </c>
      <c r="H224" s="4"/>
      <c r="I224" s="4"/>
      <c r="J224" s="4"/>
      <c r="K224" s="4"/>
    </row>
    <row r="225" spans="1:11" ht="15" customHeight="1">
      <c r="A225" s="4"/>
      <c r="B225" s="4"/>
      <c r="C225" s="7" t="s">
        <v>455</v>
      </c>
      <c r="D225" s="36">
        <v>0</v>
      </c>
      <c r="E225" s="36">
        <v>0</v>
      </c>
      <c r="F225" s="36">
        <v>0</v>
      </c>
      <c r="G225" s="36">
        <v>0</v>
      </c>
      <c r="H225" s="4"/>
      <c r="I225" s="4"/>
      <c r="J225" s="4"/>
      <c r="K225" s="4"/>
    </row>
    <row r="226" spans="1:11" ht="15" customHeight="1">
      <c r="A226" s="4"/>
      <c r="B226" s="4"/>
      <c r="C226" s="7" t="s">
        <v>461</v>
      </c>
      <c r="D226" s="36">
        <v>46005390</v>
      </c>
      <c r="E226" s="36">
        <v>15000000</v>
      </c>
      <c r="F226" s="36">
        <v>15000000</v>
      </c>
      <c r="G226" s="36">
        <v>15000000</v>
      </c>
      <c r="H226" s="4"/>
      <c r="I226" s="4"/>
      <c r="J226" s="4"/>
      <c r="K226" s="4"/>
    </row>
    <row r="227" spans="1:11" ht="15" customHeight="1">
      <c r="A227" s="4"/>
      <c r="B227" s="4"/>
      <c r="C227" s="7" t="s">
        <v>459</v>
      </c>
      <c r="D227" s="36">
        <v>46005390</v>
      </c>
      <c r="E227" s="36">
        <v>15000000</v>
      </c>
      <c r="F227" s="36">
        <v>15000000</v>
      </c>
      <c r="G227" s="36">
        <v>15000000</v>
      </c>
      <c r="H227" s="4"/>
      <c r="I227" s="4"/>
      <c r="J227" s="4"/>
      <c r="K227" s="4"/>
    </row>
    <row r="228" spans="1:11" ht="15" customHeight="1">
      <c r="A228" s="4"/>
      <c r="B228" s="4"/>
      <c r="C228" s="7" t="s">
        <v>458</v>
      </c>
      <c r="D228" s="36">
        <v>0</v>
      </c>
      <c r="E228" s="36">
        <v>0</v>
      </c>
      <c r="F228" s="36">
        <v>0</v>
      </c>
      <c r="G228" s="36">
        <v>0</v>
      </c>
      <c r="H228" s="4"/>
      <c r="I228" s="4"/>
      <c r="J228" s="4"/>
      <c r="K228" s="4"/>
    </row>
    <row r="229" spans="1:11" ht="15" customHeight="1">
      <c r="A229" s="4"/>
      <c r="B229" s="4"/>
      <c r="C229" s="7" t="s">
        <v>457</v>
      </c>
      <c r="D229" s="36">
        <v>0</v>
      </c>
      <c r="E229" s="36">
        <v>0</v>
      </c>
      <c r="F229" s="36">
        <v>0</v>
      </c>
      <c r="G229" s="36">
        <v>0</v>
      </c>
      <c r="H229" s="4"/>
      <c r="I229" s="4"/>
      <c r="J229" s="4"/>
      <c r="K229" s="4"/>
    </row>
    <row r="230" spans="1:11" ht="15" customHeight="1">
      <c r="A230" s="4"/>
      <c r="B230" s="4"/>
      <c r="C230" s="7" t="s">
        <v>456</v>
      </c>
      <c r="D230" s="36">
        <v>0</v>
      </c>
      <c r="E230" s="36">
        <v>0</v>
      </c>
      <c r="F230" s="36">
        <v>0</v>
      </c>
      <c r="G230" s="36">
        <v>0</v>
      </c>
      <c r="H230" s="4"/>
      <c r="I230" s="4"/>
      <c r="J230" s="4"/>
      <c r="K230" s="4"/>
    </row>
    <row r="231" spans="1:11" ht="15" customHeight="1">
      <c r="A231" s="4"/>
      <c r="B231" s="4"/>
      <c r="C231" s="7" t="s">
        <v>455</v>
      </c>
      <c r="D231" s="36">
        <v>0</v>
      </c>
      <c r="E231" s="36">
        <v>0</v>
      </c>
      <c r="F231" s="36">
        <v>0</v>
      </c>
      <c r="G231" s="36">
        <v>0</v>
      </c>
      <c r="H231" s="4"/>
      <c r="I231" s="4"/>
      <c r="J231" s="4"/>
      <c r="K231" s="4"/>
    </row>
    <row r="232" spans="1:11" ht="15" customHeight="1">
      <c r="A232" s="4"/>
      <c r="B232" s="4"/>
      <c r="C232" s="7" t="s">
        <v>460</v>
      </c>
      <c r="D232" s="36">
        <v>0</v>
      </c>
      <c r="E232" s="36">
        <v>0</v>
      </c>
      <c r="F232" s="36">
        <v>0</v>
      </c>
      <c r="G232" s="36">
        <v>0</v>
      </c>
      <c r="H232" s="4"/>
      <c r="I232" s="4"/>
      <c r="J232" s="4"/>
      <c r="K232" s="4"/>
    </row>
    <row r="233" spans="1:11" ht="15" customHeight="1">
      <c r="A233" s="4"/>
      <c r="B233" s="4"/>
      <c r="C233" s="7" t="s">
        <v>459</v>
      </c>
      <c r="D233" s="36">
        <v>0</v>
      </c>
      <c r="E233" s="36">
        <v>0</v>
      </c>
      <c r="F233" s="36">
        <v>0</v>
      </c>
      <c r="G233" s="36">
        <v>0</v>
      </c>
      <c r="H233" s="4"/>
      <c r="I233" s="4"/>
      <c r="J233" s="4"/>
      <c r="K233" s="4"/>
    </row>
    <row r="234" spans="1:11" ht="15" customHeight="1">
      <c r="A234" s="4"/>
      <c r="B234" s="4"/>
      <c r="C234" s="7" t="s">
        <v>458</v>
      </c>
      <c r="D234" s="36">
        <v>0</v>
      </c>
      <c r="E234" s="36">
        <v>0</v>
      </c>
      <c r="F234" s="36">
        <v>0</v>
      </c>
      <c r="G234" s="36">
        <v>0</v>
      </c>
      <c r="H234" s="4"/>
      <c r="I234" s="4"/>
      <c r="J234" s="4"/>
      <c r="K234" s="4"/>
    </row>
    <row r="235" spans="1:11" ht="15" customHeight="1">
      <c r="A235" s="4"/>
      <c r="B235" s="4"/>
      <c r="C235" s="7" t="s">
        <v>457</v>
      </c>
      <c r="D235" s="36">
        <v>0</v>
      </c>
      <c r="E235" s="36">
        <v>0</v>
      </c>
      <c r="F235" s="36">
        <v>0</v>
      </c>
      <c r="G235" s="36">
        <v>0</v>
      </c>
      <c r="H235" s="4"/>
      <c r="I235" s="4"/>
      <c r="J235" s="4"/>
      <c r="K235" s="4"/>
    </row>
    <row r="236" spans="1:11" ht="15" customHeight="1">
      <c r="A236" s="4"/>
      <c r="B236" s="4"/>
      <c r="C236" s="7" t="s">
        <v>456</v>
      </c>
      <c r="D236" s="36">
        <v>0</v>
      </c>
      <c r="E236" s="36">
        <v>0</v>
      </c>
      <c r="F236" s="36">
        <v>0</v>
      </c>
      <c r="G236" s="36">
        <v>0</v>
      </c>
      <c r="H236" s="4"/>
      <c r="I236" s="4"/>
      <c r="J236" s="4"/>
      <c r="K236" s="4"/>
    </row>
    <row r="237" spans="1:11" ht="15" customHeight="1">
      <c r="A237" s="4"/>
      <c r="B237" s="4"/>
      <c r="C237" s="7" t="s">
        <v>455</v>
      </c>
      <c r="D237" s="36">
        <v>0</v>
      </c>
      <c r="E237" s="36">
        <v>0</v>
      </c>
      <c r="F237" s="36">
        <v>0</v>
      </c>
      <c r="G237" s="36">
        <v>0</v>
      </c>
      <c r="H237" s="4"/>
      <c r="I237" s="4"/>
      <c r="J237" s="4"/>
      <c r="K237" s="4"/>
    </row>
    <row r="238" spans="1:11" ht="15" customHeight="1">
      <c r="A238" s="4"/>
      <c r="B238" s="4"/>
      <c r="C238" s="7" t="s">
        <v>454</v>
      </c>
      <c r="D238" s="36">
        <v>0</v>
      </c>
      <c r="E238" s="36">
        <v>0</v>
      </c>
      <c r="F238" s="36">
        <v>0</v>
      </c>
      <c r="G238" s="36">
        <v>0</v>
      </c>
      <c r="H238" s="4"/>
      <c r="I238" s="4"/>
      <c r="J238" s="4"/>
      <c r="K238" s="4"/>
    </row>
    <row r="239" spans="1:11" ht="15" customHeight="1">
      <c r="A239" s="4"/>
      <c r="B239" s="4"/>
      <c r="C239" s="7" t="s">
        <v>453</v>
      </c>
      <c r="D239" s="36">
        <v>0</v>
      </c>
      <c r="E239" s="36">
        <v>0</v>
      </c>
      <c r="F239" s="36">
        <v>0</v>
      </c>
      <c r="G239" s="36">
        <v>0</v>
      </c>
      <c r="H239" s="4"/>
      <c r="I239" s="4"/>
      <c r="J239" s="4"/>
      <c r="K239" s="4"/>
    </row>
    <row r="240" spans="1:11" ht="20.100000000000001" customHeight="1">
      <c r="A240" s="4"/>
      <c r="B240" s="4"/>
      <c r="C240" s="6" t="s">
        <v>450</v>
      </c>
      <c r="D240" s="4"/>
      <c r="E240" s="4"/>
      <c r="F240" s="4"/>
      <c r="G240" s="4"/>
      <c r="H240" s="4"/>
      <c r="I240" s="4"/>
      <c r="J240" s="4"/>
      <c r="K240" s="4"/>
    </row>
    <row r="241" spans="1:11" ht="20.100000000000001" customHeight="1">
      <c r="A241" s="17" t="s">
        <v>582</v>
      </c>
      <c r="B241" s="35" t="s">
        <v>338</v>
      </c>
      <c r="C241" s="35" t="s">
        <v>450</v>
      </c>
      <c r="D241" s="4"/>
      <c r="E241" s="3" t="s">
        <v>450</v>
      </c>
      <c r="F241" s="35" t="s">
        <v>338</v>
      </c>
      <c r="G241" s="35" t="s">
        <v>450</v>
      </c>
      <c r="H241" s="5" t="s">
        <v>450</v>
      </c>
      <c r="I241" s="3" t="s">
        <v>450</v>
      </c>
      <c r="J241" s="35" t="s">
        <v>338</v>
      </c>
      <c r="K241" s="35" t="s">
        <v>450</v>
      </c>
    </row>
    <row r="242" spans="1:11" ht="20.100000000000001" customHeight="1">
      <c r="A242" s="2" t="s">
        <v>578</v>
      </c>
      <c r="B242" s="35" t="s">
        <v>451</v>
      </c>
      <c r="C242" s="35" t="s">
        <v>450</v>
      </c>
      <c r="D242" s="4"/>
      <c r="E242" s="2" t="s">
        <v>577</v>
      </c>
      <c r="F242" s="35" t="s">
        <v>451</v>
      </c>
      <c r="G242" s="35" t="s">
        <v>450</v>
      </c>
      <c r="H242" s="4"/>
      <c r="I242" s="2" t="s">
        <v>452</v>
      </c>
      <c r="J242" s="35" t="s">
        <v>451</v>
      </c>
      <c r="K242" s="35" t="s">
        <v>450</v>
      </c>
    </row>
    <row r="243" spans="1:11" ht="20.100000000000001" customHeight="1">
      <c r="A243" s="1" t="s">
        <v>450</v>
      </c>
      <c r="B243" s="35" t="s">
        <v>336</v>
      </c>
      <c r="C243" s="35" t="s">
        <v>450</v>
      </c>
      <c r="D243" s="4"/>
      <c r="E243" s="1" t="s">
        <v>450</v>
      </c>
      <c r="F243" s="35" t="s">
        <v>336</v>
      </c>
      <c r="G243" s="35" t="s">
        <v>450</v>
      </c>
      <c r="H243" s="4"/>
      <c r="I243" s="1" t="s">
        <v>450</v>
      </c>
      <c r="J243" s="35" t="s">
        <v>336</v>
      </c>
      <c r="K243" s="35" t="s">
        <v>450</v>
      </c>
    </row>
  </sheetData>
  <mergeCells count="35">
    <mergeCell ref="D6:G6"/>
    <mergeCell ref="C1:G1"/>
    <mergeCell ref="C2:G2"/>
    <mergeCell ref="D3:G3"/>
    <mergeCell ref="D4:G4"/>
    <mergeCell ref="D5:G5"/>
    <mergeCell ref="D23:G23"/>
    <mergeCell ref="D7:G7"/>
    <mergeCell ref="C8:G8"/>
    <mergeCell ref="C9:G9"/>
    <mergeCell ref="D10:G10"/>
    <mergeCell ref="D11:G11"/>
    <mergeCell ref="C12:G12"/>
    <mergeCell ref="D13:G13"/>
    <mergeCell ref="D14:G14"/>
    <mergeCell ref="D15:G15"/>
    <mergeCell ref="D16:G16"/>
    <mergeCell ref="C19:G19"/>
    <mergeCell ref="D87:G87"/>
    <mergeCell ref="D24:G24"/>
    <mergeCell ref="C25:G25"/>
    <mergeCell ref="D26:G26"/>
    <mergeCell ref="D27:G27"/>
    <mergeCell ref="D28:G28"/>
    <mergeCell ref="D29:G29"/>
    <mergeCell ref="C38:G38"/>
    <mergeCell ref="C83:G83"/>
    <mergeCell ref="D84:G84"/>
    <mergeCell ref="D85:G85"/>
    <mergeCell ref="D86:G86"/>
    <mergeCell ref="C96:G96"/>
    <mergeCell ref="D141:G141"/>
    <mergeCell ref="D142:G142"/>
    <mergeCell ref="D143:G143"/>
    <mergeCell ref="C152:G152"/>
  </mergeCell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417"/>
  <sheetViews>
    <sheetView workbookViewId="0">
      <selection activeCell="G14" sqref="G14"/>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1151</v>
      </c>
      <c r="E3" s="842"/>
      <c r="F3" s="842"/>
      <c r="G3" s="842"/>
      <c r="H3" s="4"/>
      <c r="I3" s="4"/>
      <c r="J3" s="4"/>
      <c r="K3" s="4"/>
    </row>
    <row r="4" spans="1:11" ht="14.1" customHeight="1">
      <c r="A4" s="4"/>
      <c r="B4" s="4"/>
      <c r="C4" s="16" t="s">
        <v>573</v>
      </c>
      <c r="D4" s="841" t="s">
        <v>877</v>
      </c>
      <c r="E4" s="842"/>
      <c r="F4" s="842"/>
      <c r="G4" s="842"/>
      <c r="H4" s="4"/>
      <c r="I4" s="4"/>
      <c r="J4" s="4"/>
      <c r="K4" s="4"/>
    </row>
    <row r="5" spans="1:11" ht="14.1" customHeight="1">
      <c r="A5" s="4"/>
      <c r="B5" s="4"/>
      <c r="C5" s="16" t="s">
        <v>0</v>
      </c>
      <c r="D5" s="841" t="s">
        <v>1150</v>
      </c>
      <c r="E5" s="842"/>
      <c r="F5" s="842"/>
      <c r="G5" s="842"/>
      <c r="H5" s="4"/>
      <c r="I5" s="4"/>
      <c r="J5" s="4"/>
      <c r="K5" s="4"/>
    </row>
    <row r="6" spans="1:11" ht="14.1" customHeight="1">
      <c r="A6" s="4"/>
      <c r="B6" s="4"/>
      <c r="C6" s="16" t="s">
        <v>1</v>
      </c>
      <c r="D6" s="841" t="s">
        <v>1149</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93.95" customHeight="1">
      <c r="A9" s="4"/>
      <c r="B9" s="4"/>
      <c r="C9" s="835" t="s">
        <v>1148</v>
      </c>
      <c r="D9" s="836"/>
      <c r="E9" s="836"/>
      <c r="F9" s="836"/>
      <c r="G9" s="836"/>
      <c r="H9" s="4"/>
      <c r="I9" s="4"/>
      <c r="J9" s="4"/>
      <c r="K9" s="4"/>
    </row>
    <row r="10" spans="1:11" ht="173.1" customHeight="1">
      <c r="A10" s="4"/>
      <c r="B10" s="4"/>
      <c r="C10" s="8" t="s">
        <v>5</v>
      </c>
      <c r="D10" s="829" t="s">
        <v>1147</v>
      </c>
      <c r="E10" s="830"/>
      <c r="F10" s="830"/>
      <c r="G10" s="830"/>
      <c r="H10" s="4"/>
      <c r="I10" s="4"/>
      <c r="J10" s="4"/>
      <c r="K10" s="4"/>
    </row>
    <row r="11" spans="1:11" ht="27.95" customHeight="1">
      <c r="A11" s="4"/>
      <c r="B11" s="4"/>
      <c r="C11" s="7" t="s">
        <v>6</v>
      </c>
      <c r="D11" s="44">
        <v>2021</v>
      </c>
      <c r="E11" s="44">
        <v>2022</v>
      </c>
      <c r="F11" s="44">
        <v>2023</v>
      </c>
      <c r="G11" s="44">
        <v>2024</v>
      </c>
      <c r="H11" s="4"/>
      <c r="I11" s="4"/>
      <c r="J11" s="4"/>
      <c r="K11" s="4"/>
    </row>
    <row r="12" spans="1:11" ht="14.1" customHeight="1">
      <c r="A12" s="4"/>
      <c r="B12" s="4"/>
      <c r="C12" s="15"/>
      <c r="D12" s="45" t="s">
        <v>7</v>
      </c>
      <c r="E12" s="45" t="s">
        <v>8</v>
      </c>
      <c r="F12" s="45" t="s">
        <v>8</v>
      </c>
      <c r="G12" s="45" t="s">
        <v>8</v>
      </c>
      <c r="H12" s="4"/>
      <c r="I12" s="4"/>
      <c r="J12" s="4"/>
      <c r="K12" s="4"/>
    </row>
    <row r="13" spans="1:11" ht="83.1" customHeight="1">
      <c r="A13" s="4"/>
      <c r="B13" s="4"/>
      <c r="C13" s="7" t="s">
        <v>1146</v>
      </c>
      <c r="D13" s="43" t="s">
        <v>640</v>
      </c>
      <c r="E13" s="43" t="s">
        <v>640</v>
      </c>
      <c r="F13" s="43" t="s">
        <v>640</v>
      </c>
      <c r="G13" s="43" t="s">
        <v>640</v>
      </c>
      <c r="H13" s="4"/>
      <c r="I13" s="4"/>
      <c r="J13" s="4"/>
      <c r="K13" s="4"/>
    </row>
    <row r="14" spans="1:11" ht="72.95" customHeight="1">
      <c r="A14" s="4"/>
      <c r="B14" s="4"/>
      <c r="C14" s="7" t="s">
        <v>1145</v>
      </c>
      <c r="D14" s="43" t="s">
        <v>640</v>
      </c>
      <c r="E14" s="43" t="s">
        <v>640</v>
      </c>
      <c r="F14" s="43" t="s">
        <v>640</v>
      </c>
      <c r="G14" s="43" t="s">
        <v>640</v>
      </c>
      <c r="H14" s="4"/>
      <c r="I14" s="4"/>
      <c r="J14" s="4"/>
      <c r="K14" s="4"/>
    </row>
    <row r="15" spans="1:11" ht="234" customHeight="1">
      <c r="A15" s="4"/>
      <c r="B15" s="4"/>
      <c r="C15" s="8" t="s">
        <v>303</v>
      </c>
      <c r="D15" s="829" t="s">
        <v>1144</v>
      </c>
      <c r="E15" s="830"/>
      <c r="F15" s="830"/>
      <c r="G15" s="830"/>
      <c r="H15" s="4"/>
      <c r="I15" s="4"/>
      <c r="J15" s="4"/>
      <c r="K15" s="4"/>
    </row>
    <row r="16" spans="1:11" ht="27.95" customHeight="1">
      <c r="A16" s="4"/>
      <c r="B16" s="4"/>
      <c r="C16" s="7" t="s">
        <v>511</v>
      </c>
      <c r="D16" s="44">
        <v>2021</v>
      </c>
      <c r="E16" s="44">
        <v>2022</v>
      </c>
      <c r="F16" s="44">
        <v>2023</v>
      </c>
      <c r="G16" s="44">
        <v>2024</v>
      </c>
      <c r="H16" s="4"/>
      <c r="I16" s="4"/>
      <c r="J16" s="4"/>
      <c r="K16" s="4"/>
    </row>
    <row r="17" spans="1:11" ht="14.1" customHeight="1">
      <c r="A17" s="4"/>
      <c r="B17" s="4"/>
      <c r="C17" s="15"/>
      <c r="D17" s="45" t="s">
        <v>7</v>
      </c>
      <c r="E17" s="45" t="s">
        <v>8</v>
      </c>
      <c r="F17" s="45" t="s">
        <v>8</v>
      </c>
      <c r="G17" s="45" t="s">
        <v>8</v>
      </c>
      <c r="H17" s="4"/>
      <c r="I17" s="4"/>
      <c r="J17" s="4"/>
      <c r="K17" s="4"/>
    </row>
    <row r="18" spans="1:11" ht="20.100000000000001" customHeight="1">
      <c r="A18" s="4"/>
      <c r="B18" s="4"/>
      <c r="C18" s="7" t="s">
        <v>1143</v>
      </c>
      <c r="D18" s="43" t="s">
        <v>640</v>
      </c>
      <c r="E18" s="43" t="s">
        <v>640</v>
      </c>
      <c r="F18" s="43" t="s">
        <v>640</v>
      </c>
      <c r="G18" s="43" t="s">
        <v>640</v>
      </c>
      <c r="H18" s="4"/>
      <c r="I18" s="4"/>
      <c r="J18" s="4"/>
      <c r="K18" s="4"/>
    </row>
    <row r="19" spans="1:11" ht="83.1" customHeight="1">
      <c r="A19" s="4"/>
      <c r="B19" s="4"/>
      <c r="C19" s="7" t="s">
        <v>1142</v>
      </c>
      <c r="D19" s="43" t="s">
        <v>640</v>
      </c>
      <c r="E19" s="43" t="s">
        <v>640</v>
      </c>
      <c r="F19" s="43" t="s">
        <v>640</v>
      </c>
      <c r="G19" s="43" t="s">
        <v>640</v>
      </c>
      <c r="H19" s="4"/>
      <c r="I19" s="4"/>
      <c r="J19" s="4"/>
      <c r="K19" s="4"/>
    </row>
    <row r="20" spans="1:11" ht="93.95" customHeight="1">
      <c r="A20" s="4"/>
      <c r="B20" s="4"/>
      <c r="C20" s="7" t="s">
        <v>1141</v>
      </c>
      <c r="D20" s="43" t="s">
        <v>640</v>
      </c>
      <c r="E20" s="43" t="s">
        <v>640</v>
      </c>
      <c r="F20" s="43" t="s">
        <v>640</v>
      </c>
      <c r="G20" s="43" t="s">
        <v>640</v>
      </c>
      <c r="H20" s="4"/>
      <c r="I20" s="4"/>
      <c r="J20" s="4"/>
      <c r="K20" s="4"/>
    </row>
    <row r="21" spans="1:11" ht="20.100000000000001" customHeight="1">
      <c r="A21" s="4"/>
      <c r="B21" s="4"/>
      <c r="C21" s="7" t="s">
        <v>1140</v>
      </c>
      <c r="D21" s="43" t="s">
        <v>640</v>
      </c>
      <c r="E21" s="43" t="s">
        <v>640</v>
      </c>
      <c r="F21" s="43" t="s">
        <v>640</v>
      </c>
      <c r="G21" s="43" t="s">
        <v>640</v>
      </c>
      <c r="H21" s="4"/>
      <c r="I21" s="4"/>
      <c r="J21" s="4"/>
      <c r="K21" s="4"/>
    </row>
    <row r="22" spans="1:11" ht="14.1" customHeight="1">
      <c r="A22" s="4"/>
      <c r="B22" s="4"/>
      <c r="C22" s="827" t="s">
        <v>347</v>
      </c>
      <c r="D22" s="828"/>
      <c r="E22" s="828"/>
      <c r="F22" s="828"/>
      <c r="G22" s="828"/>
      <c r="H22" s="4"/>
      <c r="I22" s="4"/>
      <c r="J22" s="4"/>
      <c r="K22" s="4"/>
    </row>
    <row r="23" spans="1:11" ht="14.1" customHeight="1">
      <c r="A23" s="4"/>
      <c r="B23" s="4"/>
      <c r="C23" s="34" t="s">
        <v>1103</v>
      </c>
      <c r="D23" s="827" t="s">
        <v>1102</v>
      </c>
      <c r="E23" s="828"/>
      <c r="F23" s="828"/>
      <c r="G23" s="828"/>
      <c r="H23" s="4"/>
      <c r="I23" s="4"/>
      <c r="J23" s="4"/>
      <c r="K23" s="4"/>
    </row>
    <row r="24" spans="1:11" ht="27" customHeight="1">
      <c r="A24" s="4"/>
      <c r="B24" s="4"/>
      <c r="C24" s="14" t="s">
        <v>484</v>
      </c>
      <c r="D24" s="825" t="s">
        <v>1101</v>
      </c>
      <c r="E24" s="826"/>
      <c r="F24" s="826"/>
      <c r="G24" s="826"/>
      <c r="H24" s="4"/>
      <c r="I24" s="4"/>
      <c r="J24" s="4"/>
      <c r="K24" s="4"/>
    </row>
    <row r="25" spans="1:11" ht="27" customHeight="1">
      <c r="A25" s="4"/>
      <c r="B25" s="4"/>
      <c r="C25" s="35" t="s">
        <v>482</v>
      </c>
      <c r="D25" s="821" t="s">
        <v>1798</v>
      </c>
      <c r="E25" s="822"/>
      <c r="F25" s="822"/>
      <c r="G25" s="822"/>
      <c r="H25" s="4"/>
      <c r="I25" s="4"/>
      <c r="J25" s="4"/>
      <c r="K25" s="4"/>
    </row>
    <row r="26" spans="1:11" ht="27" customHeight="1">
      <c r="A26" s="4"/>
      <c r="B26" s="4"/>
      <c r="C26" s="35" t="s">
        <v>15</v>
      </c>
      <c r="D26" s="821" t="s">
        <v>1100</v>
      </c>
      <c r="E26" s="822"/>
      <c r="F26" s="822"/>
      <c r="G26" s="822"/>
      <c r="H26" s="4"/>
      <c r="I26" s="4"/>
      <c r="J26" s="4"/>
      <c r="K26" s="4"/>
    </row>
    <row r="27" spans="1:11" ht="15" customHeight="1">
      <c r="A27" s="4"/>
      <c r="B27" s="4"/>
      <c r="C27" s="13"/>
      <c r="D27" s="41">
        <v>2021</v>
      </c>
      <c r="E27" s="41">
        <v>2022</v>
      </c>
      <c r="F27" s="41">
        <v>2023</v>
      </c>
      <c r="G27" s="41">
        <v>2024</v>
      </c>
      <c r="H27" s="4"/>
      <c r="I27" s="4"/>
      <c r="J27" s="4"/>
      <c r="K27" s="4"/>
    </row>
    <row r="28" spans="1:11" ht="15" customHeight="1">
      <c r="A28" s="4"/>
      <c r="B28" s="4"/>
      <c r="C28" s="12"/>
      <c r="D28" s="42" t="s">
        <v>7</v>
      </c>
      <c r="E28" s="42" t="s">
        <v>8</v>
      </c>
      <c r="F28" s="42" t="s">
        <v>8</v>
      </c>
      <c r="G28" s="42" t="s">
        <v>8</v>
      </c>
      <c r="H28" s="4"/>
      <c r="I28" s="4"/>
      <c r="J28" s="4"/>
      <c r="K28" s="4"/>
    </row>
    <row r="29" spans="1:11" ht="14.1" customHeight="1">
      <c r="A29" s="4"/>
      <c r="B29" s="4"/>
      <c r="C29" s="7" t="s">
        <v>16</v>
      </c>
      <c r="D29" s="43" t="s">
        <v>1034</v>
      </c>
      <c r="E29" s="43" t="s">
        <v>1034</v>
      </c>
      <c r="F29" s="43" t="s">
        <v>1034</v>
      </c>
      <c r="G29" s="43" t="s">
        <v>1034</v>
      </c>
      <c r="H29" s="4"/>
      <c r="I29" s="4"/>
      <c r="J29" s="4"/>
      <c r="K29" s="4"/>
    </row>
    <row r="30" spans="1:11" ht="14.1" customHeight="1">
      <c r="A30" s="4"/>
      <c r="B30" s="4"/>
      <c r="C30" s="7" t="s">
        <v>680</v>
      </c>
      <c r="D30" s="43" t="s">
        <v>1099</v>
      </c>
      <c r="E30" s="43" t="s">
        <v>1098</v>
      </c>
      <c r="F30" s="43" t="s">
        <v>1098</v>
      </c>
      <c r="G30" s="43" t="s">
        <v>1098</v>
      </c>
      <c r="H30" s="4"/>
      <c r="I30" s="4"/>
      <c r="J30" s="4"/>
      <c r="K30" s="4"/>
    </row>
    <row r="31" spans="1:11" ht="14.1" customHeight="1">
      <c r="A31" s="4"/>
      <c r="B31" s="4"/>
      <c r="C31" s="7" t="s">
        <v>676</v>
      </c>
      <c r="D31" s="43" t="s">
        <v>1097</v>
      </c>
      <c r="E31" s="43" t="s">
        <v>1096</v>
      </c>
      <c r="F31" s="43" t="s">
        <v>1096</v>
      </c>
      <c r="G31" s="43" t="s">
        <v>1096</v>
      </c>
      <c r="H31" s="4"/>
      <c r="I31" s="4"/>
      <c r="J31" s="4"/>
      <c r="K31" s="4"/>
    </row>
    <row r="32" spans="1:11" ht="14.1" customHeight="1">
      <c r="A32" s="4"/>
      <c r="B32" s="4"/>
      <c r="C32" s="7" t="s">
        <v>477</v>
      </c>
      <c r="D32" s="43" t="s">
        <v>450</v>
      </c>
      <c r="E32" s="43" t="s">
        <v>474</v>
      </c>
      <c r="F32" s="43" t="s">
        <v>474</v>
      </c>
      <c r="G32" s="43" t="s">
        <v>474</v>
      </c>
      <c r="H32" s="4"/>
      <c r="I32" s="4"/>
      <c r="J32" s="4"/>
      <c r="K32" s="4"/>
    </row>
    <row r="33" spans="1:11" ht="14.1" customHeight="1">
      <c r="A33" s="4"/>
      <c r="B33" s="4"/>
      <c r="C33" s="7" t="s">
        <v>476</v>
      </c>
      <c r="D33" s="43" t="s">
        <v>450</v>
      </c>
      <c r="E33" s="43" t="s">
        <v>1095</v>
      </c>
      <c r="F33" s="43" t="s">
        <v>474</v>
      </c>
      <c r="G33" s="43" t="s">
        <v>474</v>
      </c>
      <c r="H33" s="4"/>
      <c r="I33" s="4"/>
      <c r="J33" s="4"/>
      <c r="K33" s="4"/>
    </row>
    <row r="34" spans="1:11" ht="14.1" customHeight="1">
      <c r="A34" s="4"/>
      <c r="B34" s="4"/>
      <c r="C34" s="7" t="s">
        <v>22</v>
      </c>
      <c r="D34" s="43" t="s">
        <v>450</v>
      </c>
      <c r="E34" s="43" t="s">
        <v>1095</v>
      </c>
      <c r="F34" s="43" t="s">
        <v>474</v>
      </c>
      <c r="G34" s="43" t="s">
        <v>474</v>
      </c>
      <c r="H34" s="4"/>
      <c r="I34" s="4"/>
      <c r="J34" s="4"/>
      <c r="K34" s="4"/>
    </row>
    <row r="35" spans="1:11" ht="14.1" customHeight="1">
      <c r="A35" s="4"/>
      <c r="B35" s="4"/>
      <c r="C35" s="823" t="s">
        <v>473</v>
      </c>
      <c r="D35" s="824"/>
      <c r="E35" s="824"/>
      <c r="F35" s="824"/>
      <c r="G35" s="824"/>
      <c r="H35" s="4"/>
      <c r="I35" s="4"/>
      <c r="J35" s="4"/>
      <c r="K35" s="4"/>
    </row>
    <row r="36" spans="1:11" ht="14.1" customHeight="1">
      <c r="A36" s="4"/>
      <c r="B36" s="4"/>
      <c r="C36" s="13"/>
      <c r="D36" s="41">
        <v>2021</v>
      </c>
      <c r="E36" s="41">
        <v>2022</v>
      </c>
      <c r="F36" s="41">
        <v>2023</v>
      </c>
      <c r="G36" s="41">
        <v>2024</v>
      </c>
      <c r="H36" s="4"/>
      <c r="I36" s="4"/>
      <c r="J36" s="4"/>
      <c r="K36" s="4"/>
    </row>
    <row r="37" spans="1:11" ht="14.1" customHeight="1">
      <c r="A37" s="4"/>
      <c r="B37" s="4"/>
      <c r="C37" s="12"/>
      <c r="D37" s="42" t="s">
        <v>7</v>
      </c>
      <c r="E37" s="42" t="s">
        <v>8</v>
      </c>
      <c r="F37" s="42" t="s">
        <v>8</v>
      </c>
      <c r="G37" s="42" t="s">
        <v>8</v>
      </c>
      <c r="H37" s="4"/>
      <c r="I37" s="4"/>
      <c r="J37" s="4"/>
      <c r="K37" s="4"/>
    </row>
    <row r="38" spans="1:11" ht="14.1" customHeight="1">
      <c r="A38" s="4"/>
      <c r="B38" s="4"/>
      <c r="C38" s="11" t="s">
        <v>470</v>
      </c>
      <c r="D38" s="38">
        <v>30000000</v>
      </c>
      <c r="E38" s="38">
        <v>30000000</v>
      </c>
      <c r="F38" s="38">
        <v>30000000</v>
      </c>
      <c r="G38" s="38">
        <v>30000000</v>
      </c>
      <c r="H38" s="4"/>
      <c r="I38" s="4"/>
      <c r="J38" s="4"/>
      <c r="K38" s="4"/>
    </row>
    <row r="39" spans="1:11" ht="14.1" customHeight="1">
      <c r="A39" s="4"/>
      <c r="B39" s="4"/>
      <c r="C39" s="11" t="s">
        <v>459</v>
      </c>
      <c r="D39" s="38">
        <v>30000000</v>
      </c>
      <c r="E39" s="38">
        <v>30000000</v>
      </c>
      <c r="F39" s="38">
        <v>30000000</v>
      </c>
      <c r="G39" s="38">
        <v>30000000</v>
      </c>
      <c r="H39" s="4"/>
      <c r="I39" s="4"/>
      <c r="J39" s="4"/>
      <c r="K39" s="4"/>
    </row>
    <row r="40" spans="1:11" ht="14.1" customHeight="1">
      <c r="A40" s="4"/>
      <c r="B40" s="4"/>
      <c r="C40" s="11" t="s">
        <v>463</v>
      </c>
      <c r="D40" s="38">
        <v>0</v>
      </c>
      <c r="E40" s="38">
        <v>0</v>
      </c>
      <c r="F40" s="38">
        <v>0</v>
      </c>
      <c r="G40" s="38">
        <v>0</v>
      </c>
      <c r="H40" s="4"/>
      <c r="I40" s="4"/>
      <c r="J40" s="4"/>
      <c r="K40" s="4"/>
    </row>
    <row r="41" spans="1:11" ht="14.1" customHeight="1">
      <c r="A41" s="4"/>
      <c r="B41" s="4"/>
      <c r="C41" s="11" t="s">
        <v>469</v>
      </c>
      <c r="D41" s="38">
        <v>4500000</v>
      </c>
      <c r="E41" s="38">
        <v>4500000</v>
      </c>
      <c r="F41" s="38">
        <v>4500000</v>
      </c>
      <c r="G41" s="38">
        <v>4500000</v>
      </c>
      <c r="H41" s="4"/>
      <c r="I41" s="4"/>
      <c r="J41" s="4"/>
      <c r="K41" s="4"/>
    </row>
    <row r="42" spans="1:11" ht="14.1" customHeight="1">
      <c r="A42" s="4"/>
      <c r="B42" s="4"/>
      <c r="C42" s="11" t="s">
        <v>459</v>
      </c>
      <c r="D42" s="38">
        <v>4500000</v>
      </c>
      <c r="E42" s="38">
        <v>4500000</v>
      </c>
      <c r="F42" s="38">
        <v>4500000</v>
      </c>
      <c r="G42" s="38">
        <v>4500000</v>
      </c>
      <c r="H42" s="4"/>
      <c r="I42" s="4"/>
      <c r="J42" s="4"/>
      <c r="K42" s="4"/>
    </row>
    <row r="43" spans="1:11" ht="14.1" customHeight="1">
      <c r="A43" s="4"/>
      <c r="B43" s="4"/>
      <c r="C43" s="11" t="s">
        <v>463</v>
      </c>
      <c r="D43" s="38">
        <v>0</v>
      </c>
      <c r="E43" s="38">
        <v>0</v>
      </c>
      <c r="F43" s="38">
        <v>0</v>
      </c>
      <c r="G43" s="38">
        <v>0</v>
      </c>
      <c r="H43" s="4"/>
      <c r="I43" s="4"/>
      <c r="J43" s="4"/>
      <c r="K43" s="4"/>
    </row>
    <row r="44" spans="1:11" ht="14.1" customHeight="1">
      <c r="A44" s="4"/>
      <c r="B44" s="4"/>
      <c r="C44" s="11" t="s">
        <v>468</v>
      </c>
      <c r="D44" s="38">
        <v>30050000</v>
      </c>
      <c r="E44" s="38">
        <v>10000000</v>
      </c>
      <c r="F44" s="38">
        <v>10000000</v>
      </c>
      <c r="G44" s="38">
        <v>10000000</v>
      </c>
      <c r="H44" s="4"/>
      <c r="I44" s="4"/>
      <c r="J44" s="4"/>
      <c r="K44" s="4"/>
    </row>
    <row r="45" spans="1:11" ht="14.1" customHeight="1">
      <c r="A45" s="4"/>
      <c r="B45" s="4"/>
      <c r="C45" s="11" t="s">
        <v>459</v>
      </c>
      <c r="D45" s="38">
        <v>30050000</v>
      </c>
      <c r="E45" s="38">
        <v>10000000</v>
      </c>
      <c r="F45" s="38">
        <v>10000000</v>
      </c>
      <c r="G45" s="38">
        <v>10000000</v>
      </c>
      <c r="H45" s="4"/>
      <c r="I45" s="4"/>
      <c r="J45" s="4"/>
      <c r="K45" s="4"/>
    </row>
    <row r="46" spans="1:11" ht="14.1" customHeight="1">
      <c r="A46" s="4"/>
      <c r="B46" s="4"/>
      <c r="C46" s="11" t="s">
        <v>463</v>
      </c>
      <c r="D46" s="38">
        <v>0</v>
      </c>
      <c r="E46" s="38">
        <v>0</v>
      </c>
      <c r="F46" s="38">
        <v>0</v>
      </c>
      <c r="G46" s="38">
        <v>0</v>
      </c>
      <c r="H46" s="4"/>
      <c r="I46" s="4"/>
      <c r="J46" s="4"/>
      <c r="K46" s="4"/>
    </row>
    <row r="47" spans="1:11" ht="14.1" customHeight="1">
      <c r="A47" s="4"/>
      <c r="B47" s="4"/>
      <c r="C47" s="11" t="s">
        <v>467</v>
      </c>
      <c r="D47" s="38">
        <v>0</v>
      </c>
      <c r="E47" s="38">
        <v>0</v>
      </c>
      <c r="F47" s="38">
        <v>0</v>
      </c>
      <c r="G47" s="38">
        <v>0</v>
      </c>
      <c r="H47" s="4"/>
      <c r="I47" s="4"/>
      <c r="J47" s="4"/>
      <c r="K47" s="4"/>
    </row>
    <row r="48" spans="1:11" ht="14.1" customHeight="1">
      <c r="A48" s="4"/>
      <c r="B48" s="4"/>
      <c r="C48" s="11" t="s">
        <v>459</v>
      </c>
      <c r="D48" s="38">
        <v>0</v>
      </c>
      <c r="E48" s="38">
        <v>0</v>
      </c>
      <c r="F48" s="38">
        <v>0</v>
      </c>
      <c r="G48" s="38">
        <v>0</v>
      </c>
      <c r="H48" s="4"/>
      <c r="I48" s="4"/>
      <c r="J48" s="4"/>
      <c r="K48" s="4"/>
    </row>
    <row r="49" spans="1:11" ht="14.1" customHeight="1">
      <c r="A49" s="4"/>
      <c r="B49" s="4"/>
      <c r="C49" s="11" t="s">
        <v>463</v>
      </c>
      <c r="D49" s="38">
        <v>0</v>
      </c>
      <c r="E49" s="38">
        <v>0</v>
      </c>
      <c r="F49" s="38">
        <v>0</v>
      </c>
      <c r="G49" s="38">
        <v>0</v>
      </c>
      <c r="H49" s="4"/>
      <c r="I49" s="4"/>
      <c r="J49" s="4"/>
      <c r="K49" s="4"/>
    </row>
    <row r="50" spans="1:11" ht="14.1" customHeight="1">
      <c r="A50" s="4"/>
      <c r="B50" s="4"/>
      <c r="C50" s="11" t="s">
        <v>472</v>
      </c>
      <c r="D50" s="38">
        <v>0</v>
      </c>
      <c r="E50" s="38">
        <v>0</v>
      </c>
      <c r="F50" s="38">
        <v>0</v>
      </c>
      <c r="G50" s="38">
        <v>0</v>
      </c>
      <c r="H50" s="4"/>
      <c r="I50" s="4"/>
      <c r="J50" s="4"/>
      <c r="K50" s="4"/>
    </row>
    <row r="51" spans="1:11" ht="14.1" customHeight="1">
      <c r="A51" s="4"/>
      <c r="B51" s="4"/>
      <c r="C51" s="11" t="s">
        <v>459</v>
      </c>
      <c r="D51" s="38">
        <v>0</v>
      </c>
      <c r="E51" s="38">
        <v>0</v>
      </c>
      <c r="F51" s="38">
        <v>0</v>
      </c>
      <c r="G51" s="38">
        <v>0</v>
      </c>
      <c r="H51" s="4"/>
      <c r="I51" s="4"/>
      <c r="J51" s="4"/>
      <c r="K51" s="4"/>
    </row>
    <row r="52" spans="1:11" ht="14.1" customHeight="1">
      <c r="A52" s="4"/>
      <c r="B52" s="4"/>
      <c r="C52" s="11" t="s">
        <v>463</v>
      </c>
      <c r="D52" s="38">
        <v>0</v>
      </c>
      <c r="E52" s="38">
        <v>0</v>
      </c>
      <c r="F52" s="38">
        <v>0</v>
      </c>
      <c r="G52" s="38">
        <v>0</v>
      </c>
      <c r="H52" s="4"/>
      <c r="I52" s="4"/>
      <c r="J52" s="4"/>
      <c r="K52" s="4"/>
    </row>
    <row r="53" spans="1:11" ht="14.1" customHeight="1">
      <c r="A53" s="4"/>
      <c r="B53" s="4"/>
      <c r="C53" s="11" t="s">
        <v>465</v>
      </c>
      <c r="D53" s="38">
        <v>0</v>
      </c>
      <c r="E53" s="38">
        <v>0</v>
      </c>
      <c r="F53" s="38">
        <v>0</v>
      </c>
      <c r="G53" s="38">
        <v>0</v>
      </c>
      <c r="H53" s="4"/>
      <c r="I53" s="4"/>
      <c r="J53" s="4"/>
      <c r="K53" s="4"/>
    </row>
    <row r="54" spans="1:11" ht="14.1" customHeight="1">
      <c r="A54" s="4"/>
      <c r="B54" s="4"/>
      <c r="C54" s="11" t="s">
        <v>459</v>
      </c>
      <c r="D54" s="38">
        <v>0</v>
      </c>
      <c r="E54" s="38">
        <v>0</v>
      </c>
      <c r="F54" s="38">
        <v>0</v>
      </c>
      <c r="G54" s="38">
        <v>0</v>
      </c>
      <c r="H54" s="4"/>
      <c r="I54" s="4"/>
      <c r="J54" s="4"/>
      <c r="K54" s="4"/>
    </row>
    <row r="55" spans="1:11" ht="14.1" customHeight="1">
      <c r="A55" s="4"/>
      <c r="B55" s="4"/>
      <c r="C55" s="11" t="s">
        <v>463</v>
      </c>
      <c r="D55" s="38">
        <v>0</v>
      </c>
      <c r="E55" s="38">
        <v>0</v>
      </c>
      <c r="F55" s="38">
        <v>0</v>
      </c>
      <c r="G55" s="38">
        <v>0</v>
      </c>
      <c r="H55" s="4"/>
      <c r="I55" s="4"/>
      <c r="J55" s="4"/>
      <c r="K55" s="4"/>
    </row>
    <row r="56" spans="1:11" ht="14.1" customHeight="1">
      <c r="A56" s="4"/>
      <c r="B56" s="4"/>
      <c r="C56" s="11" t="s">
        <v>464</v>
      </c>
      <c r="D56" s="38">
        <v>30134340</v>
      </c>
      <c r="E56" s="38">
        <v>30000000</v>
      </c>
      <c r="F56" s="38">
        <v>30000000</v>
      </c>
      <c r="G56" s="38">
        <v>30000000</v>
      </c>
      <c r="H56" s="4"/>
      <c r="I56" s="4"/>
      <c r="J56" s="4"/>
      <c r="K56" s="4"/>
    </row>
    <row r="57" spans="1:11" ht="14.1" customHeight="1">
      <c r="A57" s="4"/>
      <c r="B57" s="4"/>
      <c r="C57" s="11" t="s">
        <v>459</v>
      </c>
      <c r="D57" s="38">
        <v>30134340</v>
      </c>
      <c r="E57" s="38">
        <v>30000000</v>
      </c>
      <c r="F57" s="38">
        <v>30000000</v>
      </c>
      <c r="G57" s="38">
        <v>30000000</v>
      </c>
      <c r="H57" s="4"/>
      <c r="I57" s="4"/>
      <c r="J57" s="4"/>
      <c r="K57" s="4"/>
    </row>
    <row r="58" spans="1:11" ht="14.1" customHeight="1">
      <c r="A58" s="4"/>
      <c r="B58" s="4"/>
      <c r="C58" s="11" t="s">
        <v>463</v>
      </c>
      <c r="D58" s="38">
        <v>0</v>
      </c>
      <c r="E58" s="38">
        <v>0</v>
      </c>
      <c r="F58" s="38">
        <v>0</v>
      </c>
      <c r="G58" s="38">
        <v>0</v>
      </c>
      <c r="H58" s="4"/>
      <c r="I58" s="4"/>
      <c r="J58" s="4"/>
      <c r="K58" s="4"/>
    </row>
    <row r="59" spans="1:11" ht="14.1" customHeight="1">
      <c r="A59" s="4"/>
      <c r="B59" s="4"/>
      <c r="C59" s="11" t="s">
        <v>462</v>
      </c>
      <c r="D59" s="38">
        <v>0</v>
      </c>
      <c r="E59" s="38">
        <v>0</v>
      </c>
      <c r="F59" s="38">
        <v>0</v>
      </c>
      <c r="G59" s="38">
        <v>0</v>
      </c>
      <c r="H59" s="4"/>
      <c r="I59" s="4"/>
      <c r="J59" s="4"/>
      <c r="K59" s="4"/>
    </row>
    <row r="60" spans="1:11" ht="14.1" customHeight="1">
      <c r="A60" s="4"/>
      <c r="B60" s="4"/>
      <c r="C60" s="11" t="s">
        <v>459</v>
      </c>
      <c r="D60" s="38">
        <v>0</v>
      </c>
      <c r="E60" s="38">
        <v>0</v>
      </c>
      <c r="F60" s="38">
        <v>0</v>
      </c>
      <c r="G60" s="38">
        <v>0</v>
      </c>
      <c r="H60" s="4"/>
      <c r="I60" s="4"/>
      <c r="J60" s="4"/>
      <c r="K60" s="4"/>
    </row>
    <row r="61" spans="1:11" ht="14.1" customHeight="1">
      <c r="A61" s="4"/>
      <c r="B61" s="4"/>
      <c r="C61" s="11" t="s">
        <v>458</v>
      </c>
      <c r="D61" s="38">
        <v>0</v>
      </c>
      <c r="E61" s="38">
        <v>0</v>
      </c>
      <c r="F61" s="38">
        <v>0</v>
      </c>
      <c r="G61" s="38">
        <v>0</v>
      </c>
      <c r="H61" s="4"/>
      <c r="I61" s="4"/>
      <c r="J61" s="4"/>
      <c r="K61" s="4"/>
    </row>
    <row r="62" spans="1:11" ht="14.1" customHeight="1">
      <c r="A62" s="4"/>
      <c r="B62" s="4"/>
      <c r="C62" s="11" t="s">
        <v>457</v>
      </c>
      <c r="D62" s="38">
        <v>0</v>
      </c>
      <c r="E62" s="38">
        <v>0</v>
      </c>
      <c r="F62" s="38">
        <v>0</v>
      </c>
      <c r="G62" s="38">
        <v>0</v>
      </c>
      <c r="H62" s="4"/>
      <c r="I62" s="4"/>
      <c r="J62" s="4"/>
      <c r="K62" s="4"/>
    </row>
    <row r="63" spans="1:11" ht="14.1" customHeight="1">
      <c r="A63" s="4"/>
      <c r="B63" s="4"/>
      <c r="C63" s="11" t="s">
        <v>456</v>
      </c>
      <c r="D63" s="38">
        <v>0</v>
      </c>
      <c r="E63" s="38">
        <v>0</v>
      </c>
      <c r="F63" s="38">
        <v>0</v>
      </c>
      <c r="G63" s="38">
        <v>0</v>
      </c>
      <c r="H63" s="4"/>
      <c r="I63" s="4"/>
      <c r="J63" s="4"/>
      <c r="K63" s="4"/>
    </row>
    <row r="64" spans="1:11" ht="14.1" customHeight="1">
      <c r="A64" s="4"/>
      <c r="B64" s="4"/>
      <c r="C64" s="11" t="s">
        <v>455</v>
      </c>
      <c r="D64" s="38">
        <v>0</v>
      </c>
      <c r="E64" s="38">
        <v>0</v>
      </c>
      <c r="F64" s="38">
        <v>0</v>
      </c>
      <c r="G64" s="38">
        <v>0</v>
      </c>
      <c r="H64" s="4"/>
      <c r="I64" s="4"/>
      <c r="J64" s="4"/>
      <c r="K64" s="4"/>
    </row>
    <row r="65" spans="1:11" ht="14.1" customHeight="1">
      <c r="A65" s="4"/>
      <c r="B65" s="4"/>
      <c r="C65" s="11" t="s">
        <v>461</v>
      </c>
      <c r="D65" s="38">
        <v>0</v>
      </c>
      <c r="E65" s="38">
        <v>0</v>
      </c>
      <c r="F65" s="38">
        <v>0</v>
      </c>
      <c r="G65" s="38">
        <v>0</v>
      </c>
      <c r="H65" s="4"/>
      <c r="I65" s="4"/>
      <c r="J65" s="4"/>
      <c r="K65" s="4"/>
    </row>
    <row r="66" spans="1:11" ht="14.1" customHeight="1">
      <c r="A66" s="4"/>
      <c r="B66" s="4"/>
      <c r="C66" s="11" t="s">
        <v>459</v>
      </c>
      <c r="D66" s="38">
        <v>0</v>
      </c>
      <c r="E66" s="38">
        <v>0</v>
      </c>
      <c r="F66" s="38">
        <v>0</v>
      </c>
      <c r="G66" s="38">
        <v>0</v>
      </c>
      <c r="H66" s="4"/>
      <c r="I66" s="4"/>
      <c r="J66" s="4"/>
      <c r="K66" s="4"/>
    </row>
    <row r="67" spans="1:11" ht="14.1" customHeight="1">
      <c r="A67" s="4"/>
      <c r="B67" s="4"/>
      <c r="C67" s="11" t="s">
        <v>458</v>
      </c>
      <c r="D67" s="38">
        <v>0</v>
      </c>
      <c r="E67" s="38">
        <v>0</v>
      </c>
      <c r="F67" s="38">
        <v>0</v>
      </c>
      <c r="G67" s="38">
        <v>0</v>
      </c>
      <c r="H67" s="4"/>
      <c r="I67" s="4"/>
      <c r="J67" s="4"/>
      <c r="K67" s="4"/>
    </row>
    <row r="68" spans="1:11" ht="14.1" customHeight="1">
      <c r="A68" s="4"/>
      <c r="B68" s="4"/>
      <c r="C68" s="11" t="s">
        <v>457</v>
      </c>
      <c r="D68" s="38">
        <v>0</v>
      </c>
      <c r="E68" s="38">
        <v>0</v>
      </c>
      <c r="F68" s="38">
        <v>0</v>
      </c>
      <c r="G68" s="38">
        <v>0</v>
      </c>
      <c r="H68" s="4"/>
      <c r="I68" s="4"/>
      <c r="J68" s="4"/>
      <c r="K68" s="4"/>
    </row>
    <row r="69" spans="1:11" ht="14.1" customHeight="1">
      <c r="A69" s="4"/>
      <c r="B69" s="4"/>
      <c r="C69" s="11" t="s">
        <v>456</v>
      </c>
      <c r="D69" s="38">
        <v>0</v>
      </c>
      <c r="E69" s="38">
        <v>0</v>
      </c>
      <c r="F69" s="38">
        <v>0</v>
      </c>
      <c r="G69" s="38">
        <v>0</v>
      </c>
      <c r="H69" s="4"/>
      <c r="I69" s="4"/>
      <c r="J69" s="4"/>
      <c r="K69" s="4"/>
    </row>
    <row r="70" spans="1:11" ht="14.1" customHeight="1">
      <c r="A70" s="4"/>
      <c r="B70" s="4"/>
      <c r="C70" s="11" t="s">
        <v>455</v>
      </c>
      <c r="D70" s="38">
        <v>0</v>
      </c>
      <c r="E70" s="38">
        <v>0</v>
      </c>
      <c r="F70" s="38">
        <v>0</v>
      </c>
      <c r="G70" s="38">
        <v>0</v>
      </c>
      <c r="H70" s="4"/>
      <c r="I70" s="4"/>
      <c r="J70" s="4"/>
      <c r="K70" s="4"/>
    </row>
    <row r="71" spans="1:11" ht="14.1" customHeight="1">
      <c r="A71" s="4"/>
      <c r="B71" s="4"/>
      <c r="C71" s="11" t="s">
        <v>460</v>
      </c>
      <c r="D71" s="38">
        <v>0</v>
      </c>
      <c r="E71" s="38">
        <v>0</v>
      </c>
      <c r="F71" s="38">
        <v>0</v>
      </c>
      <c r="G71" s="38">
        <v>0</v>
      </c>
      <c r="H71" s="4"/>
      <c r="I71" s="4"/>
      <c r="J71" s="4"/>
      <c r="K71" s="4"/>
    </row>
    <row r="72" spans="1:11" ht="14.1" customHeight="1">
      <c r="A72" s="4"/>
      <c r="B72" s="4"/>
      <c r="C72" s="11" t="s">
        <v>459</v>
      </c>
      <c r="D72" s="38">
        <v>0</v>
      </c>
      <c r="E72" s="38">
        <v>0</v>
      </c>
      <c r="F72" s="38">
        <v>0</v>
      </c>
      <c r="G72" s="38">
        <v>0</v>
      </c>
      <c r="H72" s="4"/>
      <c r="I72" s="4"/>
      <c r="J72" s="4"/>
      <c r="K72" s="4"/>
    </row>
    <row r="73" spans="1:11" ht="14.1" customHeight="1">
      <c r="A73" s="4"/>
      <c r="B73" s="4"/>
      <c r="C73" s="11" t="s">
        <v>458</v>
      </c>
      <c r="D73" s="38">
        <v>0</v>
      </c>
      <c r="E73" s="38">
        <v>0</v>
      </c>
      <c r="F73" s="38">
        <v>0</v>
      </c>
      <c r="G73" s="38">
        <v>0</v>
      </c>
      <c r="H73" s="4"/>
      <c r="I73" s="4"/>
      <c r="J73" s="4"/>
      <c r="K73" s="4"/>
    </row>
    <row r="74" spans="1:11" ht="14.1" customHeight="1">
      <c r="A74" s="4"/>
      <c r="B74" s="4"/>
      <c r="C74" s="11" t="s">
        <v>457</v>
      </c>
      <c r="D74" s="38">
        <v>0</v>
      </c>
      <c r="E74" s="38">
        <v>0</v>
      </c>
      <c r="F74" s="38">
        <v>0</v>
      </c>
      <c r="G74" s="38">
        <v>0</v>
      </c>
      <c r="H74" s="4"/>
      <c r="I74" s="4"/>
      <c r="J74" s="4"/>
      <c r="K74" s="4"/>
    </row>
    <row r="75" spans="1:11" ht="14.1" customHeight="1">
      <c r="A75" s="4"/>
      <c r="B75" s="4"/>
      <c r="C75" s="11" t="s">
        <v>456</v>
      </c>
      <c r="D75" s="38">
        <v>0</v>
      </c>
      <c r="E75" s="38">
        <v>0</v>
      </c>
      <c r="F75" s="38">
        <v>0</v>
      </c>
      <c r="G75" s="38">
        <v>0</v>
      </c>
      <c r="H75" s="4"/>
      <c r="I75" s="4"/>
      <c r="J75" s="4"/>
      <c r="K75" s="4"/>
    </row>
    <row r="76" spans="1:11" ht="14.1" customHeight="1">
      <c r="A76" s="4"/>
      <c r="B76" s="4"/>
      <c r="C76" s="11" t="s">
        <v>455</v>
      </c>
      <c r="D76" s="38">
        <v>0</v>
      </c>
      <c r="E76" s="38">
        <v>0</v>
      </c>
      <c r="F76" s="38">
        <v>0</v>
      </c>
      <c r="G76" s="38">
        <v>0</v>
      </c>
      <c r="H76" s="4"/>
      <c r="I76" s="4"/>
      <c r="J76" s="4"/>
      <c r="K76" s="4"/>
    </row>
    <row r="77" spans="1:11" ht="14.1" customHeight="1">
      <c r="A77" s="4"/>
      <c r="B77" s="4"/>
      <c r="C77" s="11" t="s">
        <v>454</v>
      </c>
      <c r="D77" s="38">
        <v>0</v>
      </c>
      <c r="E77" s="38">
        <v>0</v>
      </c>
      <c r="F77" s="38">
        <v>0</v>
      </c>
      <c r="G77" s="38">
        <v>0</v>
      </c>
      <c r="H77" s="4"/>
      <c r="I77" s="4"/>
      <c r="J77" s="4"/>
      <c r="K77" s="4"/>
    </row>
    <row r="78" spans="1:11" ht="14.1" customHeight="1">
      <c r="A78" s="4"/>
      <c r="B78" s="4"/>
      <c r="C78" s="11" t="s">
        <v>453</v>
      </c>
      <c r="D78" s="38">
        <v>0</v>
      </c>
      <c r="E78" s="38">
        <v>0</v>
      </c>
      <c r="F78" s="38">
        <v>0</v>
      </c>
      <c r="G78" s="38">
        <v>0</v>
      </c>
      <c r="H78" s="4"/>
      <c r="I78" s="4"/>
      <c r="J78" s="4"/>
      <c r="K78" s="4"/>
    </row>
    <row r="79" spans="1:11" ht="14.1" customHeight="1">
      <c r="A79" s="4"/>
      <c r="B79" s="4"/>
      <c r="C79" s="10" t="s">
        <v>165</v>
      </c>
      <c r="D79" s="38">
        <v>94684340</v>
      </c>
      <c r="E79" s="38">
        <v>74500000</v>
      </c>
      <c r="F79" s="38">
        <v>74500000</v>
      </c>
      <c r="G79" s="38">
        <v>74500000</v>
      </c>
      <c r="H79" s="4"/>
      <c r="I79" s="4"/>
      <c r="J79" s="4"/>
      <c r="K79" s="4"/>
    </row>
    <row r="80" spans="1:11" ht="30.95" customHeight="1">
      <c r="A80" s="4"/>
      <c r="B80" s="4"/>
      <c r="C80" s="14" t="s">
        <v>484</v>
      </c>
      <c r="D80" s="825" t="s">
        <v>1139</v>
      </c>
      <c r="E80" s="826"/>
      <c r="F80" s="826"/>
      <c r="G80" s="826"/>
      <c r="H80" s="4"/>
      <c r="I80" s="4"/>
      <c r="J80" s="4"/>
      <c r="K80" s="4"/>
    </row>
    <row r="81" spans="1:11" ht="30.95" customHeight="1">
      <c r="A81" s="4"/>
      <c r="B81" s="4"/>
      <c r="C81" s="35" t="s">
        <v>482</v>
      </c>
      <c r="D81" s="821" t="s">
        <v>1799</v>
      </c>
      <c r="E81" s="822"/>
      <c r="F81" s="822"/>
      <c r="G81" s="822"/>
      <c r="H81" s="4"/>
      <c r="I81" s="4"/>
      <c r="J81" s="4"/>
      <c r="K81" s="4"/>
    </row>
    <row r="82" spans="1:11" ht="30.95" customHeight="1">
      <c r="A82" s="4"/>
      <c r="B82" s="4"/>
      <c r="C82" s="35" t="s">
        <v>15</v>
      </c>
      <c r="D82" s="821" t="s">
        <v>1138</v>
      </c>
      <c r="E82" s="822"/>
      <c r="F82" s="822"/>
      <c r="G82" s="822"/>
      <c r="H82" s="4"/>
      <c r="I82" s="4"/>
      <c r="J82" s="4"/>
      <c r="K82" s="4"/>
    </row>
    <row r="83" spans="1:11" ht="15" customHeight="1">
      <c r="A83" s="4"/>
      <c r="B83" s="4"/>
      <c r="C83" s="13"/>
      <c r="D83" s="41">
        <v>2021</v>
      </c>
      <c r="E83" s="41">
        <v>2022</v>
      </c>
      <c r="F83" s="41">
        <v>2023</v>
      </c>
      <c r="G83" s="41">
        <v>2024</v>
      </c>
      <c r="H83" s="4"/>
      <c r="I83" s="4"/>
      <c r="J83" s="4"/>
      <c r="K83" s="4"/>
    </row>
    <row r="84" spans="1:11" ht="15" customHeight="1">
      <c r="A84" s="4"/>
      <c r="B84" s="4"/>
      <c r="C84" s="12"/>
      <c r="D84" s="42" t="s">
        <v>7</v>
      </c>
      <c r="E84" s="42" t="s">
        <v>8</v>
      </c>
      <c r="F84" s="42" t="s">
        <v>8</v>
      </c>
      <c r="G84" s="42" t="s">
        <v>8</v>
      </c>
      <c r="H84" s="4"/>
      <c r="I84" s="4"/>
      <c r="J84" s="4"/>
      <c r="K84" s="4"/>
    </row>
    <row r="85" spans="1:11" ht="14.1" customHeight="1">
      <c r="A85" s="4"/>
      <c r="B85" s="4"/>
      <c r="C85" s="7" t="s">
        <v>16</v>
      </c>
      <c r="D85" s="43" t="s">
        <v>876</v>
      </c>
      <c r="E85" s="43" t="s">
        <v>510</v>
      </c>
      <c r="F85" s="43" t="s">
        <v>510</v>
      </c>
      <c r="G85" s="43" t="s">
        <v>510</v>
      </c>
      <c r="H85" s="4"/>
      <c r="I85" s="4"/>
      <c r="J85" s="4"/>
      <c r="K85" s="4"/>
    </row>
    <row r="86" spans="1:11" ht="14.1" customHeight="1">
      <c r="A86" s="4"/>
      <c r="B86" s="4"/>
      <c r="C86" s="7" t="s">
        <v>680</v>
      </c>
      <c r="D86" s="43" t="s">
        <v>1137</v>
      </c>
      <c r="E86" s="43" t="s">
        <v>1136</v>
      </c>
      <c r="F86" s="43" t="s">
        <v>1135</v>
      </c>
      <c r="G86" s="43" t="s">
        <v>1134</v>
      </c>
      <c r="H86" s="4"/>
      <c r="I86" s="4"/>
      <c r="J86" s="4"/>
      <c r="K86" s="4"/>
    </row>
    <row r="87" spans="1:11" ht="14.1" customHeight="1">
      <c r="A87" s="4"/>
      <c r="B87" s="4"/>
      <c r="C87" s="7" t="s">
        <v>676</v>
      </c>
      <c r="D87" s="43" t="s">
        <v>1133</v>
      </c>
      <c r="E87" s="43" t="s">
        <v>1132</v>
      </c>
      <c r="F87" s="43" t="s">
        <v>1131</v>
      </c>
      <c r="G87" s="43" t="s">
        <v>1130</v>
      </c>
      <c r="H87" s="4"/>
      <c r="I87" s="4"/>
      <c r="J87" s="4"/>
      <c r="K87" s="4"/>
    </row>
    <row r="88" spans="1:11" ht="14.1" customHeight="1">
      <c r="A88" s="4"/>
      <c r="B88" s="4"/>
      <c r="C88" s="7" t="s">
        <v>477</v>
      </c>
      <c r="D88" s="43" t="s">
        <v>450</v>
      </c>
      <c r="E88" s="43" t="s">
        <v>1129</v>
      </c>
      <c r="F88" s="43" t="s">
        <v>474</v>
      </c>
      <c r="G88" s="43" t="s">
        <v>474</v>
      </c>
      <c r="H88" s="4"/>
      <c r="I88" s="4"/>
      <c r="J88" s="4"/>
      <c r="K88" s="4"/>
    </row>
    <row r="89" spans="1:11" ht="14.1" customHeight="1">
      <c r="A89" s="4"/>
      <c r="B89" s="4"/>
      <c r="C89" s="7" t="s">
        <v>476</v>
      </c>
      <c r="D89" s="43" t="s">
        <v>450</v>
      </c>
      <c r="E89" s="43" t="s">
        <v>1128</v>
      </c>
      <c r="F89" s="43" t="s">
        <v>1126</v>
      </c>
      <c r="G89" s="43" t="s">
        <v>1125</v>
      </c>
      <c r="H89" s="4"/>
      <c r="I89" s="4"/>
      <c r="J89" s="4"/>
      <c r="K89" s="4"/>
    </row>
    <row r="90" spans="1:11" ht="14.1" customHeight="1">
      <c r="A90" s="4"/>
      <c r="B90" s="4"/>
      <c r="C90" s="7" t="s">
        <v>22</v>
      </c>
      <c r="D90" s="43" t="s">
        <v>450</v>
      </c>
      <c r="E90" s="43" t="s">
        <v>1127</v>
      </c>
      <c r="F90" s="43" t="s">
        <v>1126</v>
      </c>
      <c r="G90" s="43" t="s">
        <v>1125</v>
      </c>
      <c r="H90" s="4"/>
      <c r="I90" s="4"/>
      <c r="J90" s="4"/>
      <c r="K90" s="4"/>
    </row>
    <row r="91" spans="1:11" ht="14.1" customHeight="1">
      <c r="A91" s="4"/>
      <c r="B91" s="4"/>
      <c r="C91" s="823" t="s">
        <v>473</v>
      </c>
      <c r="D91" s="824"/>
      <c r="E91" s="824"/>
      <c r="F91" s="824"/>
      <c r="G91" s="824"/>
      <c r="H91" s="4"/>
      <c r="I91" s="4"/>
      <c r="J91" s="4"/>
      <c r="K91" s="4"/>
    </row>
    <row r="92" spans="1:11" ht="14.1" customHeight="1">
      <c r="A92" s="4"/>
      <c r="B92" s="4"/>
      <c r="C92" s="13"/>
      <c r="D92" s="41">
        <v>2021</v>
      </c>
      <c r="E92" s="41">
        <v>2022</v>
      </c>
      <c r="F92" s="41">
        <v>2023</v>
      </c>
      <c r="G92" s="41">
        <v>2024</v>
      </c>
      <c r="H92" s="4"/>
      <c r="I92" s="4"/>
      <c r="J92" s="4"/>
      <c r="K92" s="4"/>
    </row>
    <row r="93" spans="1:11" ht="14.1" customHeight="1">
      <c r="A93" s="4"/>
      <c r="B93" s="4"/>
      <c r="C93" s="12"/>
      <c r="D93" s="42" t="s">
        <v>7</v>
      </c>
      <c r="E93" s="42" t="s">
        <v>8</v>
      </c>
      <c r="F93" s="42" t="s">
        <v>8</v>
      </c>
      <c r="G93" s="42" t="s">
        <v>8</v>
      </c>
      <c r="H93" s="4"/>
      <c r="I93" s="4"/>
      <c r="J93" s="4"/>
      <c r="K93" s="4"/>
    </row>
    <row r="94" spans="1:11" ht="14.1" customHeight="1">
      <c r="A94" s="4"/>
      <c r="B94" s="4"/>
      <c r="C94" s="11" t="s">
        <v>470</v>
      </c>
      <c r="D94" s="38">
        <v>0</v>
      </c>
      <c r="E94" s="38">
        <v>0</v>
      </c>
      <c r="F94" s="38">
        <v>0</v>
      </c>
      <c r="G94" s="38">
        <v>0</v>
      </c>
      <c r="H94" s="4"/>
      <c r="I94" s="4"/>
      <c r="J94" s="4"/>
      <c r="K94" s="4"/>
    </row>
    <row r="95" spans="1:11" ht="14.1" customHeight="1">
      <c r="A95" s="4"/>
      <c r="B95" s="4"/>
      <c r="C95" s="11" t="s">
        <v>459</v>
      </c>
      <c r="D95" s="38">
        <v>0</v>
      </c>
      <c r="E95" s="38">
        <v>0</v>
      </c>
      <c r="F95" s="38">
        <v>0</v>
      </c>
      <c r="G95" s="38">
        <v>0</v>
      </c>
      <c r="H95" s="4"/>
      <c r="I95" s="4"/>
      <c r="J95" s="4"/>
      <c r="K95" s="4"/>
    </row>
    <row r="96" spans="1:11" ht="14.1" customHeight="1">
      <c r="A96" s="4"/>
      <c r="B96" s="4"/>
      <c r="C96" s="11" t="s">
        <v>463</v>
      </c>
      <c r="D96" s="38">
        <v>0</v>
      </c>
      <c r="E96" s="38">
        <v>0</v>
      </c>
      <c r="F96" s="38">
        <v>0</v>
      </c>
      <c r="G96" s="38">
        <v>0</v>
      </c>
      <c r="H96" s="4"/>
      <c r="I96" s="4"/>
      <c r="J96" s="4"/>
      <c r="K96" s="4"/>
    </row>
    <row r="97" spans="1:11" ht="14.1" customHeight="1">
      <c r="A97" s="4"/>
      <c r="B97" s="4"/>
      <c r="C97" s="11" t="s">
        <v>469</v>
      </c>
      <c r="D97" s="38">
        <v>0</v>
      </c>
      <c r="E97" s="38">
        <v>0</v>
      </c>
      <c r="F97" s="38">
        <v>0</v>
      </c>
      <c r="G97" s="38">
        <v>0</v>
      </c>
      <c r="H97" s="4"/>
      <c r="I97" s="4"/>
      <c r="J97" s="4"/>
      <c r="K97" s="4"/>
    </row>
    <row r="98" spans="1:11" ht="14.1" customHeight="1">
      <c r="A98" s="4"/>
      <c r="B98" s="4"/>
      <c r="C98" s="11" t="s">
        <v>459</v>
      </c>
      <c r="D98" s="38">
        <v>0</v>
      </c>
      <c r="E98" s="38">
        <v>0</v>
      </c>
      <c r="F98" s="38">
        <v>0</v>
      </c>
      <c r="G98" s="38">
        <v>0</v>
      </c>
      <c r="H98" s="4"/>
      <c r="I98" s="4"/>
      <c r="J98" s="4"/>
      <c r="K98" s="4"/>
    </row>
    <row r="99" spans="1:11" ht="14.1" customHeight="1">
      <c r="A99" s="4"/>
      <c r="B99" s="4"/>
      <c r="C99" s="11" t="s">
        <v>463</v>
      </c>
      <c r="D99" s="38">
        <v>0</v>
      </c>
      <c r="E99" s="38">
        <v>0</v>
      </c>
      <c r="F99" s="38">
        <v>0</v>
      </c>
      <c r="G99" s="38">
        <v>0</v>
      </c>
      <c r="H99" s="4"/>
      <c r="I99" s="4"/>
      <c r="J99" s="4"/>
      <c r="K99" s="4"/>
    </row>
    <row r="100" spans="1:11" ht="14.1" customHeight="1">
      <c r="A100" s="4"/>
      <c r="B100" s="4"/>
      <c r="C100" s="11" t="s">
        <v>468</v>
      </c>
      <c r="D100" s="38">
        <v>1500000</v>
      </c>
      <c r="E100" s="38">
        <v>24700000</v>
      </c>
      <c r="F100" s="38">
        <v>26780000</v>
      </c>
      <c r="G100" s="38">
        <v>30613000</v>
      </c>
      <c r="H100" s="4"/>
      <c r="I100" s="4"/>
      <c r="J100" s="4"/>
      <c r="K100" s="4"/>
    </row>
    <row r="101" spans="1:11" ht="14.1" customHeight="1">
      <c r="A101" s="4"/>
      <c r="B101" s="4"/>
      <c r="C101" s="11" t="s">
        <v>459</v>
      </c>
      <c r="D101" s="38">
        <v>1500000</v>
      </c>
      <c r="E101" s="38">
        <v>24700000</v>
      </c>
      <c r="F101" s="38">
        <v>26780000</v>
      </c>
      <c r="G101" s="38">
        <v>30613000</v>
      </c>
      <c r="H101" s="4"/>
      <c r="I101" s="4"/>
      <c r="J101" s="4"/>
      <c r="K101" s="4"/>
    </row>
    <row r="102" spans="1:11" ht="14.1" customHeight="1">
      <c r="A102" s="4"/>
      <c r="B102" s="4"/>
      <c r="C102" s="11" t="s">
        <v>463</v>
      </c>
      <c r="D102" s="38">
        <v>0</v>
      </c>
      <c r="E102" s="38">
        <v>0</v>
      </c>
      <c r="F102" s="38">
        <v>0</v>
      </c>
      <c r="G102" s="38">
        <v>0</v>
      </c>
      <c r="H102" s="4"/>
      <c r="I102" s="4"/>
      <c r="J102" s="4"/>
      <c r="K102" s="4"/>
    </row>
    <row r="103" spans="1:11" ht="14.1" customHeight="1">
      <c r="A103" s="4"/>
      <c r="B103" s="4"/>
      <c r="C103" s="11" t="s">
        <v>467</v>
      </c>
      <c r="D103" s="38">
        <v>0</v>
      </c>
      <c r="E103" s="38">
        <v>0</v>
      </c>
      <c r="F103" s="38">
        <v>0</v>
      </c>
      <c r="G103" s="38">
        <v>0</v>
      </c>
      <c r="H103" s="4"/>
      <c r="I103" s="4"/>
      <c r="J103" s="4"/>
      <c r="K103" s="4"/>
    </row>
    <row r="104" spans="1:11" ht="14.1" customHeight="1">
      <c r="A104" s="4"/>
      <c r="B104" s="4"/>
      <c r="C104" s="11" t="s">
        <v>459</v>
      </c>
      <c r="D104" s="38">
        <v>0</v>
      </c>
      <c r="E104" s="38">
        <v>0</v>
      </c>
      <c r="F104" s="38">
        <v>0</v>
      </c>
      <c r="G104" s="38">
        <v>0</v>
      </c>
      <c r="H104" s="4"/>
      <c r="I104" s="4"/>
      <c r="J104" s="4"/>
      <c r="K104" s="4"/>
    </row>
    <row r="105" spans="1:11" ht="14.1" customHeight="1">
      <c r="A105" s="4"/>
      <c r="B105" s="4"/>
      <c r="C105" s="11" t="s">
        <v>463</v>
      </c>
      <c r="D105" s="38">
        <v>0</v>
      </c>
      <c r="E105" s="38">
        <v>0</v>
      </c>
      <c r="F105" s="38">
        <v>0</v>
      </c>
      <c r="G105" s="38">
        <v>0</v>
      </c>
      <c r="H105" s="4"/>
      <c r="I105" s="4"/>
      <c r="J105" s="4"/>
      <c r="K105" s="4"/>
    </row>
    <row r="106" spans="1:11" ht="14.1" customHeight="1">
      <c r="A106" s="4"/>
      <c r="B106" s="4"/>
      <c r="C106" s="11" t="s">
        <v>472</v>
      </c>
      <c r="D106" s="38">
        <v>1000000</v>
      </c>
      <c r="E106" s="38">
        <v>0</v>
      </c>
      <c r="F106" s="38">
        <v>0</v>
      </c>
      <c r="G106" s="38">
        <v>0</v>
      </c>
      <c r="H106" s="4"/>
      <c r="I106" s="4"/>
      <c r="J106" s="4"/>
      <c r="K106" s="4"/>
    </row>
    <row r="107" spans="1:11" ht="14.1" customHeight="1">
      <c r="A107" s="4"/>
      <c r="B107" s="4"/>
      <c r="C107" s="11" t="s">
        <v>459</v>
      </c>
      <c r="D107" s="38">
        <v>1000000</v>
      </c>
      <c r="E107" s="38">
        <v>0</v>
      </c>
      <c r="F107" s="38">
        <v>0</v>
      </c>
      <c r="G107" s="38">
        <v>0</v>
      </c>
      <c r="H107" s="4"/>
      <c r="I107" s="4"/>
      <c r="J107" s="4"/>
      <c r="K107" s="4"/>
    </row>
    <row r="108" spans="1:11" ht="14.1" customHeight="1">
      <c r="A108" s="4"/>
      <c r="B108" s="4"/>
      <c r="C108" s="11" t="s">
        <v>463</v>
      </c>
      <c r="D108" s="38">
        <v>0</v>
      </c>
      <c r="E108" s="38">
        <v>0</v>
      </c>
      <c r="F108" s="38">
        <v>0</v>
      </c>
      <c r="G108" s="38">
        <v>0</v>
      </c>
      <c r="H108" s="4"/>
      <c r="I108" s="4"/>
      <c r="J108" s="4"/>
      <c r="K108" s="4"/>
    </row>
    <row r="109" spans="1:11" ht="14.1" customHeight="1">
      <c r="A109" s="4"/>
      <c r="B109" s="4"/>
      <c r="C109" s="11" t="s">
        <v>465</v>
      </c>
      <c r="D109" s="38">
        <v>400000</v>
      </c>
      <c r="E109" s="38">
        <v>600000</v>
      </c>
      <c r="F109" s="38">
        <v>600000</v>
      </c>
      <c r="G109" s="38">
        <v>600000</v>
      </c>
      <c r="H109" s="4"/>
      <c r="I109" s="4"/>
      <c r="J109" s="4"/>
      <c r="K109" s="4"/>
    </row>
    <row r="110" spans="1:11" ht="14.1" customHeight="1">
      <c r="A110" s="4"/>
      <c r="B110" s="4"/>
      <c r="C110" s="11" t="s">
        <v>459</v>
      </c>
      <c r="D110" s="38">
        <v>400000</v>
      </c>
      <c r="E110" s="38">
        <v>600000</v>
      </c>
      <c r="F110" s="38">
        <v>600000</v>
      </c>
      <c r="G110" s="38">
        <v>600000</v>
      </c>
      <c r="H110" s="4"/>
      <c r="I110" s="4"/>
      <c r="J110" s="4"/>
      <c r="K110" s="4"/>
    </row>
    <row r="111" spans="1:11" ht="14.1" customHeight="1">
      <c r="A111" s="4"/>
      <c r="B111" s="4"/>
      <c r="C111" s="11" t="s">
        <v>463</v>
      </c>
      <c r="D111" s="38">
        <v>0</v>
      </c>
      <c r="E111" s="38">
        <v>0</v>
      </c>
      <c r="F111" s="38">
        <v>0</v>
      </c>
      <c r="G111" s="38">
        <v>0</v>
      </c>
      <c r="H111" s="4"/>
      <c r="I111" s="4"/>
      <c r="J111" s="4"/>
      <c r="K111" s="4"/>
    </row>
    <row r="112" spans="1:11" ht="14.1" customHeight="1">
      <c r="A112" s="4"/>
      <c r="B112" s="4"/>
      <c r="C112" s="11" t="s">
        <v>464</v>
      </c>
      <c r="D112" s="38">
        <v>0</v>
      </c>
      <c r="E112" s="38">
        <v>0</v>
      </c>
      <c r="F112" s="38">
        <v>0</v>
      </c>
      <c r="G112" s="38">
        <v>0</v>
      </c>
      <c r="H112" s="4"/>
      <c r="I112" s="4"/>
      <c r="J112" s="4"/>
      <c r="K112" s="4"/>
    </row>
    <row r="113" spans="1:11" ht="14.1" customHeight="1">
      <c r="A113" s="4"/>
      <c r="B113" s="4"/>
      <c r="C113" s="11" t="s">
        <v>459</v>
      </c>
      <c r="D113" s="38">
        <v>0</v>
      </c>
      <c r="E113" s="38">
        <v>0</v>
      </c>
      <c r="F113" s="38">
        <v>0</v>
      </c>
      <c r="G113" s="38">
        <v>0</v>
      </c>
      <c r="H113" s="4"/>
      <c r="I113" s="4"/>
      <c r="J113" s="4"/>
      <c r="K113" s="4"/>
    </row>
    <row r="114" spans="1:11" ht="14.1" customHeight="1">
      <c r="A114" s="4"/>
      <c r="B114" s="4"/>
      <c r="C114" s="11" t="s">
        <v>463</v>
      </c>
      <c r="D114" s="38">
        <v>0</v>
      </c>
      <c r="E114" s="38">
        <v>0</v>
      </c>
      <c r="F114" s="38">
        <v>0</v>
      </c>
      <c r="G114" s="38">
        <v>0</v>
      </c>
      <c r="H114" s="4"/>
      <c r="I114" s="4"/>
      <c r="J114" s="4"/>
      <c r="K114" s="4"/>
    </row>
    <row r="115" spans="1:11" ht="14.1" customHeight="1">
      <c r="A115" s="4"/>
      <c r="B115" s="4"/>
      <c r="C115" s="11" t="s">
        <v>462</v>
      </c>
      <c r="D115" s="38">
        <v>0</v>
      </c>
      <c r="E115" s="38">
        <v>0</v>
      </c>
      <c r="F115" s="38">
        <v>0</v>
      </c>
      <c r="G115" s="38">
        <v>0</v>
      </c>
      <c r="H115" s="4"/>
      <c r="I115" s="4"/>
      <c r="J115" s="4"/>
      <c r="K115" s="4"/>
    </row>
    <row r="116" spans="1:11" ht="14.1" customHeight="1">
      <c r="A116" s="4"/>
      <c r="B116" s="4"/>
      <c r="C116" s="11" t="s">
        <v>459</v>
      </c>
      <c r="D116" s="38">
        <v>0</v>
      </c>
      <c r="E116" s="38">
        <v>0</v>
      </c>
      <c r="F116" s="38">
        <v>0</v>
      </c>
      <c r="G116" s="38">
        <v>0</v>
      </c>
      <c r="H116" s="4"/>
      <c r="I116" s="4"/>
      <c r="J116" s="4"/>
      <c r="K116" s="4"/>
    </row>
    <row r="117" spans="1:11" ht="14.1" customHeight="1">
      <c r="A117" s="4"/>
      <c r="B117" s="4"/>
      <c r="C117" s="11" t="s">
        <v>458</v>
      </c>
      <c r="D117" s="38">
        <v>0</v>
      </c>
      <c r="E117" s="38">
        <v>0</v>
      </c>
      <c r="F117" s="38">
        <v>0</v>
      </c>
      <c r="G117" s="38">
        <v>0</v>
      </c>
      <c r="H117" s="4"/>
      <c r="I117" s="4"/>
      <c r="J117" s="4"/>
      <c r="K117" s="4"/>
    </row>
    <row r="118" spans="1:11" ht="14.1" customHeight="1">
      <c r="A118" s="4"/>
      <c r="B118" s="4"/>
      <c r="C118" s="11" t="s">
        <v>457</v>
      </c>
      <c r="D118" s="38">
        <v>0</v>
      </c>
      <c r="E118" s="38">
        <v>0</v>
      </c>
      <c r="F118" s="38">
        <v>0</v>
      </c>
      <c r="G118" s="38">
        <v>0</v>
      </c>
      <c r="H118" s="4"/>
      <c r="I118" s="4"/>
      <c r="J118" s="4"/>
      <c r="K118" s="4"/>
    </row>
    <row r="119" spans="1:11" ht="14.1" customHeight="1">
      <c r="A119" s="4"/>
      <c r="B119" s="4"/>
      <c r="C119" s="11" t="s">
        <v>456</v>
      </c>
      <c r="D119" s="38">
        <v>0</v>
      </c>
      <c r="E119" s="38">
        <v>0</v>
      </c>
      <c r="F119" s="38">
        <v>0</v>
      </c>
      <c r="G119" s="38">
        <v>0</v>
      </c>
      <c r="H119" s="4"/>
      <c r="I119" s="4"/>
      <c r="J119" s="4"/>
      <c r="K119" s="4"/>
    </row>
    <row r="120" spans="1:11" ht="14.1" customHeight="1">
      <c r="A120" s="4"/>
      <c r="B120" s="4"/>
      <c r="C120" s="11" t="s">
        <v>455</v>
      </c>
      <c r="D120" s="38">
        <v>0</v>
      </c>
      <c r="E120" s="38">
        <v>0</v>
      </c>
      <c r="F120" s="38">
        <v>0</v>
      </c>
      <c r="G120" s="38">
        <v>0</v>
      </c>
      <c r="H120" s="4"/>
      <c r="I120" s="4"/>
      <c r="J120" s="4"/>
      <c r="K120" s="4"/>
    </row>
    <row r="121" spans="1:11" ht="14.1" customHeight="1">
      <c r="A121" s="4"/>
      <c r="B121" s="4"/>
      <c r="C121" s="11" t="s">
        <v>461</v>
      </c>
      <c r="D121" s="38">
        <v>0</v>
      </c>
      <c r="E121" s="38">
        <v>0</v>
      </c>
      <c r="F121" s="38">
        <v>0</v>
      </c>
      <c r="G121" s="38">
        <v>0</v>
      </c>
      <c r="H121" s="4"/>
      <c r="I121" s="4"/>
      <c r="J121" s="4"/>
      <c r="K121" s="4"/>
    </row>
    <row r="122" spans="1:11" ht="14.1" customHeight="1">
      <c r="A122" s="4"/>
      <c r="B122" s="4"/>
      <c r="C122" s="11" t="s">
        <v>459</v>
      </c>
      <c r="D122" s="38">
        <v>0</v>
      </c>
      <c r="E122" s="38">
        <v>0</v>
      </c>
      <c r="F122" s="38">
        <v>0</v>
      </c>
      <c r="G122" s="38">
        <v>0</v>
      </c>
      <c r="H122" s="4"/>
      <c r="I122" s="4"/>
      <c r="J122" s="4"/>
      <c r="K122" s="4"/>
    </row>
    <row r="123" spans="1:11" ht="14.1" customHeight="1">
      <c r="A123" s="4"/>
      <c r="B123" s="4"/>
      <c r="C123" s="11" t="s">
        <v>458</v>
      </c>
      <c r="D123" s="38">
        <v>0</v>
      </c>
      <c r="E123" s="38">
        <v>0</v>
      </c>
      <c r="F123" s="38">
        <v>0</v>
      </c>
      <c r="G123" s="38">
        <v>0</v>
      </c>
      <c r="H123" s="4"/>
      <c r="I123" s="4"/>
      <c r="J123" s="4"/>
      <c r="K123" s="4"/>
    </row>
    <row r="124" spans="1:11" ht="14.1" customHeight="1">
      <c r="A124" s="4"/>
      <c r="B124" s="4"/>
      <c r="C124" s="11" t="s">
        <v>457</v>
      </c>
      <c r="D124" s="38">
        <v>0</v>
      </c>
      <c r="E124" s="38">
        <v>0</v>
      </c>
      <c r="F124" s="38">
        <v>0</v>
      </c>
      <c r="G124" s="38">
        <v>0</v>
      </c>
      <c r="H124" s="4"/>
      <c r="I124" s="4"/>
      <c r="J124" s="4"/>
      <c r="K124" s="4"/>
    </row>
    <row r="125" spans="1:11" ht="14.1" customHeight="1">
      <c r="A125" s="4"/>
      <c r="B125" s="4"/>
      <c r="C125" s="11" t="s">
        <v>456</v>
      </c>
      <c r="D125" s="38">
        <v>0</v>
      </c>
      <c r="E125" s="38">
        <v>0</v>
      </c>
      <c r="F125" s="38">
        <v>0</v>
      </c>
      <c r="G125" s="38">
        <v>0</v>
      </c>
      <c r="H125" s="4"/>
      <c r="I125" s="4"/>
      <c r="J125" s="4"/>
      <c r="K125" s="4"/>
    </row>
    <row r="126" spans="1:11" ht="14.1" customHeight="1">
      <c r="A126" s="4"/>
      <c r="B126" s="4"/>
      <c r="C126" s="11" t="s">
        <v>455</v>
      </c>
      <c r="D126" s="38">
        <v>0</v>
      </c>
      <c r="E126" s="38">
        <v>0</v>
      </c>
      <c r="F126" s="38">
        <v>0</v>
      </c>
      <c r="G126" s="38">
        <v>0</v>
      </c>
      <c r="H126" s="4"/>
      <c r="I126" s="4"/>
      <c r="J126" s="4"/>
      <c r="K126" s="4"/>
    </row>
    <row r="127" spans="1:11" ht="14.1" customHeight="1">
      <c r="A127" s="4"/>
      <c r="B127" s="4"/>
      <c r="C127" s="11" t="s">
        <v>460</v>
      </c>
      <c r="D127" s="38">
        <v>0</v>
      </c>
      <c r="E127" s="38">
        <v>0</v>
      </c>
      <c r="F127" s="38">
        <v>0</v>
      </c>
      <c r="G127" s="38">
        <v>0</v>
      </c>
      <c r="H127" s="4"/>
      <c r="I127" s="4"/>
      <c r="J127" s="4"/>
      <c r="K127" s="4"/>
    </row>
    <row r="128" spans="1:11" ht="14.1" customHeight="1">
      <c r="A128" s="4"/>
      <c r="B128" s="4"/>
      <c r="C128" s="11" t="s">
        <v>459</v>
      </c>
      <c r="D128" s="38">
        <v>0</v>
      </c>
      <c r="E128" s="38">
        <v>0</v>
      </c>
      <c r="F128" s="38">
        <v>0</v>
      </c>
      <c r="G128" s="38">
        <v>0</v>
      </c>
      <c r="H128" s="4"/>
      <c r="I128" s="4"/>
      <c r="J128" s="4"/>
      <c r="K128" s="4"/>
    </row>
    <row r="129" spans="1:11" ht="14.1" customHeight="1">
      <c r="A129" s="4"/>
      <c r="B129" s="4"/>
      <c r="C129" s="11" t="s">
        <v>458</v>
      </c>
      <c r="D129" s="38">
        <v>0</v>
      </c>
      <c r="E129" s="38">
        <v>0</v>
      </c>
      <c r="F129" s="38">
        <v>0</v>
      </c>
      <c r="G129" s="38">
        <v>0</v>
      </c>
      <c r="H129" s="4"/>
      <c r="I129" s="4"/>
      <c r="J129" s="4"/>
      <c r="K129" s="4"/>
    </row>
    <row r="130" spans="1:11" ht="14.1" customHeight="1">
      <c r="A130" s="4"/>
      <c r="B130" s="4"/>
      <c r="C130" s="11" t="s">
        <v>457</v>
      </c>
      <c r="D130" s="38">
        <v>0</v>
      </c>
      <c r="E130" s="38">
        <v>0</v>
      </c>
      <c r="F130" s="38">
        <v>0</v>
      </c>
      <c r="G130" s="38">
        <v>0</v>
      </c>
      <c r="H130" s="4"/>
      <c r="I130" s="4"/>
      <c r="J130" s="4"/>
      <c r="K130" s="4"/>
    </row>
    <row r="131" spans="1:11" ht="14.1" customHeight="1">
      <c r="A131" s="4"/>
      <c r="B131" s="4"/>
      <c r="C131" s="11" t="s">
        <v>456</v>
      </c>
      <c r="D131" s="38">
        <v>0</v>
      </c>
      <c r="E131" s="38">
        <v>0</v>
      </c>
      <c r="F131" s="38">
        <v>0</v>
      </c>
      <c r="G131" s="38">
        <v>0</v>
      </c>
      <c r="H131" s="4"/>
      <c r="I131" s="4"/>
      <c r="J131" s="4"/>
      <c r="K131" s="4"/>
    </row>
    <row r="132" spans="1:11" ht="14.1" customHeight="1">
      <c r="A132" s="4"/>
      <c r="B132" s="4"/>
      <c r="C132" s="11" t="s">
        <v>455</v>
      </c>
      <c r="D132" s="38">
        <v>0</v>
      </c>
      <c r="E132" s="38">
        <v>0</v>
      </c>
      <c r="F132" s="38">
        <v>0</v>
      </c>
      <c r="G132" s="38">
        <v>0</v>
      </c>
      <c r="H132" s="4"/>
      <c r="I132" s="4"/>
      <c r="J132" s="4"/>
      <c r="K132" s="4"/>
    </row>
    <row r="133" spans="1:11" ht="14.1" customHeight="1">
      <c r="A133" s="4"/>
      <c r="B133" s="4"/>
      <c r="C133" s="11" t="s">
        <v>454</v>
      </c>
      <c r="D133" s="38">
        <v>0</v>
      </c>
      <c r="E133" s="38">
        <v>0</v>
      </c>
      <c r="F133" s="38">
        <v>0</v>
      </c>
      <c r="G133" s="38">
        <v>0</v>
      </c>
      <c r="H133" s="4"/>
      <c r="I133" s="4"/>
      <c r="J133" s="4"/>
      <c r="K133" s="4"/>
    </row>
    <row r="134" spans="1:11" ht="14.1" customHeight="1">
      <c r="A134" s="4"/>
      <c r="B134" s="4"/>
      <c r="C134" s="11" t="s">
        <v>453</v>
      </c>
      <c r="D134" s="38">
        <v>0</v>
      </c>
      <c r="E134" s="38">
        <v>0</v>
      </c>
      <c r="F134" s="38">
        <v>0</v>
      </c>
      <c r="G134" s="38">
        <v>0</v>
      </c>
      <c r="H134" s="4"/>
      <c r="I134" s="4"/>
      <c r="J134" s="4"/>
      <c r="K134" s="4"/>
    </row>
    <row r="135" spans="1:11" ht="14.1" customHeight="1">
      <c r="A135" s="4"/>
      <c r="B135" s="4"/>
      <c r="C135" s="10" t="s">
        <v>165</v>
      </c>
      <c r="D135" s="38">
        <v>2900000</v>
      </c>
      <c r="E135" s="38">
        <v>25300000</v>
      </c>
      <c r="F135" s="38">
        <v>27380000</v>
      </c>
      <c r="G135" s="38">
        <v>31213000</v>
      </c>
      <c r="H135" s="4"/>
      <c r="I135" s="4"/>
      <c r="J135" s="4"/>
      <c r="K135" s="4"/>
    </row>
    <row r="136" spans="1:11" ht="14.1" customHeight="1">
      <c r="A136" s="4"/>
      <c r="B136" s="4"/>
      <c r="C136" s="827" t="s">
        <v>44</v>
      </c>
      <c r="D136" s="828"/>
      <c r="E136" s="828"/>
      <c r="F136" s="828"/>
      <c r="G136" s="828"/>
      <c r="H136" s="4"/>
      <c r="I136" s="4"/>
      <c r="J136" s="4"/>
      <c r="K136" s="4"/>
    </row>
    <row r="137" spans="1:11" ht="14.1" customHeight="1">
      <c r="A137" s="4"/>
      <c r="B137" s="4"/>
      <c r="C137" s="34" t="s">
        <v>1124</v>
      </c>
      <c r="D137" s="827" t="s">
        <v>1123</v>
      </c>
      <c r="E137" s="828"/>
      <c r="F137" s="828"/>
      <c r="G137" s="828"/>
      <c r="H137" s="4"/>
      <c r="I137" s="4"/>
      <c r="J137" s="4"/>
      <c r="K137" s="4"/>
    </row>
    <row r="138" spans="1:11" ht="14.1" customHeight="1">
      <c r="A138" s="4"/>
      <c r="B138" s="4"/>
      <c r="C138" s="14" t="s">
        <v>484</v>
      </c>
      <c r="D138" s="825" t="s">
        <v>1122</v>
      </c>
      <c r="E138" s="826"/>
      <c r="F138" s="826"/>
      <c r="G138" s="826"/>
      <c r="H138" s="4"/>
      <c r="I138" s="4"/>
      <c r="J138" s="4"/>
      <c r="K138" s="4"/>
    </row>
    <row r="139" spans="1:11" ht="14.1" customHeight="1">
      <c r="A139" s="4"/>
      <c r="B139" s="4"/>
      <c r="C139" s="35" t="s">
        <v>482</v>
      </c>
      <c r="D139" s="821" t="s">
        <v>1121</v>
      </c>
      <c r="E139" s="822"/>
      <c r="F139" s="822"/>
      <c r="G139" s="822"/>
      <c r="H139" s="4"/>
      <c r="I139" s="4"/>
      <c r="J139" s="4"/>
      <c r="K139" s="4"/>
    </row>
    <row r="140" spans="1:11" ht="14.1" customHeight="1">
      <c r="A140" s="4"/>
      <c r="B140" s="4"/>
      <c r="C140" s="35" t="s">
        <v>15</v>
      </c>
      <c r="D140" s="821" t="s">
        <v>1120</v>
      </c>
      <c r="E140" s="822"/>
      <c r="F140" s="822"/>
      <c r="G140" s="822"/>
      <c r="H140" s="4"/>
      <c r="I140" s="4"/>
      <c r="J140" s="4"/>
      <c r="K140" s="4"/>
    </row>
    <row r="141" spans="1:11" ht="15" customHeight="1">
      <c r="A141" s="4"/>
      <c r="B141" s="4"/>
      <c r="C141" s="13"/>
      <c r="D141" s="41">
        <v>2021</v>
      </c>
      <c r="E141" s="41">
        <v>2022</v>
      </c>
      <c r="F141" s="41">
        <v>2023</v>
      </c>
      <c r="G141" s="41">
        <v>2024</v>
      </c>
      <c r="H141" s="4"/>
      <c r="I141" s="4"/>
      <c r="J141" s="4"/>
      <c r="K141" s="4"/>
    </row>
    <row r="142" spans="1:11" ht="15" customHeight="1">
      <c r="A142" s="4"/>
      <c r="B142" s="4"/>
      <c r="C142" s="12"/>
      <c r="D142" s="42" t="s">
        <v>7</v>
      </c>
      <c r="E142" s="42" t="s">
        <v>8</v>
      </c>
      <c r="F142" s="42" t="s">
        <v>8</v>
      </c>
      <c r="G142" s="42" t="s">
        <v>8</v>
      </c>
      <c r="H142" s="4"/>
      <c r="I142" s="4"/>
      <c r="J142" s="4"/>
      <c r="K142" s="4"/>
    </row>
    <row r="143" spans="1:11" ht="14.1" customHeight="1">
      <c r="A143" s="4"/>
      <c r="B143" s="4"/>
      <c r="C143" s="7" t="s">
        <v>16</v>
      </c>
      <c r="D143" s="43" t="s">
        <v>567</v>
      </c>
      <c r="E143" s="43" t="s">
        <v>1119</v>
      </c>
      <c r="F143" s="43" t="s">
        <v>1119</v>
      </c>
      <c r="G143" s="43" t="s">
        <v>1119</v>
      </c>
      <c r="H143" s="4"/>
      <c r="I143" s="4"/>
      <c r="J143" s="4"/>
      <c r="K143" s="4"/>
    </row>
    <row r="144" spans="1:11" ht="14.1" customHeight="1">
      <c r="A144" s="4"/>
      <c r="B144" s="4"/>
      <c r="C144" s="7" t="s">
        <v>680</v>
      </c>
      <c r="D144" s="43" t="s">
        <v>943</v>
      </c>
      <c r="E144" s="43" t="s">
        <v>940</v>
      </c>
      <c r="F144" s="43" t="s">
        <v>940</v>
      </c>
      <c r="G144" s="43" t="s">
        <v>940</v>
      </c>
      <c r="H144" s="4"/>
      <c r="I144" s="4"/>
      <c r="J144" s="4"/>
      <c r="K144" s="4"/>
    </row>
    <row r="145" spans="1:11" ht="14.1" customHeight="1">
      <c r="A145" s="4"/>
      <c r="B145" s="4"/>
      <c r="C145" s="7" t="s">
        <v>676</v>
      </c>
      <c r="D145" s="43" t="s">
        <v>1118</v>
      </c>
      <c r="E145" s="43" t="s">
        <v>1117</v>
      </c>
      <c r="F145" s="43" t="s">
        <v>1117</v>
      </c>
      <c r="G145" s="43" t="s">
        <v>1117</v>
      </c>
      <c r="H145" s="4"/>
      <c r="I145" s="4"/>
      <c r="J145" s="4"/>
      <c r="K145" s="4"/>
    </row>
    <row r="146" spans="1:11" ht="14.1" customHeight="1">
      <c r="A146" s="4"/>
      <c r="B146" s="4"/>
      <c r="C146" s="7" t="s">
        <v>477</v>
      </c>
      <c r="D146" s="43" t="s">
        <v>450</v>
      </c>
      <c r="E146" s="43" t="s">
        <v>531</v>
      </c>
      <c r="F146" s="43" t="s">
        <v>474</v>
      </c>
      <c r="G146" s="43" t="s">
        <v>474</v>
      </c>
      <c r="H146" s="4"/>
      <c r="I146" s="4"/>
      <c r="J146" s="4"/>
      <c r="K146" s="4"/>
    </row>
    <row r="147" spans="1:11" ht="14.1" customHeight="1">
      <c r="A147" s="4"/>
      <c r="B147" s="4"/>
      <c r="C147" s="7" t="s">
        <v>476</v>
      </c>
      <c r="D147" s="43" t="s">
        <v>450</v>
      </c>
      <c r="E147" s="43" t="s">
        <v>1116</v>
      </c>
      <c r="F147" s="43" t="s">
        <v>474</v>
      </c>
      <c r="G147" s="43" t="s">
        <v>474</v>
      </c>
      <c r="H147" s="4"/>
      <c r="I147" s="4"/>
      <c r="J147" s="4"/>
      <c r="K147" s="4"/>
    </row>
    <row r="148" spans="1:11" ht="14.1" customHeight="1">
      <c r="A148" s="4"/>
      <c r="B148" s="4"/>
      <c r="C148" s="7" t="s">
        <v>22</v>
      </c>
      <c r="D148" s="43" t="s">
        <v>450</v>
      </c>
      <c r="E148" s="43" t="s">
        <v>1115</v>
      </c>
      <c r="F148" s="43" t="s">
        <v>474</v>
      </c>
      <c r="G148" s="43" t="s">
        <v>474</v>
      </c>
      <c r="H148" s="4"/>
      <c r="I148" s="4"/>
      <c r="J148" s="4"/>
      <c r="K148" s="4"/>
    </row>
    <row r="149" spans="1:11" ht="14.1" customHeight="1">
      <c r="A149" s="4"/>
      <c r="B149" s="4"/>
      <c r="C149" s="823" t="s">
        <v>473</v>
      </c>
      <c r="D149" s="824"/>
      <c r="E149" s="824"/>
      <c r="F149" s="824"/>
      <c r="G149" s="824"/>
      <c r="H149" s="4"/>
      <c r="I149" s="4"/>
      <c r="J149" s="4"/>
      <c r="K149" s="4"/>
    </row>
    <row r="150" spans="1:11" ht="14.1" customHeight="1">
      <c r="A150" s="4"/>
      <c r="B150" s="4"/>
      <c r="C150" s="13"/>
      <c r="D150" s="41">
        <v>2021</v>
      </c>
      <c r="E150" s="41">
        <v>2022</v>
      </c>
      <c r="F150" s="41">
        <v>2023</v>
      </c>
      <c r="G150" s="41">
        <v>2024</v>
      </c>
      <c r="H150" s="4"/>
      <c r="I150" s="4"/>
      <c r="J150" s="4"/>
      <c r="K150" s="4"/>
    </row>
    <row r="151" spans="1:11" ht="14.1" customHeight="1">
      <c r="A151" s="4"/>
      <c r="B151" s="4"/>
      <c r="C151" s="12"/>
      <c r="D151" s="42" t="s">
        <v>7</v>
      </c>
      <c r="E151" s="42" t="s">
        <v>8</v>
      </c>
      <c r="F151" s="42" t="s">
        <v>8</v>
      </c>
      <c r="G151" s="42" t="s">
        <v>8</v>
      </c>
      <c r="H151" s="4"/>
      <c r="I151" s="4"/>
      <c r="J151" s="4"/>
      <c r="K151" s="4"/>
    </row>
    <row r="152" spans="1:11" ht="14.1" customHeight="1">
      <c r="A152" s="4"/>
      <c r="B152" s="4"/>
      <c r="C152" s="11" t="s">
        <v>470</v>
      </c>
      <c r="D152" s="38">
        <v>0</v>
      </c>
      <c r="E152" s="38">
        <v>0</v>
      </c>
      <c r="F152" s="38">
        <v>0</v>
      </c>
      <c r="G152" s="38">
        <v>0</v>
      </c>
      <c r="H152" s="4"/>
      <c r="I152" s="4"/>
      <c r="J152" s="4"/>
      <c r="K152" s="4"/>
    </row>
    <row r="153" spans="1:11" ht="14.1" customHeight="1">
      <c r="A153" s="4"/>
      <c r="B153" s="4"/>
      <c r="C153" s="11" t="s">
        <v>459</v>
      </c>
      <c r="D153" s="38">
        <v>0</v>
      </c>
      <c r="E153" s="38">
        <v>0</v>
      </c>
      <c r="F153" s="38">
        <v>0</v>
      </c>
      <c r="G153" s="38">
        <v>0</v>
      </c>
      <c r="H153" s="4"/>
      <c r="I153" s="4"/>
      <c r="J153" s="4"/>
      <c r="K153" s="4"/>
    </row>
    <row r="154" spans="1:11" ht="14.1" customHeight="1">
      <c r="A154" s="4"/>
      <c r="B154" s="4"/>
      <c r="C154" s="11" t="s">
        <v>463</v>
      </c>
      <c r="D154" s="38">
        <v>0</v>
      </c>
      <c r="E154" s="38">
        <v>0</v>
      </c>
      <c r="F154" s="38">
        <v>0</v>
      </c>
      <c r="G154" s="38">
        <v>0</v>
      </c>
      <c r="H154" s="4"/>
      <c r="I154" s="4"/>
      <c r="J154" s="4"/>
      <c r="K154" s="4"/>
    </row>
    <row r="155" spans="1:11" ht="14.1" customHeight="1">
      <c r="A155" s="4"/>
      <c r="B155" s="4"/>
      <c r="C155" s="11" t="s">
        <v>469</v>
      </c>
      <c r="D155" s="38">
        <v>0</v>
      </c>
      <c r="E155" s="38">
        <v>0</v>
      </c>
      <c r="F155" s="38">
        <v>0</v>
      </c>
      <c r="G155" s="38">
        <v>0</v>
      </c>
      <c r="H155" s="4"/>
      <c r="I155" s="4"/>
      <c r="J155" s="4"/>
      <c r="K155" s="4"/>
    </row>
    <row r="156" spans="1:11" ht="14.1" customHeight="1">
      <c r="A156" s="4"/>
      <c r="B156" s="4"/>
      <c r="C156" s="11" t="s">
        <v>459</v>
      </c>
      <c r="D156" s="38">
        <v>0</v>
      </c>
      <c r="E156" s="38">
        <v>0</v>
      </c>
      <c r="F156" s="38">
        <v>0</v>
      </c>
      <c r="G156" s="38">
        <v>0</v>
      </c>
      <c r="H156" s="4"/>
      <c r="I156" s="4"/>
      <c r="J156" s="4"/>
      <c r="K156" s="4"/>
    </row>
    <row r="157" spans="1:11" ht="14.1" customHeight="1">
      <c r="A157" s="4"/>
      <c r="B157" s="4"/>
      <c r="C157" s="11" t="s">
        <v>463</v>
      </c>
      <c r="D157" s="38">
        <v>0</v>
      </c>
      <c r="E157" s="38">
        <v>0</v>
      </c>
      <c r="F157" s="38">
        <v>0</v>
      </c>
      <c r="G157" s="38">
        <v>0</v>
      </c>
      <c r="H157" s="4"/>
      <c r="I157" s="4"/>
      <c r="J157" s="4"/>
      <c r="K157" s="4"/>
    </row>
    <row r="158" spans="1:11" ht="14.1" customHeight="1">
      <c r="A158" s="4"/>
      <c r="B158" s="4"/>
      <c r="C158" s="11" t="s">
        <v>468</v>
      </c>
      <c r="D158" s="38">
        <v>0</v>
      </c>
      <c r="E158" s="38">
        <v>0</v>
      </c>
      <c r="F158" s="38">
        <v>0</v>
      </c>
      <c r="G158" s="38">
        <v>0</v>
      </c>
      <c r="H158" s="4"/>
      <c r="I158" s="4"/>
      <c r="J158" s="4"/>
      <c r="K158" s="4"/>
    </row>
    <row r="159" spans="1:11" ht="14.1" customHeight="1">
      <c r="A159" s="4"/>
      <c r="B159" s="4"/>
      <c r="C159" s="11" t="s">
        <v>459</v>
      </c>
      <c r="D159" s="38">
        <v>0</v>
      </c>
      <c r="E159" s="38">
        <v>0</v>
      </c>
      <c r="F159" s="38">
        <v>0</v>
      </c>
      <c r="G159" s="38">
        <v>0</v>
      </c>
      <c r="H159" s="4"/>
      <c r="I159" s="4"/>
      <c r="J159" s="4"/>
      <c r="K159" s="4"/>
    </row>
    <row r="160" spans="1:11" ht="14.1" customHeight="1">
      <c r="A160" s="4"/>
      <c r="B160" s="4"/>
      <c r="C160" s="11" t="s">
        <v>463</v>
      </c>
      <c r="D160" s="38">
        <v>0</v>
      </c>
      <c r="E160" s="38">
        <v>0</v>
      </c>
      <c r="F160" s="38">
        <v>0</v>
      </c>
      <c r="G160" s="38">
        <v>0</v>
      </c>
      <c r="H160" s="4"/>
      <c r="I160" s="4"/>
      <c r="J160" s="4"/>
      <c r="K160" s="4"/>
    </row>
    <row r="161" spans="1:11" ht="14.1" customHeight="1">
      <c r="A161" s="4"/>
      <c r="B161" s="4"/>
      <c r="C161" s="11" t="s">
        <v>467</v>
      </c>
      <c r="D161" s="38">
        <v>0</v>
      </c>
      <c r="E161" s="38">
        <v>0</v>
      </c>
      <c r="F161" s="38">
        <v>0</v>
      </c>
      <c r="G161" s="38">
        <v>0</v>
      </c>
      <c r="H161" s="4"/>
      <c r="I161" s="4"/>
      <c r="J161" s="4"/>
      <c r="K161" s="4"/>
    </row>
    <row r="162" spans="1:11" ht="14.1" customHeight="1">
      <c r="A162" s="4"/>
      <c r="B162" s="4"/>
      <c r="C162" s="11" t="s">
        <v>459</v>
      </c>
      <c r="D162" s="38">
        <v>0</v>
      </c>
      <c r="E162" s="38">
        <v>0</v>
      </c>
      <c r="F162" s="38">
        <v>0</v>
      </c>
      <c r="G162" s="38">
        <v>0</v>
      </c>
      <c r="H162" s="4"/>
      <c r="I162" s="4"/>
      <c r="J162" s="4"/>
      <c r="K162" s="4"/>
    </row>
    <row r="163" spans="1:11" ht="14.1" customHeight="1">
      <c r="A163" s="4"/>
      <c r="B163" s="4"/>
      <c r="C163" s="11" t="s">
        <v>463</v>
      </c>
      <c r="D163" s="38">
        <v>0</v>
      </c>
      <c r="E163" s="38">
        <v>0</v>
      </c>
      <c r="F163" s="38">
        <v>0</v>
      </c>
      <c r="G163" s="38">
        <v>0</v>
      </c>
      <c r="H163" s="4"/>
      <c r="I163" s="4"/>
      <c r="J163" s="4"/>
      <c r="K163" s="4"/>
    </row>
    <row r="164" spans="1:11" ht="14.1" customHeight="1">
      <c r="A164" s="4"/>
      <c r="B164" s="4"/>
      <c r="C164" s="11" t="s">
        <v>472</v>
      </c>
      <c r="D164" s="38">
        <v>0</v>
      </c>
      <c r="E164" s="38">
        <v>0</v>
      </c>
      <c r="F164" s="38">
        <v>0</v>
      </c>
      <c r="G164" s="38">
        <v>0</v>
      </c>
      <c r="H164" s="4"/>
      <c r="I164" s="4"/>
      <c r="J164" s="4"/>
      <c r="K164" s="4"/>
    </row>
    <row r="165" spans="1:11" ht="14.1" customHeight="1">
      <c r="A165" s="4"/>
      <c r="B165" s="4"/>
      <c r="C165" s="11" t="s">
        <v>459</v>
      </c>
      <c r="D165" s="38">
        <v>0</v>
      </c>
      <c r="E165" s="38">
        <v>0</v>
      </c>
      <c r="F165" s="38">
        <v>0</v>
      </c>
      <c r="G165" s="38">
        <v>0</v>
      </c>
      <c r="H165" s="4"/>
      <c r="I165" s="4"/>
      <c r="J165" s="4"/>
      <c r="K165" s="4"/>
    </row>
    <row r="166" spans="1:11" ht="14.1" customHeight="1">
      <c r="A166" s="4"/>
      <c r="B166" s="4"/>
      <c r="C166" s="11" t="s">
        <v>463</v>
      </c>
      <c r="D166" s="38">
        <v>0</v>
      </c>
      <c r="E166" s="38">
        <v>0</v>
      </c>
      <c r="F166" s="38">
        <v>0</v>
      </c>
      <c r="G166" s="38">
        <v>0</v>
      </c>
      <c r="H166" s="4"/>
      <c r="I166" s="4"/>
      <c r="J166" s="4"/>
      <c r="K166" s="4"/>
    </row>
    <row r="167" spans="1:11" ht="14.1" customHeight="1">
      <c r="A167" s="4"/>
      <c r="B167" s="4"/>
      <c r="C167" s="11" t="s">
        <v>465</v>
      </c>
      <c r="D167" s="38">
        <v>0</v>
      </c>
      <c r="E167" s="38">
        <v>0</v>
      </c>
      <c r="F167" s="38">
        <v>0</v>
      </c>
      <c r="G167" s="38">
        <v>0</v>
      </c>
      <c r="H167" s="4"/>
      <c r="I167" s="4"/>
      <c r="J167" s="4"/>
      <c r="K167" s="4"/>
    </row>
    <row r="168" spans="1:11" ht="14.1" customHeight="1">
      <c r="A168" s="4"/>
      <c r="B168" s="4"/>
      <c r="C168" s="11" t="s">
        <v>459</v>
      </c>
      <c r="D168" s="38">
        <v>0</v>
      </c>
      <c r="E168" s="38">
        <v>0</v>
      </c>
      <c r="F168" s="38">
        <v>0</v>
      </c>
      <c r="G168" s="38">
        <v>0</v>
      </c>
      <c r="H168" s="4"/>
      <c r="I168" s="4"/>
      <c r="J168" s="4"/>
      <c r="K168" s="4"/>
    </row>
    <row r="169" spans="1:11" ht="14.1" customHeight="1">
      <c r="A169" s="4"/>
      <c r="B169" s="4"/>
      <c r="C169" s="11" t="s">
        <v>463</v>
      </c>
      <c r="D169" s="38">
        <v>0</v>
      </c>
      <c r="E169" s="38">
        <v>0</v>
      </c>
      <c r="F169" s="38">
        <v>0</v>
      </c>
      <c r="G169" s="38">
        <v>0</v>
      </c>
      <c r="H169" s="4"/>
      <c r="I169" s="4"/>
      <c r="J169" s="4"/>
      <c r="K169" s="4"/>
    </row>
    <row r="170" spans="1:11" ht="14.1" customHeight="1">
      <c r="A170" s="4"/>
      <c r="B170" s="4"/>
      <c r="C170" s="11" t="s">
        <v>464</v>
      </c>
      <c r="D170" s="38">
        <v>0</v>
      </c>
      <c r="E170" s="38">
        <v>0</v>
      </c>
      <c r="F170" s="38">
        <v>0</v>
      </c>
      <c r="G170" s="38">
        <v>0</v>
      </c>
      <c r="H170" s="4"/>
      <c r="I170" s="4"/>
      <c r="J170" s="4"/>
      <c r="K170" s="4"/>
    </row>
    <row r="171" spans="1:11" ht="14.1" customHeight="1">
      <c r="A171" s="4"/>
      <c r="B171" s="4"/>
      <c r="C171" s="11" t="s">
        <v>459</v>
      </c>
      <c r="D171" s="38">
        <v>0</v>
      </c>
      <c r="E171" s="38">
        <v>0</v>
      </c>
      <c r="F171" s="38">
        <v>0</v>
      </c>
      <c r="G171" s="38">
        <v>0</v>
      </c>
      <c r="H171" s="4"/>
      <c r="I171" s="4"/>
      <c r="J171" s="4"/>
      <c r="K171" s="4"/>
    </row>
    <row r="172" spans="1:11" ht="14.1" customHeight="1">
      <c r="A172" s="4"/>
      <c r="B172" s="4"/>
      <c r="C172" s="11" t="s">
        <v>463</v>
      </c>
      <c r="D172" s="38">
        <v>0</v>
      </c>
      <c r="E172" s="38">
        <v>0</v>
      </c>
      <c r="F172" s="38">
        <v>0</v>
      </c>
      <c r="G172" s="38">
        <v>0</v>
      </c>
      <c r="H172" s="4"/>
      <c r="I172" s="4"/>
      <c r="J172" s="4"/>
      <c r="K172" s="4"/>
    </row>
    <row r="173" spans="1:11" ht="14.1" customHeight="1">
      <c r="A173" s="4"/>
      <c r="B173" s="4"/>
      <c r="C173" s="11" t="s">
        <v>462</v>
      </c>
      <c r="D173" s="38">
        <v>0</v>
      </c>
      <c r="E173" s="38">
        <v>0</v>
      </c>
      <c r="F173" s="38">
        <v>0</v>
      </c>
      <c r="G173" s="38">
        <v>0</v>
      </c>
      <c r="H173" s="4"/>
      <c r="I173" s="4"/>
      <c r="J173" s="4"/>
      <c r="K173" s="4"/>
    </row>
    <row r="174" spans="1:11" ht="14.1" customHeight="1">
      <c r="A174" s="4"/>
      <c r="B174" s="4"/>
      <c r="C174" s="11" t="s">
        <v>459</v>
      </c>
      <c r="D174" s="38">
        <v>0</v>
      </c>
      <c r="E174" s="38">
        <v>0</v>
      </c>
      <c r="F174" s="38">
        <v>0</v>
      </c>
      <c r="G174" s="38">
        <v>0</v>
      </c>
      <c r="H174" s="4"/>
      <c r="I174" s="4"/>
      <c r="J174" s="4"/>
      <c r="K174" s="4"/>
    </row>
    <row r="175" spans="1:11" ht="14.1" customHeight="1">
      <c r="A175" s="4"/>
      <c r="B175" s="4"/>
      <c r="C175" s="11" t="s">
        <v>458</v>
      </c>
      <c r="D175" s="38">
        <v>0</v>
      </c>
      <c r="E175" s="38">
        <v>0</v>
      </c>
      <c r="F175" s="38">
        <v>0</v>
      </c>
      <c r="G175" s="38">
        <v>0</v>
      </c>
      <c r="H175" s="4"/>
      <c r="I175" s="4"/>
      <c r="J175" s="4"/>
      <c r="K175" s="4"/>
    </row>
    <row r="176" spans="1:11" ht="14.1" customHeight="1">
      <c r="A176" s="4"/>
      <c r="B176" s="4"/>
      <c r="C176" s="11" t="s">
        <v>457</v>
      </c>
      <c r="D176" s="38">
        <v>0</v>
      </c>
      <c r="E176" s="38">
        <v>0</v>
      </c>
      <c r="F176" s="38">
        <v>0</v>
      </c>
      <c r="G176" s="38">
        <v>0</v>
      </c>
      <c r="H176" s="4"/>
      <c r="I176" s="4"/>
      <c r="J176" s="4"/>
      <c r="K176" s="4"/>
    </row>
    <row r="177" spans="1:11" ht="14.1" customHeight="1">
      <c r="A177" s="4"/>
      <c r="B177" s="4"/>
      <c r="C177" s="11" t="s">
        <v>456</v>
      </c>
      <c r="D177" s="38">
        <v>0</v>
      </c>
      <c r="E177" s="38">
        <v>0</v>
      </c>
      <c r="F177" s="38">
        <v>0</v>
      </c>
      <c r="G177" s="38">
        <v>0</v>
      </c>
      <c r="H177" s="4"/>
      <c r="I177" s="4"/>
      <c r="J177" s="4"/>
      <c r="K177" s="4"/>
    </row>
    <row r="178" spans="1:11" ht="14.1" customHeight="1">
      <c r="A178" s="4"/>
      <c r="B178" s="4"/>
      <c r="C178" s="11" t="s">
        <v>455</v>
      </c>
      <c r="D178" s="38">
        <v>0</v>
      </c>
      <c r="E178" s="38">
        <v>0</v>
      </c>
      <c r="F178" s="38">
        <v>0</v>
      </c>
      <c r="G178" s="38">
        <v>0</v>
      </c>
      <c r="H178" s="4"/>
      <c r="I178" s="4"/>
      <c r="J178" s="4"/>
      <c r="K178" s="4"/>
    </row>
    <row r="179" spans="1:11" ht="14.1" customHeight="1">
      <c r="A179" s="4"/>
      <c r="B179" s="4"/>
      <c r="C179" s="11" t="s">
        <v>461</v>
      </c>
      <c r="D179" s="38">
        <v>420000</v>
      </c>
      <c r="E179" s="38">
        <v>300000</v>
      </c>
      <c r="F179" s="38">
        <v>300000</v>
      </c>
      <c r="G179" s="38">
        <v>300000</v>
      </c>
      <c r="H179" s="4"/>
      <c r="I179" s="4"/>
      <c r="J179" s="4"/>
      <c r="K179" s="4"/>
    </row>
    <row r="180" spans="1:11" ht="14.1" customHeight="1">
      <c r="A180" s="4"/>
      <c r="B180" s="4"/>
      <c r="C180" s="11" t="s">
        <v>459</v>
      </c>
      <c r="D180" s="38">
        <v>420000</v>
      </c>
      <c r="E180" s="38">
        <v>300000</v>
      </c>
      <c r="F180" s="38">
        <v>300000</v>
      </c>
      <c r="G180" s="38">
        <v>300000</v>
      </c>
      <c r="H180" s="4"/>
      <c r="I180" s="4"/>
      <c r="J180" s="4"/>
      <c r="K180" s="4"/>
    </row>
    <row r="181" spans="1:11" ht="14.1" customHeight="1">
      <c r="A181" s="4"/>
      <c r="B181" s="4"/>
      <c r="C181" s="11" t="s">
        <v>458</v>
      </c>
      <c r="D181" s="38">
        <v>0</v>
      </c>
      <c r="E181" s="38">
        <v>0</v>
      </c>
      <c r="F181" s="38">
        <v>0</v>
      </c>
      <c r="G181" s="38">
        <v>0</v>
      </c>
      <c r="H181" s="4"/>
      <c r="I181" s="4"/>
      <c r="J181" s="4"/>
      <c r="K181" s="4"/>
    </row>
    <row r="182" spans="1:11" ht="14.1" customHeight="1">
      <c r="A182" s="4"/>
      <c r="B182" s="4"/>
      <c r="C182" s="11" t="s">
        <v>457</v>
      </c>
      <c r="D182" s="38">
        <v>0</v>
      </c>
      <c r="E182" s="38">
        <v>0</v>
      </c>
      <c r="F182" s="38">
        <v>0</v>
      </c>
      <c r="G182" s="38">
        <v>0</v>
      </c>
      <c r="H182" s="4"/>
      <c r="I182" s="4"/>
      <c r="J182" s="4"/>
      <c r="K182" s="4"/>
    </row>
    <row r="183" spans="1:11" ht="14.1" customHeight="1">
      <c r="A183" s="4"/>
      <c r="B183" s="4"/>
      <c r="C183" s="11" t="s">
        <v>456</v>
      </c>
      <c r="D183" s="38">
        <v>0</v>
      </c>
      <c r="E183" s="38">
        <v>0</v>
      </c>
      <c r="F183" s="38">
        <v>0</v>
      </c>
      <c r="G183" s="38">
        <v>0</v>
      </c>
      <c r="H183" s="4"/>
      <c r="I183" s="4"/>
      <c r="J183" s="4"/>
      <c r="K183" s="4"/>
    </row>
    <row r="184" spans="1:11" ht="14.1" customHeight="1">
      <c r="A184" s="4"/>
      <c r="B184" s="4"/>
      <c r="C184" s="11" t="s">
        <v>455</v>
      </c>
      <c r="D184" s="38">
        <v>0</v>
      </c>
      <c r="E184" s="38">
        <v>0</v>
      </c>
      <c r="F184" s="38">
        <v>0</v>
      </c>
      <c r="G184" s="38">
        <v>0</v>
      </c>
      <c r="H184" s="4"/>
      <c r="I184" s="4"/>
      <c r="J184" s="4"/>
      <c r="K184" s="4"/>
    </row>
    <row r="185" spans="1:11" ht="14.1" customHeight="1">
      <c r="A185" s="4"/>
      <c r="B185" s="4"/>
      <c r="C185" s="11" t="s">
        <v>460</v>
      </c>
      <c r="D185" s="38">
        <v>0</v>
      </c>
      <c r="E185" s="38">
        <v>0</v>
      </c>
      <c r="F185" s="38">
        <v>0</v>
      </c>
      <c r="G185" s="38">
        <v>0</v>
      </c>
      <c r="H185" s="4"/>
      <c r="I185" s="4"/>
      <c r="J185" s="4"/>
      <c r="K185" s="4"/>
    </row>
    <row r="186" spans="1:11" ht="14.1" customHeight="1">
      <c r="A186" s="4"/>
      <c r="B186" s="4"/>
      <c r="C186" s="11" t="s">
        <v>459</v>
      </c>
      <c r="D186" s="38">
        <v>0</v>
      </c>
      <c r="E186" s="38">
        <v>0</v>
      </c>
      <c r="F186" s="38">
        <v>0</v>
      </c>
      <c r="G186" s="38">
        <v>0</v>
      </c>
      <c r="H186" s="4"/>
      <c r="I186" s="4"/>
      <c r="J186" s="4"/>
      <c r="K186" s="4"/>
    </row>
    <row r="187" spans="1:11" ht="14.1" customHeight="1">
      <c r="A187" s="4"/>
      <c r="B187" s="4"/>
      <c r="C187" s="11" t="s">
        <v>458</v>
      </c>
      <c r="D187" s="38">
        <v>0</v>
      </c>
      <c r="E187" s="38">
        <v>0</v>
      </c>
      <c r="F187" s="38">
        <v>0</v>
      </c>
      <c r="G187" s="38">
        <v>0</v>
      </c>
      <c r="H187" s="4"/>
      <c r="I187" s="4"/>
      <c r="J187" s="4"/>
      <c r="K187" s="4"/>
    </row>
    <row r="188" spans="1:11" ht="14.1" customHeight="1">
      <c r="A188" s="4"/>
      <c r="B188" s="4"/>
      <c r="C188" s="11" t="s">
        <v>457</v>
      </c>
      <c r="D188" s="38">
        <v>0</v>
      </c>
      <c r="E188" s="38">
        <v>0</v>
      </c>
      <c r="F188" s="38">
        <v>0</v>
      </c>
      <c r="G188" s="38">
        <v>0</v>
      </c>
      <c r="H188" s="4"/>
      <c r="I188" s="4"/>
      <c r="J188" s="4"/>
      <c r="K188" s="4"/>
    </row>
    <row r="189" spans="1:11" ht="14.1" customHeight="1">
      <c r="A189" s="4"/>
      <c r="B189" s="4"/>
      <c r="C189" s="11" t="s">
        <v>456</v>
      </c>
      <c r="D189" s="38">
        <v>0</v>
      </c>
      <c r="E189" s="38">
        <v>0</v>
      </c>
      <c r="F189" s="38">
        <v>0</v>
      </c>
      <c r="G189" s="38">
        <v>0</v>
      </c>
      <c r="H189" s="4"/>
      <c r="I189" s="4"/>
      <c r="J189" s="4"/>
      <c r="K189" s="4"/>
    </row>
    <row r="190" spans="1:11" ht="14.1" customHeight="1">
      <c r="A190" s="4"/>
      <c r="B190" s="4"/>
      <c r="C190" s="11" t="s">
        <v>455</v>
      </c>
      <c r="D190" s="38">
        <v>0</v>
      </c>
      <c r="E190" s="38">
        <v>0</v>
      </c>
      <c r="F190" s="38">
        <v>0</v>
      </c>
      <c r="G190" s="38">
        <v>0</v>
      </c>
      <c r="H190" s="4"/>
      <c r="I190" s="4"/>
      <c r="J190" s="4"/>
      <c r="K190" s="4"/>
    </row>
    <row r="191" spans="1:11" ht="14.1" customHeight="1">
      <c r="A191" s="4"/>
      <c r="B191" s="4"/>
      <c r="C191" s="11" t="s">
        <v>454</v>
      </c>
      <c r="D191" s="38">
        <v>0</v>
      </c>
      <c r="E191" s="38">
        <v>0</v>
      </c>
      <c r="F191" s="38">
        <v>0</v>
      </c>
      <c r="G191" s="38">
        <v>0</v>
      </c>
      <c r="H191" s="4"/>
      <c r="I191" s="4"/>
      <c r="J191" s="4"/>
      <c r="K191" s="4"/>
    </row>
    <row r="192" spans="1:11" ht="14.1" customHeight="1">
      <c r="A192" s="4"/>
      <c r="B192" s="4"/>
      <c r="C192" s="11" t="s">
        <v>453</v>
      </c>
      <c r="D192" s="38">
        <v>0</v>
      </c>
      <c r="E192" s="38">
        <v>0</v>
      </c>
      <c r="F192" s="38">
        <v>0</v>
      </c>
      <c r="G192" s="38">
        <v>0</v>
      </c>
      <c r="H192" s="4"/>
      <c r="I192" s="4"/>
      <c r="J192" s="4"/>
      <c r="K192" s="4"/>
    </row>
    <row r="193" spans="1:11" ht="14.1" customHeight="1">
      <c r="A193" s="4"/>
      <c r="B193" s="4"/>
      <c r="C193" s="10" t="s">
        <v>165</v>
      </c>
      <c r="D193" s="38">
        <v>420000</v>
      </c>
      <c r="E193" s="38">
        <v>300000</v>
      </c>
      <c r="F193" s="38">
        <v>300000</v>
      </c>
      <c r="G193" s="38">
        <v>300000</v>
      </c>
      <c r="H193" s="4"/>
      <c r="I193" s="4"/>
      <c r="J193" s="4"/>
      <c r="K193" s="4"/>
    </row>
    <row r="194" spans="1:11" ht="14.1" customHeight="1">
      <c r="A194" s="4"/>
      <c r="B194" s="4"/>
      <c r="C194" s="34" t="s">
        <v>1114</v>
      </c>
      <c r="D194" s="827" t="s">
        <v>127</v>
      </c>
      <c r="E194" s="828"/>
      <c r="F194" s="828"/>
      <c r="G194" s="828"/>
      <c r="H194" s="4"/>
      <c r="I194" s="4"/>
      <c r="J194" s="4"/>
      <c r="K194" s="4"/>
    </row>
    <row r="195" spans="1:11" ht="14.1" customHeight="1">
      <c r="A195" s="4"/>
      <c r="B195" s="4"/>
      <c r="C195" s="14" t="s">
        <v>484</v>
      </c>
      <c r="D195" s="825" t="s">
        <v>1113</v>
      </c>
      <c r="E195" s="826"/>
      <c r="F195" s="826"/>
      <c r="G195" s="826"/>
      <c r="H195" s="4"/>
      <c r="I195" s="4"/>
      <c r="J195" s="4"/>
      <c r="K195" s="4"/>
    </row>
    <row r="196" spans="1:11" ht="14.1" customHeight="1">
      <c r="A196" s="4"/>
      <c r="B196" s="4"/>
      <c r="C196" s="35" t="s">
        <v>482</v>
      </c>
      <c r="D196" s="821" t="s">
        <v>127</v>
      </c>
      <c r="E196" s="822"/>
      <c r="F196" s="822"/>
      <c r="G196" s="822"/>
      <c r="H196" s="4"/>
      <c r="I196" s="4"/>
      <c r="J196" s="4"/>
      <c r="K196" s="4"/>
    </row>
    <row r="197" spans="1:11" ht="14.1" customHeight="1">
      <c r="A197" s="4"/>
      <c r="B197" s="4"/>
      <c r="C197" s="35" t="s">
        <v>15</v>
      </c>
      <c r="D197" s="821" t="s">
        <v>201</v>
      </c>
      <c r="E197" s="822"/>
      <c r="F197" s="822"/>
      <c r="G197" s="822"/>
      <c r="H197" s="4"/>
      <c r="I197" s="4"/>
      <c r="J197" s="4"/>
      <c r="K197" s="4"/>
    </row>
    <row r="198" spans="1:11" ht="15" customHeight="1">
      <c r="A198" s="4"/>
      <c r="B198" s="4"/>
      <c r="C198" s="13"/>
      <c r="D198" s="41">
        <v>2021</v>
      </c>
      <c r="E198" s="41">
        <v>2022</v>
      </c>
      <c r="F198" s="41">
        <v>2023</v>
      </c>
      <c r="G198" s="41">
        <v>2024</v>
      </c>
      <c r="H198" s="4"/>
      <c r="I198" s="4"/>
      <c r="J198" s="4"/>
      <c r="K198" s="4"/>
    </row>
    <row r="199" spans="1:11" ht="15" customHeight="1">
      <c r="A199" s="4"/>
      <c r="B199" s="4"/>
      <c r="C199" s="12"/>
      <c r="D199" s="42" t="s">
        <v>7</v>
      </c>
      <c r="E199" s="42" t="s">
        <v>8</v>
      </c>
      <c r="F199" s="42" t="s">
        <v>8</v>
      </c>
      <c r="G199" s="42" t="s">
        <v>8</v>
      </c>
      <c r="H199" s="4"/>
      <c r="I199" s="4"/>
      <c r="J199" s="4"/>
      <c r="K199" s="4"/>
    </row>
    <row r="200" spans="1:11" ht="14.1" customHeight="1">
      <c r="A200" s="4"/>
      <c r="B200" s="4"/>
      <c r="C200" s="7" t="s">
        <v>16</v>
      </c>
      <c r="D200" s="43" t="s">
        <v>505</v>
      </c>
      <c r="E200" s="43" t="s">
        <v>505</v>
      </c>
      <c r="F200" s="43" t="s">
        <v>505</v>
      </c>
      <c r="G200" s="43" t="s">
        <v>505</v>
      </c>
      <c r="H200" s="4"/>
      <c r="I200" s="4"/>
      <c r="J200" s="4"/>
      <c r="K200" s="4"/>
    </row>
    <row r="201" spans="1:11" ht="14.1" customHeight="1">
      <c r="A201" s="4"/>
      <c r="B201" s="4"/>
      <c r="C201" s="7" t="s">
        <v>680</v>
      </c>
      <c r="D201" s="43" t="s">
        <v>1112</v>
      </c>
      <c r="E201" s="43" t="s">
        <v>1111</v>
      </c>
      <c r="F201" s="43" t="s">
        <v>1111</v>
      </c>
      <c r="G201" s="43" t="s">
        <v>1111</v>
      </c>
      <c r="H201" s="4"/>
      <c r="I201" s="4"/>
      <c r="J201" s="4"/>
      <c r="K201" s="4"/>
    </row>
    <row r="202" spans="1:11" ht="14.1" customHeight="1">
      <c r="A202" s="4"/>
      <c r="B202" s="4"/>
      <c r="C202" s="7" t="s">
        <v>676</v>
      </c>
      <c r="D202" s="43" t="s">
        <v>1110</v>
      </c>
      <c r="E202" s="43" t="s">
        <v>1109</v>
      </c>
      <c r="F202" s="43" t="s">
        <v>1109</v>
      </c>
      <c r="G202" s="43" t="s">
        <v>1109</v>
      </c>
      <c r="H202" s="4"/>
      <c r="I202" s="4"/>
      <c r="J202" s="4"/>
      <c r="K202" s="4"/>
    </row>
    <row r="203" spans="1:11" ht="14.1" customHeight="1">
      <c r="A203" s="4"/>
      <c r="B203" s="4"/>
      <c r="C203" s="7" t="s">
        <v>477</v>
      </c>
      <c r="D203" s="43" t="s">
        <v>450</v>
      </c>
      <c r="E203" s="43" t="s">
        <v>474</v>
      </c>
      <c r="F203" s="43" t="s">
        <v>474</v>
      </c>
      <c r="G203" s="43" t="s">
        <v>474</v>
      </c>
      <c r="H203" s="4"/>
      <c r="I203" s="4"/>
      <c r="J203" s="4"/>
      <c r="K203" s="4"/>
    </row>
    <row r="204" spans="1:11" ht="14.1" customHeight="1">
      <c r="A204" s="4"/>
      <c r="B204" s="4"/>
      <c r="C204" s="7" t="s">
        <v>476</v>
      </c>
      <c r="D204" s="43" t="s">
        <v>450</v>
      </c>
      <c r="E204" s="43" t="s">
        <v>1108</v>
      </c>
      <c r="F204" s="43" t="s">
        <v>474</v>
      </c>
      <c r="G204" s="43" t="s">
        <v>474</v>
      </c>
      <c r="H204" s="4"/>
      <c r="I204" s="4"/>
      <c r="J204" s="4"/>
      <c r="K204" s="4"/>
    </row>
    <row r="205" spans="1:11" ht="14.1" customHeight="1">
      <c r="A205" s="4"/>
      <c r="B205" s="4"/>
      <c r="C205" s="7" t="s">
        <v>22</v>
      </c>
      <c r="D205" s="43" t="s">
        <v>450</v>
      </c>
      <c r="E205" s="43" t="s">
        <v>1108</v>
      </c>
      <c r="F205" s="43" t="s">
        <v>474</v>
      </c>
      <c r="G205" s="43" t="s">
        <v>474</v>
      </c>
      <c r="H205" s="4"/>
      <c r="I205" s="4"/>
      <c r="J205" s="4"/>
      <c r="K205" s="4"/>
    </row>
    <row r="206" spans="1:11" ht="14.1" customHeight="1">
      <c r="A206" s="4"/>
      <c r="B206" s="4"/>
      <c r="C206" s="823" t="s">
        <v>473</v>
      </c>
      <c r="D206" s="824"/>
      <c r="E206" s="824"/>
      <c r="F206" s="824"/>
      <c r="G206" s="824"/>
      <c r="H206" s="4"/>
      <c r="I206" s="4"/>
      <c r="J206" s="4"/>
      <c r="K206" s="4"/>
    </row>
    <row r="207" spans="1:11" ht="14.1" customHeight="1">
      <c r="A207" s="4"/>
      <c r="B207" s="4"/>
      <c r="C207" s="13"/>
      <c r="D207" s="41">
        <v>2021</v>
      </c>
      <c r="E207" s="41">
        <v>2022</v>
      </c>
      <c r="F207" s="41">
        <v>2023</v>
      </c>
      <c r="G207" s="41">
        <v>2024</v>
      </c>
      <c r="H207" s="4"/>
      <c r="I207" s="4"/>
      <c r="J207" s="4"/>
      <c r="K207" s="4"/>
    </row>
    <row r="208" spans="1:11" ht="14.1" customHeight="1">
      <c r="A208" s="4"/>
      <c r="B208" s="4"/>
      <c r="C208" s="12"/>
      <c r="D208" s="42" t="s">
        <v>7</v>
      </c>
      <c r="E208" s="42" t="s">
        <v>8</v>
      </c>
      <c r="F208" s="42" t="s">
        <v>8</v>
      </c>
      <c r="G208" s="42" t="s">
        <v>8</v>
      </c>
      <c r="H208" s="4"/>
      <c r="I208" s="4"/>
      <c r="J208" s="4"/>
      <c r="K208" s="4"/>
    </row>
    <row r="209" spans="1:11" ht="14.1" customHeight="1">
      <c r="A209" s="4"/>
      <c r="B209" s="4"/>
      <c r="C209" s="11" t="s">
        <v>470</v>
      </c>
      <c r="D209" s="38">
        <v>0</v>
      </c>
      <c r="E209" s="38">
        <v>0</v>
      </c>
      <c r="F209" s="38">
        <v>0</v>
      </c>
      <c r="G209" s="38">
        <v>0</v>
      </c>
      <c r="H209" s="4"/>
      <c r="I209" s="4"/>
      <c r="J209" s="4"/>
      <c r="K209" s="4"/>
    </row>
    <row r="210" spans="1:11" ht="14.1" customHeight="1">
      <c r="A210" s="4"/>
      <c r="B210" s="4"/>
      <c r="C210" s="11" t="s">
        <v>459</v>
      </c>
      <c r="D210" s="38">
        <v>0</v>
      </c>
      <c r="E210" s="38">
        <v>0</v>
      </c>
      <c r="F210" s="38">
        <v>0</v>
      </c>
      <c r="G210" s="38">
        <v>0</v>
      </c>
      <c r="H210" s="4"/>
      <c r="I210" s="4"/>
      <c r="J210" s="4"/>
      <c r="K210" s="4"/>
    </row>
    <row r="211" spans="1:11" ht="14.1" customHeight="1">
      <c r="A211" s="4"/>
      <c r="B211" s="4"/>
      <c r="C211" s="11" t="s">
        <v>463</v>
      </c>
      <c r="D211" s="38">
        <v>0</v>
      </c>
      <c r="E211" s="38">
        <v>0</v>
      </c>
      <c r="F211" s="38">
        <v>0</v>
      </c>
      <c r="G211" s="38">
        <v>0</v>
      </c>
      <c r="H211" s="4"/>
      <c r="I211" s="4"/>
      <c r="J211" s="4"/>
      <c r="K211" s="4"/>
    </row>
    <row r="212" spans="1:11" ht="14.1" customHeight="1">
      <c r="A212" s="4"/>
      <c r="B212" s="4"/>
      <c r="C212" s="11" t="s">
        <v>469</v>
      </c>
      <c r="D212" s="38">
        <v>0</v>
      </c>
      <c r="E212" s="38">
        <v>0</v>
      </c>
      <c r="F212" s="38">
        <v>0</v>
      </c>
      <c r="G212" s="38">
        <v>0</v>
      </c>
      <c r="H212" s="4"/>
      <c r="I212" s="4"/>
      <c r="J212" s="4"/>
      <c r="K212" s="4"/>
    </row>
    <row r="213" spans="1:11" ht="14.1" customHeight="1">
      <c r="A213" s="4"/>
      <c r="B213" s="4"/>
      <c r="C213" s="11" t="s">
        <v>459</v>
      </c>
      <c r="D213" s="38">
        <v>0</v>
      </c>
      <c r="E213" s="38">
        <v>0</v>
      </c>
      <c r="F213" s="38">
        <v>0</v>
      </c>
      <c r="G213" s="38">
        <v>0</v>
      </c>
      <c r="H213" s="4"/>
      <c r="I213" s="4"/>
      <c r="J213" s="4"/>
      <c r="K213" s="4"/>
    </row>
    <row r="214" spans="1:11" ht="14.1" customHeight="1">
      <c r="A214" s="4"/>
      <c r="B214" s="4"/>
      <c r="C214" s="11" t="s">
        <v>463</v>
      </c>
      <c r="D214" s="38">
        <v>0</v>
      </c>
      <c r="E214" s="38">
        <v>0</v>
      </c>
      <c r="F214" s="38">
        <v>0</v>
      </c>
      <c r="G214" s="38">
        <v>0</v>
      </c>
      <c r="H214" s="4"/>
      <c r="I214" s="4"/>
      <c r="J214" s="4"/>
      <c r="K214" s="4"/>
    </row>
    <row r="215" spans="1:11" ht="14.1" customHeight="1">
      <c r="A215" s="4"/>
      <c r="B215" s="4"/>
      <c r="C215" s="11" t="s">
        <v>468</v>
      </c>
      <c r="D215" s="38">
        <v>0</v>
      </c>
      <c r="E215" s="38">
        <v>0</v>
      </c>
      <c r="F215" s="38">
        <v>0</v>
      </c>
      <c r="G215" s="38">
        <v>0</v>
      </c>
      <c r="H215" s="4"/>
      <c r="I215" s="4"/>
      <c r="J215" s="4"/>
      <c r="K215" s="4"/>
    </row>
    <row r="216" spans="1:11" ht="14.1" customHeight="1">
      <c r="A216" s="4"/>
      <c r="B216" s="4"/>
      <c r="C216" s="11" t="s">
        <v>459</v>
      </c>
      <c r="D216" s="38">
        <v>0</v>
      </c>
      <c r="E216" s="38">
        <v>0</v>
      </c>
      <c r="F216" s="38">
        <v>0</v>
      </c>
      <c r="G216" s="38">
        <v>0</v>
      </c>
      <c r="H216" s="4"/>
      <c r="I216" s="4"/>
      <c r="J216" s="4"/>
      <c r="K216" s="4"/>
    </row>
    <row r="217" spans="1:11" ht="14.1" customHeight="1">
      <c r="A217" s="4"/>
      <c r="B217" s="4"/>
      <c r="C217" s="11" t="s">
        <v>463</v>
      </c>
      <c r="D217" s="38">
        <v>0</v>
      </c>
      <c r="E217" s="38">
        <v>0</v>
      </c>
      <c r="F217" s="38">
        <v>0</v>
      </c>
      <c r="G217" s="38">
        <v>0</v>
      </c>
      <c r="H217" s="4"/>
      <c r="I217" s="4"/>
      <c r="J217" s="4"/>
      <c r="K217" s="4"/>
    </row>
    <row r="218" spans="1:11" ht="14.1" customHeight="1">
      <c r="A218" s="4"/>
      <c r="B218" s="4"/>
      <c r="C218" s="11" t="s">
        <v>467</v>
      </c>
      <c r="D218" s="38">
        <v>0</v>
      </c>
      <c r="E218" s="38">
        <v>0</v>
      </c>
      <c r="F218" s="38">
        <v>0</v>
      </c>
      <c r="G218" s="38">
        <v>0</v>
      </c>
      <c r="H218" s="4"/>
      <c r="I218" s="4"/>
      <c r="J218" s="4"/>
      <c r="K218" s="4"/>
    </row>
    <row r="219" spans="1:11" ht="14.1" customHeight="1">
      <c r="A219" s="4"/>
      <c r="B219" s="4"/>
      <c r="C219" s="11" t="s">
        <v>459</v>
      </c>
      <c r="D219" s="38">
        <v>0</v>
      </c>
      <c r="E219" s="38">
        <v>0</v>
      </c>
      <c r="F219" s="38">
        <v>0</v>
      </c>
      <c r="G219" s="38">
        <v>0</v>
      </c>
      <c r="H219" s="4"/>
      <c r="I219" s="4"/>
      <c r="J219" s="4"/>
      <c r="K219" s="4"/>
    </row>
    <row r="220" spans="1:11" ht="14.1" customHeight="1">
      <c r="A220" s="4"/>
      <c r="B220" s="4"/>
      <c r="C220" s="11" t="s">
        <v>463</v>
      </c>
      <c r="D220" s="38">
        <v>0</v>
      </c>
      <c r="E220" s="38">
        <v>0</v>
      </c>
      <c r="F220" s="38">
        <v>0</v>
      </c>
      <c r="G220" s="38">
        <v>0</v>
      </c>
      <c r="H220" s="4"/>
      <c r="I220" s="4"/>
      <c r="J220" s="4"/>
      <c r="K220" s="4"/>
    </row>
    <row r="221" spans="1:11" ht="14.1" customHeight="1">
      <c r="A221" s="4"/>
      <c r="B221" s="4"/>
      <c r="C221" s="11" t="s">
        <v>472</v>
      </c>
      <c r="D221" s="38">
        <v>0</v>
      </c>
      <c r="E221" s="38">
        <v>0</v>
      </c>
      <c r="F221" s="38">
        <v>0</v>
      </c>
      <c r="G221" s="38">
        <v>0</v>
      </c>
      <c r="H221" s="4"/>
      <c r="I221" s="4"/>
      <c r="J221" s="4"/>
      <c r="K221" s="4"/>
    </row>
    <row r="222" spans="1:11" ht="14.1" customHeight="1">
      <c r="A222" s="4"/>
      <c r="B222" s="4"/>
      <c r="C222" s="11" t="s">
        <v>459</v>
      </c>
      <c r="D222" s="38">
        <v>0</v>
      </c>
      <c r="E222" s="38">
        <v>0</v>
      </c>
      <c r="F222" s="38">
        <v>0</v>
      </c>
      <c r="G222" s="38">
        <v>0</v>
      </c>
      <c r="H222" s="4"/>
      <c r="I222" s="4"/>
      <c r="J222" s="4"/>
      <c r="K222" s="4"/>
    </row>
    <row r="223" spans="1:11" ht="14.1" customHeight="1">
      <c r="A223" s="4"/>
      <c r="B223" s="4"/>
      <c r="C223" s="11" t="s">
        <v>463</v>
      </c>
      <c r="D223" s="38">
        <v>0</v>
      </c>
      <c r="E223" s="38">
        <v>0</v>
      </c>
      <c r="F223" s="38">
        <v>0</v>
      </c>
      <c r="G223" s="38">
        <v>0</v>
      </c>
      <c r="H223" s="4"/>
      <c r="I223" s="4"/>
      <c r="J223" s="4"/>
      <c r="K223" s="4"/>
    </row>
    <row r="224" spans="1:11" ht="14.1" customHeight="1">
      <c r="A224" s="4"/>
      <c r="B224" s="4"/>
      <c r="C224" s="11" t="s">
        <v>465</v>
      </c>
      <c r="D224" s="38">
        <v>0</v>
      </c>
      <c r="E224" s="38">
        <v>0</v>
      </c>
      <c r="F224" s="38">
        <v>0</v>
      </c>
      <c r="G224" s="38">
        <v>0</v>
      </c>
      <c r="H224" s="4"/>
      <c r="I224" s="4"/>
      <c r="J224" s="4"/>
      <c r="K224" s="4"/>
    </row>
    <row r="225" spans="1:11" ht="14.1" customHeight="1">
      <c r="A225" s="4"/>
      <c r="B225" s="4"/>
      <c r="C225" s="11" t="s">
        <v>459</v>
      </c>
      <c r="D225" s="38">
        <v>0</v>
      </c>
      <c r="E225" s="38">
        <v>0</v>
      </c>
      <c r="F225" s="38">
        <v>0</v>
      </c>
      <c r="G225" s="38">
        <v>0</v>
      </c>
      <c r="H225" s="4"/>
      <c r="I225" s="4"/>
      <c r="J225" s="4"/>
      <c r="K225" s="4"/>
    </row>
    <row r="226" spans="1:11" ht="14.1" customHeight="1">
      <c r="A226" s="4"/>
      <c r="B226" s="4"/>
      <c r="C226" s="11" t="s">
        <v>463</v>
      </c>
      <c r="D226" s="38">
        <v>0</v>
      </c>
      <c r="E226" s="38">
        <v>0</v>
      </c>
      <c r="F226" s="38">
        <v>0</v>
      </c>
      <c r="G226" s="38">
        <v>0</v>
      </c>
      <c r="H226" s="4"/>
      <c r="I226" s="4"/>
      <c r="J226" s="4"/>
      <c r="K226" s="4"/>
    </row>
    <row r="227" spans="1:11" ht="14.1" customHeight="1">
      <c r="A227" s="4"/>
      <c r="B227" s="4"/>
      <c r="C227" s="11" t="s">
        <v>464</v>
      </c>
      <c r="D227" s="38">
        <v>0</v>
      </c>
      <c r="E227" s="38">
        <v>0</v>
      </c>
      <c r="F227" s="38">
        <v>0</v>
      </c>
      <c r="G227" s="38">
        <v>0</v>
      </c>
      <c r="H227" s="4"/>
      <c r="I227" s="4"/>
      <c r="J227" s="4"/>
      <c r="K227" s="4"/>
    </row>
    <row r="228" spans="1:11" ht="14.1" customHeight="1">
      <c r="A228" s="4"/>
      <c r="B228" s="4"/>
      <c r="C228" s="11" t="s">
        <v>459</v>
      </c>
      <c r="D228" s="38">
        <v>0</v>
      </c>
      <c r="E228" s="38">
        <v>0</v>
      </c>
      <c r="F228" s="38">
        <v>0</v>
      </c>
      <c r="G228" s="38">
        <v>0</v>
      </c>
      <c r="H228" s="4"/>
      <c r="I228" s="4"/>
      <c r="J228" s="4"/>
      <c r="K228" s="4"/>
    </row>
    <row r="229" spans="1:11" ht="14.1" customHeight="1">
      <c r="A229" s="4"/>
      <c r="B229" s="4"/>
      <c r="C229" s="11" t="s">
        <v>463</v>
      </c>
      <c r="D229" s="38">
        <v>0</v>
      </c>
      <c r="E229" s="38">
        <v>0</v>
      </c>
      <c r="F229" s="38">
        <v>0</v>
      </c>
      <c r="G229" s="38">
        <v>0</v>
      </c>
      <c r="H229" s="4"/>
      <c r="I229" s="4"/>
      <c r="J229" s="4"/>
      <c r="K229" s="4"/>
    </row>
    <row r="230" spans="1:11" ht="14.1" customHeight="1">
      <c r="A230" s="4"/>
      <c r="B230" s="4"/>
      <c r="C230" s="11" t="s">
        <v>462</v>
      </c>
      <c r="D230" s="38">
        <v>0</v>
      </c>
      <c r="E230" s="38">
        <v>0</v>
      </c>
      <c r="F230" s="38">
        <v>0</v>
      </c>
      <c r="G230" s="38">
        <v>0</v>
      </c>
      <c r="H230" s="4"/>
      <c r="I230" s="4"/>
      <c r="J230" s="4"/>
      <c r="K230" s="4"/>
    </row>
    <row r="231" spans="1:11" ht="14.1" customHeight="1">
      <c r="A231" s="4"/>
      <c r="B231" s="4"/>
      <c r="C231" s="11" t="s">
        <v>459</v>
      </c>
      <c r="D231" s="38">
        <v>0</v>
      </c>
      <c r="E231" s="38">
        <v>0</v>
      </c>
      <c r="F231" s="38">
        <v>0</v>
      </c>
      <c r="G231" s="38">
        <v>0</v>
      </c>
      <c r="H231" s="4"/>
      <c r="I231" s="4"/>
      <c r="J231" s="4"/>
      <c r="K231" s="4"/>
    </row>
    <row r="232" spans="1:11" ht="14.1" customHeight="1">
      <c r="A232" s="4"/>
      <c r="B232" s="4"/>
      <c r="C232" s="11" t="s">
        <v>458</v>
      </c>
      <c r="D232" s="38">
        <v>0</v>
      </c>
      <c r="E232" s="38">
        <v>0</v>
      </c>
      <c r="F232" s="38">
        <v>0</v>
      </c>
      <c r="G232" s="38">
        <v>0</v>
      </c>
      <c r="H232" s="4"/>
      <c r="I232" s="4"/>
      <c r="J232" s="4"/>
      <c r="K232" s="4"/>
    </row>
    <row r="233" spans="1:11" ht="14.1" customHeight="1">
      <c r="A233" s="4"/>
      <c r="B233" s="4"/>
      <c r="C233" s="11" t="s">
        <v>457</v>
      </c>
      <c r="D233" s="38">
        <v>0</v>
      </c>
      <c r="E233" s="38">
        <v>0</v>
      </c>
      <c r="F233" s="38">
        <v>0</v>
      </c>
      <c r="G233" s="38">
        <v>0</v>
      </c>
      <c r="H233" s="4"/>
      <c r="I233" s="4"/>
      <c r="J233" s="4"/>
      <c r="K233" s="4"/>
    </row>
    <row r="234" spans="1:11" ht="14.1" customHeight="1">
      <c r="A234" s="4"/>
      <c r="B234" s="4"/>
      <c r="C234" s="11" t="s">
        <v>456</v>
      </c>
      <c r="D234" s="38">
        <v>0</v>
      </c>
      <c r="E234" s="38">
        <v>0</v>
      </c>
      <c r="F234" s="38">
        <v>0</v>
      </c>
      <c r="G234" s="38">
        <v>0</v>
      </c>
      <c r="H234" s="4"/>
      <c r="I234" s="4"/>
      <c r="J234" s="4"/>
      <c r="K234" s="4"/>
    </row>
    <row r="235" spans="1:11" ht="14.1" customHeight="1">
      <c r="A235" s="4"/>
      <c r="B235" s="4"/>
      <c r="C235" s="11" t="s">
        <v>455</v>
      </c>
      <c r="D235" s="38">
        <v>0</v>
      </c>
      <c r="E235" s="38">
        <v>0</v>
      </c>
      <c r="F235" s="38">
        <v>0</v>
      </c>
      <c r="G235" s="38">
        <v>0</v>
      </c>
      <c r="H235" s="4"/>
      <c r="I235" s="4"/>
      <c r="J235" s="4"/>
      <c r="K235" s="4"/>
    </row>
    <row r="236" spans="1:11" ht="14.1" customHeight="1">
      <c r="A236" s="4"/>
      <c r="B236" s="4"/>
      <c r="C236" s="11" t="s">
        <v>461</v>
      </c>
      <c r="D236" s="38">
        <v>952000</v>
      </c>
      <c r="E236" s="38">
        <v>700000</v>
      </c>
      <c r="F236" s="38">
        <v>700000</v>
      </c>
      <c r="G236" s="38">
        <v>700000</v>
      </c>
      <c r="H236" s="4"/>
      <c r="I236" s="4"/>
      <c r="J236" s="4"/>
      <c r="K236" s="4"/>
    </row>
    <row r="237" spans="1:11" ht="14.1" customHeight="1">
      <c r="A237" s="4"/>
      <c r="B237" s="4"/>
      <c r="C237" s="11" t="s">
        <v>459</v>
      </c>
      <c r="D237" s="38">
        <v>952000</v>
      </c>
      <c r="E237" s="38">
        <v>700000</v>
      </c>
      <c r="F237" s="38">
        <v>700000</v>
      </c>
      <c r="G237" s="38">
        <v>700000</v>
      </c>
      <c r="H237" s="4"/>
      <c r="I237" s="4"/>
      <c r="J237" s="4"/>
      <c r="K237" s="4"/>
    </row>
    <row r="238" spans="1:11" ht="14.1" customHeight="1">
      <c r="A238" s="4"/>
      <c r="B238" s="4"/>
      <c r="C238" s="11" t="s">
        <v>458</v>
      </c>
      <c r="D238" s="38">
        <v>0</v>
      </c>
      <c r="E238" s="38">
        <v>0</v>
      </c>
      <c r="F238" s="38">
        <v>0</v>
      </c>
      <c r="G238" s="38">
        <v>0</v>
      </c>
      <c r="H238" s="4"/>
      <c r="I238" s="4"/>
      <c r="J238" s="4"/>
      <c r="K238" s="4"/>
    </row>
    <row r="239" spans="1:11" ht="14.1" customHeight="1">
      <c r="A239" s="4"/>
      <c r="B239" s="4"/>
      <c r="C239" s="11" t="s">
        <v>457</v>
      </c>
      <c r="D239" s="38">
        <v>0</v>
      </c>
      <c r="E239" s="38">
        <v>0</v>
      </c>
      <c r="F239" s="38">
        <v>0</v>
      </c>
      <c r="G239" s="38">
        <v>0</v>
      </c>
      <c r="H239" s="4"/>
      <c r="I239" s="4"/>
      <c r="J239" s="4"/>
      <c r="K239" s="4"/>
    </row>
    <row r="240" spans="1:11" ht="14.1" customHeight="1">
      <c r="A240" s="4"/>
      <c r="B240" s="4"/>
      <c r="C240" s="11" t="s">
        <v>456</v>
      </c>
      <c r="D240" s="38">
        <v>0</v>
      </c>
      <c r="E240" s="38">
        <v>0</v>
      </c>
      <c r="F240" s="38">
        <v>0</v>
      </c>
      <c r="G240" s="38">
        <v>0</v>
      </c>
      <c r="H240" s="4"/>
      <c r="I240" s="4"/>
      <c r="J240" s="4"/>
      <c r="K240" s="4"/>
    </row>
    <row r="241" spans="1:11" ht="14.1" customHeight="1">
      <c r="A241" s="4"/>
      <c r="B241" s="4"/>
      <c r="C241" s="11" t="s">
        <v>455</v>
      </c>
      <c r="D241" s="38">
        <v>0</v>
      </c>
      <c r="E241" s="38">
        <v>0</v>
      </c>
      <c r="F241" s="38">
        <v>0</v>
      </c>
      <c r="G241" s="38">
        <v>0</v>
      </c>
      <c r="H241" s="4"/>
      <c r="I241" s="4"/>
      <c r="J241" s="4"/>
      <c r="K241" s="4"/>
    </row>
    <row r="242" spans="1:11" ht="14.1" customHeight="1">
      <c r="A242" s="4"/>
      <c r="B242" s="4"/>
      <c r="C242" s="11" t="s">
        <v>460</v>
      </c>
      <c r="D242" s="38">
        <v>0</v>
      </c>
      <c r="E242" s="38">
        <v>0</v>
      </c>
      <c r="F242" s="38">
        <v>0</v>
      </c>
      <c r="G242" s="38">
        <v>0</v>
      </c>
      <c r="H242" s="4"/>
      <c r="I242" s="4"/>
      <c r="J242" s="4"/>
      <c r="K242" s="4"/>
    </row>
    <row r="243" spans="1:11" ht="14.1" customHeight="1">
      <c r="A243" s="4"/>
      <c r="B243" s="4"/>
      <c r="C243" s="11" t="s">
        <v>459</v>
      </c>
      <c r="D243" s="38">
        <v>0</v>
      </c>
      <c r="E243" s="38">
        <v>0</v>
      </c>
      <c r="F243" s="38">
        <v>0</v>
      </c>
      <c r="G243" s="38">
        <v>0</v>
      </c>
      <c r="H243" s="4"/>
      <c r="I243" s="4"/>
      <c r="J243" s="4"/>
      <c r="K243" s="4"/>
    </row>
    <row r="244" spans="1:11" ht="14.1" customHeight="1">
      <c r="A244" s="4"/>
      <c r="B244" s="4"/>
      <c r="C244" s="11" t="s">
        <v>458</v>
      </c>
      <c r="D244" s="38">
        <v>0</v>
      </c>
      <c r="E244" s="38">
        <v>0</v>
      </c>
      <c r="F244" s="38">
        <v>0</v>
      </c>
      <c r="G244" s="38">
        <v>0</v>
      </c>
      <c r="H244" s="4"/>
      <c r="I244" s="4"/>
      <c r="J244" s="4"/>
      <c r="K244" s="4"/>
    </row>
    <row r="245" spans="1:11" ht="14.1" customHeight="1">
      <c r="A245" s="4"/>
      <c r="B245" s="4"/>
      <c r="C245" s="11" t="s">
        <v>457</v>
      </c>
      <c r="D245" s="38">
        <v>0</v>
      </c>
      <c r="E245" s="38">
        <v>0</v>
      </c>
      <c r="F245" s="38">
        <v>0</v>
      </c>
      <c r="G245" s="38">
        <v>0</v>
      </c>
      <c r="H245" s="4"/>
      <c r="I245" s="4"/>
      <c r="J245" s="4"/>
      <c r="K245" s="4"/>
    </row>
    <row r="246" spans="1:11" ht="14.1" customHeight="1">
      <c r="A246" s="4"/>
      <c r="B246" s="4"/>
      <c r="C246" s="11" t="s">
        <v>456</v>
      </c>
      <c r="D246" s="38">
        <v>0</v>
      </c>
      <c r="E246" s="38">
        <v>0</v>
      </c>
      <c r="F246" s="38">
        <v>0</v>
      </c>
      <c r="G246" s="38">
        <v>0</v>
      </c>
      <c r="H246" s="4"/>
      <c r="I246" s="4"/>
      <c r="J246" s="4"/>
      <c r="K246" s="4"/>
    </row>
    <row r="247" spans="1:11" ht="14.1" customHeight="1">
      <c r="A247" s="4"/>
      <c r="B247" s="4"/>
      <c r="C247" s="11" t="s">
        <v>455</v>
      </c>
      <c r="D247" s="38">
        <v>0</v>
      </c>
      <c r="E247" s="38">
        <v>0</v>
      </c>
      <c r="F247" s="38">
        <v>0</v>
      </c>
      <c r="G247" s="38">
        <v>0</v>
      </c>
      <c r="H247" s="4"/>
      <c r="I247" s="4"/>
      <c r="J247" s="4"/>
      <c r="K247" s="4"/>
    </row>
    <row r="248" spans="1:11" ht="14.1" customHeight="1">
      <c r="A248" s="4"/>
      <c r="B248" s="4"/>
      <c r="C248" s="11" t="s">
        <v>454</v>
      </c>
      <c r="D248" s="38">
        <v>0</v>
      </c>
      <c r="E248" s="38">
        <v>0</v>
      </c>
      <c r="F248" s="38">
        <v>0</v>
      </c>
      <c r="G248" s="38">
        <v>0</v>
      </c>
      <c r="H248" s="4"/>
      <c r="I248" s="4"/>
      <c r="J248" s="4"/>
      <c r="K248" s="4"/>
    </row>
    <row r="249" spans="1:11" ht="14.1" customHeight="1">
      <c r="A249" s="4"/>
      <c r="B249" s="4"/>
      <c r="C249" s="11" t="s">
        <v>453</v>
      </c>
      <c r="D249" s="38">
        <v>0</v>
      </c>
      <c r="E249" s="38">
        <v>0</v>
      </c>
      <c r="F249" s="38">
        <v>0</v>
      </c>
      <c r="G249" s="38">
        <v>0</v>
      </c>
      <c r="H249" s="4"/>
      <c r="I249" s="4"/>
      <c r="J249" s="4"/>
      <c r="K249" s="4"/>
    </row>
    <row r="250" spans="1:11" ht="14.1" customHeight="1">
      <c r="A250" s="4"/>
      <c r="B250" s="4"/>
      <c r="C250" s="10" t="s">
        <v>165</v>
      </c>
      <c r="D250" s="38">
        <v>952000</v>
      </c>
      <c r="E250" s="38">
        <v>700000</v>
      </c>
      <c r="F250" s="38">
        <v>700000</v>
      </c>
      <c r="G250" s="38">
        <v>700000</v>
      </c>
      <c r="H250" s="4"/>
      <c r="I250" s="4"/>
      <c r="J250" s="4"/>
      <c r="K250" s="4"/>
    </row>
    <row r="251" spans="1:11" ht="150.94999999999999" customHeight="1">
      <c r="A251" s="4"/>
      <c r="B251" s="4"/>
      <c r="C251" s="8" t="s">
        <v>303</v>
      </c>
      <c r="D251" s="829" t="s">
        <v>1107</v>
      </c>
      <c r="E251" s="830"/>
      <c r="F251" s="830"/>
      <c r="G251" s="830"/>
      <c r="H251" s="4"/>
      <c r="I251" s="4"/>
      <c r="J251" s="4"/>
      <c r="K251" s="4"/>
    </row>
    <row r="252" spans="1:11" ht="27.95" customHeight="1">
      <c r="A252" s="4"/>
      <c r="B252" s="4"/>
      <c r="C252" s="7" t="s">
        <v>511</v>
      </c>
      <c r="D252" s="44">
        <v>2021</v>
      </c>
      <c r="E252" s="44">
        <v>2022</v>
      </c>
      <c r="F252" s="44">
        <v>2023</v>
      </c>
      <c r="G252" s="44">
        <v>2024</v>
      </c>
      <c r="H252" s="4"/>
      <c r="I252" s="4"/>
      <c r="J252" s="4"/>
      <c r="K252" s="4"/>
    </row>
    <row r="253" spans="1:11" ht="14.1" customHeight="1">
      <c r="A253" s="4"/>
      <c r="B253" s="4"/>
      <c r="C253" s="15"/>
      <c r="D253" s="45" t="s">
        <v>7</v>
      </c>
      <c r="E253" s="45" t="s">
        <v>8</v>
      </c>
      <c r="F253" s="45" t="s">
        <v>8</v>
      </c>
      <c r="G253" s="45" t="s">
        <v>8</v>
      </c>
      <c r="H253" s="4"/>
      <c r="I253" s="4"/>
      <c r="J253" s="4"/>
      <c r="K253" s="4"/>
    </row>
    <row r="254" spans="1:11" ht="30.95" customHeight="1">
      <c r="A254" s="4"/>
      <c r="B254" s="4"/>
      <c r="C254" s="7" t="s">
        <v>1106</v>
      </c>
      <c r="D254" s="43" t="s">
        <v>500</v>
      </c>
      <c r="E254" s="43" t="s">
        <v>500</v>
      </c>
      <c r="F254" s="43" t="s">
        <v>500</v>
      </c>
      <c r="G254" s="43" t="s">
        <v>500</v>
      </c>
      <c r="H254" s="4"/>
      <c r="I254" s="4"/>
      <c r="J254" s="4"/>
      <c r="K254" s="4"/>
    </row>
    <row r="255" spans="1:11" ht="30.95" customHeight="1">
      <c r="A255" s="4"/>
      <c r="B255" s="4"/>
      <c r="C255" s="7" t="s">
        <v>1105</v>
      </c>
      <c r="D255" s="43" t="s">
        <v>616</v>
      </c>
      <c r="E255" s="43" t="s">
        <v>616</v>
      </c>
      <c r="F255" s="43" t="s">
        <v>616</v>
      </c>
      <c r="G255" s="43" t="s">
        <v>616</v>
      </c>
      <c r="H255" s="4"/>
      <c r="I255" s="4"/>
      <c r="J255" s="4"/>
      <c r="K255" s="4"/>
    </row>
    <row r="256" spans="1:11" ht="41.1" customHeight="1">
      <c r="A256" s="4"/>
      <c r="B256" s="4"/>
      <c r="C256" s="7" t="s">
        <v>1104</v>
      </c>
      <c r="D256" s="43" t="s">
        <v>1091</v>
      </c>
      <c r="E256" s="43" t="s">
        <v>1029</v>
      </c>
      <c r="F256" s="43" t="s">
        <v>1029</v>
      </c>
      <c r="G256" s="43" t="s">
        <v>1029</v>
      </c>
      <c r="H256" s="4"/>
      <c r="I256" s="4"/>
      <c r="J256" s="4"/>
      <c r="K256" s="4"/>
    </row>
    <row r="257" spans="1:11" ht="14.1" customHeight="1">
      <c r="A257" s="4"/>
      <c r="B257" s="4"/>
      <c r="C257" s="827" t="s">
        <v>347</v>
      </c>
      <c r="D257" s="828"/>
      <c r="E257" s="828"/>
      <c r="F257" s="828"/>
      <c r="G257" s="828"/>
      <c r="H257" s="4"/>
      <c r="I257" s="4"/>
      <c r="J257" s="4"/>
      <c r="K257" s="4"/>
    </row>
    <row r="258" spans="1:11" ht="14.1" customHeight="1">
      <c r="A258" s="4"/>
      <c r="B258" s="4"/>
      <c r="C258" s="34" t="s">
        <v>1103</v>
      </c>
      <c r="D258" s="827" t="s">
        <v>1102</v>
      </c>
      <c r="E258" s="828"/>
      <c r="F258" s="828"/>
      <c r="G258" s="828"/>
      <c r="H258" s="4"/>
      <c r="I258" s="4"/>
      <c r="J258" s="4"/>
      <c r="K258" s="4"/>
    </row>
    <row r="259" spans="1:11" ht="27" customHeight="1">
      <c r="A259" s="4"/>
      <c r="B259" s="4"/>
      <c r="C259" s="14" t="s">
        <v>484</v>
      </c>
      <c r="D259" s="825" t="s">
        <v>1101</v>
      </c>
      <c r="E259" s="826"/>
      <c r="F259" s="826"/>
      <c r="G259" s="826"/>
      <c r="H259" s="4"/>
      <c r="I259" s="4"/>
      <c r="J259" s="4"/>
      <c r="K259" s="4"/>
    </row>
    <row r="260" spans="1:11" ht="27" customHeight="1">
      <c r="A260" s="4"/>
      <c r="B260" s="4"/>
      <c r="C260" s="35" t="s">
        <v>482</v>
      </c>
      <c r="D260" s="821" t="s">
        <v>1798</v>
      </c>
      <c r="E260" s="822"/>
      <c r="F260" s="822"/>
      <c r="G260" s="822"/>
      <c r="H260" s="4"/>
      <c r="I260" s="4"/>
      <c r="J260" s="4"/>
      <c r="K260" s="4"/>
    </row>
    <row r="261" spans="1:11" ht="27" customHeight="1">
      <c r="A261" s="4"/>
      <c r="B261" s="4"/>
      <c r="C261" s="35" t="s">
        <v>15</v>
      </c>
      <c r="D261" s="821" t="s">
        <v>1100</v>
      </c>
      <c r="E261" s="822"/>
      <c r="F261" s="822"/>
      <c r="G261" s="822"/>
      <c r="H261" s="4"/>
      <c r="I261" s="4"/>
      <c r="J261" s="4"/>
      <c r="K261" s="4"/>
    </row>
    <row r="262" spans="1:11" ht="15" customHeight="1">
      <c r="A262" s="4"/>
      <c r="B262" s="4"/>
      <c r="C262" s="13"/>
      <c r="D262" s="41">
        <v>2021</v>
      </c>
      <c r="E262" s="41">
        <v>2022</v>
      </c>
      <c r="F262" s="41">
        <v>2023</v>
      </c>
      <c r="G262" s="41">
        <v>2024</v>
      </c>
      <c r="H262" s="4"/>
      <c r="I262" s="4"/>
      <c r="J262" s="4"/>
      <c r="K262" s="4"/>
    </row>
    <row r="263" spans="1:11" ht="15" customHeight="1">
      <c r="A263" s="4"/>
      <c r="B263" s="4"/>
      <c r="C263" s="12"/>
      <c r="D263" s="42" t="s">
        <v>7</v>
      </c>
      <c r="E263" s="42" t="s">
        <v>8</v>
      </c>
      <c r="F263" s="42" t="s">
        <v>8</v>
      </c>
      <c r="G263" s="42" t="s">
        <v>8</v>
      </c>
      <c r="H263" s="4"/>
      <c r="I263" s="4"/>
      <c r="J263" s="4"/>
      <c r="K263" s="4"/>
    </row>
    <row r="264" spans="1:11" ht="14.1" customHeight="1">
      <c r="A264" s="4"/>
      <c r="B264" s="4"/>
      <c r="C264" s="7" t="s">
        <v>16</v>
      </c>
      <c r="D264" s="43" t="s">
        <v>1034</v>
      </c>
      <c r="E264" s="43" t="s">
        <v>1034</v>
      </c>
      <c r="F264" s="43" t="s">
        <v>1034</v>
      </c>
      <c r="G264" s="43" t="s">
        <v>1034</v>
      </c>
      <c r="H264" s="4"/>
      <c r="I264" s="4"/>
      <c r="J264" s="4"/>
      <c r="K264" s="4"/>
    </row>
    <row r="265" spans="1:11" ht="14.1" customHeight="1">
      <c r="A265" s="4"/>
      <c r="B265" s="4"/>
      <c r="C265" s="7" t="s">
        <v>680</v>
      </c>
      <c r="D265" s="43" t="s">
        <v>1099</v>
      </c>
      <c r="E265" s="43" t="s">
        <v>1098</v>
      </c>
      <c r="F265" s="43" t="s">
        <v>1098</v>
      </c>
      <c r="G265" s="43" t="s">
        <v>1098</v>
      </c>
      <c r="H265" s="4"/>
      <c r="I265" s="4"/>
      <c r="J265" s="4"/>
      <c r="K265" s="4"/>
    </row>
    <row r="266" spans="1:11" ht="14.1" customHeight="1">
      <c r="A266" s="4"/>
      <c r="B266" s="4"/>
      <c r="C266" s="7" t="s">
        <v>676</v>
      </c>
      <c r="D266" s="43" t="s">
        <v>1097</v>
      </c>
      <c r="E266" s="43" t="s">
        <v>1096</v>
      </c>
      <c r="F266" s="43" t="s">
        <v>1096</v>
      </c>
      <c r="G266" s="43" t="s">
        <v>1096</v>
      </c>
      <c r="H266" s="4"/>
      <c r="I266" s="4"/>
      <c r="J266" s="4"/>
      <c r="K266" s="4"/>
    </row>
    <row r="267" spans="1:11" ht="14.1" customHeight="1">
      <c r="A267" s="4"/>
      <c r="B267" s="4"/>
      <c r="C267" s="7" t="s">
        <v>477</v>
      </c>
      <c r="D267" s="43" t="s">
        <v>450</v>
      </c>
      <c r="E267" s="43" t="s">
        <v>474</v>
      </c>
      <c r="F267" s="43" t="s">
        <v>474</v>
      </c>
      <c r="G267" s="43" t="s">
        <v>474</v>
      </c>
      <c r="H267" s="4"/>
      <c r="I267" s="4"/>
      <c r="J267" s="4"/>
      <c r="K267" s="4"/>
    </row>
    <row r="268" spans="1:11" ht="14.1" customHeight="1">
      <c r="A268" s="4"/>
      <c r="B268" s="4"/>
      <c r="C268" s="7" t="s">
        <v>476</v>
      </c>
      <c r="D268" s="43" t="s">
        <v>450</v>
      </c>
      <c r="E268" s="43" t="s">
        <v>1095</v>
      </c>
      <c r="F268" s="43" t="s">
        <v>474</v>
      </c>
      <c r="G268" s="43" t="s">
        <v>474</v>
      </c>
      <c r="H268" s="4"/>
      <c r="I268" s="4"/>
      <c r="J268" s="4"/>
      <c r="K268" s="4"/>
    </row>
    <row r="269" spans="1:11" ht="14.1" customHeight="1">
      <c r="A269" s="4"/>
      <c r="B269" s="4"/>
      <c r="C269" s="7" t="s">
        <v>22</v>
      </c>
      <c r="D269" s="43" t="s">
        <v>450</v>
      </c>
      <c r="E269" s="43" t="s">
        <v>1095</v>
      </c>
      <c r="F269" s="43" t="s">
        <v>474</v>
      </c>
      <c r="G269" s="43" t="s">
        <v>474</v>
      </c>
      <c r="H269" s="4"/>
      <c r="I269" s="4"/>
      <c r="J269" s="4"/>
      <c r="K269" s="4"/>
    </row>
    <row r="270" spans="1:11" ht="14.1" customHeight="1">
      <c r="A270" s="4"/>
      <c r="B270" s="4"/>
      <c r="C270" s="823" t="s">
        <v>473</v>
      </c>
      <c r="D270" s="824"/>
      <c r="E270" s="824"/>
      <c r="F270" s="824"/>
      <c r="G270" s="824"/>
      <c r="H270" s="4"/>
      <c r="I270" s="4"/>
      <c r="J270" s="4"/>
      <c r="K270" s="4"/>
    </row>
    <row r="271" spans="1:11" ht="14.1" customHeight="1">
      <c r="A271" s="4"/>
      <c r="B271" s="4"/>
      <c r="C271" s="13"/>
      <c r="D271" s="41">
        <v>2021</v>
      </c>
      <c r="E271" s="41">
        <v>2022</v>
      </c>
      <c r="F271" s="41">
        <v>2023</v>
      </c>
      <c r="G271" s="41">
        <v>2024</v>
      </c>
      <c r="H271" s="4"/>
      <c r="I271" s="4"/>
      <c r="J271" s="4"/>
      <c r="K271" s="4"/>
    </row>
    <row r="272" spans="1:11" ht="14.1" customHeight="1">
      <c r="A272" s="4"/>
      <c r="B272" s="4"/>
      <c r="C272" s="12"/>
      <c r="D272" s="42" t="s">
        <v>7</v>
      </c>
      <c r="E272" s="42" t="s">
        <v>8</v>
      </c>
      <c r="F272" s="42" t="s">
        <v>8</v>
      </c>
      <c r="G272" s="42" t="s">
        <v>8</v>
      </c>
      <c r="H272" s="4"/>
      <c r="I272" s="4"/>
      <c r="J272" s="4"/>
      <c r="K272" s="4"/>
    </row>
    <row r="273" spans="1:11" ht="14.1" customHeight="1">
      <c r="A273" s="4"/>
      <c r="B273" s="4"/>
      <c r="C273" s="11" t="s">
        <v>470</v>
      </c>
      <c r="D273" s="38">
        <v>30000000</v>
      </c>
      <c r="E273" s="38">
        <v>30000000</v>
      </c>
      <c r="F273" s="38">
        <v>30000000</v>
      </c>
      <c r="G273" s="38">
        <v>30000000</v>
      </c>
      <c r="H273" s="4"/>
      <c r="I273" s="4"/>
      <c r="J273" s="4"/>
      <c r="K273" s="4"/>
    </row>
    <row r="274" spans="1:11" ht="14.1" customHeight="1">
      <c r="A274" s="4"/>
      <c r="B274" s="4"/>
      <c r="C274" s="11" t="s">
        <v>459</v>
      </c>
      <c r="D274" s="38">
        <v>30000000</v>
      </c>
      <c r="E274" s="38">
        <v>30000000</v>
      </c>
      <c r="F274" s="38">
        <v>30000000</v>
      </c>
      <c r="G274" s="38">
        <v>30000000</v>
      </c>
      <c r="H274" s="4"/>
      <c r="I274" s="4"/>
      <c r="J274" s="4"/>
      <c r="K274" s="4"/>
    </row>
    <row r="275" spans="1:11" ht="14.1" customHeight="1">
      <c r="A275" s="4"/>
      <c r="B275" s="4"/>
      <c r="C275" s="11" t="s">
        <v>463</v>
      </c>
      <c r="D275" s="38">
        <v>0</v>
      </c>
      <c r="E275" s="38">
        <v>0</v>
      </c>
      <c r="F275" s="38">
        <v>0</v>
      </c>
      <c r="G275" s="38">
        <v>0</v>
      </c>
      <c r="H275" s="4"/>
      <c r="I275" s="4"/>
      <c r="J275" s="4"/>
      <c r="K275" s="4"/>
    </row>
    <row r="276" spans="1:11" ht="14.1" customHeight="1">
      <c r="A276" s="4"/>
      <c r="B276" s="4"/>
      <c r="C276" s="11" t="s">
        <v>469</v>
      </c>
      <c r="D276" s="38">
        <v>4500000</v>
      </c>
      <c r="E276" s="38">
        <v>4500000</v>
      </c>
      <c r="F276" s="38">
        <v>4500000</v>
      </c>
      <c r="G276" s="38">
        <v>4500000</v>
      </c>
      <c r="H276" s="4"/>
      <c r="I276" s="4"/>
      <c r="J276" s="4"/>
      <c r="K276" s="4"/>
    </row>
    <row r="277" spans="1:11" ht="14.1" customHeight="1">
      <c r="A277" s="4"/>
      <c r="B277" s="4"/>
      <c r="C277" s="11" t="s">
        <v>459</v>
      </c>
      <c r="D277" s="38">
        <v>4500000</v>
      </c>
      <c r="E277" s="38">
        <v>4500000</v>
      </c>
      <c r="F277" s="38">
        <v>4500000</v>
      </c>
      <c r="G277" s="38">
        <v>4500000</v>
      </c>
      <c r="H277" s="4"/>
      <c r="I277" s="4"/>
      <c r="J277" s="4"/>
      <c r="K277" s="4"/>
    </row>
    <row r="278" spans="1:11" ht="14.1" customHeight="1">
      <c r="A278" s="4"/>
      <c r="B278" s="4"/>
      <c r="C278" s="11" t="s">
        <v>463</v>
      </c>
      <c r="D278" s="38">
        <v>0</v>
      </c>
      <c r="E278" s="38">
        <v>0</v>
      </c>
      <c r="F278" s="38">
        <v>0</v>
      </c>
      <c r="G278" s="38">
        <v>0</v>
      </c>
      <c r="H278" s="4"/>
      <c r="I278" s="4"/>
      <c r="J278" s="4"/>
      <c r="K278" s="4"/>
    </row>
    <row r="279" spans="1:11" ht="14.1" customHeight="1">
      <c r="A279" s="4"/>
      <c r="B279" s="4"/>
      <c r="C279" s="11" t="s">
        <v>468</v>
      </c>
      <c r="D279" s="38">
        <v>30050000</v>
      </c>
      <c r="E279" s="38">
        <v>10000000</v>
      </c>
      <c r="F279" s="38">
        <v>10000000</v>
      </c>
      <c r="G279" s="38">
        <v>10000000</v>
      </c>
      <c r="H279" s="4"/>
      <c r="I279" s="4"/>
      <c r="J279" s="4"/>
      <c r="K279" s="4"/>
    </row>
    <row r="280" spans="1:11" ht="14.1" customHeight="1">
      <c r="A280" s="4"/>
      <c r="B280" s="4"/>
      <c r="C280" s="11" t="s">
        <v>459</v>
      </c>
      <c r="D280" s="38">
        <v>30050000</v>
      </c>
      <c r="E280" s="38">
        <v>10000000</v>
      </c>
      <c r="F280" s="38">
        <v>10000000</v>
      </c>
      <c r="G280" s="38">
        <v>10000000</v>
      </c>
      <c r="H280" s="4"/>
      <c r="I280" s="4"/>
      <c r="J280" s="4"/>
      <c r="K280" s="4"/>
    </row>
    <row r="281" spans="1:11" ht="14.1" customHeight="1">
      <c r="A281" s="4"/>
      <c r="B281" s="4"/>
      <c r="C281" s="11" t="s">
        <v>463</v>
      </c>
      <c r="D281" s="38">
        <v>0</v>
      </c>
      <c r="E281" s="38">
        <v>0</v>
      </c>
      <c r="F281" s="38">
        <v>0</v>
      </c>
      <c r="G281" s="38">
        <v>0</v>
      </c>
      <c r="H281" s="4"/>
      <c r="I281" s="4"/>
      <c r="J281" s="4"/>
      <c r="K281" s="4"/>
    </row>
    <row r="282" spans="1:11" ht="14.1" customHeight="1">
      <c r="A282" s="4"/>
      <c r="B282" s="4"/>
      <c r="C282" s="11" t="s">
        <v>467</v>
      </c>
      <c r="D282" s="38">
        <v>0</v>
      </c>
      <c r="E282" s="38">
        <v>0</v>
      </c>
      <c r="F282" s="38">
        <v>0</v>
      </c>
      <c r="G282" s="38">
        <v>0</v>
      </c>
      <c r="H282" s="4"/>
      <c r="I282" s="4"/>
      <c r="J282" s="4"/>
      <c r="K282" s="4"/>
    </row>
    <row r="283" spans="1:11" ht="14.1" customHeight="1">
      <c r="A283" s="4"/>
      <c r="B283" s="4"/>
      <c r="C283" s="11" t="s">
        <v>459</v>
      </c>
      <c r="D283" s="38">
        <v>0</v>
      </c>
      <c r="E283" s="38">
        <v>0</v>
      </c>
      <c r="F283" s="38">
        <v>0</v>
      </c>
      <c r="G283" s="38">
        <v>0</v>
      </c>
      <c r="H283" s="4"/>
      <c r="I283" s="4"/>
      <c r="J283" s="4"/>
      <c r="K283" s="4"/>
    </row>
    <row r="284" spans="1:11" ht="14.1" customHeight="1">
      <c r="A284" s="4"/>
      <c r="B284" s="4"/>
      <c r="C284" s="11" t="s">
        <v>463</v>
      </c>
      <c r="D284" s="38">
        <v>0</v>
      </c>
      <c r="E284" s="38">
        <v>0</v>
      </c>
      <c r="F284" s="38">
        <v>0</v>
      </c>
      <c r="G284" s="38">
        <v>0</v>
      </c>
      <c r="H284" s="4"/>
      <c r="I284" s="4"/>
      <c r="J284" s="4"/>
      <c r="K284" s="4"/>
    </row>
    <row r="285" spans="1:11" ht="14.1" customHeight="1">
      <c r="A285" s="4"/>
      <c r="B285" s="4"/>
      <c r="C285" s="11" t="s">
        <v>472</v>
      </c>
      <c r="D285" s="38">
        <v>0</v>
      </c>
      <c r="E285" s="38">
        <v>0</v>
      </c>
      <c r="F285" s="38">
        <v>0</v>
      </c>
      <c r="G285" s="38">
        <v>0</v>
      </c>
      <c r="H285" s="4"/>
      <c r="I285" s="4"/>
      <c r="J285" s="4"/>
      <c r="K285" s="4"/>
    </row>
    <row r="286" spans="1:11" ht="14.1" customHeight="1">
      <c r="A286" s="4"/>
      <c r="B286" s="4"/>
      <c r="C286" s="11" t="s">
        <v>459</v>
      </c>
      <c r="D286" s="38">
        <v>0</v>
      </c>
      <c r="E286" s="38">
        <v>0</v>
      </c>
      <c r="F286" s="38">
        <v>0</v>
      </c>
      <c r="G286" s="38">
        <v>0</v>
      </c>
      <c r="H286" s="4"/>
      <c r="I286" s="4"/>
      <c r="J286" s="4"/>
      <c r="K286" s="4"/>
    </row>
    <row r="287" spans="1:11" ht="14.1" customHeight="1">
      <c r="A287" s="4"/>
      <c r="B287" s="4"/>
      <c r="C287" s="11" t="s">
        <v>463</v>
      </c>
      <c r="D287" s="38">
        <v>0</v>
      </c>
      <c r="E287" s="38">
        <v>0</v>
      </c>
      <c r="F287" s="38">
        <v>0</v>
      </c>
      <c r="G287" s="38">
        <v>0</v>
      </c>
      <c r="H287" s="4"/>
      <c r="I287" s="4"/>
      <c r="J287" s="4"/>
      <c r="K287" s="4"/>
    </row>
    <row r="288" spans="1:11" ht="14.1" customHeight="1">
      <c r="A288" s="4"/>
      <c r="B288" s="4"/>
      <c r="C288" s="11" t="s">
        <v>465</v>
      </c>
      <c r="D288" s="38">
        <v>0</v>
      </c>
      <c r="E288" s="38">
        <v>0</v>
      </c>
      <c r="F288" s="38">
        <v>0</v>
      </c>
      <c r="G288" s="38">
        <v>0</v>
      </c>
      <c r="H288" s="4"/>
      <c r="I288" s="4"/>
      <c r="J288" s="4"/>
      <c r="K288" s="4"/>
    </row>
    <row r="289" spans="1:11" ht="14.1" customHeight="1">
      <c r="A289" s="4"/>
      <c r="B289" s="4"/>
      <c r="C289" s="11" t="s">
        <v>459</v>
      </c>
      <c r="D289" s="38">
        <v>0</v>
      </c>
      <c r="E289" s="38">
        <v>0</v>
      </c>
      <c r="F289" s="38">
        <v>0</v>
      </c>
      <c r="G289" s="38">
        <v>0</v>
      </c>
      <c r="H289" s="4"/>
      <c r="I289" s="4"/>
      <c r="J289" s="4"/>
      <c r="K289" s="4"/>
    </row>
    <row r="290" spans="1:11" ht="14.1" customHeight="1">
      <c r="A290" s="4"/>
      <c r="B290" s="4"/>
      <c r="C290" s="11" t="s">
        <v>463</v>
      </c>
      <c r="D290" s="38">
        <v>0</v>
      </c>
      <c r="E290" s="38">
        <v>0</v>
      </c>
      <c r="F290" s="38">
        <v>0</v>
      </c>
      <c r="G290" s="38">
        <v>0</v>
      </c>
      <c r="H290" s="4"/>
      <c r="I290" s="4"/>
      <c r="J290" s="4"/>
      <c r="K290" s="4"/>
    </row>
    <row r="291" spans="1:11" ht="14.1" customHeight="1">
      <c r="A291" s="4"/>
      <c r="B291" s="4"/>
      <c r="C291" s="11" t="s">
        <v>464</v>
      </c>
      <c r="D291" s="38">
        <v>30134340</v>
      </c>
      <c r="E291" s="38">
        <v>30000000</v>
      </c>
      <c r="F291" s="38">
        <v>30000000</v>
      </c>
      <c r="G291" s="38">
        <v>30000000</v>
      </c>
      <c r="H291" s="4"/>
      <c r="I291" s="4"/>
      <c r="J291" s="4"/>
      <c r="K291" s="4"/>
    </row>
    <row r="292" spans="1:11" ht="14.1" customHeight="1">
      <c r="A292" s="4"/>
      <c r="B292" s="4"/>
      <c r="C292" s="11" t="s">
        <v>459</v>
      </c>
      <c r="D292" s="38">
        <v>30134340</v>
      </c>
      <c r="E292" s="38">
        <v>30000000</v>
      </c>
      <c r="F292" s="38">
        <v>30000000</v>
      </c>
      <c r="G292" s="38">
        <v>30000000</v>
      </c>
      <c r="H292" s="4"/>
      <c r="I292" s="4"/>
      <c r="J292" s="4"/>
      <c r="K292" s="4"/>
    </row>
    <row r="293" spans="1:11" ht="14.1" customHeight="1">
      <c r="A293" s="4"/>
      <c r="B293" s="4"/>
      <c r="C293" s="11" t="s">
        <v>463</v>
      </c>
      <c r="D293" s="38">
        <v>0</v>
      </c>
      <c r="E293" s="38">
        <v>0</v>
      </c>
      <c r="F293" s="38">
        <v>0</v>
      </c>
      <c r="G293" s="38">
        <v>0</v>
      </c>
      <c r="H293" s="4"/>
      <c r="I293" s="4"/>
      <c r="J293" s="4"/>
      <c r="K293" s="4"/>
    </row>
    <row r="294" spans="1:11" ht="14.1" customHeight="1">
      <c r="A294" s="4"/>
      <c r="B294" s="4"/>
      <c r="C294" s="11" t="s">
        <v>462</v>
      </c>
      <c r="D294" s="38">
        <v>0</v>
      </c>
      <c r="E294" s="38">
        <v>0</v>
      </c>
      <c r="F294" s="38">
        <v>0</v>
      </c>
      <c r="G294" s="38">
        <v>0</v>
      </c>
      <c r="H294" s="4"/>
      <c r="I294" s="4"/>
      <c r="J294" s="4"/>
      <c r="K294" s="4"/>
    </row>
    <row r="295" spans="1:11" ht="14.1" customHeight="1">
      <c r="A295" s="4"/>
      <c r="B295" s="4"/>
      <c r="C295" s="11" t="s">
        <v>459</v>
      </c>
      <c r="D295" s="38">
        <v>0</v>
      </c>
      <c r="E295" s="38">
        <v>0</v>
      </c>
      <c r="F295" s="38">
        <v>0</v>
      </c>
      <c r="G295" s="38">
        <v>0</v>
      </c>
      <c r="H295" s="4"/>
      <c r="I295" s="4"/>
      <c r="J295" s="4"/>
      <c r="K295" s="4"/>
    </row>
    <row r="296" spans="1:11" ht="14.1" customHeight="1">
      <c r="A296" s="4"/>
      <c r="B296" s="4"/>
      <c r="C296" s="11" t="s">
        <v>458</v>
      </c>
      <c r="D296" s="38">
        <v>0</v>
      </c>
      <c r="E296" s="38">
        <v>0</v>
      </c>
      <c r="F296" s="38">
        <v>0</v>
      </c>
      <c r="G296" s="38">
        <v>0</v>
      </c>
      <c r="H296" s="4"/>
      <c r="I296" s="4"/>
      <c r="J296" s="4"/>
      <c r="K296" s="4"/>
    </row>
    <row r="297" spans="1:11" ht="14.1" customHeight="1">
      <c r="A297" s="4"/>
      <c r="B297" s="4"/>
      <c r="C297" s="11" t="s">
        <v>457</v>
      </c>
      <c r="D297" s="38">
        <v>0</v>
      </c>
      <c r="E297" s="38">
        <v>0</v>
      </c>
      <c r="F297" s="38">
        <v>0</v>
      </c>
      <c r="G297" s="38">
        <v>0</v>
      </c>
      <c r="H297" s="4"/>
      <c r="I297" s="4"/>
      <c r="J297" s="4"/>
      <c r="K297" s="4"/>
    </row>
    <row r="298" spans="1:11" ht="14.1" customHeight="1">
      <c r="A298" s="4"/>
      <c r="B298" s="4"/>
      <c r="C298" s="11" t="s">
        <v>456</v>
      </c>
      <c r="D298" s="38">
        <v>0</v>
      </c>
      <c r="E298" s="38">
        <v>0</v>
      </c>
      <c r="F298" s="38">
        <v>0</v>
      </c>
      <c r="G298" s="38">
        <v>0</v>
      </c>
      <c r="H298" s="4"/>
      <c r="I298" s="4"/>
      <c r="J298" s="4"/>
      <c r="K298" s="4"/>
    </row>
    <row r="299" spans="1:11" ht="14.1" customHeight="1">
      <c r="A299" s="4"/>
      <c r="B299" s="4"/>
      <c r="C299" s="11" t="s">
        <v>455</v>
      </c>
      <c r="D299" s="38">
        <v>0</v>
      </c>
      <c r="E299" s="38">
        <v>0</v>
      </c>
      <c r="F299" s="38">
        <v>0</v>
      </c>
      <c r="G299" s="38">
        <v>0</v>
      </c>
      <c r="H299" s="4"/>
      <c r="I299" s="4"/>
      <c r="J299" s="4"/>
      <c r="K299" s="4"/>
    </row>
    <row r="300" spans="1:11" ht="14.1" customHeight="1">
      <c r="A300" s="4"/>
      <c r="B300" s="4"/>
      <c r="C300" s="11" t="s">
        <v>461</v>
      </c>
      <c r="D300" s="38">
        <v>0</v>
      </c>
      <c r="E300" s="38">
        <v>0</v>
      </c>
      <c r="F300" s="38">
        <v>0</v>
      </c>
      <c r="G300" s="38">
        <v>0</v>
      </c>
      <c r="H300" s="4"/>
      <c r="I300" s="4"/>
      <c r="J300" s="4"/>
      <c r="K300" s="4"/>
    </row>
    <row r="301" spans="1:11" ht="14.1" customHeight="1">
      <c r="A301" s="4"/>
      <c r="B301" s="4"/>
      <c r="C301" s="11" t="s">
        <v>459</v>
      </c>
      <c r="D301" s="38">
        <v>0</v>
      </c>
      <c r="E301" s="38">
        <v>0</v>
      </c>
      <c r="F301" s="38">
        <v>0</v>
      </c>
      <c r="G301" s="38">
        <v>0</v>
      </c>
      <c r="H301" s="4"/>
      <c r="I301" s="4"/>
      <c r="J301" s="4"/>
      <c r="K301" s="4"/>
    </row>
    <row r="302" spans="1:11" ht="14.1" customHeight="1">
      <c r="A302" s="4"/>
      <c r="B302" s="4"/>
      <c r="C302" s="11" t="s">
        <v>458</v>
      </c>
      <c r="D302" s="38">
        <v>0</v>
      </c>
      <c r="E302" s="38">
        <v>0</v>
      </c>
      <c r="F302" s="38">
        <v>0</v>
      </c>
      <c r="G302" s="38">
        <v>0</v>
      </c>
      <c r="H302" s="4"/>
      <c r="I302" s="4"/>
      <c r="J302" s="4"/>
      <c r="K302" s="4"/>
    </row>
    <row r="303" spans="1:11" ht="14.1" customHeight="1">
      <c r="A303" s="4"/>
      <c r="B303" s="4"/>
      <c r="C303" s="11" t="s">
        <v>457</v>
      </c>
      <c r="D303" s="38">
        <v>0</v>
      </c>
      <c r="E303" s="38">
        <v>0</v>
      </c>
      <c r="F303" s="38">
        <v>0</v>
      </c>
      <c r="G303" s="38">
        <v>0</v>
      </c>
      <c r="H303" s="4"/>
      <c r="I303" s="4"/>
      <c r="J303" s="4"/>
      <c r="K303" s="4"/>
    </row>
    <row r="304" spans="1:11" ht="14.1" customHeight="1">
      <c r="A304" s="4"/>
      <c r="B304" s="4"/>
      <c r="C304" s="11" t="s">
        <v>456</v>
      </c>
      <c r="D304" s="38">
        <v>0</v>
      </c>
      <c r="E304" s="38">
        <v>0</v>
      </c>
      <c r="F304" s="38">
        <v>0</v>
      </c>
      <c r="G304" s="38">
        <v>0</v>
      </c>
      <c r="H304" s="4"/>
      <c r="I304" s="4"/>
      <c r="J304" s="4"/>
      <c r="K304" s="4"/>
    </row>
    <row r="305" spans="1:11" ht="14.1" customHeight="1">
      <c r="A305" s="4"/>
      <c r="B305" s="4"/>
      <c r="C305" s="11" t="s">
        <v>455</v>
      </c>
      <c r="D305" s="38">
        <v>0</v>
      </c>
      <c r="E305" s="38">
        <v>0</v>
      </c>
      <c r="F305" s="38">
        <v>0</v>
      </c>
      <c r="G305" s="38">
        <v>0</v>
      </c>
      <c r="H305" s="4"/>
      <c r="I305" s="4"/>
      <c r="J305" s="4"/>
      <c r="K305" s="4"/>
    </row>
    <row r="306" spans="1:11" ht="14.1" customHeight="1">
      <c r="A306" s="4"/>
      <c r="B306" s="4"/>
      <c r="C306" s="11" t="s">
        <v>460</v>
      </c>
      <c r="D306" s="38">
        <v>0</v>
      </c>
      <c r="E306" s="38">
        <v>0</v>
      </c>
      <c r="F306" s="38">
        <v>0</v>
      </c>
      <c r="G306" s="38">
        <v>0</v>
      </c>
      <c r="H306" s="4"/>
      <c r="I306" s="4"/>
      <c r="J306" s="4"/>
      <c r="K306" s="4"/>
    </row>
    <row r="307" spans="1:11" ht="14.1" customHeight="1">
      <c r="A307" s="4"/>
      <c r="B307" s="4"/>
      <c r="C307" s="11" t="s">
        <v>459</v>
      </c>
      <c r="D307" s="38">
        <v>0</v>
      </c>
      <c r="E307" s="38">
        <v>0</v>
      </c>
      <c r="F307" s="38">
        <v>0</v>
      </c>
      <c r="G307" s="38">
        <v>0</v>
      </c>
      <c r="H307" s="4"/>
      <c r="I307" s="4"/>
      <c r="J307" s="4"/>
      <c r="K307" s="4"/>
    </row>
    <row r="308" spans="1:11" ht="14.1" customHeight="1">
      <c r="A308" s="4"/>
      <c r="B308" s="4"/>
      <c r="C308" s="11" t="s">
        <v>458</v>
      </c>
      <c r="D308" s="38">
        <v>0</v>
      </c>
      <c r="E308" s="38">
        <v>0</v>
      </c>
      <c r="F308" s="38">
        <v>0</v>
      </c>
      <c r="G308" s="38">
        <v>0</v>
      </c>
      <c r="H308" s="4"/>
      <c r="I308" s="4"/>
      <c r="J308" s="4"/>
      <c r="K308" s="4"/>
    </row>
    <row r="309" spans="1:11" ht="14.1" customHeight="1">
      <c r="A309" s="4"/>
      <c r="B309" s="4"/>
      <c r="C309" s="11" t="s">
        <v>457</v>
      </c>
      <c r="D309" s="38">
        <v>0</v>
      </c>
      <c r="E309" s="38">
        <v>0</v>
      </c>
      <c r="F309" s="38">
        <v>0</v>
      </c>
      <c r="G309" s="38">
        <v>0</v>
      </c>
      <c r="H309" s="4"/>
      <c r="I309" s="4"/>
      <c r="J309" s="4"/>
      <c r="K309" s="4"/>
    </row>
    <row r="310" spans="1:11" ht="14.1" customHeight="1">
      <c r="A310" s="4"/>
      <c r="B310" s="4"/>
      <c r="C310" s="11" t="s">
        <v>456</v>
      </c>
      <c r="D310" s="38">
        <v>0</v>
      </c>
      <c r="E310" s="38">
        <v>0</v>
      </c>
      <c r="F310" s="38">
        <v>0</v>
      </c>
      <c r="G310" s="38">
        <v>0</v>
      </c>
      <c r="H310" s="4"/>
      <c r="I310" s="4"/>
      <c r="J310" s="4"/>
      <c r="K310" s="4"/>
    </row>
    <row r="311" spans="1:11" ht="14.1" customHeight="1">
      <c r="A311" s="4"/>
      <c r="B311" s="4"/>
      <c r="C311" s="11" t="s">
        <v>455</v>
      </c>
      <c r="D311" s="38">
        <v>0</v>
      </c>
      <c r="E311" s="38">
        <v>0</v>
      </c>
      <c r="F311" s="38">
        <v>0</v>
      </c>
      <c r="G311" s="38">
        <v>0</v>
      </c>
      <c r="H311" s="4"/>
      <c r="I311" s="4"/>
      <c r="J311" s="4"/>
      <c r="K311" s="4"/>
    </row>
    <row r="312" spans="1:11" ht="14.1" customHeight="1">
      <c r="A312" s="4"/>
      <c r="B312" s="4"/>
      <c r="C312" s="11" t="s">
        <v>454</v>
      </c>
      <c r="D312" s="38">
        <v>0</v>
      </c>
      <c r="E312" s="38">
        <v>0</v>
      </c>
      <c r="F312" s="38">
        <v>0</v>
      </c>
      <c r="G312" s="38">
        <v>0</v>
      </c>
      <c r="H312" s="4"/>
      <c r="I312" s="4"/>
      <c r="J312" s="4"/>
      <c r="K312" s="4"/>
    </row>
    <row r="313" spans="1:11" ht="14.1" customHeight="1">
      <c r="A313" s="4"/>
      <c r="B313" s="4"/>
      <c r="C313" s="11" t="s">
        <v>453</v>
      </c>
      <c r="D313" s="38">
        <v>0</v>
      </c>
      <c r="E313" s="38">
        <v>0</v>
      </c>
      <c r="F313" s="38">
        <v>0</v>
      </c>
      <c r="G313" s="38">
        <v>0</v>
      </c>
      <c r="H313" s="4"/>
      <c r="I313" s="4"/>
      <c r="J313" s="4"/>
      <c r="K313" s="4"/>
    </row>
    <row r="314" spans="1:11" ht="14.1" customHeight="1">
      <c r="A314" s="4"/>
      <c r="B314" s="4"/>
      <c r="C314" s="10" t="s">
        <v>165</v>
      </c>
      <c r="D314" s="38">
        <v>94684340</v>
      </c>
      <c r="E314" s="38">
        <v>74500000</v>
      </c>
      <c r="F314" s="38">
        <v>74500000</v>
      </c>
      <c r="G314" s="38">
        <v>74500000</v>
      </c>
      <c r="H314" s="4"/>
      <c r="I314" s="4"/>
      <c r="J314" s="4"/>
      <c r="K314" s="4"/>
    </row>
    <row r="315" spans="1:11" ht="36.950000000000003" customHeight="1">
      <c r="A315" s="4"/>
      <c r="B315" s="4"/>
      <c r="C315" s="14" t="s">
        <v>484</v>
      </c>
      <c r="D315" s="825" t="s">
        <v>1094</v>
      </c>
      <c r="E315" s="826"/>
      <c r="F315" s="826"/>
      <c r="G315" s="826"/>
      <c r="H315" s="4"/>
      <c r="I315" s="4"/>
      <c r="J315" s="4"/>
      <c r="K315" s="4"/>
    </row>
    <row r="316" spans="1:11" ht="36.950000000000003" customHeight="1">
      <c r="A316" s="4"/>
      <c r="B316" s="4"/>
      <c r="C316" s="35" t="s">
        <v>482</v>
      </c>
      <c r="D316" s="821" t="s">
        <v>1093</v>
      </c>
      <c r="E316" s="822"/>
      <c r="F316" s="822"/>
      <c r="G316" s="822"/>
      <c r="H316" s="4"/>
      <c r="I316" s="4"/>
      <c r="J316" s="4"/>
      <c r="K316" s="4"/>
    </row>
    <row r="317" spans="1:11" ht="36.950000000000003" customHeight="1">
      <c r="A317" s="4"/>
      <c r="B317" s="4"/>
      <c r="C317" s="35" t="s">
        <v>15</v>
      </c>
      <c r="D317" s="821" t="s">
        <v>1092</v>
      </c>
      <c r="E317" s="822"/>
      <c r="F317" s="822"/>
      <c r="G317" s="822"/>
      <c r="H317" s="4"/>
      <c r="I317" s="4"/>
      <c r="J317" s="4"/>
      <c r="K317" s="4"/>
    </row>
    <row r="318" spans="1:11" ht="15" customHeight="1">
      <c r="A318" s="4"/>
      <c r="B318" s="4"/>
      <c r="C318" s="13"/>
      <c r="D318" s="41">
        <v>2021</v>
      </c>
      <c r="E318" s="41">
        <v>2022</v>
      </c>
      <c r="F318" s="41">
        <v>2023</v>
      </c>
      <c r="G318" s="41">
        <v>2024</v>
      </c>
      <c r="H318" s="4"/>
      <c r="I318" s="4"/>
      <c r="J318" s="4"/>
      <c r="K318" s="4"/>
    </row>
    <row r="319" spans="1:11" ht="15" customHeight="1">
      <c r="A319" s="4"/>
      <c r="B319" s="4"/>
      <c r="C319" s="12"/>
      <c r="D319" s="42" t="s">
        <v>7</v>
      </c>
      <c r="E319" s="42" t="s">
        <v>8</v>
      </c>
      <c r="F319" s="42" t="s">
        <v>8</v>
      </c>
      <c r="G319" s="42" t="s">
        <v>8</v>
      </c>
      <c r="H319" s="4"/>
      <c r="I319" s="4"/>
      <c r="J319" s="4"/>
      <c r="K319" s="4"/>
    </row>
    <row r="320" spans="1:11" ht="14.1" customHeight="1">
      <c r="A320" s="4"/>
      <c r="B320" s="4"/>
      <c r="C320" s="7" t="s">
        <v>16</v>
      </c>
      <c r="D320" s="43" t="s">
        <v>1091</v>
      </c>
      <c r="E320" s="43" t="s">
        <v>1029</v>
      </c>
      <c r="F320" s="43" t="s">
        <v>1029</v>
      </c>
      <c r="G320" s="43" t="s">
        <v>1029</v>
      </c>
      <c r="H320" s="4"/>
      <c r="I320" s="4"/>
      <c r="J320" s="4"/>
      <c r="K320" s="4"/>
    </row>
    <row r="321" spans="1:11" ht="14.1" customHeight="1">
      <c r="A321" s="4"/>
      <c r="B321" s="4"/>
      <c r="C321" s="7" t="s">
        <v>680</v>
      </c>
      <c r="D321" s="43" t="s">
        <v>1090</v>
      </c>
      <c r="E321" s="43" t="s">
        <v>1089</v>
      </c>
      <c r="F321" s="43" t="s">
        <v>1089</v>
      </c>
      <c r="G321" s="43" t="s">
        <v>1089</v>
      </c>
      <c r="H321" s="4"/>
      <c r="I321" s="4"/>
      <c r="J321" s="4"/>
      <c r="K321" s="4"/>
    </row>
    <row r="322" spans="1:11" ht="14.1" customHeight="1">
      <c r="A322" s="4"/>
      <c r="B322" s="4"/>
      <c r="C322" s="7" t="s">
        <v>676</v>
      </c>
      <c r="D322" s="43" t="s">
        <v>857</v>
      </c>
      <c r="E322" s="43" t="s">
        <v>941</v>
      </c>
      <c r="F322" s="43" t="s">
        <v>941</v>
      </c>
      <c r="G322" s="43" t="s">
        <v>941</v>
      </c>
      <c r="H322" s="4"/>
      <c r="I322" s="4"/>
      <c r="J322" s="4"/>
      <c r="K322" s="4"/>
    </row>
    <row r="323" spans="1:11" ht="14.1" customHeight="1">
      <c r="A323" s="4"/>
      <c r="B323" s="4"/>
      <c r="C323" s="7" t="s">
        <v>477</v>
      </c>
      <c r="D323" s="43" t="s">
        <v>450</v>
      </c>
      <c r="E323" s="43" t="s">
        <v>1088</v>
      </c>
      <c r="F323" s="43" t="s">
        <v>474</v>
      </c>
      <c r="G323" s="43" t="s">
        <v>474</v>
      </c>
      <c r="H323" s="4"/>
      <c r="I323" s="4"/>
      <c r="J323" s="4"/>
      <c r="K323" s="4"/>
    </row>
    <row r="324" spans="1:11" ht="14.1" customHeight="1">
      <c r="A324" s="4"/>
      <c r="B324" s="4"/>
      <c r="C324" s="7" t="s">
        <v>476</v>
      </c>
      <c r="D324" s="43" t="s">
        <v>450</v>
      </c>
      <c r="E324" s="43" t="s">
        <v>1087</v>
      </c>
      <c r="F324" s="43" t="s">
        <v>474</v>
      </c>
      <c r="G324" s="43" t="s">
        <v>474</v>
      </c>
      <c r="H324" s="4"/>
      <c r="I324" s="4"/>
      <c r="J324" s="4"/>
      <c r="K324" s="4"/>
    </row>
    <row r="325" spans="1:11" ht="14.1" customHeight="1">
      <c r="A325" s="4"/>
      <c r="B325" s="4"/>
      <c r="C325" s="7" t="s">
        <v>22</v>
      </c>
      <c r="D325" s="43" t="s">
        <v>450</v>
      </c>
      <c r="E325" s="43" t="s">
        <v>475</v>
      </c>
      <c r="F325" s="43" t="s">
        <v>474</v>
      </c>
      <c r="G325" s="43" t="s">
        <v>474</v>
      </c>
      <c r="H325" s="4"/>
      <c r="I325" s="4"/>
      <c r="J325" s="4"/>
      <c r="K325" s="4"/>
    </row>
    <row r="326" spans="1:11" ht="14.1" customHeight="1">
      <c r="A326" s="4"/>
      <c r="B326" s="4"/>
      <c r="C326" s="823" t="s">
        <v>473</v>
      </c>
      <c r="D326" s="824"/>
      <c r="E326" s="824"/>
      <c r="F326" s="824"/>
      <c r="G326" s="824"/>
      <c r="H326" s="4"/>
      <c r="I326" s="4"/>
      <c r="J326" s="4"/>
      <c r="K326" s="4"/>
    </row>
    <row r="327" spans="1:11" ht="14.1" customHeight="1">
      <c r="A327" s="4"/>
      <c r="B327" s="4"/>
      <c r="C327" s="13"/>
      <c r="D327" s="41">
        <v>2021</v>
      </c>
      <c r="E327" s="41">
        <v>2022</v>
      </c>
      <c r="F327" s="41">
        <v>2023</v>
      </c>
      <c r="G327" s="41">
        <v>2024</v>
      </c>
      <c r="H327" s="4"/>
      <c r="I327" s="4"/>
      <c r="J327" s="4"/>
      <c r="K327" s="4"/>
    </row>
    <row r="328" spans="1:11" ht="14.1" customHeight="1">
      <c r="A328" s="4"/>
      <c r="B328" s="4"/>
      <c r="C328" s="12"/>
      <c r="D328" s="42" t="s">
        <v>7</v>
      </c>
      <c r="E328" s="42" t="s">
        <v>8</v>
      </c>
      <c r="F328" s="42" t="s">
        <v>8</v>
      </c>
      <c r="G328" s="42" t="s">
        <v>8</v>
      </c>
      <c r="H328" s="4"/>
      <c r="I328" s="4"/>
      <c r="J328" s="4"/>
      <c r="K328" s="4"/>
    </row>
    <row r="329" spans="1:11" ht="14.1" customHeight="1">
      <c r="A329" s="4"/>
      <c r="B329" s="4"/>
      <c r="C329" s="11" t="s">
        <v>470</v>
      </c>
      <c r="D329" s="38">
        <v>0</v>
      </c>
      <c r="E329" s="38">
        <v>0</v>
      </c>
      <c r="F329" s="38">
        <v>0</v>
      </c>
      <c r="G329" s="38">
        <v>0</v>
      </c>
      <c r="H329" s="4"/>
      <c r="I329" s="4"/>
      <c r="J329" s="4"/>
      <c r="K329" s="4"/>
    </row>
    <row r="330" spans="1:11" ht="14.1" customHeight="1">
      <c r="A330" s="4"/>
      <c r="B330" s="4"/>
      <c r="C330" s="11" t="s">
        <v>459</v>
      </c>
      <c r="D330" s="38">
        <v>0</v>
      </c>
      <c r="E330" s="38">
        <v>0</v>
      </c>
      <c r="F330" s="38">
        <v>0</v>
      </c>
      <c r="G330" s="38">
        <v>0</v>
      </c>
      <c r="H330" s="4"/>
      <c r="I330" s="4"/>
      <c r="J330" s="4"/>
      <c r="K330" s="4"/>
    </row>
    <row r="331" spans="1:11" ht="14.1" customHeight="1">
      <c r="A331" s="4"/>
      <c r="B331" s="4"/>
      <c r="C331" s="11" t="s">
        <v>463</v>
      </c>
      <c r="D331" s="38">
        <v>0</v>
      </c>
      <c r="E331" s="38">
        <v>0</v>
      </c>
      <c r="F331" s="38">
        <v>0</v>
      </c>
      <c r="G331" s="38">
        <v>0</v>
      </c>
      <c r="H331" s="4"/>
      <c r="I331" s="4"/>
      <c r="J331" s="4"/>
      <c r="K331" s="4"/>
    </row>
    <row r="332" spans="1:11" ht="14.1" customHeight="1">
      <c r="A332" s="4"/>
      <c r="B332" s="4"/>
      <c r="C332" s="11" t="s">
        <v>469</v>
      </c>
      <c r="D332" s="38">
        <v>0</v>
      </c>
      <c r="E332" s="38">
        <v>0</v>
      </c>
      <c r="F332" s="38">
        <v>0</v>
      </c>
      <c r="G332" s="38">
        <v>0</v>
      </c>
      <c r="H332" s="4"/>
      <c r="I332" s="4"/>
      <c r="J332" s="4"/>
      <c r="K332" s="4"/>
    </row>
    <row r="333" spans="1:11" ht="14.1" customHeight="1">
      <c r="A333" s="4"/>
      <c r="B333" s="4"/>
      <c r="C333" s="11" t="s">
        <v>459</v>
      </c>
      <c r="D333" s="38">
        <v>0</v>
      </c>
      <c r="E333" s="38">
        <v>0</v>
      </c>
      <c r="F333" s="38">
        <v>0</v>
      </c>
      <c r="G333" s="38">
        <v>0</v>
      </c>
      <c r="H333" s="4"/>
      <c r="I333" s="4"/>
      <c r="J333" s="4"/>
      <c r="K333" s="4"/>
    </row>
    <row r="334" spans="1:11" ht="14.1" customHeight="1">
      <c r="A334" s="4"/>
      <c r="B334" s="4"/>
      <c r="C334" s="11" t="s">
        <v>463</v>
      </c>
      <c r="D334" s="38">
        <v>0</v>
      </c>
      <c r="E334" s="38">
        <v>0</v>
      </c>
      <c r="F334" s="38">
        <v>0</v>
      </c>
      <c r="G334" s="38">
        <v>0</v>
      </c>
      <c r="H334" s="4"/>
      <c r="I334" s="4"/>
      <c r="J334" s="4"/>
      <c r="K334" s="4"/>
    </row>
    <row r="335" spans="1:11" ht="14.1" customHeight="1">
      <c r="A335" s="4"/>
      <c r="B335" s="4"/>
      <c r="C335" s="11" t="s">
        <v>468</v>
      </c>
      <c r="D335" s="38">
        <v>17000000</v>
      </c>
      <c r="E335" s="38">
        <v>12000000</v>
      </c>
      <c r="F335" s="38">
        <v>12000000</v>
      </c>
      <c r="G335" s="38">
        <v>12000000</v>
      </c>
      <c r="H335" s="4"/>
      <c r="I335" s="4"/>
      <c r="J335" s="4"/>
      <c r="K335" s="4"/>
    </row>
    <row r="336" spans="1:11" ht="14.1" customHeight="1">
      <c r="A336" s="4"/>
      <c r="B336" s="4"/>
      <c r="C336" s="11" t="s">
        <v>459</v>
      </c>
      <c r="D336" s="38">
        <v>17000000</v>
      </c>
      <c r="E336" s="38">
        <v>12000000</v>
      </c>
      <c r="F336" s="38">
        <v>12000000</v>
      </c>
      <c r="G336" s="38">
        <v>12000000</v>
      </c>
      <c r="H336" s="4"/>
      <c r="I336" s="4"/>
      <c r="J336" s="4"/>
      <c r="K336" s="4"/>
    </row>
    <row r="337" spans="1:11" ht="14.1" customHeight="1">
      <c r="A337" s="4"/>
      <c r="B337" s="4"/>
      <c r="C337" s="11" t="s">
        <v>463</v>
      </c>
      <c r="D337" s="38">
        <v>0</v>
      </c>
      <c r="E337" s="38">
        <v>0</v>
      </c>
      <c r="F337" s="38">
        <v>0</v>
      </c>
      <c r="G337" s="38">
        <v>0</v>
      </c>
      <c r="H337" s="4"/>
      <c r="I337" s="4"/>
      <c r="J337" s="4"/>
      <c r="K337" s="4"/>
    </row>
    <row r="338" spans="1:11" ht="14.1" customHeight="1">
      <c r="A338" s="4"/>
      <c r="B338" s="4"/>
      <c r="C338" s="11" t="s">
        <v>467</v>
      </c>
      <c r="D338" s="38">
        <v>0</v>
      </c>
      <c r="E338" s="38">
        <v>0</v>
      </c>
      <c r="F338" s="38">
        <v>0</v>
      </c>
      <c r="G338" s="38">
        <v>0</v>
      </c>
      <c r="H338" s="4"/>
      <c r="I338" s="4"/>
      <c r="J338" s="4"/>
      <c r="K338" s="4"/>
    </row>
    <row r="339" spans="1:11" ht="14.1" customHeight="1">
      <c r="A339" s="4"/>
      <c r="B339" s="4"/>
      <c r="C339" s="11" t="s">
        <v>459</v>
      </c>
      <c r="D339" s="38">
        <v>0</v>
      </c>
      <c r="E339" s="38">
        <v>0</v>
      </c>
      <c r="F339" s="38">
        <v>0</v>
      </c>
      <c r="G339" s="38">
        <v>0</v>
      </c>
      <c r="H339" s="4"/>
      <c r="I339" s="4"/>
      <c r="J339" s="4"/>
      <c r="K339" s="4"/>
    </row>
    <row r="340" spans="1:11" ht="14.1" customHeight="1">
      <c r="A340" s="4"/>
      <c r="B340" s="4"/>
      <c r="C340" s="11" t="s">
        <v>463</v>
      </c>
      <c r="D340" s="38">
        <v>0</v>
      </c>
      <c r="E340" s="38">
        <v>0</v>
      </c>
      <c r="F340" s="38">
        <v>0</v>
      </c>
      <c r="G340" s="38">
        <v>0</v>
      </c>
      <c r="H340" s="4"/>
      <c r="I340" s="4"/>
      <c r="J340" s="4"/>
      <c r="K340" s="4"/>
    </row>
    <row r="341" spans="1:11" ht="14.1" customHeight="1">
      <c r="A341" s="4"/>
      <c r="B341" s="4"/>
      <c r="C341" s="11" t="s">
        <v>472</v>
      </c>
      <c r="D341" s="38">
        <v>0</v>
      </c>
      <c r="E341" s="38">
        <v>0</v>
      </c>
      <c r="F341" s="38">
        <v>0</v>
      </c>
      <c r="G341" s="38">
        <v>0</v>
      </c>
      <c r="H341" s="4"/>
      <c r="I341" s="4"/>
      <c r="J341" s="4"/>
      <c r="K341" s="4"/>
    </row>
    <row r="342" spans="1:11" ht="14.1" customHeight="1">
      <c r="A342" s="4"/>
      <c r="B342" s="4"/>
      <c r="C342" s="11" t="s">
        <v>459</v>
      </c>
      <c r="D342" s="38">
        <v>0</v>
      </c>
      <c r="E342" s="38">
        <v>0</v>
      </c>
      <c r="F342" s="38">
        <v>0</v>
      </c>
      <c r="G342" s="38">
        <v>0</v>
      </c>
      <c r="H342" s="4"/>
      <c r="I342" s="4"/>
      <c r="J342" s="4"/>
      <c r="K342" s="4"/>
    </row>
    <row r="343" spans="1:11" ht="14.1" customHeight="1">
      <c r="A343" s="4"/>
      <c r="B343" s="4"/>
      <c r="C343" s="11" t="s">
        <v>463</v>
      </c>
      <c r="D343" s="38">
        <v>0</v>
      </c>
      <c r="E343" s="38">
        <v>0</v>
      </c>
      <c r="F343" s="38">
        <v>0</v>
      </c>
      <c r="G343" s="38">
        <v>0</v>
      </c>
      <c r="H343" s="4"/>
      <c r="I343" s="4"/>
      <c r="J343" s="4"/>
      <c r="K343" s="4"/>
    </row>
    <row r="344" spans="1:11" ht="14.1" customHeight="1">
      <c r="A344" s="4"/>
      <c r="B344" s="4"/>
      <c r="C344" s="11" t="s">
        <v>465</v>
      </c>
      <c r="D344" s="38">
        <v>0</v>
      </c>
      <c r="E344" s="38">
        <v>0</v>
      </c>
      <c r="F344" s="38">
        <v>0</v>
      </c>
      <c r="G344" s="38">
        <v>0</v>
      </c>
      <c r="H344" s="4"/>
      <c r="I344" s="4"/>
      <c r="J344" s="4"/>
      <c r="K344" s="4"/>
    </row>
    <row r="345" spans="1:11" ht="14.1" customHeight="1">
      <c r="A345" s="4"/>
      <c r="B345" s="4"/>
      <c r="C345" s="11" t="s">
        <v>459</v>
      </c>
      <c r="D345" s="38">
        <v>0</v>
      </c>
      <c r="E345" s="38">
        <v>0</v>
      </c>
      <c r="F345" s="38">
        <v>0</v>
      </c>
      <c r="G345" s="38">
        <v>0</v>
      </c>
      <c r="H345" s="4"/>
      <c r="I345" s="4"/>
      <c r="J345" s="4"/>
      <c r="K345" s="4"/>
    </row>
    <row r="346" spans="1:11" ht="14.1" customHeight="1">
      <c r="A346" s="4"/>
      <c r="B346" s="4"/>
      <c r="C346" s="11" t="s">
        <v>463</v>
      </c>
      <c r="D346" s="38">
        <v>0</v>
      </c>
      <c r="E346" s="38">
        <v>0</v>
      </c>
      <c r="F346" s="38">
        <v>0</v>
      </c>
      <c r="G346" s="38">
        <v>0</v>
      </c>
      <c r="H346" s="4"/>
      <c r="I346" s="4"/>
      <c r="J346" s="4"/>
      <c r="K346" s="4"/>
    </row>
    <row r="347" spans="1:11" ht="14.1" customHeight="1">
      <c r="A347" s="4"/>
      <c r="B347" s="4"/>
      <c r="C347" s="11" t="s">
        <v>464</v>
      </c>
      <c r="D347" s="38">
        <v>0</v>
      </c>
      <c r="E347" s="38">
        <v>0</v>
      </c>
      <c r="F347" s="38">
        <v>0</v>
      </c>
      <c r="G347" s="38">
        <v>0</v>
      </c>
      <c r="H347" s="4"/>
      <c r="I347" s="4"/>
      <c r="J347" s="4"/>
      <c r="K347" s="4"/>
    </row>
    <row r="348" spans="1:11" ht="14.1" customHeight="1">
      <c r="A348" s="4"/>
      <c r="B348" s="4"/>
      <c r="C348" s="11" t="s">
        <v>459</v>
      </c>
      <c r="D348" s="38">
        <v>0</v>
      </c>
      <c r="E348" s="38">
        <v>0</v>
      </c>
      <c r="F348" s="38">
        <v>0</v>
      </c>
      <c r="G348" s="38">
        <v>0</v>
      </c>
      <c r="H348" s="4"/>
      <c r="I348" s="4"/>
      <c r="J348" s="4"/>
      <c r="K348" s="4"/>
    </row>
    <row r="349" spans="1:11" ht="14.1" customHeight="1">
      <c r="A349" s="4"/>
      <c r="B349" s="4"/>
      <c r="C349" s="11" t="s">
        <v>463</v>
      </c>
      <c r="D349" s="38">
        <v>0</v>
      </c>
      <c r="E349" s="38">
        <v>0</v>
      </c>
      <c r="F349" s="38">
        <v>0</v>
      </c>
      <c r="G349" s="38">
        <v>0</v>
      </c>
      <c r="H349" s="4"/>
      <c r="I349" s="4"/>
      <c r="J349" s="4"/>
      <c r="K349" s="4"/>
    </row>
    <row r="350" spans="1:11" ht="14.1" customHeight="1">
      <c r="A350" s="4"/>
      <c r="B350" s="4"/>
      <c r="C350" s="11" t="s">
        <v>462</v>
      </c>
      <c r="D350" s="38">
        <v>0</v>
      </c>
      <c r="E350" s="38">
        <v>0</v>
      </c>
      <c r="F350" s="38">
        <v>0</v>
      </c>
      <c r="G350" s="38">
        <v>0</v>
      </c>
      <c r="H350" s="4"/>
      <c r="I350" s="4"/>
      <c r="J350" s="4"/>
      <c r="K350" s="4"/>
    </row>
    <row r="351" spans="1:11" ht="14.1" customHeight="1">
      <c r="A351" s="4"/>
      <c r="B351" s="4"/>
      <c r="C351" s="11" t="s">
        <v>459</v>
      </c>
      <c r="D351" s="38">
        <v>0</v>
      </c>
      <c r="E351" s="38">
        <v>0</v>
      </c>
      <c r="F351" s="38">
        <v>0</v>
      </c>
      <c r="G351" s="38">
        <v>0</v>
      </c>
      <c r="H351" s="4"/>
      <c r="I351" s="4"/>
      <c r="J351" s="4"/>
      <c r="K351" s="4"/>
    </row>
    <row r="352" spans="1:11" ht="14.1" customHeight="1">
      <c r="A352" s="4"/>
      <c r="B352" s="4"/>
      <c r="C352" s="11" t="s">
        <v>458</v>
      </c>
      <c r="D352" s="38">
        <v>0</v>
      </c>
      <c r="E352" s="38">
        <v>0</v>
      </c>
      <c r="F352" s="38">
        <v>0</v>
      </c>
      <c r="G352" s="38">
        <v>0</v>
      </c>
      <c r="H352" s="4"/>
      <c r="I352" s="4"/>
      <c r="J352" s="4"/>
      <c r="K352" s="4"/>
    </row>
    <row r="353" spans="1:11" ht="14.1" customHeight="1">
      <c r="A353" s="4"/>
      <c r="B353" s="4"/>
      <c r="C353" s="11" t="s">
        <v>457</v>
      </c>
      <c r="D353" s="38">
        <v>0</v>
      </c>
      <c r="E353" s="38">
        <v>0</v>
      </c>
      <c r="F353" s="38">
        <v>0</v>
      </c>
      <c r="G353" s="38">
        <v>0</v>
      </c>
      <c r="H353" s="4"/>
      <c r="I353" s="4"/>
      <c r="J353" s="4"/>
      <c r="K353" s="4"/>
    </row>
    <row r="354" spans="1:11" ht="14.1" customHeight="1">
      <c r="A354" s="4"/>
      <c r="B354" s="4"/>
      <c r="C354" s="11" t="s">
        <v>456</v>
      </c>
      <c r="D354" s="38">
        <v>0</v>
      </c>
      <c r="E354" s="38">
        <v>0</v>
      </c>
      <c r="F354" s="38">
        <v>0</v>
      </c>
      <c r="G354" s="38">
        <v>0</v>
      </c>
      <c r="H354" s="4"/>
      <c r="I354" s="4"/>
      <c r="J354" s="4"/>
      <c r="K354" s="4"/>
    </row>
    <row r="355" spans="1:11" ht="14.1" customHeight="1">
      <c r="A355" s="4"/>
      <c r="B355" s="4"/>
      <c r="C355" s="11" t="s">
        <v>455</v>
      </c>
      <c r="D355" s="38">
        <v>0</v>
      </c>
      <c r="E355" s="38">
        <v>0</v>
      </c>
      <c r="F355" s="38">
        <v>0</v>
      </c>
      <c r="G355" s="38">
        <v>0</v>
      </c>
      <c r="H355" s="4"/>
      <c r="I355" s="4"/>
      <c r="J355" s="4"/>
      <c r="K355" s="4"/>
    </row>
    <row r="356" spans="1:11" ht="14.1" customHeight="1">
      <c r="A356" s="4"/>
      <c r="B356" s="4"/>
      <c r="C356" s="11" t="s">
        <v>461</v>
      </c>
      <c r="D356" s="38">
        <v>0</v>
      </c>
      <c r="E356" s="38">
        <v>0</v>
      </c>
      <c r="F356" s="38">
        <v>0</v>
      </c>
      <c r="G356" s="38">
        <v>0</v>
      </c>
      <c r="H356" s="4"/>
      <c r="I356" s="4"/>
      <c r="J356" s="4"/>
      <c r="K356" s="4"/>
    </row>
    <row r="357" spans="1:11" ht="14.1" customHeight="1">
      <c r="A357" s="4"/>
      <c r="B357" s="4"/>
      <c r="C357" s="11" t="s">
        <v>459</v>
      </c>
      <c r="D357" s="38">
        <v>0</v>
      </c>
      <c r="E357" s="38">
        <v>0</v>
      </c>
      <c r="F357" s="38">
        <v>0</v>
      </c>
      <c r="G357" s="38">
        <v>0</v>
      </c>
      <c r="H357" s="4"/>
      <c r="I357" s="4"/>
      <c r="J357" s="4"/>
      <c r="K357" s="4"/>
    </row>
    <row r="358" spans="1:11" ht="14.1" customHeight="1">
      <c r="A358" s="4"/>
      <c r="B358" s="4"/>
      <c r="C358" s="11" t="s">
        <v>458</v>
      </c>
      <c r="D358" s="38">
        <v>0</v>
      </c>
      <c r="E358" s="38">
        <v>0</v>
      </c>
      <c r="F358" s="38">
        <v>0</v>
      </c>
      <c r="G358" s="38">
        <v>0</v>
      </c>
      <c r="H358" s="4"/>
      <c r="I358" s="4"/>
      <c r="J358" s="4"/>
      <c r="K358" s="4"/>
    </row>
    <row r="359" spans="1:11" ht="14.1" customHeight="1">
      <c r="A359" s="4"/>
      <c r="B359" s="4"/>
      <c r="C359" s="11" t="s">
        <v>457</v>
      </c>
      <c r="D359" s="38">
        <v>0</v>
      </c>
      <c r="E359" s="38">
        <v>0</v>
      </c>
      <c r="F359" s="38">
        <v>0</v>
      </c>
      <c r="G359" s="38">
        <v>0</v>
      </c>
      <c r="H359" s="4"/>
      <c r="I359" s="4"/>
      <c r="J359" s="4"/>
      <c r="K359" s="4"/>
    </row>
    <row r="360" spans="1:11" ht="14.1" customHeight="1">
      <c r="A360" s="4"/>
      <c r="B360" s="4"/>
      <c r="C360" s="11" t="s">
        <v>456</v>
      </c>
      <c r="D360" s="38">
        <v>0</v>
      </c>
      <c r="E360" s="38">
        <v>0</v>
      </c>
      <c r="F360" s="38">
        <v>0</v>
      </c>
      <c r="G360" s="38">
        <v>0</v>
      </c>
      <c r="H360" s="4"/>
      <c r="I360" s="4"/>
      <c r="J360" s="4"/>
      <c r="K360" s="4"/>
    </row>
    <row r="361" spans="1:11" ht="14.1" customHeight="1">
      <c r="A361" s="4"/>
      <c r="B361" s="4"/>
      <c r="C361" s="11" t="s">
        <v>455</v>
      </c>
      <c r="D361" s="38">
        <v>0</v>
      </c>
      <c r="E361" s="38">
        <v>0</v>
      </c>
      <c r="F361" s="38">
        <v>0</v>
      </c>
      <c r="G361" s="38">
        <v>0</v>
      </c>
      <c r="H361" s="4"/>
      <c r="I361" s="4"/>
      <c r="J361" s="4"/>
      <c r="K361" s="4"/>
    </row>
    <row r="362" spans="1:11" ht="14.1" customHeight="1">
      <c r="A362" s="4"/>
      <c r="B362" s="4"/>
      <c r="C362" s="11" t="s">
        <v>460</v>
      </c>
      <c r="D362" s="38">
        <v>0</v>
      </c>
      <c r="E362" s="38">
        <v>0</v>
      </c>
      <c r="F362" s="38">
        <v>0</v>
      </c>
      <c r="G362" s="38">
        <v>0</v>
      </c>
      <c r="H362" s="4"/>
      <c r="I362" s="4"/>
      <c r="J362" s="4"/>
      <c r="K362" s="4"/>
    </row>
    <row r="363" spans="1:11" ht="14.1" customHeight="1">
      <c r="A363" s="4"/>
      <c r="B363" s="4"/>
      <c r="C363" s="11" t="s">
        <v>459</v>
      </c>
      <c r="D363" s="38">
        <v>0</v>
      </c>
      <c r="E363" s="38">
        <v>0</v>
      </c>
      <c r="F363" s="38">
        <v>0</v>
      </c>
      <c r="G363" s="38">
        <v>0</v>
      </c>
      <c r="H363" s="4"/>
      <c r="I363" s="4"/>
      <c r="J363" s="4"/>
      <c r="K363" s="4"/>
    </row>
    <row r="364" spans="1:11" ht="14.1" customHeight="1">
      <c r="A364" s="4"/>
      <c r="B364" s="4"/>
      <c r="C364" s="11" t="s">
        <v>458</v>
      </c>
      <c r="D364" s="38">
        <v>0</v>
      </c>
      <c r="E364" s="38">
        <v>0</v>
      </c>
      <c r="F364" s="38">
        <v>0</v>
      </c>
      <c r="G364" s="38">
        <v>0</v>
      </c>
      <c r="H364" s="4"/>
      <c r="I364" s="4"/>
      <c r="J364" s="4"/>
      <c r="K364" s="4"/>
    </row>
    <row r="365" spans="1:11" ht="14.1" customHeight="1">
      <c r="A365" s="4"/>
      <c r="B365" s="4"/>
      <c r="C365" s="11" t="s">
        <v>457</v>
      </c>
      <c r="D365" s="38">
        <v>0</v>
      </c>
      <c r="E365" s="38">
        <v>0</v>
      </c>
      <c r="F365" s="38">
        <v>0</v>
      </c>
      <c r="G365" s="38">
        <v>0</v>
      </c>
      <c r="H365" s="4"/>
      <c r="I365" s="4"/>
      <c r="J365" s="4"/>
      <c r="K365" s="4"/>
    </row>
    <row r="366" spans="1:11" ht="14.1" customHeight="1">
      <c r="A366" s="4"/>
      <c r="B366" s="4"/>
      <c r="C366" s="11" t="s">
        <v>456</v>
      </c>
      <c r="D366" s="38">
        <v>0</v>
      </c>
      <c r="E366" s="38">
        <v>0</v>
      </c>
      <c r="F366" s="38">
        <v>0</v>
      </c>
      <c r="G366" s="38">
        <v>0</v>
      </c>
      <c r="H366" s="4"/>
      <c r="I366" s="4"/>
      <c r="J366" s="4"/>
      <c r="K366" s="4"/>
    </row>
    <row r="367" spans="1:11" ht="14.1" customHeight="1">
      <c r="A367" s="4"/>
      <c r="B367" s="4"/>
      <c r="C367" s="11" t="s">
        <v>455</v>
      </c>
      <c r="D367" s="38">
        <v>0</v>
      </c>
      <c r="E367" s="38">
        <v>0</v>
      </c>
      <c r="F367" s="38">
        <v>0</v>
      </c>
      <c r="G367" s="38">
        <v>0</v>
      </c>
      <c r="H367" s="4"/>
      <c r="I367" s="4"/>
      <c r="J367" s="4"/>
      <c r="K367" s="4"/>
    </row>
    <row r="368" spans="1:11" ht="14.1" customHeight="1">
      <c r="A368" s="4"/>
      <c r="B368" s="4"/>
      <c r="C368" s="11" t="s">
        <v>454</v>
      </c>
      <c r="D368" s="38">
        <v>0</v>
      </c>
      <c r="E368" s="38">
        <v>0</v>
      </c>
      <c r="F368" s="38">
        <v>0</v>
      </c>
      <c r="G368" s="38">
        <v>0</v>
      </c>
      <c r="H368" s="4"/>
      <c r="I368" s="4"/>
      <c r="J368" s="4"/>
      <c r="K368" s="4"/>
    </row>
    <row r="369" spans="1:11" ht="14.1" customHeight="1">
      <c r="A369" s="4"/>
      <c r="B369" s="4"/>
      <c r="C369" s="11" t="s">
        <v>453</v>
      </c>
      <c r="D369" s="38">
        <v>0</v>
      </c>
      <c r="E369" s="38">
        <v>0</v>
      </c>
      <c r="F369" s="38">
        <v>0</v>
      </c>
      <c r="G369" s="38">
        <v>0</v>
      </c>
      <c r="H369" s="4"/>
      <c r="I369" s="4"/>
      <c r="J369" s="4"/>
      <c r="K369" s="4"/>
    </row>
    <row r="370" spans="1:11" ht="14.1" customHeight="1">
      <c r="A370" s="4"/>
      <c r="B370" s="4"/>
      <c r="C370" s="10" t="s">
        <v>165</v>
      </c>
      <c r="D370" s="38">
        <v>17000000</v>
      </c>
      <c r="E370" s="38">
        <v>12000000</v>
      </c>
      <c r="F370" s="38">
        <v>12000000</v>
      </c>
      <c r="G370" s="38">
        <v>12000000</v>
      </c>
      <c r="H370" s="4"/>
      <c r="I370" s="4"/>
      <c r="J370" s="4"/>
      <c r="K370" s="4"/>
    </row>
    <row r="371" spans="1:11" ht="15" customHeight="1">
      <c r="A371" s="4"/>
      <c r="B371" s="4"/>
      <c r="C371" s="9" t="s">
        <v>450</v>
      </c>
      <c r="D371" s="39" t="s">
        <v>450</v>
      </c>
      <c r="E371" s="39" t="s">
        <v>450</v>
      </c>
      <c r="F371" s="39" t="s">
        <v>450</v>
      </c>
      <c r="G371" s="39" t="s">
        <v>450</v>
      </c>
      <c r="H371" s="4"/>
      <c r="I371" s="4"/>
      <c r="J371" s="4"/>
      <c r="K371" s="4"/>
    </row>
    <row r="372" spans="1:11" ht="15" customHeight="1">
      <c r="A372" s="4"/>
      <c r="B372" s="4"/>
      <c r="C372" s="8" t="s">
        <v>471</v>
      </c>
      <c r="D372" s="40">
        <v>213456340</v>
      </c>
      <c r="E372" s="40">
        <v>112800000</v>
      </c>
      <c r="F372" s="40">
        <v>114880000</v>
      </c>
      <c r="G372" s="40">
        <v>118713000</v>
      </c>
      <c r="H372" s="4"/>
      <c r="I372" s="4"/>
      <c r="J372" s="4"/>
      <c r="K372" s="4"/>
    </row>
    <row r="373" spans="1:11" ht="15" customHeight="1">
      <c r="A373" s="4"/>
      <c r="B373" s="4"/>
      <c r="C373" s="7" t="s">
        <v>470</v>
      </c>
      <c r="D373" s="36">
        <v>30000000</v>
      </c>
      <c r="E373" s="36">
        <v>30000000</v>
      </c>
      <c r="F373" s="36">
        <v>30000000</v>
      </c>
      <c r="G373" s="36">
        <v>30000000</v>
      </c>
      <c r="H373" s="4"/>
      <c r="I373" s="4"/>
      <c r="J373" s="4"/>
      <c r="K373" s="4"/>
    </row>
    <row r="374" spans="1:11" ht="15" customHeight="1">
      <c r="A374" s="4"/>
      <c r="B374" s="4"/>
      <c r="C374" s="7" t="s">
        <v>459</v>
      </c>
      <c r="D374" s="36">
        <v>30000000</v>
      </c>
      <c r="E374" s="36">
        <v>30000000</v>
      </c>
      <c r="F374" s="36">
        <v>30000000</v>
      </c>
      <c r="G374" s="36">
        <v>30000000</v>
      </c>
      <c r="H374" s="4"/>
      <c r="I374" s="4"/>
      <c r="J374" s="4"/>
      <c r="K374" s="4"/>
    </row>
    <row r="375" spans="1:11" ht="15" customHeight="1">
      <c r="A375" s="4"/>
      <c r="B375" s="4"/>
      <c r="C375" s="7" t="s">
        <v>463</v>
      </c>
      <c r="D375" s="36">
        <v>0</v>
      </c>
      <c r="E375" s="36">
        <v>0</v>
      </c>
      <c r="F375" s="36">
        <v>0</v>
      </c>
      <c r="G375" s="36">
        <v>0</v>
      </c>
      <c r="H375" s="4"/>
      <c r="I375" s="4"/>
      <c r="J375" s="4"/>
      <c r="K375" s="4"/>
    </row>
    <row r="376" spans="1:11" ht="15" customHeight="1">
      <c r="A376" s="4"/>
      <c r="B376" s="4"/>
      <c r="C376" s="7" t="s">
        <v>469</v>
      </c>
      <c r="D376" s="36">
        <v>4500000</v>
      </c>
      <c r="E376" s="36">
        <v>4500000</v>
      </c>
      <c r="F376" s="36">
        <v>4500000</v>
      </c>
      <c r="G376" s="36">
        <v>4500000</v>
      </c>
      <c r="H376" s="4"/>
      <c r="I376" s="4"/>
      <c r="J376" s="4"/>
      <c r="K376" s="4"/>
    </row>
    <row r="377" spans="1:11" ht="15" customHeight="1">
      <c r="A377" s="4"/>
      <c r="B377" s="4"/>
      <c r="C377" s="7" t="s">
        <v>459</v>
      </c>
      <c r="D377" s="36">
        <v>4500000</v>
      </c>
      <c r="E377" s="36">
        <v>4500000</v>
      </c>
      <c r="F377" s="36">
        <v>4500000</v>
      </c>
      <c r="G377" s="36">
        <v>4500000</v>
      </c>
      <c r="H377" s="4"/>
      <c r="I377" s="4"/>
      <c r="J377" s="4"/>
      <c r="K377" s="4"/>
    </row>
    <row r="378" spans="1:11" ht="15" customHeight="1">
      <c r="A378" s="4"/>
      <c r="B378" s="4"/>
      <c r="C378" s="7" t="s">
        <v>463</v>
      </c>
      <c r="D378" s="36">
        <v>0</v>
      </c>
      <c r="E378" s="36">
        <v>0</v>
      </c>
      <c r="F378" s="36">
        <v>0</v>
      </c>
      <c r="G378" s="36">
        <v>0</v>
      </c>
      <c r="H378" s="4"/>
      <c r="I378" s="4"/>
      <c r="J378" s="4"/>
      <c r="K378" s="4"/>
    </row>
    <row r="379" spans="1:11" ht="15" customHeight="1">
      <c r="A379" s="4"/>
      <c r="B379" s="4"/>
      <c r="C379" s="7" t="s">
        <v>468</v>
      </c>
      <c r="D379" s="36">
        <v>146050000</v>
      </c>
      <c r="E379" s="36">
        <v>46700000</v>
      </c>
      <c r="F379" s="36">
        <v>48780000</v>
      </c>
      <c r="G379" s="36">
        <v>52613000</v>
      </c>
      <c r="H379" s="4"/>
      <c r="I379" s="4"/>
      <c r="J379" s="4"/>
      <c r="K379" s="4"/>
    </row>
    <row r="380" spans="1:11" ht="15" customHeight="1">
      <c r="A380" s="4"/>
      <c r="B380" s="4"/>
      <c r="C380" s="7" t="s">
        <v>459</v>
      </c>
      <c r="D380" s="36">
        <v>146050000</v>
      </c>
      <c r="E380" s="36">
        <v>46700000</v>
      </c>
      <c r="F380" s="36">
        <v>48780000</v>
      </c>
      <c r="G380" s="36">
        <v>52613000</v>
      </c>
      <c r="H380" s="4"/>
      <c r="I380" s="4"/>
      <c r="J380" s="4"/>
      <c r="K380" s="4"/>
    </row>
    <row r="381" spans="1:11" ht="15" customHeight="1">
      <c r="A381" s="4"/>
      <c r="B381" s="4"/>
      <c r="C381" s="7" t="s">
        <v>463</v>
      </c>
      <c r="D381" s="36">
        <v>0</v>
      </c>
      <c r="E381" s="36">
        <v>0</v>
      </c>
      <c r="F381" s="36">
        <v>0</v>
      </c>
      <c r="G381" s="36">
        <v>0</v>
      </c>
      <c r="H381" s="4"/>
      <c r="I381" s="4"/>
      <c r="J381" s="4"/>
      <c r="K381" s="4"/>
    </row>
    <row r="382" spans="1:11" ht="15" customHeight="1">
      <c r="A382" s="4"/>
      <c r="B382" s="4"/>
      <c r="C382" s="7" t="s">
        <v>467</v>
      </c>
      <c r="D382" s="36">
        <v>0</v>
      </c>
      <c r="E382" s="36">
        <v>0</v>
      </c>
      <c r="F382" s="36">
        <v>0</v>
      </c>
      <c r="G382" s="36">
        <v>0</v>
      </c>
      <c r="H382" s="4"/>
      <c r="I382" s="4"/>
      <c r="J382" s="4"/>
      <c r="K382" s="4"/>
    </row>
    <row r="383" spans="1:11" ht="15" customHeight="1">
      <c r="A383" s="4"/>
      <c r="B383" s="4"/>
      <c r="C383" s="7" t="s">
        <v>459</v>
      </c>
      <c r="D383" s="36">
        <v>0</v>
      </c>
      <c r="E383" s="36">
        <v>0</v>
      </c>
      <c r="F383" s="36">
        <v>0</v>
      </c>
      <c r="G383" s="36">
        <v>0</v>
      </c>
      <c r="H383" s="4"/>
      <c r="I383" s="4"/>
      <c r="J383" s="4"/>
      <c r="K383" s="4"/>
    </row>
    <row r="384" spans="1:11" ht="15" customHeight="1">
      <c r="A384" s="4"/>
      <c r="B384" s="4"/>
      <c r="C384" s="7" t="s">
        <v>463</v>
      </c>
      <c r="D384" s="36">
        <v>0</v>
      </c>
      <c r="E384" s="36">
        <v>0</v>
      </c>
      <c r="F384" s="36">
        <v>0</v>
      </c>
      <c r="G384" s="36">
        <v>0</v>
      </c>
      <c r="H384" s="4"/>
      <c r="I384" s="4"/>
      <c r="J384" s="4"/>
      <c r="K384" s="4"/>
    </row>
    <row r="385" spans="1:11" ht="20.100000000000001" customHeight="1">
      <c r="A385" s="4"/>
      <c r="B385" s="4"/>
      <c r="C385" s="7" t="s">
        <v>466</v>
      </c>
      <c r="D385" s="37">
        <v>1000000</v>
      </c>
      <c r="E385" s="37">
        <v>0</v>
      </c>
      <c r="F385" s="37">
        <v>0</v>
      </c>
      <c r="G385" s="37">
        <v>0</v>
      </c>
      <c r="H385" s="4"/>
      <c r="I385" s="4"/>
      <c r="J385" s="4"/>
      <c r="K385" s="4"/>
    </row>
    <row r="386" spans="1:11" ht="15" customHeight="1">
      <c r="A386" s="4"/>
      <c r="B386" s="4"/>
      <c r="C386" s="7" t="s">
        <v>459</v>
      </c>
      <c r="D386" s="36">
        <v>1000000</v>
      </c>
      <c r="E386" s="36">
        <v>0</v>
      </c>
      <c r="F386" s="36">
        <v>0</v>
      </c>
      <c r="G386" s="36">
        <v>0</v>
      </c>
      <c r="H386" s="4"/>
      <c r="I386" s="4"/>
      <c r="J386" s="4"/>
      <c r="K386" s="4"/>
    </row>
    <row r="387" spans="1:11" ht="15" customHeight="1">
      <c r="A387" s="4"/>
      <c r="B387" s="4"/>
      <c r="C387" s="7" t="s">
        <v>463</v>
      </c>
      <c r="D387" s="36">
        <v>0</v>
      </c>
      <c r="E387" s="36">
        <v>0</v>
      </c>
      <c r="F387" s="36">
        <v>0</v>
      </c>
      <c r="G387" s="36">
        <v>0</v>
      </c>
      <c r="H387" s="4"/>
      <c r="I387" s="4"/>
      <c r="J387" s="4"/>
      <c r="K387" s="4"/>
    </row>
    <row r="388" spans="1:11" ht="15" customHeight="1">
      <c r="A388" s="4"/>
      <c r="B388" s="4"/>
      <c r="C388" s="7" t="s">
        <v>465</v>
      </c>
      <c r="D388" s="36">
        <v>400000</v>
      </c>
      <c r="E388" s="36">
        <v>600000</v>
      </c>
      <c r="F388" s="36">
        <v>600000</v>
      </c>
      <c r="G388" s="36">
        <v>600000</v>
      </c>
      <c r="H388" s="4"/>
      <c r="I388" s="4"/>
      <c r="J388" s="4"/>
      <c r="K388" s="4"/>
    </row>
    <row r="389" spans="1:11" ht="15" customHeight="1">
      <c r="A389" s="4"/>
      <c r="B389" s="4"/>
      <c r="C389" s="7" t="s">
        <v>459</v>
      </c>
      <c r="D389" s="36">
        <v>400000</v>
      </c>
      <c r="E389" s="36">
        <v>600000</v>
      </c>
      <c r="F389" s="36">
        <v>600000</v>
      </c>
      <c r="G389" s="36">
        <v>600000</v>
      </c>
      <c r="H389" s="4"/>
      <c r="I389" s="4"/>
      <c r="J389" s="4"/>
      <c r="K389" s="4"/>
    </row>
    <row r="390" spans="1:11" ht="15" customHeight="1">
      <c r="A390" s="4"/>
      <c r="B390" s="4"/>
      <c r="C390" s="7" t="s">
        <v>463</v>
      </c>
      <c r="D390" s="36">
        <v>0</v>
      </c>
      <c r="E390" s="36">
        <v>0</v>
      </c>
      <c r="F390" s="36">
        <v>0</v>
      </c>
      <c r="G390" s="36">
        <v>0</v>
      </c>
      <c r="H390" s="4"/>
      <c r="I390" s="4"/>
      <c r="J390" s="4"/>
      <c r="K390" s="4"/>
    </row>
    <row r="391" spans="1:11" ht="15" customHeight="1">
      <c r="A391" s="4"/>
      <c r="B391" s="4"/>
      <c r="C391" s="7" t="s">
        <v>464</v>
      </c>
      <c r="D391" s="36">
        <v>30134340</v>
      </c>
      <c r="E391" s="36">
        <v>30000000</v>
      </c>
      <c r="F391" s="36">
        <v>30000000</v>
      </c>
      <c r="G391" s="36">
        <v>30000000</v>
      </c>
      <c r="H391" s="4"/>
      <c r="I391" s="4"/>
      <c r="J391" s="4"/>
      <c r="K391" s="4"/>
    </row>
    <row r="392" spans="1:11" ht="15" customHeight="1">
      <c r="A392" s="4"/>
      <c r="B392" s="4"/>
      <c r="C392" s="7" t="s">
        <v>459</v>
      </c>
      <c r="D392" s="36">
        <v>30134340</v>
      </c>
      <c r="E392" s="36">
        <v>30000000</v>
      </c>
      <c r="F392" s="36">
        <v>30000000</v>
      </c>
      <c r="G392" s="36">
        <v>30000000</v>
      </c>
      <c r="H392" s="4"/>
      <c r="I392" s="4"/>
      <c r="J392" s="4"/>
      <c r="K392" s="4"/>
    </row>
    <row r="393" spans="1:11" ht="15" customHeight="1">
      <c r="A393" s="4"/>
      <c r="B393" s="4"/>
      <c r="C393" s="7" t="s">
        <v>463</v>
      </c>
      <c r="D393" s="36">
        <v>0</v>
      </c>
      <c r="E393" s="36">
        <v>0</v>
      </c>
      <c r="F393" s="36">
        <v>0</v>
      </c>
      <c r="G393" s="36">
        <v>0</v>
      </c>
      <c r="H393" s="4"/>
      <c r="I393" s="4"/>
      <c r="J393" s="4"/>
      <c r="K393" s="4"/>
    </row>
    <row r="394" spans="1:11" ht="15" customHeight="1">
      <c r="A394" s="4"/>
      <c r="B394" s="4"/>
      <c r="C394" s="7" t="s">
        <v>462</v>
      </c>
      <c r="D394" s="36">
        <v>0</v>
      </c>
      <c r="E394" s="36">
        <v>0</v>
      </c>
      <c r="F394" s="36">
        <v>0</v>
      </c>
      <c r="G394" s="36">
        <v>0</v>
      </c>
      <c r="H394" s="4"/>
      <c r="I394" s="4"/>
      <c r="J394" s="4"/>
      <c r="K394" s="4"/>
    </row>
    <row r="395" spans="1:11" ht="15" customHeight="1">
      <c r="A395" s="4"/>
      <c r="B395" s="4"/>
      <c r="C395" s="7" t="s">
        <v>459</v>
      </c>
      <c r="D395" s="36">
        <v>0</v>
      </c>
      <c r="E395" s="36">
        <v>0</v>
      </c>
      <c r="F395" s="36">
        <v>0</v>
      </c>
      <c r="G395" s="36">
        <v>0</v>
      </c>
      <c r="H395" s="4"/>
      <c r="I395" s="4"/>
      <c r="J395" s="4"/>
      <c r="K395" s="4"/>
    </row>
    <row r="396" spans="1:11" ht="15" customHeight="1">
      <c r="A396" s="4"/>
      <c r="B396" s="4"/>
      <c r="C396" s="7" t="s">
        <v>458</v>
      </c>
      <c r="D396" s="36">
        <v>0</v>
      </c>
      <c r="E396" s="36">
        <v>0</v>
      </c>
      <c r="F396" s="36">
        <v>0</v>
      </c>
      <c r="G396" s="36">
        <v>0</v>
      </c>
      <c r="H396" s="4"/>
      <c r="I396" s="4"/>
      <c r="J396" s="4"/>
      <c r="K396" s="4"/>
    </row>
    <row r="397" spans="1:11" ht="15" customHeight="1">
      <c r="A397" s="4"/>
      <c r="B397" s="4"/>
      <c r="C397" s="7" t="s">
        <v>457</v>
      </c>
      <c r="D397" s="36">
        <v>0</v>
      </c>
      <c r="E397" s="36">
        <v>0</v>
      </c>
      <c r="F397" s="36">
        <v>0</v>
      </c>
      <c r="G397" s="36">
        <v>0</v>
      </c>
      <c r="H397" s="4"/>
      <c r="I397" s="4"/>
      <c r="J397" s="4"/>
      <c r="K397" s="4"/>
    </row>
    <row r="398" spans="1:11" ht="15" customHeight="1">
      <c r="A398" s="4"/>
      <c r="B398" s="4"/>
      <c r="C398" s="7" t="s">
        <v>456</v>
      </c>
      <c r="D398" s="36">
        <v>0</v>
      </c>
      <c r="E398" s="36">
        <v>0</v>
      </c>
      <c r="F398" s="36">
        <v>0</v>
      </c>
      <c r="G398" s="36">
        <v>0</v>
      </c>
      <c r="H398" s="4"/>
      <c r="I398" s="4"/>
      <c r="J398" s="4"/>
      <c r="K398" s="4"/>
    </row>
    <row r="399" spans="1:11" ht="15" customHeight="1">
      <c r="A399" s="4"/>
      <c r="B399" s="4"/>
      <c r="C399" s="7" t="s">
        <v>455</v>
      </c>
      <c r="D399" s="36">
        <v>0</v>
      </c>
      <c r="E399" s="36">
        <v>0</v>
      </c>
      <c r="F399" s="36">
        <v>0</v>
      </c>
      <c r="G399" s="36">
        <v>0</v>
      </c>
      <c r="H399" s="4"/>
      <c r="I399" s="4"/>
      <c r="J399" s="4"/>
      <c r="K399" s="4"/>
    </row>
    <row r="400" spans="1:11" ht="15" customHeight="1">
      <c r="A400" s="4"/>
      <c r="B400" s="4"/>
      <c r="C400" s="7" t="s">
        <v>461</v>
      </c>
      <c r="D400" s="36">
        <v>1372000</v>
      </c>
      <c r="E400" s="36">
        <v>1000000</v>
      </c>
      <c r="F400" s="36">
        <v>1000000</v>
      </c>
      <c r="G400" s="36">
        <v>1000000</v>
      </c>
      <c r="H400" s="4"/>
      <c r="I400" s="4"/>
      <c r="J400" s="4"/>
      <c r="K400" s="4"/>
    </row>
    <row r="401" spans="1:11" ht="15" customHeight="1">
      <c r="A401" s="4"/>
      <c r="B401" s="4"/>
      <c r="C401" s="7" t="s">
        <v>459</v>
      </c>
      <c r="D401" s="36">
        <v>1372000</v>
      </c>
      <c r="E401" s="36">
        <v>1000000</v>
      </c>
      <c r="F401" s="36">
        <v>1000000</v>
      </c>
      <c r="G401" s="36">
        <v>1000000</v>
      </c>
      <c r="H401" s="4"/>
      <c r="I401" s="4"/>
      <c r="J401" s="4"/>
      <c r="K401" s="4"/>
    </row>
    <row r="402" spans="1:11" ht="15" customHeight="1">
      <c r="A402" s="4"/>
      <c r="B402" s="4"/>
      <c r="C402" s="7" t="s">
        <v>458</v>
      </c>
      <c r="D402" s="36">
        <v>0</v>
      </c>
      <c r="E402" s="36">
        <v>0</v>
      </c>
      <c r="F402" s="36">
        <v>0</v>
      </c>
      <c r="G402" s="36">
        <v>0</v>
      </c>
      <c r="H402" s="4"/>
      <c r="I402" s="4"/>
      <c r="J402" s="4"/>
      <c r="K402" s="4"/>
    </row>
    <row r="403" spans="1:11" ht="15" customHeight="1">
      <c r="A403" s="4"/>
      <c r="B403" s="4"/>
      <c r="C403" s="7" t="s">
        <v>457</v>
      </c>
      <c r="D403" s="36">
        <v>0</v>
      </c>
      <c r="E403" s="36">
        <v>0</v>
      </c>
      <c r="F403" s="36">
        <v>0</v>
      </c>
      <c r="G403" s="36">
        <v>0</v>
      </c>
      <c r="H403" s="4"/>
      <c r="I403" s="4"/>
      <c r="J403" s="4"/>
      <c r="K403" s="4"/>
    </row>
    <row r="404" spans="1:11" ht="15" customHeight="1">
      <c r="A404" s="4"/>
      <c r="B404" s="4"/>
      <c r="C404" s="7" t="s">
        <v>456</v>
      </c>
      <c r="D404" s="36">
        <v>0</v>
      </c>
      <c r="E404" s="36">
        <v>0</v>
      </c>
      <c r="F404" s="36">
        <v>0</v>
      </c>
      <c r="G404" s="36">
        <v>0</v>
      </c>
      <c r="H404" s="4"/>
      <c r="I404" s="4"/>
      <c r="J404" s="4"/>
      <c r="K404" s="4"/>
    </row>
    <row r="405" spans="1:11" ht="15" customHeight="1">
      <c r="A405" s="4"/>
      <c r="B405" s="4"/>
      <c r="C405" s="7" t="s">
        <v>455</v>
      </c>
      <c r="D405" s="36">
        <v>0</v>
      </c>
      <c r="E405" s="36">
        <v>0</v>
      </c>
      <c r="F405" s="36">
        <v>0</v>
      </c>
      <c r="G405" s="36">
        <v>0</v>
      </c>
      <c r="H405" s="4"/>
      <c r="I405" s="4"/>
      <c r="J405" s="4"/>
      <c r="K405" s="4"/>
    </row>
    <row r="406" spans="1:11" ht="15" customHeight="1">
      <c r="A406" s="4"/>
      <c r="B406" s="4"/>
      <c r="C406" s="7" t="s">
        <v>460</v>
      </c>
      <c r="D406" s="36">
        <v>0</v>
      </c>
      <c r="E406" s="36">
        <v>0</v>
      </c>
      <c r="F406" s="36">
        <v>0</v>
      </c>
      <c r="G406" s="36">
        <v>0</v>
      </c>
      <c r="H406" s="4"/>
      <c r="I406" s="4"/>
      <c r="J406" s="4"/>
      <c r="K406" s="4"/>
    </row>
    <row r="407" spans="1:11" ht="15" customHeight="1">
      <c r="A407" s="4"/>
      <c r="B407" s="4"/>
      <c r="C407" s="7" t="s">
        <v>459</v>
      </c>
      <c r="D407" s="36">
        <v>0</v>
      </c>
      <c r="E407" s="36">
        <v>0</v>
      </c>
      <c r="F407" s="36">
        <v>0</v>
      </c>
      <c r="G407" s="36">
        <v>0</v>
      </c>
      <c r="H407" s="4"/>
      <c r="I407" s="4"/>
      <c r="J407" s="4"/>
      <c r="K407" s="4"/>
    </row>
    <row r="408" spans="1:11" ht="15" customHeight="1">
      <c r="A408" s="4"/>
      <c r="B408" s="4"/>
      <c r="C408" s="7" t="s">
        <v>458</v>
      </c>
      <c r="D408" s="36">
        <v>0</v>
      </c>
      <c r="E408" s="36">
        <v>0</v>
      </c>
      <c r="F408" s="36">
        <v>0</v>
      </c>
      <c r="G408" s="36">
        <v>0</v>
      </c>
      <c r="H408" s="4"/>
      <c r="I408" s="4"/>
      <c r="J408" s="4"/>
      <c r="K408" s="4"/>
    </row>
    <row r="409" spans="1:11" ht="15" customHeight="1">
      <c r="A409" s="4"/>
      <c r="B409" s="4"/>
      <c r="C409" s="7" t="s">
        <v>457</v>
      </c>
      <c r="D409" s="36">
        <v>0</v>
      </c>
      <c r="E409" s="36">
        <v>0</v>
      </c>
      <c r="F409" s="36">
        <v>0</v>
      </c>
      <c r="G409" s="36">
        <v>0</v>
      </c>
      <c r="H409" s="4"/>
      <c r="I409" s="4"/>
      <c r="J409" s="4"/>
      <c r="K409" s="4"/>
    </row>
    <row r="410" spans="1:11" ht="15" customHeight="1">
      <c r="A410" s="4"/>
      <c r="B410" s="4"/>
      <c r="C410" s="7" t="s">
        <v>456</v>
      </c>
      <c r="D410" s="36">
        <v>0</v>
      </c>
      <c r="E410" s="36">
        <v>0</v>
      </c>
      <c r="F410" s="36">
        <v>0</v>
      </c>
      <c r="G410" s="36">
        <v>0</v>
      </c>
      <c r="H410" s="4"/>
      <c r="I410" s="4"/>
      <c r="J410" s="4"/>
      <c r="K410" s="4"/>
    </row>
    <row r="411" spans="1:11" ht="15" customHeight="1">
      <c r="A411" s="4"/>
      <c r="B411" s="4"/>
      <c r="C411" s="7" t="s">
        <v>455</v>
      </c>
      <c r="D411" s="36">
        <v>0</v>
      </c>
      <c r="E411" s="36">
        <v>0</v>
      </c>
      <c r="F411" s="36">
        <v>0</v>
      </c>
      <c r="G411" s="36">
        <v>0</v>
      </c>
      <c r="H411" s="4"/>
      <c r="I411" s="4"/>
      <c r="J411" s="4"/>
      <c r="K411" s="4"/>
    </row>
    <row r="412" spans="1:11" ht="15" customHeight="1">
      <c r="A412" s="4"/>
      <c r="B412" s="4"/>
      <c r="C412" s="7" t="s">
        <v>454</v>
      </c>
      <c r="D412" s="36">
        <v>0</v>
      </c>
      <c r="E412" s="36">
        <v>0</v>
      </c>
      <c r="F412" s="36">
        <v>0</v>
      </c>
      <c r="G412" s="36">
        <v>0</v>
      </c>
      <c r="H412" s="4"/>
      <c r="I412" s="4"/>
      <c r="J412" s="4"/>
      <c r="K412" s="4"/>
    </row>
    <row r="413" spans="1:11" ht="15" customHeight="1">
      <c r="A413" s="4"/>
      <c r="B413" s="4"/>
      <c r="C413" s="7" t="s">
        <v>453</v>
      </c>
      <c r="D413" s="36">
        <v>0</v>
      </c>
      <c r="E413" s="36">
        <v>0</v>
      </c>
      <c r="F413" s="36">
        <v>0</v>
      </c>
      <c r="G413" s="36">
        <v>0</v>
      </c>
      <c r="H413" s="4"/>
      <c r="I413" s="4"/>
      <c r="J413" s="4"/>
      <c r="K413" s="4"/>
    </row>
    <row r="414" spans="1:11" ht="20.100000000000001" customHeight="1">
      <c r="A414" s="4"/>
      <c r="B414" s="4"/>
      <c r="C414" s="6" t="s">
        <v>450</v>
      </c>
      <c r="D414" s="4"/>
      <c r="E414" s="4"/>
      <c r="F414" s="4"/>
      <c r="G414" s="4"/>
      <c r="H414" s="4"/>
      <c r="I414" s="4"/>
      <c r="J414" s="4"/>
      <c r="K414" s="4"/>
    </row>
    <row r="415" spans="1:11" ht="20.100000000000001" customHeight="1">
      <c r="A415" s="17" t="s">
        <v>582</v>
      </c>
      <c r="B415" s="35" t="s">
        <v>338</v>
      </c>
      <c r="C415" s="35" t="s">
        <v>450</v>
      </c>
      <c r="D415" s="4"/>
      <c r="E415" s="3" t="s">
        <v>450</v>
      </c>
      <c r="F415" s="35" t="s">
        <v>338</v>
      </c>
      <c r="G415" s="35" t="s">
        <v>450</v>
      </c>
      <c r="H415" s="5" t="s">
        <v>450</v>
      </c>
      <c r="I415" s="3" t="s">
        <v>450</v>
      </c>
      <c r="J415" s="35" t="s">
        <v>338</v>
      </c>
      <c r="K415" s="35" t="s">
        <v>450</v>
      </c>
    </row>
    <row r="416" spans="1:11" ht="20.100000000000001" customHeight="1">
      <c r="A416" s="2" t="s">
        <v>578</v>
      </c>
      <c r="B416" s="35" t="s">
        <v>451</v>
      </c>
      <c r="C416" s="35" t="s">
        <v>450</v>
      </c>
      <c r="D416" s="4"/>
      <c r="E416" s="2" t="s">
        <v>577</v>
      </c>
      <c r="F416" s="35" t="s">
        <v>451</v>
      </c>
      <c r="G416" s="35" t="s">
        <v>450</v>
      </c>
      <c r="H416" s="4"/>
      <c r="I416" s="2" t="s">
        <v>452</v>
      </c>
      <c r="J416" s="35" t="s">
        <v>451</v>
      </c>
      <c r="K416" s="35" t="s">
        <v>450</v>
      </c>
    </row>
    <row r="417" spans="1:11" ht="20.100000000000001" customHeight="1">
      <c r="A417" s="1" t="s">
        <v>450</v>
      </c>
      <c r="B417" s="35" t="s">
        <v>336</v>
      </c>
      <c r="C417" s="35" t="s">
        <v>450</v>
      </c>
      <c r="D417" s="4"/>
      <c r="E417" s="1" t="s">
        <v>450</v>
      </c>
      <c r="F417" s="35" t="s">
        <v>336</v>
      </c>
      <c r="G417" s="35" t="s">
        <v>450</v>
      </c>
      <c r="H417" s="4"/>
      <c r="I417" s="1" t="s">
        <v>450</v>
      </c>
      <c r="J417" s="35" t="s">
        <v>336</v>
      </c>
      <c r="K417" s="35" t="s">
        <v>450</v>
      </c>
    </row>
  </sheetData>
  <mergeCells count="43">
    <mergeCell ref="C22:G22"/>
    <mergeCell ref="C1:G1"/>
    <mergeCell ref="C2:G2"/>
    <mergeCell ref="D3:G3"/>
    <mergeCell ref="D4:G4"/>
    <mergeCell ref="D5:G5"/>
    <mergeCell ref="D6:G6"/>
    <mergeCell ref="D7:G7"/>
    <mergeCell ref="C8:G8"/>
    <mergeCell ref="C9:G9"/>
    <mergeCell ref="D10:G10"/>
    <mergeCell ref="D15:G15"/>
    <mergeCell ref="D138:G138"/>
    <mergeCell ref="D23:G23"/>
    <mergeCell ref="D24:G24"/>
    <mergeCell ref="D25:G25"/>
    <mergeCell ref="D26:G26"/>
    <mergeCell ref="C35:G35"/>
    <mergeCell ref="D80:G80"/>
    <mergeCell ref="D81:G81"/>
    <mergeCell ref="D82:G82"/>
    <mergeCell ref="C91:G91"/>
    <mergeCell ref="C136:G136"/>
    <mergeCell ref="D137:G137"/>
    <mergeCell ref="D259:G259"/>
    <mergeCell ref="D139:G139"/>
    <mergeCell ref="D140:G140"/>
    <mergeCell ref="C149:G149"/>
    <mergeCell ref="D194:G194"/>
    <mergeCell ref="D195:G195"/>
    <mergeCell ref="D196:G196"/>
    <mergeCell ref="D197:G197"/>
    <mergeCell ref="C206:G206"/>
    <mergeCell ref="D251:G251"/>
    <mergeCell ref="C257:G257"/>
    <mergeCell ref="D258:G258"/>
    <mergeCell ref="C326:G326"/>
    <mergeCell ref="D260:G260"/>
    <mergeCell ref="D261:G261"/>
    <mergeCell ref="C270:G270"/>
    <mergeCell ref="D315:G315"/>
    <mergeCell ref="D316:G316"/>
    <mergeCell ref="D317:G317"/>
  </mergeCells>
  <pageMargins left="0" right="0" top="0" bottom="0"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238"/>
  <sheetViews>
    <sheetView workbookViewId="0">
      <selection activeCell="C28" sqref="C28"/>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2649</v>
      </c>
      <c r="E3" s="842"/>
      <c r="F3" s="842"/>
      <c r="G3" s="842"/>
      <c r="H3" s="4"/>
      <c r="I3" s="4"/>
      <c r="J3" s="4"/>
      <c r="K3" s="4"/>
    </row>
    <row r="4" spans="1:11" ht="14.1" customHeight="1">
      <c r="A4" s="4"/>
      <c r="B4" s="4"/>
      <c r="C4" s="16" t="s">
        <v>573</v>
      </c>
      <c r="D4" s="841" t="s">
        <v>2650</v>
      </c>
      <c r="E4" s="842"/>
      <c r="F4" s="842"/>
      <c r="G4" s="842"/>
      <c r="H4" s="4"/>
      <c r="I4" s="4"/>
      <c r="J4" s="4"/>
      <c r="K4" s="4"/>
    </row>
    <row r="5" spans="1:11" ht="14.1" customHeight="1">
      <c r="A5" s="4"/>
      <c r="B5" s="4"/>
      <c r="C5" s="16" t="s">
        <v>0</v>
      </c>
      <c r="D5" s="841" t="s">
        <v>2651</v>
      </c>
      <c r="E5" s="842"/>
      <c r="F5" s="842"/>
      <c r="G5" s="842"/>
      <c r="H5" s="4"/>
      <c r="I5" s="4"/>
      <c r="J5" s="4"/>
      <c r="K5" s="4"/>
    </row>
    <row r="6" spans="1:11" ht="14.1" customHeight="1">
      <c r="A6" s="4"/>
      <c r="B6" s="4"/>
      <c r="C6" s="16" t="s">
        <v>1</v>
      </c>
      <c r="D6" s="841" t="s">
        <v>152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14.1" customHeight="1">
      <c r="A9" s="4"/>
      <c r="B9" s="4"/>
      <c r="C9" s="835" t="s">
        <v>153</v>
      </c>
      <c r="D9" s="836"/>
      <c r="E9" s="836"/>
      <c r="F9" s="836"/>
      <c r="G9" s="836"/>
      <c r="H9" s="4"/>
      <c r="I9" s="4"/>
      <c r="J9" s="4"/>
      <c r="K9" s="4"/>
    </row>
    <row r="10" spans="1:11" ht="57.95" customHeight="1">
      <c r="A10" s="4"/>
      <c r="B10" s="4"/>
      <c r="C10" s="8" t="s">
        <v>5</v>
      </c>
      <c r="D10" s="829" t="s">
        <v>2652</v>
      </c>
      <c r="E10" s="830"/>
      <c r="F10" s="830"/>
      <c r="G10" s="830"/>
      <c r="H10" s="4"/>
      <c r="I10" s="4"/>
      <c r="J10" s="4"/>
      <c r="K10" s="4"/>
    </row>
    <row r="11" spans="1:11" ht="27.95" customHeight="1">
      <c r="A11" s="4"/>
      <c r="B11" s="4"/>
      <c r="C11" s="7" t="s">
        <v>6</v>
      </c>
      <c r="D11" s="134">
        <v>2021</v>
      </c>
      <c r="E11" s="134">
        <v>2022</v>
      </c>
      <c r="F11" s="134">
        <v>2023</v>
      </c>
      <c r="G11" s="134">
        <v>2024</v>
      </c>
      <c r="H11" s="4"/>
      <c r="I11" s="4"/>
      <c r="J11" s="4"/>
      <c r="K11" s="4"/>
    </row>
    <row r="12" spans="1:11" ht="14.1" customHeight="1">
      <c r="A12" s="4"/>
      <c r="B12" s="4"/>
      <c r="C12" s="15"/>
      <c r="D12" s="135" t="s">
        <v>7</v>
      </c>
      <c r="E12" s="135" t="s">
        <v>8</v>
      </c>
      <c r="F12" s="135" t="s">
        <v>8</v>
      </c>
      <c r="G12" s="135" t="s">
        <v>8</v>
      </c>
      <c r="H12" s="4"/>
      <c r="I12" s="4"/>
      <c r="J12" s="4"/>
      <c r="K12" s="4"/>
    </row>
    <row r="13" spans="1:11" ht="20.100000000000001" customHeight="1">
      <c r="A13" s="4"/>
      <c r="B13" s="4"/>
      <c r="C13" s="7" t="s">
        <v>2653</v>
      </c>
      <c r="D13" s="133" t="s">
        <v>2654</v>
      </c>
      <c r="E13" s="133" t="s">
        <v>2655</v>
      </c>
      <c r="F13" s="133" t="s">
        <v>2656</v>
      </c>
      <c r="G13" s="133" t="s">
        <v>953</v>
      </c>
      <c r="H13" s="4"/>
      <c r="I13" s="4"/>
      <c r="J13" s="4"/>
      <c r="K13" s="4"/>
    </row>
    <row r="14" spans="1:11" ht="68.099999999999994" customHeight="1">
      <c r="A14" s="4"/>
      <c r="B14" s="4"/>
      <c r="C14" s="8" t="s">
        <v>303</v>
      </c>
      <c r="D14" s="829" t="s">
        <v>2657</v>
      </c>
      <c r="E14" s="830"/>
      <c r="F14" s="830"/>
      <c r="G14" s="830"/>
      <c r="H14" s="4"/>
      <c r="I14" s="4"/>
      <c r="J14" s="4"/>
      <c r="K14" s="4"/>
    </row>
    <row r="15" spans="1:11" ht="27.95" customHeight="1">
      <c r="A15" s="4"/>
      <c r="B15" s="4"/>
      <c r="C15" s="7" t="s">
        <v>511</v>
      </c>
      <c r="D15" s="134">
        <v>2021</v>
      </c>
      <c r="E15" s="134">
        <v>2022</v>
      </c>
      <c r="F15" s="134">
        <v>2023</v>
      </c>
      <c r="G15" s="134">
        <v>2024</v>
      </c>
      <c r="H15" s="4"/>
      <c r="I15" s="4"/>
      <c r="J15" s="4"/>
      <c r="K15" s="4"/>
    </row>
    <row r="16" spans="1:11" ht="14.1" customHeight="1">
      <c r="A16" s="4"/>
      <c r="B16" s="4"/>
      <c r="C16" s="15"/>
      <c r="D16" s="135" t="s">
        <v>7</v>
      </c>
      <c r="E16" s="135" t="s">
        <v>8</v>
      </c>
      <c r="F16" s="135" t="s">
        <v>8</v>
      </c>
      <c r="G16" s="135" t="s">
        <v>8</v>
      </c>
      <c r="H16" s="4"/>
      <c r="I16" s="4"/>
      <c r="J16" s="4"/>
      <c r="K16" s="4"/>
    </row>
    <row r="17" spans="1:11" ht="41.1" customHeight="1">
      <c r="A17" s="4"/>
      <c r="B17" s="4"/>
      <c r="C17" s="7" t="s">
        <v>2658</v>
      </c>
      <c r="D17" s="133" t="s">
        <v>952</v>
      </c>
      <c r="E17" s="133" t="s">
        <v>952</v>
      </c>
      <c r="F17" s="133" t="s">
        <v>648</v>
      </c>
      <c r="G17" s="133" t="s">
        <v>649</v>
      </c>
      <c r="H17" s="4"/>
      <c r="I17" s="4"/>
      <c r="J17" s="4"/>
      <c r="K17" s="4"/>
    </row>
    <row r="18" spans="1:11" ht="14.1" customHeight="1">
      <c r="A18" s="4"/>
      <c r="B18" s="4"/>
      <c r="C18" s="827" t="s">
        <v>347</v>
      </c>
      <c r="D18" s="828"/>
      <c r="E18" s="828"/>
      <c r="F18" s="828"/>
      <c r="G18" s="828"/>
      <c r="H18" s="4"/>
      <c r="I18" s="4"/>
      <c r="J18" s="4"/>
      <c r="K18" s="4"/>
    </row>
    <row r="19" spans="1:11" ht="14.1" customHeight="1">
      <c r="A19" s="4"/>
      <c r="B19" s="4"/>
      <c r="C19" s="124" t="s">
        <v>2659</v>
      </c>
      <c r="D19" s="827" t="s">
        <v>2660</v>
      </c>
      <c r="E19" s="828"/>
      <c r="F19" s="828"/>
      <c r="G19" s="828"/>
      <c r="H19" s="4"/>
      <c r="I19" s="4"/>
      <c r="J19" s="4"/>
      <c r="K19" s="4"/>
    </row>
    <row r="20" spans="1:11" ht="14.1" customHeight="1">
      <c r="A20" s="4"/>
      <c r="B20" s="4"/>
      <c r="C20" s="14" t="s">
        <v>484</v>
      </c>
      <c r="D20" s="825" t="s">
        <v>2661</v>
      </c>
      <c r="E20" s="826"/>
      <c r="F20" s="826"/>
      <c r="G20" s="826"/>
      <c r="H20" s="4"/>
      <c r="I20" s="4"/>
      <c r="J20" s="4"/>
      <c r="K20" s="4"/>
    </row>
    <row r="21" spans="1:11" ht="14.1" customHeight="1">
      <c r="A21" s="4"/>
      <c r="B21" s="4"/>
      <c r="C21" s="125" t="s">
        <v>482</v>
      </c>
      <c r="D21" s="821" t="s">
        <v>2662</v>
      </c>
      <c r="E21" s="822"/>
      <c r="F21" s="822"/>
      <c r="G21" s="822"/>
      <c r="H21" s="4"/>
      <c r="I21" s="4"/>
      <c r="J21" s="4"/>
      <c r="K21" s="4"/>
    </row>
    <row r="22" spans="1:11" ht="14.1" customHeight="1">
      <c r="A22" s="4"/>
      <c r="B22" s="4"/>
      <c r="C22" s="125" t="s">
        <v>15</v>
      </c>
      <c r="D22" s="821" t="s">
        <v>2663</v>
      </c>
      <c r="E22" s="822"/>
      <c r="F22" s="822"/>
      <c r="G22" s="822"/>
      <c r="H22" s="4"/>
      <c r="I22" s="4"/>
      <c r="J22" s="4"/>
      <c r="K22" s="4"/>
    </row>
    <row r="23" spans="1:11" ht="15" customHeight="1">
      <c r="A23" s="4"/>
      <c r="B23" s="4"/>
      <c r="C23" s="13"/>
      <c r="D23" s="131">
        <v>2021</v>
      </c>
      <c r="E23" s="131">
        <v>2022</v>
      </c>
      <c r="F23" s="131">
        <v>2023</v>
      </c>
      <c r="G23" s="131">
        <v>2024</v>
      </c>
      <c r="H23" s="4"/>
      <c r="I23" s="4"/>
      <c r="J23" s="4"/>
      <c r="K23" s="4"/>
    </row>
    <row r="24" spans="1:11" ht="15" customHeight="1">
      <c r="A24" s="4"/>
      <c r="B24" s="4"/>
      <c r="C24" s="12"/>
      <c r="D24" s="132" t="s">
        <v>7</v>
      </c>
      <c r="E24" s="132" t="s">
        <v>8</v>
      </c>
      <c r="F24" s="132" t="s">
        <v>8</v>
      </c>
      <c r="G24" s="132" t="s">
        <v>8</v>
      </c>
      <c r="H24" s="4"/>
      <c r="I24" s="4"/>
      <c r="J24" s="4"/>
      <c r="K24" s="4"/>
    </row>
    <row r="25" spans="1:11" ht="14.1" customHeight="1">
      <c r="A25" s="4"/>
      <c r="B25" s="4"/>
      <c r="C25" s="7" t="s">
        <v>16</v>
      </c>
      <c r="D25" s="133" t="s">
        <v>563</v>
      </c>
      <c r="E25" s="133" t="s">
        <v>951</v>
      </c>
      <c r="F25" s="133" t="s">
        <v>950</v>
      </c>
      <c r="G25" s="133" t="s">
        <v>949</v>
      </c>
      <c r="H25" s="4"/>
      <c r="I25" s="4"/>
      <c r="J25" s="4"/>
      <c r="K25" s="4"/>
    </row>
    <row r="26" spans="1:11" ht="14.1" customHeight="1">
      <c r="A26" s="4"/>
      <c r="B26" s="4"/>
      <c r="C26" s="7" t="s">
        <v>680</v>
      </c>
      <c r="D26" s="133" t="s">
        <v>2664</v>
      </c>
      <c r="E26" s="133" t="s">
        <v>2665</v>
      </c>
      <c r="F26" s="133" t="s">
        <v>2665</v>
      </c>
      <c r="G26" s="133" t="s">
        <v>2666</v>
      </c>
      <c r="H26" s="4"/>
      <c r="I26" s="4"/>
      <c r="J26" s="4"/>
      <c r="K26" s="4"/>
    </row>
    <row r="27" spans="1:11" ht="14.1" customHeight="1">
      <c r="A27" s="4"/>
      <c r="B27" s="4"/>
      <c r="C27" s="7" t="s">
        <v>676</v>
      </c>
      <c r="D27" s="133" t="s">
        <v>2667</v>
      </c>
      <c r="E27" s="133" t="s">
        <v>2668</v>
      </c>
      <c r="F27" s="133" t="s">
        <v>2669</v>
      </c>
      <c r="G27" s="133" t="s">
        <v>2670</v>
      </c>
      <c r="H27" s="4"/>
      <c r="I27" s="4"/>
      <c r="J27" s="4"/>
      <c r="K27" s="4"/>
    </row>
    <row r="28" spans="1:11" ht="14.1" customHeight="1">
      <c r="A28" s="4"/>
      <c r="B28" s="4"/>
      <c r="C28" s="7" t="s">
        <v>477</v>
      </c>
      <c r="D28" s="133" t="s">
        <v>450</v>
      </c>
      <c r="E28" s="133" t="s">
        <v>2671</v>
      </c>
      <c r="F28" s="133" t="s">
        <v>948</v>
      </c>
      <c r="G28" s="133" t="s">
        <v>2672</v>
      </c>
      <c r="H28" s="4"/>
      <c r="I28" s="4"/>
      <c r="J28" s="4"/>
      <c r="K28" s="4"/>
    </row>
    <row r="29" spans="1:11" ht="14.1" customHeight="1">
      <c r="A29" s="4"/>
      <c r="B29" s="4"/>
      <c r="C29" s="7" t="s">
        <v>476</v>
      </c>
      <c r="D29" s="133" t="s">
        <v>450</v>
      </c>
      <c r="E29" s="133" t="s">
        <v>2673</v>
      </c>
      <c r="F29" s="133" t="s">
        <v>474</v>
      </c>
      <c r="G29" s="133" t="s">
        <v>619</v>
      </c>
      <c r="H29" s="4"/>
      <c r="I29" s="4"/>
      <c r="J29" s="4"/>
      <c r="K29" s="4"/>
    </row>
    <row r="30" spans="1:11" ht="14.1" customHeight="1">
      <c r="A30" s="4"/>
      <c r="B30" s="4"/>
      <c r="C30" s="7" t="s">
        <v>22</v>
      </c>
      <c r="D30" s="133" t="s">
        <v>450</v>
      </c>
      <c r="E30" s="133" t="s">
        <v>2674</v>
      </c>
      <c r="F30" s="133" t="s">
        <v>2675</v>
      </c>
      <c r="G30" s="133" t="s">
        <v>947</v>
      </c>
      <c r="H30" s="4"/>
      <c r="I30" s="4"/>
      <c r="J30" s="4"/>
      <c r="K30" s="4"/>
    </row>
    <row r="31" spans="1:11" ht="14.1" customHeight="1">
      <c r="A31" s="4"/>
      <c r="B31" s="4"/>
      <c r="C31" s="823" t="s">
        <v>473</v>
      </c>
      <c r="D31" s="824"/>
      <c r="E31" s="824"/>
      <c r="F31" s="824"/>
      <c r="G31" s="824"/>
      <c r="H31" s="4"/>
      <c r="I31" s="4"/>
      <c r="J31" s="4"/>
      <c r="K31" s="4"/>
    </row>
    <row r="32" spans="1:11" ht="14.1" customHeight="1">
      <c r="A32" s="4"/>
      <c r="B32" s="4"/>
      <c r="C32" s="13"/>
      <c r="D32" s="131">
        <v>2021</v>
      </c>
      <c r="E32" s="131">
        <v>2022</v>
      </c>
      <c r="F32" s="131">
        <v>2023</v>
      </c>
      <c r="G32" s="131">
        <v>2024</v>
      </c>
      <c r="H32" s="4"/>
      <c r="I32" s="4"/>
      <c r="J32" s="4"/>
      <c r="K32" s="4"/>
    </row>
    <row r="33" spans="1:11" ht="14.1" customHeight="1">
      <c r="A33" s="4"/>
      <c r="B33" s="4"/>
      <c r="C33" s="12"/>
      <c r="D33" s="132" t="s">
        <v>7</v>
      </c>
      <c r="E33" s="132" t="s">
        <v>8</v>
      </c>
      <c r="F33" s="132" t="s">
        <v>8</v>
      </c>
      <c r="G33" s="132" t="s">
        <v>8</v>
      </c>
      <c r="H33" s="4"/>
      <c r="I33" s="4"/>
      <c r="J33" s="4"/>
      <c r="K33" s="4"/>
    </row>
    <row r="34" spans="1:11" ht="14.1" customHeight="1">
      <c r="A34" s="4"/>
      <c r="B34" s="4"/>
      <c r="C34" s="11" t="s">
        <v>470</v>
      </c>
      <c r="D34" s="128">
        <v>273000000</v>
      </c>
      <c r="E34" s="128">
        <v>269000000</v>
      </c>
      <c r="F34" s="128">
        <v>269000000</v>
      </c>
      <c r="G34" s="128">
        <v>269000000</v>
      </c>
      <c r="H34" s="4"/>
      <c r="I34" s="4"/>
      <c r="J34" s="4"/>
      <c r="K34" s="4"/>
    </row>
    <row r="35" spans="1:11" ht="14.1" customHeight="1">
      <c r="A35" s="4"/>
      <c r="B35" s="4"/>
      <c r="C35" s="11" t="s">
        <v>459</v>
      </c>
      <c r="D35" s="128">
        <v>273000000</v>
      </c>
      <c r="E35" s="128">
        <v>269000000</v>
      </c>
      <c r="F35" s="128">
        <v>269000000</v>
      </c>
      <c r="G35" s="128">
        <v>269000000</v>
      </c>
      <c r="H35" s="4"/>
      <c r="I35" s="4"/>
      <c r="J35" s="4"/>
      <c r="K35" s="4"/>
    </row>
    <row r="36" spans="1:11" ht="14.1" customHeight="1">
      <c r="A36" s="4"/>
      <c r="B36" s="4"/>
      <c r="C36" s="11" t="s">
        <v>463</v>
      </c>
      <c r="D36" s="128">
        <v>0</v>
      </c>
      <c r="E36" s="128">
        <v>0</v>
      </c>
      <c r="F36" s="128">
        <v>0</v>
      </c>
      <c r="G36" s="128">
        <v>0</v>
      </c>
      <c r="H36" s="4"/>
      <c r="I36" s="4"/>
      <c r="J36" s="4"/>
      <c r="K36" s="4"/>
    </row>
    <row r="37" spans="1:11" ht="14.1" customHeight="1">
      <c r="A37" s="4"/>
      <c r="B37" s="4"/>
      <c r="C37" s="11" t="s">
        <v>469</v>
      </c>
      <c r="D37" s="128">
        <v>42000000</v>
      </c>
      <c r="E37" s="128">
        <v>42000000</v>
      </c>
      <c r="F37" s="128">
        <v>42000000</v>
      </c>
      <c r="G37" s="128">
        <v>42000000</v>
      </c>
      <c r="H37" s="4"/>
      <c r="I37" s="4"/>
      <c r="J37" s="4"/>
      <c r="K37" s="4"/>
    </row>
    <row r="38" spans="1:11" ht="14.1" customHeight="1">
      <c r="A38" s="4"/>
      <c r="B38" s="4"/>
      <c r="C38" s="11" t="s">
        <v>459</v>
      </c>
      <c r="D38" s="128">
        <v>42000000</v>
      </c>
      <c r="E38" s="128">
        <v>42000000</v>
      </c>
      <c r="F38" s="128">
        <v>42000000</v>
      </c>
      <c r="G38" s="128">
        <v>42000000</v>
      </c>
      <c r="H38" s="4"/>
      <c r="I38" s="4"/>
      <c r="J38" s="4"/>
      <c r="K38" s="4"/>
    </row>
    <row r="39" spans="1:11" ht="14.1" customHeight="1">
      <c r="A39" s="4"/>
      <c r="B39" s="4"/>
      <c r="C39" s="11" t="s">
        <v>463</v>
      </c>
      <c r="D39" s="128">
        <v>0</v>
      </c>
      <c r="E39" s="128">
        <v>0</v>
      </c>
      <c r="F39" s="128">
        <v>0</v>
      </c>
      <c r="G39" s="128">
        <v>0</v>
      </c>
      <c r="H39" s="4"/>
      <c r="I39" s="4"/>
      <c r="J39" s="4"/>
      <c r="K39" s="4"/>
    </row>
    <row r="40" spans="1:11" ht="14.1" customHeight="1">
      <c r="A40" s="4"/>
      <c r="B40" s="4"/>
      <c r="C40" s="11" t="s">
        <v>468</v>
      </c>
      <c r="D40" s="128">
        <v>80850000</v>
      </c>
      <c r="E40" s="128">
        <v>103810000</v>
      </c>
      <c r="F40" s="128">
        <v>103810000</v>
      </c>
      <c r="G40" s="128">
        <v>117775000</v>
      </c>
      <c r="H40" s="4"/>
      <c r="I40" s="4"/>
      <c r="J40" s="4"/>
      <c r="K40" s="4"/>
    </row>
    <row r="41" spans="1:11" ht="14.1" customHeight="1">
      <c r="A41" s="4"/>
      <c r="B41" s="4"/>
      <c r="C41" s="11" t="s">
        <v>459</v>
      </c>
      <c r="D41" s="128">
        <v>80850000</v>
      </c>
      <c r="E41" s="128">
        <v>103810000</v>
      </c>
      <c r="F41" s="128">
        <v>103810000</v>
      </c>
      <c r="G41" s="128">
        <v>117775000</v>
      </c>
      <c r="H41" s="4"/>
      <c r="I41" s="4"/>
      <c r="J41" s="4"/>
      <c r="K41" s="4"/>
    </row>
    <row r="42" spans="1:11" ht="14.1" customHeight="1">
      <c r="A42" s="4"/>
      <c r="B42" s="4"/>
      <c r="C42" s="11" t="s">
        <v>463</v>
      </c>
      <c r="D42" s="128">
        <v>0</v>
      </c>
      <c r="E42" s="128">
        <v>0</v>
      </c>
      <c r="F42" s="128">
        <v>0</v>
      </c>
      <c r="G42" s="128">
        <v>0</v>
      </c>
      <c r="H42" s="4"/>
      <c r="I42" s="4"/>
      <c r="J42" s="4"/>
      <c r="K42" s="4"/>
    </row>
    <row r="43" spans="1:11" ht="14.1" customHeight="1">
      <c r="A43" s="4"/>
      <c r="B43" s="4"/>
      <c r="C43" s="11" t="s">
        <v>467</v>
      </c>
      <c r="D43" s="128">
        <v>0</v>
      </c>
      <c r="E43" s="128">
        <v>0</v>
      </c>
      <c r="F43" s="128">
        <v>0</v>
      </c>
      <c r="G43" s="128">
        <v>0</v>
      </c>
      <c r="H43" s="4"/>
      <c r="I43" s="4"/>
      <c r="J43" s="4"/>
      <c r="K43" s="4"/>
    </row>
    <row r="44" spans="1:11" ht="14.1" customHeight="1">
      <c r="A44" s="4"/>
      <c r="B44" s="4"/>
      <c r="C44" s="11" t="s">
        <v>459</v>
      </c>
      <c r="D44" s="128">
        <v>0</v>
      </c>
      <c r="E44" s="128">
        <v>0</v>
      </c>
      <c r="F44" s="128">
        <v>0</v>
      </c>
      <c r="G44" s="128">
        <v>0</v>
      </c>
      <c r="H44" s="4"/>
      <c r="I44" s="4"/>
      <c r="J44" s="4"/>
      <c r="K44" s="4"/>
    </row>
    <row r="45" spans="1:11" ht="14.1" customHeight="1">
      <c r="A45" s="4"/>
      <c r="B45" s="4"/>
      <c r="C45" s="11" t="s">
        <v>463</v>
      </c>
      <c r="D45" s="128">
        <v>0</v>
      </c>
      <c r="E45" s="128">
        <v>0</v>
      </c>
      <c r="F45" s="128">
        <v>0</v>
      </c>
      <c r="G45" s="128">
        <v>0</v>
      </c>
      <c r="H45" s="4"/>
      <c r="I45" s="4"/>
      <c r="J45" s="4"/>
      <c r="K45" s="4"/>
    </row>
    <row r="46" spans="1:11" ht="14.1" customHeight="1">
      <c r="A46" s="4"/>
      <c r="B46" s="4"/>
      <c r="C46" s="11" t="s">
        <v>472</v>
      </c>
      <c r="D46" s="128">
        <v>0</v>
      </c>
      <c r="E46" s="128">
        <v>0</v>
      </c>
      <c r="F46" s="128">
        <v>0</v>
      </c>
      <c r="G46" s="128">
        <v>0</v>
      </c>
      <c r="H46" s="4"/>
      <c r="I46" s="4"/>
      <c r="J46" s="4"/>
      <c r="K46" s="4"/>
    </row>
    <row r="47" spans="1:11" ht="14.1" customHeight="1">
      <c r="A47" s="4"/>
      <c r="B47" s="4"/>
      <c r="C47" s="11" t="s">
        <v>459</v>
      </c>
      <c r="D47" s="128">
        <v>0</v>
      </c>
      <c r="E47" s="128">
        <v>0</v>
      </c>
      <c r="F47" s="128">
        <v>0</v>
      </c>
      <c r="G47" s="128">
        <v>0</v>
      </c>
      <c r="H47" s="4"/>
      <c r="I47" s="4"/>
      <c r="J47" s="4"/>
      <c r="K47" s="4"/>
    </row>
    <row r="48" spans="1:11" ht="14.1" customHeight="1">
      <c r="A48" s="4"/>
      <c r="B48" s="4"/>
      <c r="C48" s="11" t="s">
        <v>463</v>
      </c>
      <c r="D48" s="128">
        <v>0</v>
      </c>
      <c r="E48" s="128">
        <v>0</v>
      </c>
      <c r="F48" s="128">
        <v>0</v>
      </c>
      <c r="G48" s="128">
        <v>0</v>
      </c>
      <c r="H48" s="4"/>
      <c r="I48" s="4"/>
      <c r="J48" s="4"/>
      <c r="K48" s="4"/>
    </row>
    <row r="49" spans="1:11" ht="14.1" customHeight="1">
      <c r="A49" s="4"/>
      <c r="B49" s="4"/>
      <c r="C49" s="11" t="s">
        <v>465</v>
      </c>
      <c r="D49" s="128">
        <v>150000</v>
      </c>
      <c r="E49" s="128">
        <v>150000</v>
      </c>
      <c r="F49" s="128">
        <v>150000</v>
      </c>
      <c r="G49" s="128">
        <v>150000</v>
      </c>
      <c r="H49" s="4"/>
      <c r="I49" s="4"/>
      <c r="J49" s="4"/>
      <c r="K49" s="4"/>
    </row>
    <row r="50" spans="1:11" ht="14.1" customHeight="1">
      <c r="A50" s="4"/>
      <c r="B50" s="4"/>
      <c r="C50" s="11" t="s">
        <v>459</v>
      </c>
      <c r="D50" s="128">
        <v>150000</v>
      </c>
      <c r="E50" s="128">
        <v>150000</v>
      </c>
      <c r="F50" s="128">
        <v>150000</v>
      </c>
      <c r="G50" s="128">
        <v>150000</v>
      </c>
      <c r="H50" s="4"/>
      <c r="I50" s="4"/>
      <c r="J50" s="4"/>
      <c r="K50" s="4"/>
    </row>
    <row r="51" spans="1:11" ht="14.1" customHeight="1">
      <c r="A51" s="4"/>
      <c r="B51" s="4"/>
      <c r="C51" s="11" t="s">
        <v>463</v>
      </c>
      <c r="D51" s="128">
        <v>0</v>
      </c>
      <c r="E51" s="128">
        <v>0</v>
      </c>
      <c r="F51" s="128">
        <v>0</v>
      </c>
      <c r="G51" s="128">
        <v>0</v>
      </c>
      <c r="H51" s="4"/>
      <c r="I51" s="4"/>
      <c r="J51" s="4"/>
      <c r="K51" s="4"/>
    </row>
    <row r="52" spans="1:11" ht="14.1" customHeight="1">
      <c r="A52" s="4"/>
      <c r="B52" s="4"/>
      <c r="C52" s="11" t="s">
        <v>464</v>
      </c>
      <c r="D52" s="128">
        <v>1847484</v>
      </c>
      <c r="E52" s="128">
        <v>0</v>
      </c>
      <c r="F52" s="128">
        <v>0</v>
      </c>
      <c r="G52" s="128">
        <v>0</v>
      </c>
      <c r="H52" s="4"/>
      <c r="I52" s="4"/>
      <c r="J52" s="4"/>
      <c r="K52" s="4"/>
    </row>
    <row r="53" spans="1:11" ht="14.1" customHeight="1">
      <c r="A53" s="4"/>
      <c r="B53" s="4"/>
      <c r="C53" s="11" t="s">
        <v>459</v>
      </c>
      <c r="D53" s="128">
        <v>1847484</v>
      </c>
      <c r="E53" s="128">
        <v>0</v>
      </c>
      <c r="F53" s="128">
        <v>0</v>
      </c>
      <c r="G53" s="128">
        <v>0</v>
      </c>
      <c r="H53" s="4"/>
      <c r="I53" s="4"/>
      <c r="J53" s="4"/>
      <c r="K53" s="4"/>
    </row>
    <row r="54" spans="1:11" ht="14.1" customHeight="1">
      <c r="A54" s="4"/>
      <c r="B54" s="4"/>
      <c r="C54" s="11" t="s">
        <v>463</v>
      </c>
      <c r="D54" s="128">
        <v>0</v>
      </c>
      <c r="E54" s="128">
        <v>0</v>
      </c>
      <c r="F54" s="128">
        <v>0</v>
      </c>
      <c r="G54" s="128">
        <v>0</v>
      </c>
      <c r="H54" s="4"/>
      <c r="I54" s="4"/>
      <c r="J54" s="4"/>
      <c r="K54" s="4"/>
    </row>
    <row r="55" spans="1:11" ht="14.1" customHeight="1">
      <c r="A55" s="4"/>
      <c r="B55" s="4"/>
      <c r="C55" s="11" t="s">
        <v>462</v>
      </c>
      <c r="D55" s="128">
        <v>0</v>
      </c>
      <c r="E55" s="128">
        <v>0</v>
      </c>
      <c r="F55" s="128">
        <v>0</v>
      </c>
      <c r="G55" s="128">
        <v>0</v>
      </c>
      <c r="H55" s="4"/>
      <c r="I55" s="4"/>
      <c r="J55" s="4"/>
      <c r="K55" s="4"/>
    </row>
    <row r="56" spans="1:11" ht="14.1" customHeight="1">
      <c r="A56" s="4"/>
      <c r="B56" s="4"/>
      <c r="C56" s="11" t="s">
        <v>459</v>
      </c>
      <c r="D56" s="128">
        <v>0</v>
      </c>
      <c r="E56" s="128">
        <v>0</v>
      </c>
      <c r="F56" s="128">
        <v>0</v>
      </c>
      <c r="G56" s="128">
        <v>0</v>
      </c>
      <c r="H56" s="4"/>
      <c r="I56" s="4"/>
      <c r="J56" s="4"/>
      <c r="K56" s="4"/>
    </row>
    <row r="57" spans="1:11" ht="14.1" customHeight="1">
      <c r="A57" s="4"/>
      <c r="B57" s="4"/>
      <c r="C57" s="11" t="s">
        <v>458</v>
      </c>
      <c r="D57" s="128">
        <v>0</v>
      </c>
      <c r="E57" s="128">
        <v>0</v>
      </c>
      <c r="F57" s="128">
        <v>0</v>
      </c>
      <c r="G57" s="128">
        <v>0</v>
      </c>
      <c r="H57" s="4"/>
      <c r="I57" s="4"/>
      <c r="J57" s="4"/>
      <c r="K57" s="4"/>
    </row>
    <row r="58" spans="1:11" ht="14.1" customHeight="1">
      <c r="A58" s="4"/>
      <c r="B58" s="4"/>
      <c r="C58" s="11" t="s">
        <v>457</v>
      </c>
      <c r="D58" s="128">
        <v>0</v>
      </c>
      <c r="E58" s="128">
        <v>0</v>
      </c>
      <c r="F58" s="128">
        <v>0</v>
      </c>
      <c r="G58" s="128">
        <v>0</v>
      </c>
      <c r="H58" s="4"/>
      <c r="I58" s="4"/>
      <c r="J58" s="4"/>
      <c r="K58" s="4"/>
    </row>
    <row r="59" spans="1:11" ht="14.1" customHeight="1">
      <c r="A59" s="4"/>
      <c r="B59" s="4"/>
      <c r="C59" s="11" t="s">
        <v>456</v>
      </c>
      <c r="D59" s="128">
        <v>0</v>
      </c>
      <c r="E59" s="128">
        <v>0</v>
      </c>
      <c r="F59" s="128">
        <v>0</v>
      </c>
      <c r="G59" s="128">
        <v>0</v>
      </c>
      <c r="H59" s="4"/>
      <c r="I59" s="4"/>
      <c r="J59" s="4"/>
      <c r="K59" s="4"/>
    </row>
    <row r="60" spans="1:11" ht="14.1" customHeight="1">
      <c r="A60" s="4"/>
      <c r="B60" s="4"/>
      <c r="C60" s="11" t="s">
        <v>455</v>
      </c>
      <c r="D60" s="128">
        <v>0</v>
      </c>
      <c r="E60" s="128">
        <v>0</v>
      </c>
      <c r="F60" s="128">
        <v>0</v>
      </c>
      <c r="G60" s="128">
        <v>0</v>
      </c>
      <c r="H60" s="4"/>
      <c r="I60" s="4"/>
      <c r="J60" s="4"/>
      <c r="K60" s="4"/>
    </row>
    <row r="61" spans="1:11" ht="14.1" customHeight="1">
      <c r="A61" s="4"/>
      <c r="B61" s="4"/>
      <c r="C61" s="11" t="s">
        <v>461</v>
      </c>
      <c r="D61" s="128">
        <v>0</v>
      </c>
      <c r="E61" s="128">
        <v>0</v>
      </c>
      <c r="F61" s="128">
        <v>0</v>
      </c>
      <c r="G61" s="128">
        <v>0</v>
      </c>
      <c r="H61" s="4"/>
      <c r="I61" s="4"/>
      <c r="J61" s="4"/>
      <c r="K61" s="4"/>
    </row>
    <row r="62" spans="1:11" ht="14.1" customHeight="1">
      <c r="A62" s="4"/>
      <c r="B62" s="4"/>
      <c r="C62" s="11" t="s">
        <v>459</v>
      </c>
      <c r="D62" s="128">
        <v>0</v>
      </c>
      <c r="E62" s="128">
        <v>0</v>
      </c>
      <c r="F62" s="128">
        <v>0</v>
      </c>
      <c r="G62" s="128">
        <v>0</v>
      </c>
      <c r="H62" s="4"/>
      <c r="I62" s="4"/>
      <c r="J62" s="4"/>
      <c r="K62" s="4"/>
    </row>
    <row r="63" spans="1:11" ht="14.1" customHeight="1">
      <c r="A63" s="4"/>
      <c r="B63" s="4"/>
      <c r="C63" s="11" t="s">
        <v>458</v>
      </c>
      <c r="D63" s="128">
        <v>0</v>
      </c>
      <c r="E63" s="128">
        <v>0</v>
      </c>
      <c r="F63" s="128">
        <v>0</v>
      </c>
      <c r="G63" s="128">
        <v>0</v>
      </c>
      <c r="H63" s="4"/>
      <c r="I63" s="4"/>
      <c r="J63" s="4"/>
      <c r="K63" s="4"/>
    </row>
    <row r="64" spans="1:11" ht="14.1" customHeight="1">
      <c r="A64" s="4"/>
      <c r="B64" s="4"/>
      <c r="C64" s="11" t="s">
        <v>457</v>
      </c>
      <c r="D64" s="128">
        <v>0</v>
      </c>
      <c r="E64" s="128">
        <v>0</v>
      </c>
      <c r="F64" s="128">
        <v>0</v>
      </c>
      <c r="G64" s="128">
        <v>0</v>
      </c>
      <c r="H64" s="4"/>
      <c r="I64" s="4"/>
      <c r="J64" s="4"/>
      <c r="K64" s="4"/>
    </row>
    <row r="65" spans="1:11" ht="14.1" customHeight="1">
      <c r="A65" s="4"/>
      <c r="B65" s="4"/>
      <c r="C65" s="11" t="s">
        <v>456</v>
      </c>
      <c r="D65" s="128">
        <v>0</v>
      </c>
      <c r="E65" s="128">
        <v>0</v>
      </c>
      <c r="F65" s="128">
        <v>0</v>
      </c>
      <c r="G65" s="128">
        <v>0</v>
      </c>
      <c r="H65" s="4"/>
      <c r="I65" s="4"/>
      <c r="J65" s="4"/>
      <c r="K65" s="4"/>
    </row>
    <row r="66" spans="1:11" ht="14.1" customHeight="1">
      <c r="A66" s="4"/>
      <c r="B66" s="4"/>
      <c r="C66" s="11" t="s">
        <v>455</v>
      </c>
      <c r="D66" s="128">
        <v>0</v>
      </c>
      <c r="E66" s="128">
        <v>0</v>
      </c>
      <c r="F66" s="128">
        <v>0</v>
      </c>
      <c r="G66" s="128">
        <v>0</v>
      </c>
      <c r="H66" s="4"/>
      <c r="I66" s="4"/>
      <c r="J66" s="4"/>
      <c r="K66" s="4"/>
    </row>
    <row r="67" spans="1:11" ht="14.1" customHeight="1">
      <c r="A67" s="4"/>
      <c r="B67" s="4"/>
      <c r="C67" s="11" t="s">
        <v>460</v>
      </c>
      <c r="D67" s="128">
        <v>0</v>
      </c>
      <c r="E67" s="128">
        <v>0</v>
      </c>
      <c r="F67" s="128">
        <v>0</v>
      </c>
      <c r="G67" s="128">
        <v>0</v>
      </c>
      <c r="H67" s="4"/>
      <c r="I67" s="4"/>
      <c r="J67" s="4"/>
      <c r="K67" s="4"/>
    </row>
    <row r="68" spans="1:11" ht="14.1" customHeight="1">
      <c r="A68" s="4"/>
      <c r="B68" s="4"/>
      <c r="C68" s="11" t="s">
        <v>459</v>
      </c>
      <c r="D68" s="128">
        <v>0</v>
      </c>
      <c r="E68" s="128">
        <v>0</v>
      </c>
      <c r="F68" s="128">
        <v>0</v>
      </c>
      <c r="G68" s="128">
        <v>0</v>
      </c>
      <c r="H68" s="4"/>
      <c r="I68" s="4"/>
      <c r="J68" s="4"/>
      <c r="K68" s="4"/>
    </row>
    <row r="69" spans="1:11" ht="14.1" customHeight="1">
      <c r="A69" s="4"/>
      <c r="B69" s="4"/>
      <c r="C69" s="11" t="s">
        <v>458</v>
      </c>
      <c r="D69" s="128">
        <v>0</v>
      </c>
      <c r="E69" s="128">
        <v>0</v>
      </c>
      <c r="F69" s="128">
        <v>0</v>
      </c>
      <c r="G69" s="128">
        <v>0</v>
      </c>
      <c r="H69" s="4"/>
      <c r="I69" s="4"/>
      <c r="J69" s="4"/>
      <c r="K69" s="4"/>
    </row>
    <row r="70" spans="1:11" ht="14.1" customHeight="1">
      <c r="A70" s="4"/>
      <c r="B70" s="4"/>
      <c r="C70" s="11" t="s">
        <v>457</v>
      </c>
      <c r="D70" s="128">
        <v>0</v>
      </c>
      <c r="E70" s="128">
        <v>0</v>
      </c>
      <c r="F70" s="128">
        <v>0</v>
      </c>
      <c r="G70" s="128">
        <v>0</v>
      </c>
      <c r="H70" s="4"/>
      <c r="I70" s="4"/>
      <c r="J70" s="4"/>
      <c r="K70" s="4"/>
    </row>
    <row r="71" spans="1:11" ht="14.1" customHeight="1">
      <c r="A71" s="4"/>
      <c r="B71" s="4"/>
      <c r="C71" s="11" t="s">
        <v>456</v>
      </c>
      <c r="D71" s="128">
        <v>0</v>
      </c>
      <c r="E71" s="128">
        <v>0</v>
      </c>
      <c r="F71" s="128">
        <v>0</v>
      </c>
      <c r="G71" s="128">
        <v>0</v>
      </c>
      <c r="H71" s="4"/>
      <c r="I71" s="4"/>
      <c r="J71" s="4"/>
      <c r="K71" s="4"/>
    </row>
    <row r="72" spans="1:11" ht="14.1" customHeight="1">
      <c r="A72" s="4"/>
      <c r="B72" s="4"/>
      <c r="C72" s="11" t="s">
        <v>455</v>
      </c>
      <c r="D72" s="128">
        <v>0</v>
      </c>
      <c r="E72" s="128">
        <v>0</v>
      </c>
      <c r="F72" s="128">
        <v>0</v>
      </c>
      <c r="G72" s="128">
        <v>0</v>
      </c>
      <c r="H72" s="4"/>
      <c r="I72" s="4"/>
      <c r="J72" s="4"/>
      <c r="K72" s="4"/>
    </row>
    <row r="73" spans="1:11" ht="14.1" customHeight="1">
      <c r="A73" s="4"/>
      <c r="B73" s="4"/>
      <c r="C73" s="11" t="s">
        <v>454</v>
      </c>
      <c r="D73" s="128">
        <v>0</v>
      </c>
      <c r="E73" s="128">
        <v>0</v>
      </c>
      <c r="F73" s="128">
        <v>0</v>
      </c>
      <c r="G73" s="128">
        <v>0</v>
      </c>
      <c r="H73" s="4"/>
      <c r="I73" s="4"/>
      <c r="J73" s="4"/>
      <c r="K73" s="4"/>
    </row>
    <row r="74" spans="1:11" ht="14.1" customHeight="1">
      <c r="A74" s="4"/>
      <c r="B74" s="4"/>
      <c r="C74" s="11" t="s">
        <v>453</v>
      </c>
      <c r="D74" s="128">
        <v>0</v>
      </c>
      <c r="E74" s="128">
        <v>0</v>
      </c>
      <c r="F74" s="128">
        <v>0</v>
      </c>
      <c r="G74" s="128">
        <v>0</v>
      </c>
      <c r="H74" s="4"/>
      <c r="I74" s="4"/>
      <c r="J74" s="4"/>
      <c r="K74" s="4"/>
    </row>
    <row r="75" spans="1:11" ht="14.1" customHeight="1">
      <c r="A75" s="4"/>
      <c r="B75" s="4"/>
      <c r="C75" s="10" t="s">
        <v>165</v>
      </c>
      <c r="D75" s="128">
        <v>397847484</v>
      </c>
      <c r="E75" s="128">
        <v>414960000</v>
      </c>
      <c r="F75" s="128">
        <v>414960000</v>
      </c>
      <c r="G75" s="128">
        <v>428925000</v>
      </c>
      <c r="H75" s="4"/>
      <c r="I75" s="4"/>
      <c r="J75" s="4"/>
      <c r="K75" s="4"/>
    </row>
    <row r="76" spans="1:11" ht="27" customHeight="1">
      <c r="A76" s="4"/>
      <c r="B76" s="4"/>
      <c r="C76" s="8" t="s">
        <v>5</v>
      </c>
      <c r="D76" s="829" t="s">
        <v>946</v>
      </c>
      <c r="E76" s="830"/>
      <c r="F76" s="830"/>
      <c r="G76" s="830"/>
      <c r="H76" s="4"/>
      <c r="I76" s="4"/>
      <c r="J76" s="4"/>
      <c r="K76" s="4"/>
    </row>
    <row r="77" spans="1:11" ht="26.1" customHeight="1">
      <c r="A77" s="4"/>
      <c r="B77" s="4"/>
      <c r="C77" s="8" t="s">
        <v>303</v>
      </c>
      <c r="D77" s="829" t="s">
        <v>450</v>
      </c>
      <c r="E77" s="830"/>
      <c r="F77" s="830"/>
      <c r="G77" s="830"/>
      <c r="H77" s="4"/>
      <c r="I77" s="4"/>
      <c r="J77" s="4"/>
      <c r="K77" s="4"/>
    </row>
    <row r="78" spans="1:11" ht="14.1" customHeight="1">
      <c r="A78" s="4"/>
      <c r="B78" s="4"/>
      <c r="C78" s="827" t="s">
        <v>44</v>
      </c>
      <c r="D78" s="828"/>
      <c r="E78" s="828"/>
      <c r="F78" s="828"/>
      <c r="G78" s="828"/>
      <c r="H78" s="4"/>
      <c r="I78" s="4"/>
      <c r="J78" s="4"/>
      <c r="K78" s="4"/>
    </row>
    <row r="79" spans="1:11" ht="14.1" customHeight="1">
      <c r="A79" s="4"/>
      <c r="B79" s="4"/>
      <c r="C79" s="124" t="s">
        <v>2676</v>
      </c>
      <c r="D79" s="827" t="s">
        <v>2677</v>
      </c>
      <c r="E79" s="828"/>
      <c r="F79" s="828"/>
      <c r="G79" s="828"/>
      <c r="H79" s="4"/>
      <c r="I79" s="4"/>
      <c r="J79" s="4"/>
      <c r="K79" s="4"/>
    </row>
    <row r="80" spans="1:11" ht="14.1" customHeight="1">
      <c r="A80" s="4"/>
      <c r="B80" s="4"/>
      <c r="C80" s="14" t="s">
        <v>484</v>
      </c>
      <c r="D80" s="825" t="s">
        <v>2678</v>
      </c>
      <c r="E80" s="826"/>
      <c r="F80" s="826"/>
      <c r="G80" s="826"/>
      <c r="H80" s="4"/>
      <c r="I80" s="4"/>
      <c r="J80" s="4"/>
      <c r="K80" s="4"/>
    </row>
    <row r="81" spans="1:11" ht="14.1" customHeight="1">
      <c r="A81" s="4"/>
      <c r="B81" s="4"/>
      <c r="C81" s="125" t="s">
        <v>482</v>
      </c>
      <c r="D81" s="821" t="s">
        <v>2679</v>
      </c>
      <c r="E81" s="822"/>
      <c r="F81" s="822"/>
      <c r="G81" s="822"/>
      <c r="H81" s="4"/>
      <c r="I81" s="4"/>
      <c r="J81" s="4"/>
      <c r="K81" s="4"/>
    </row>
    <row r="82" spans="1:11" ht="14.1" customHeight="1">
      <c r="A82" s="4"/>
      <c r="B82" s="4"/>
      <c r="C82" s="125" t="s">
        <v>15</v>
      </c>
      <c r="D82" s="821" t="s">
        <v>2680</v>
      </c>
      <c r="E82" s="822"/>
      <c r="F82" s="822"/>
      <c r="G82" s="822"/>
      <c r="H82" s="4"/>
      <c r="I82" s="4"/>
      <c r="J82" s="4"/>
      <c r="K82" s="4"/>
    </row>
    <row r="83" spans="1:11" ht="15" customHeight="1">
      <c r="A83" s="4"/>
      <c r="B83" s="4"/>
      <c r="C83" s="13"/>
      <c r="D83" s="131">
        <v>2021</v>
      </c>
      <c r="E83" s="131">
        <v>2022</v>
      </c>
      <c r="F83" s="131">
        <v>2023</v>
      </c>
      <c r="G83" s="131">
        <v>2024</v>
      </c>
      <c r="H83" s="4"/>
      <c r="I83" s="4"/>
      <c r="J83" s="4"/>
      <c r="K83" s="4"/>
    </row>
    <row r="84" spans="1:11" ht="15" customHeight="1">
      <c r="A84" s="4"/>
      <c r="B84" s="4"/>
      <c r="C84" s="12"/>
      <c r="D84" s="132" t="s">
        <v>7</v>
      </c>
      <c r="E84" s="132" t="s">
        <v>8</v>
      </c>
      <c r="F84" s="132" t="s">
        <v>8</v>
      </c>
      <c r="G84" s="132" t="s">
        <v>8</v>
      </c>
      <c r="H84" s="4"/>
      <c r="I84" s="4"/>
      <c r="J84" s="4"/>
      <c r="K84" s="4"/>
    </row>
    <row r="85" spans="1:11" ht="14.1" customHeight="1">
      <c r="A85" s="4"/>
      <c r="B85" s="4"/>
      <c r="C85" s="7" t="s">
        <v>16</v>
      </c>
      <c r="D85" s="133" t="s">
        <v>507</v>
      </c>
      <c r="E85" s="133" t="s">
        <v>945</v>
      </c>
      <c r="F85" s="133" t="s">
        <v>2681</v>
      </c>
      <c r="G85" s="133" t="s">
        <v>944</v>
      </c>
      <c r="H85" s="4"/>
      <c r="I85" s="4"/>
      <c r="J85" s="4"/>
      <c r="K85" s="4"/>
    </row>
    <row r="86" spans="1:11" ht="14.1" customHeight="1">
      <c r="A86" s="4"/>
      <c r="B86" s="4"/>
      <c r="C86" s="7" t="s">
        <v>680</v>
      </c>
      <c r="D86" s="133" t="s">
        <v>2682</v>
      </c>
      <c r="E86" s="133" t="s">
        <v>2683</v>
      </c>
      <c r="F86" s="133" t="s">
        <v>2683</v>
      </c>
      <c r="G86" s="133" t="s">
        <v>2683</v>
      </c>
      <c r="H86" s="4"/>
      <c r="I86" s="4"/>
      <c r="J86" s="4"/>
      <c r="K86" s="4"/>
    </row>
    <row r="87" spans="1:11" ht="14.1" customHeight="1">
      <c r="A87" s="4"/>
      <c r="B87" s="4"/>
      <c r="C87" s="7" t="s">
        <v>676</v>
      </c>
      <c r="D87" s="133" t="s">
        <v>2684</v>
      </c>
      <c r="E87" s="133" t="s">
        <v>2685</v>
      </c>
      <c r="F87" s="133" t="s">
        <v>2686</v>
      </c>
      <c r="G87" s="133" t="s">
        <v>943</v>
      </c>
      <c r="H87" s="4"/>
      <c r="I87" s="4"/>
      <c r="J87" s="4"/>
      <c r="K87" s="4"/>
    </row>
    <row r="88" spans="1:11" ht="14.1" customHeight="1">
      <c r="A88" s="4"/>
      <c r="B88" s="4"/>
      <c r="C88" s="7" t="s">
        <v>477</v>
      </c>
      <c r="D88" s="133" t="s">
        <v>450</v>
      </c>
      <c r="E88" s="133" t="s">
        <v>2687</v>
      </c>
      <c r="F88" s="133" t="s">
        <v>487</v>
      </c>
      <c r="G88" s="133" t="s">
        <v>2688</v>
      </c>
      <c r="H88" s="4"/>
      <c r="I88" s="4"/>
      <c r="J88" s="4"/>
      <c r="K88" s="4"/>
    </row>
    <row r="89" spans="1:11" ht="14.1" customHeight="1">
      <c r="A89" s="4"/>
      <c r="B89" s="4"/>
      <c r="C89" s="7" t="s">
        <v>476</v>
      </c>
      <c r="D89" s="133" t="s">
        <v>450</v>
      </c>
      <c r="E89" s="133" t="s">
        <v>942</v>
      </c>
      <c r="F89" s="133" t="s">
        <v>474</v>
      </c>
      <c r="G89" s="133" t="s">
        <v>474</v>
      </c>
      <c r="H89" s="4"/>
      <c r="I89" s="4"/>
      <c r="J89" s="4"/>
      <c r="K89" s="4"/>
    </row>
    <row r="90" spans="1:11" ht="14.1" customHeight="1">
      <c r="A90" s="4"/>
      <c r="B90" s="4"/>
      <c r="C90" s="7" t="s">
        <v>22</v>
      </c>
      <c r="D90" s="133" t="s">
        <v>450</v>
      </c>
      <c r="E90" s="133" t="s">
        <v>2689</v>
      </c>
      <c r="F90" s="133" t="s">
        <v>690</v>
      </c>
      <c r="G90" s="133" t="s">
        <v>2690</v>
      </c>
      <c r="H90" s="4"/>
      <c r="I90" s="4"/>
      <c r="J90" s="4"/>
      <c r="K90" s="4"/>
    </row>
    <row r="91" spans="1:11" ht="14.1" customHeight="1">
      <c r="A91" s="4"/>
      <c r="B91" s="4"/>
      <c r="C91" s="823" t="s">
        <v>473</v>
      </c>
      <c r="D91" s="824"/>
      <c r="E91" s="824"/>
      <c r="F91" s="824"/>
      <c r="G91" s="824"/>
      <c r="H91" s="4"/>
      <c r="I91" s="4"/>
      <c r="J91" s="4"/>
      <c r="K91" s="4"/>
    </row>
    <row r="92" spans="1:11" ht="14.1" customHeight="1">
      <c r="A92" s="4"/>
      <c r="B92" s="4"/>
      <c r="C92" s="13"/>
      <c r="D92" s="131">
        <v>2021</v>
      </c>
      <c r="E92" s="131">
        <v>2022</v>
      </c>
      <c r="F92" s="131">
        <v>2023</v>
      </c>
      <c r="G92" s="131">
        <v>2024</v>
      </c>
      <c r="H92" s="4"/>
      <c r="I92" s="4"/>
      <c r="J92" s="4"/>
      <c r="K92" s="4"/>
    </row>
    <row r="93" spans="1:11" ht="14.1" customHeight="1">
      <c r="A93" s="4"/>
      <c r="B93" s="4"/>
      <c r="C93" s="12"/>
      <c r="D93" s="132" t="s">
        <v>7</v>
      </c>
      <c r="E93" s="132" t="s">
        <v>8</v>
      </c>
      <c r="F93" s="132" t="s">
        <v>8</v>
      </c>
      <c r="G93" s="132" t="s">
        <v>8</v>
      </c>
      <c r="H93" s="4"/>
      <c r="I93" s="4"/>
      <c r="J93" s="4"/>
      <c r="K93" s="4"/>
    </row>
    <row r="94" spans="1:11" ht="14.1" customHeight="1">
      <c r="A94" s="4"/>
      <c r="B94" s="4"/>
      <c r="C94" s="11" t="s">
        <v>470</v>
      </c>
      <c r="D94" s="128">
        <v>0</v>
      </c>
      <c r="E94" s="128">
        <v>0</v>
      </c>
      <c r="F94" s="128">
        <v>0</v>
      </c>
      <c r="G94" s="128">
        <v>0</v>
      </c>
      <c r="H94" s="4"/>
      <c r="I94" s="4"/>
      <c r="J94" s="4"/>
      <c r="K94" s="4"/>
    </row>
    <row r="95" spans="1:11" ht="14.1" customHeight="1">
      <c r="A95" s="4"/>
      <c r="B95" s="4"/>
      <c r="C95" s="11" t="s">
        <v>459</v>
      </c>
      <c r="D95" s="128">
        <v>0</v>
      </c>
      <c r="E95" s="128">
        <v>0</v>
      </c>
      <c r="F95" s="128">
        <v>0</v>
      </c>
      <c r="G95" s="128">
        <v>0</v>
      </c>
      <c r="H95" s="4"/>
      <c r="I95" s="4"/>
      <c r="J95" s="4"/>
      <c r="K95" s="4"/>
    </row>
    <row r="96" spans="1:11" ht="14.1" customHeight="1">
      <c r="A96" s="4"/>
      <c r="B96" s="4"/>
      <c r="C96" s="11" t="s">
        <v>463</v>
      </c>
      <c r="D96" s="128">
        <v>0</v>
      </c>
      <c r="E96" s="128">
        <v>0</v>
      </c>
      <c r="F96" s="128">
        <v>0</v>
      </c>
      <c r="G96" s="128">
        <v>0</v>
      </c>
      <c r="H96" s="4"/>
      <c r="I96" s="4"/>
      <c r="J96" s="4"/>
      <c r="K96" s="4"/>
    </row>
    <row r="97" spans="1:11" ht="14.1" customHeight="1">
      <c r="A97" s="4"/>
      <c r="B97" s="4"/>
      <c r="C97" s="11" t="s">
        <v>469</v>
      </c>
      <c r="D97" s="128">
        <v>0</v>
      </c>
      <c r="E97" s="128">
        <v>0</v>
      </c>
      <c r="F97" s="128">
        <v>0</v>
      </c>
      <c r="G97" s="128">
        <v>0</v>
      </c>
      <c r="H97" s="4"/>
      <c r="I97" s="4"/>
      <c r="J97" s="4"/>
      <c r="K97" s="4"/>
    </row>
    <row r="98" spans="1:11" ht="14.1" customHeight="1">
      <c r="A98" s="4"/>
      <c r="B98" s="4"/>
      <c r="C98" s="11" t="s">
        <v>459</v>
      </c>
      <c r="D98" s="128">
        <v>0</v>
      </c>
      <c r="E98" s="128">
        <v>0</v>
      </c>
      <c r="F98" s="128">
        <v>0</v>
      </c>
      <c r="G98" s="128">
        <v>0</v>
      </c>
      <c r="H98" s="4"/>
      <c r="I98" s="4"/>
      <c r="J98" s="4"/>
      <c r="K98" s="4"/>
    </row>
    <row r="99" spans="1:11" ht="14.1" customHeight="1">
      <c r="A99" s="4"/>
      <c r="B99" s="4"/>
      <c r="C99" s="11" t="s">
        <v>463</v>
      </c>
      <c r="D99" s="128">
        <v>0</v>
      </c>
      <c r="E99" s="128">
        <v>0</v>
      </c>
      <c r="F99" s="128">
        <v>0</v>
      </c>
      <c r="G99" s="128">
        <v>0</v>
      </c>
      <c r="H99" s="4"/>
      <c r="I99" s="4"/>
      <c r="J99" s="4"/>
      <c r="K99" s="4"/>
    </row>
    <row r="100" spans="1:11" ht="14.1" customHeight="1">
      <c r="A100" s="4"/>
      <c r="B100" s="4"/>
      <c r="C100" s="11" t="s">
        <v>468</v>
      </c>
      <c r="D100" s="128">
        <v>0</v>
      </c>
      <c r="E100" s="128">
        <v>0</v>
      </c>
      <c r="F100" s="128">
        <v>0</v>
      </c>
      <c r="G100" s="128">
        <v>0</v>
      </c>
      <c r="H100" s="4"/>
      <c r="I100" s="4"/>
      <c r="J100" s="4"/>
      <c r="K100" s="4"/>
    </row>
    <row r="101" spans="1:11" ht="14.1" customHeight="1">
      <c r="A101" s="4"/>
      <c r="B101" s="4"/>
      <c r="C101" s="11" t="s">
        <v>459</v>
      </c>
      <c r="D101" s="128">
        <v>0</v>
      </c>
      <c r="E101" s="128">
        <v>0</v>
      </c>
      <c r="F101" s="128">
        <v>0</v>
      </c>
      <c r="G101" s="128">
        <v>0</v>
      </c>
      <c r="H101" s="4"/>
      <c r="I101" s="4"/>
      <c r="J101" s="4"/>
      <c r="K101" s="4"/>
    </row>
    <row r="102" spans="1:11" ht="14.1" customHeight="1">
      <c r="A102" s="4"/>
      <c r="B102" s="4"/>
      <c r="C102" s="11" t="s">
        <v>463</v>
      </c>
      <c r="D102" s="128">
        <v>0</v>
      </c>
      <c r="E102" s="128">
        <v>0</v>
      </c>
      <c r="F102" s="128">
        <v>0</v>
      </c>
      <c r="G102" s="128">
        <v>0</v>
      </c>
      <c r="H102" s="4"/>
      <c r="I102" s="4"/>
      <c r="J102" s="4"/>
      <c r="K102" s="4"/>
    </row>
    <row r="103" spans="1:11" ht="14.1" customHeight="1">
      <c r="A103" s="4"/>
      <c r="B103" s="4"/>
      <c r="C103" s="11" t="s">
        <v>467</v>
      </c>
      <c r="D103" s="128">
        <v>0</v>
      </c>
      <c r="E103" s="128">
        <v>0</v>
      </c>
      <c r="F103" s="128">
        <v>0</v>
      </c>
      <c r="G103" s="128">
        <v>0</v>
      </c>
      <c r="H103" s="4"/>
      <c r="I103" s="4"/>
      <c r="J103" s="4"/>
      <c r="K103" s="4"/>
    </row>
    <row r="104" spans="1:11" ht="14.1" customHeight="1">
      <c r="A104" s="4"/>
      <c r="B104" s="4"/>
      <c r="C104" s="11" t="s">
        <v>459</v>
      </c>
      <c r="D104" s="128">
        <v>0</v>
      </c>
      <c r="E104" s="128">
        <v>0</v>
      </c>
      <c r="F104" s="128">
        <v>0</v>
      </c>
      <c r="G104" s="128">
        <v>0</v>
      </c>
      <c r="H104" s="4"/>
      <c r="I104" s="4"/>
      <c r="J104" s="4"/>
      <c r="K104" s="4"/>
    </row>
    <row r="105" spans="1:11" ht="14.1" customHeight="1">
      <c r="A105" s="4"/>
      <c r="B105" s="4"/>
      <c r="C105" s="11" t="s">
        <v>463</v>
      </c>
      <c r="D105" s="128">
        <v>0</v>
      </c>
      <c r="E105" s="128">
        <v>0</v>
      </c>
      <c r="F105" s="128">
        <v>0</v>
      </c>
      <c r="G105" s="128">
        <v>0</v>
      </c>
      <c r="H105" s="4"/>
      <c r="I105" s="4"/>
      <c r="J105" s="4"/>
      <c r="K105" s="4"/>
    </row>
    <row r="106" spans="1:11" ht="14.1" customHeight="1">
      <c r="A106" s="4"/>
      <c r="B106" s="4"/>
      <c r="C106" s="11" t="s">
        <v>472</v>
      </c>
      <c r="D106" s="128">
        <v>0</v>
      </c>
      <c r="E106" s="128">
        <v>0</v>
      </c>
      <c r="F106" s="128">
        <v>0</v>
      </c>
      <c r="G106" s="128">
        <v>0</v>
      </c>
      <c r="H106" s="4"/>
      <c r="I106" s="4"/>
      <c r="J106" s="4"/>
      <c r="K106" s="4"/>
    </row>
    <row r="107" spans="1:11" ht="14.1" customHeight="1">
      <c r="A107" s="4"/>
      <c r="B107" s="4"/>
      <c r="C107" s="11" t="s">
        <v>459</v>
      </c>
      <c r="D107" s="128">
        <v>0</v>
      </c>
      <c r="E107" s="128">
        <v>0</v>
      </c>
      <c r="F107" s="128">
        <v>0</v>
      </c>
      <c r="G107" s="128">
        <v>0</v>
      </c>
      <c r="H107" s="4"/>
      <c r="I107" s="4"/>
      <c r="J107" s="4"/>
      <c r="K107" s="4"/>
    </row>
    <row r="108" spans="1:11" ht="14.1" customHeight="1">
      <c r="A108" s="4"/>
      <c r="B108" s="4"/>
      <c r="C108" s="11" t="s">
        <v>463</v>
      </c>
      <c r="D108" s="128">
        <v>0</v>
      </c>
      <c r="E108" s="128">
        <v>0</v>
      </c>
      <c r="F108" s="128">
        <v>0</v>
      </c>
      <c r="G108" s="128">
        <v>0</v>
      </c>
      <c r="H108" s="4"/>
      <c r="I108" s="4"/>
      <c r="J108" s="4"/>
      <c r="K108" s="4"/>
    </row>
    <row r="109" spans="1:11" ht="14.1" customHeight="1">
      <c r="A109" s="4"/>
      <c r="B109" s="4"/>
      <c r="C109" s="11" t="s">
        <v>465</v>
      </c>
      <c r="D109" s="128">
        <v>0</v>
      </c>
      <c r="E109" s="128">
        <v>0</v>
      </c>
      <c r="F109" s="128">
        <v>0</v>
      </c>
      <c r="G109" s="128">
        <v>0</v>
      </c>
      <c r="H109" s="4"/>
      <c r="I109" s="4"/>
      <c r="J109" s="4"/>
      <c r="K109" s="4"/>
    </row>
    <row r="110" spans="1:11" ht="14.1" customHeight="1">
      <c r="A110" s="4"/>
      <c r="B110" s="4"/>
      <c r="C110" s="11" t="s">
        <v>459</v>
      </c>
      <c r="D110" s="128">
        <v>0</v>
      </c>
      <c r="E110" s="128">
        <v>0</v>
      </c>
      <c r="F110" s="128">
        <v>0</v>
      </c>
      <c r="G110" s="128">
        <v>0</v>
      </c>
      <c r="H110" s="4"/>
      <c r="I110" s="4"/>
      <c r="J110" s="4"/>
      <c r="K110" s="4"/>
    </row>
    <row r="111" spans="1:11" ht="14.1" customHeight="1">
      <c r="A111" s="4"/>
      <c r="B111" s="4"/>
      <c r="C111" s="11" t="s">
        <v>463</v>
      </c>
      <c r="D111" s="128">
        <v>0</v>
      </c>
      <c r="E111" s="128">
        <v>0</v>
      </c>
      <c r="F111" s="128">
        <v>0</v>
      </c>
      <c r="G111" s="128">
        <v>0</v>
      </c>
      <c r="H111" s="4"/>
      <c r="I111" s="4"/>
      <c r="J111" s="4"/>
      <c r="K111" s="4"/>
    </row>
    <row r="112" spans="1:11" ht="14.1" customHeight="1">
      <c r="A112" s="4"/>
      <c r="B112" s="4"/>
      <c r="C112" s="11" t="s">
        <v>464</v>
      </c>
      <c r="D112" s="128">
        <v>0</v>
      </c>
      <c r="E112" s="128">
        <v>0</v>
      </c>
      <c r="F112" s="128">
        <v>0</v>
      </c>
      <c r="G112" s="128">
        <v>0</v>
      </c>
      <c r="H112" s="4"/>
      <c r="I112" s="4"/>
      <c r="J112" s="4"/>
      <c r="K112" s="4"/>
    </row>
    <row r="113" spans="1:11" ht="14.1" customHeight="1">
      <c r="A113" s="4"/>
      <c r="B113" s="4"/>
      <c r="C113" s="11" t="s">
        <v>459</v>
      </c>
      <c r="D113" s="128">
        <v>0</v>
      </c>
      <c r="E113" s="128">
        <v>0</v>
      </c>
      <c r="F113" s="128">
        <v>0</v>
      </c>
      <c r="G113" s="128">
        <v>0</v>
      </c>
      <c r="H113" s="4"/>
      <c r="I113" s="4"/>
      <c r="J113" s="4"/>
      <c r="K113" s="4"/>
    </row>
    <row r="114" spans="1:11" ht="14.1" customHeight="1">
      <c r="A114" s="4"/>
      <c r="B114" s="4"/>
      <c r="C114" s="11" t="s">
        <v>463</v>
      </c>
      <c r="D114" s="128">
        <v>0</v>
      </c>
      <c r="E114" s="128">
        <v>0</v>
      </c>
      <c r="F114" s="128">
        <v>0</v>
      </c>
      <c r="G114" s="128">
        <v>0</v>
      </c>
      <c r="H114" s="4"/>
      <c r="I114" s="4"/>
      <c r="J114" s="4"/>
      <c r="K114" s="4"/>
    </row>
    <row r="115" spans="1:11" ht="14.1" customHeight="1">
      <c r="A115" s="4"/>
      <c r="B115" s="4"/>
      <c r="C115" s="11" t="s">
        <v>462</v>
      </c>
      <c r="D115" s="128">
        <v>0</v>
      </c>
      <c r="E115" s="128">
        <v>0</v>
      </c>
      <c r="F115" s="128">
        <v>0</v>
      </c>
      <c r="G115" s="128">
        <v>0</v>
      </c>
      <c r="H115" s="4"/>
      <c r="I115" s="4"/>
      <c r="J115" s="4"/>
      <c r="K115" s="4"/>
    </row>
    <row r="116" spans="1:11" ht="14.1" customHeight="1">
      <c r="A116" s="4"/>
      <c r="B116" s="4"/>
      <c r="C116" s="11" t="s">
        <v>459</v>
      </c>
      <c r="D116" s="128">
        <v>0</v>
      </c>
      <c r="E116" s="128">
        <v>0</v>
      </c>
      <c r="F116" s="128">
        <v>0</v>
      </c>
      <c r="G116" s="128">
        <v>0</v>
      </c>
      <c r="H116" s="4"/>
      <c r="I116" s="4"/>
      <c r="J116" s="4"/>
      <c r="K116" s="4"/>
    </row>
    <row r="117" spans="1:11" ht="14.1" customHeight="1">
      <c r="A117" s="4"/>
      <c r="B117" s="4"/>
      <c r="C117" s="11" t="s">
        <v>458</v>
      </c>
      <c r="D117" s="128">
        <v>0</v>
      </c>
      <c r="E117" s="128">
        <v>0</v>
      </c>
      <c r="F117" s="128">
        <v>0</v>
      </c>
      <c r="G117" s="128">
        <v>0</v>
      </c>
      <c r="H117" s="4"/>
      <c r="I117" s="4"/>
      <c r="J117" s="4"/>
      <c r="K117" s="4"/>
    </row>
    <row r="118" spans="1:11" ht="14.1" customHeight="1">
      <c r="A118" s="4"/>
      <c r="B118" s="4"/>
      <c r="C118" s="11" t="s">
        <v>457</v>
      </c>
      <c r="D118" s="128">
        <v>0</v>
      </c>
      <c r="E118" s="128">
        <v>0</v>
      </c>
      <c r="F118" s="128">
        <v>0</v>
      </c>
      <c r="G118" s="128">
        <v>0</v>
      </c>
      <c r="H118" s="4"/>
      <c r="I118" s="4"/>
      <c r="J118" s="4"/>
      <c r="K118" s="4"/>
    </row>
    <row r="119" spans="1:11" ht="14.1" customHeight="1">
      <c r="A119" s="4"/>
      <c r="B119" s="4"/>
      <c r="C119" s="11" t="s">
        <v>456</v>
      </c>
      <c r="D119" s="128">
        <v>0</v>
      </c>
      <c r="E119" s="128">
        <v>0</v>
      </c>
      <c r="F119" s="128">
        <v>0</v>
      </c>
      <c r="G119" s="128">
        <v>0</v>
      </c>
      <c r="H119" s="4"/>
      <c r="I119" s="4"/>
      <c r="J119" s="4"/>
      <c r="K119" s="4"/>
    </row>
    <row r="120" spans="1:11" ht="14.1" customHeight="1">
      <c r="A120" s="4"/>
      <c r="B120" s="4"/>
      <c r="C120" s="11" t="s">
        <v>455</v>
      </c>
      <c r="D120" s="128">
        <v>0</v>
      </c>
      <c r="E120" s="128">
        <v>0</v>
      </c>
      <c r="F120" s="128">
        <v>0</v>
      </c>
      <c r="G120" s="128">
        <v>0</v>
      </c>
      <c r="H120" s="4"/>
      <c r="I120" s="4"/>
      <c r="J120" s="4"/>
      <c r="K120" s="4"/>
    </row>
    <row r="121" spans="1:11" ht="14.1" customHeight="1">
      <c r="A121" s="4"/>
      <c r="B121" s="4"/>
      <c r="C121" s="11" t="s">
        <v>461</v>
      </c>
      <c r="D121" s="128">
        <v>4200000</v>
      </c>
      <c r="E121" s="128">
        <v>14700000</v>
      </c>
      <c r="F121" s="128">
        <v>14700000</v>
      </c>
      <c r="G121" s="128">
        <v>14700000</v>
      </c>
      <c r="H121" s="4"/>
      <c r="I121" s="4"/>
      <c r="J121" s="4"/>
      <c r="K121" s="4"/>
    </row>
    <row r="122" spans="1:11" ht="14.1" customHeight="1">
      <c r="A122" s="4"/>
      <c r="B122" s="4"/>
      <c r="C122" s="11" t="s">
        <v>459</v>
      </c>
      <c r="D122" s="128">
        <v>4200000</v>
      </c>
      <c r="E122" s="128">
        <v>14700000</v>
      </c>
      <c r="F122" s="128">
        <v>14700000</v>
      </c>
      <c r="G122" s="128">
        <v>14700000</v>
      </c>
      <c r="H122" s="4"/>
      <c r="I122" s="4"/>
      <c r="J122" s="4"/>
      <c r="K122" s="4"/>
    </row>
    <row r="123" spans="1:11" ht="14.1" customHeight="1">
      <c r="A123" s="4"/>
      <c r="B123" s="4"/>
      <c r="C123" s="11" t="s">
        <v>458</v>
      </c>
      <c r="D123" s="128">
        <v>0</v>
      </c>
      <c r="E123" s="128">
        <v>0</v>
      </c>
      <c r="F123" s="128">
        <v>0</v>
      </c>
      <c r="G123" s="128">
        <v>0</v>
      </c>
      <c r="H123" s="4"/>
      <c r="I123" s="4"/>
      <c r="J123" s="4"/>
      <c r="K123" s="4"/>
    </row>
    <row r="124" spans="1:11" ht="14.1" customHeight="1">
      <c r="A124" s="4"/>
      <c r="B124" s="4"/>
      <c r="C124" s="11" t="s">
        <v>457</v>
      </c>
      <c r="D124" s="128">
        <v>0</v>
      </c>
      <c r="E124" s="128">
        <v>0</v>
      </c>
      <c r="F124" s="128">
        <v>0</v>
      </c>
      <c r="G124" s="128">
        <v>0</v>
      </c>
      <c r="H124" s="4"/>
      <c r="I124" s="4"/>
      <c r="J124" s="4"/>
      <c r="K124" s="4"/>
    </row>
    <row r="125" spans="1:11" ht="14.1" customHeight="1">
      <c r="A125" s="4"/>
      <c r="B125" s="4"/>
      <c r="C125" s="11" t="s">
        <v>456</v>
      </c>
      <c r="D125" s="128">
        <v>0</v>
      </c>
      <c r="E125" s="128">
        <v>0</v>
      </c>
      <c r="F125" s="128">
        <v>0</v>
      </c>
      <c r="G125" s="128">
        <v>0</v>
      </c>
      <c r="H125" s="4"/>
      <c r="I125" s="4"/>
      <c r="J125" s="4"/>
      <c r="K125" s="4"/>
    </row>
    <row r="126" spans="1:11" ht="14.1" customHeight="1">
      <c r="A126" s="4"/>
      <c r="B126" s="4"/>
      <c r="C126" s="11" t="s">
        <v>455</v>
      </c>
      <c r="D126" s="128">
        <v>0</v>
      </c>
      <c r="E126" s="128">
        <v>0</v>
      </c>
      <c r="F126" s="128">
        <v>0</v>
      </c>
      <c r="G126" s="128">
        <v>0</v>
      </c>
      <c r="H126" s="4"/>
      <c r="I126" s="4"/>
      <c r="J126" s="4"/>
      <c r="K126" s="4"/>
    </row>
    <row r="127" spans="1:11" ht="14.1" customHeight="1">
      <c r="A127" s="4"/>
      <c r="B127" s="4"/>
      <c r="C127" s="11" t="s">
        <v>460</v>
      </c>
      <c r="D127" s="128">
        <v>0</v>
      </c>
      <c r="E127" s="128">
        <v>0</v>
      </c>
      <c r="F127" s="128">
        <v>0</v>
      </c>
      <c r="G127" s="128">
        <v>0</v>
      </c>
      <c r="H127" s="4"/>
      <c r="I127" s="4"/>
      <c r="J127" s="4"/>
      <c r="K127" s="4"/>
    </row>
    <row r="128" spans="1:11" ht="14.1" customHeight="1">
      <c r="A128" s="4"/>
      <c r="B128" s="4"/>
      <c r="C128" s="11" t="s">
        <v>459</v>
      </c>
      <c r="D128" s="128">
        <v>0</v>
      </c>
      <c r="E128" s="128">
        <v>0</v>
      </c>
      <c r="F128" s="128">
        <v>0</v>
      </c>
      <c r="G128" s="128">
        <v>0</v>
      </c>
      <c r="H128" s="4"/>
      <c r="I128" s="4"/>
      <c r="J128" s="4"/>
      <c r="K128" s="4"/>
    </row>
    <row r="129" spans="1:11" ht="14.1" customHeight="1">
      <c r="A129" s="4"/>
      <c r="B129" s="4"/>
      <c r="C129" s="11" t="s">
        <v>458</v>
      </c>
      <c r="D129" s="128">
        <v>0</v>
      </c>
      <c r="E129" s="128">
        <v>0</v>
      </c>
      <c r="F129" s="128">
        <v>0</v>
      </c>
      <c r="G129" s="128">
        <v>0</v>
      </c>
      <c r="H129" s="4"/>
      <c r="I129" s="4"/>
      <c r="J129" s="4"/>
      <c r="K129" s="4"/>
    </row>
    <row r="130" spans="1:11" ht="14.1" customHeight="1">
      <c r="A130" s="4"/>
      <c r="B130" s="4"/>
      <c r="C130" s="11" t="s">
        <v>457</v>
      </c>
      <c r="D130" s="128">
        <v>0</v>
      </c>
      <c r="E130" s="128">
        <v>0</v>
      </c>
      <c r="F130" s="128">
        <v>0</v>
      </c>
      <c r="G130" s="128">
        <v>0</v>
      </c>
      <c r="H130" s="4"/>
      <c r="I130" s="4"/>
      <c r="J130" s="4"/>
      <c r="K130" s="4"/>
    </row>
    <row r="131" spans="1:11" ht="14.1" customHeight="1">
      <c r="A131" s="4"/>
      <c r="B131" s="4"/>
      <c r="C131" s="11" t="s">
        <v>456</v>
      </c>
      <c r="D131" s="128">
        <v>0</v>
      </c>
      <c r="E131" s="128">
        <v>0</v>
      </c>
      <c r="F131" s="128">
        <v>0</v>
      </c>
      <c r="G131" s="128">
        <v>0</v>
      </c>
      <c r="H131" s="4"/>
      <c r="I131" s="4"/>
      <c r="J131" s="4"/>
      <c r="K131" s="4"/>
    </row>
    <row r="132" spans="1:11" ht="14.1" customHeight="1">
      <c r="A132" s="4"/>
      <c r="B132" s="4"/>
      <c r="C132" s="11" t="s">
        <v>455</v>
      </c>
      <c r="D132" s="128">
        <v>0</v>
      </c>
      <c r="E132" s="128">
        <v>0</v>
      </c>
      <c r="F132" s="128">
        <v>0</v>
      </c>
      <c r="G132" s="128">
        <v>0</v>
      </c>
      <c r="H132" s="4"/>
      <c r="I132" s="4"/>
      <c r="J132" s="4"/>
      <c r="K132" s="4"/>
    </row>
    <row r="133" spans="1:11" ht="14.1" customHeight="1">
      <c r="A133" s="4"/>
      <c r="B133" s="4"/>
      <c r="C133" s="11" t="s">
        <v>454</v>
      </c>
      <c r="D133" s="128">
        <v>0</v>
      </c>
      <c r="E133" s="128">
        <v>0</v>
      </c>
      <c r="F133" s="128">
        <v>0</v>
      </c>
      <c r="G133" s="128">
        <v>0</v>
      </c>
      <c r="H133" s="4"/>
      <c r="I133" s="4"/>
      <c r="J133" s="4"/>
      <c r="K133" s="4"/>
    </row>
    <row r="134" spans="1:11" ht="14.1" customHeight="1">
      <c r="A134" s="4"/>
      <c r="B134" s="4"/>
      <c r="C134" s="11" t="s">
        <v>453</v>
      </c>
      <c r="D134" s="128">
        <v>0</v>
      </c>
      <c r="E134" s="128">
        <v>0</v>
      </c>
      <c r="F134" s="128">
        <v>0</v>
      </c>
      <c r="G134" s="128">
        <v>0</v>
      </c>
      <c r="H134" s="4"/>
      <c r="I134" s="4"/>
      <c r="J134" s="4"/>
      <c r="K134" s="4"/>
    </row>
    <row r="135" spans="1:11" ht="14.1" customHeight="1">
      <c r="A135" s="4"/>
      <c r="B135" s="4"/>
      <c r="C135" s="10" t="s">
        <v>165</v>
      </c>
      <c r="D135" s="128">
        <v>4200000</v>
      </c>
      <c r="E135" s="128">
        <v>14700000</v>
      </c>
      <c r="F135" s="128">
        <v>14700000</v>
      </c>
      <c r="G135" s="128">
        <v>14700000</v>
      </c>
      <c r="H135" s="4"/>
      <c r="I135" s="4"/>
      <c r="J135" s="4"/>
      <c r="K135" s="4"/>
    </row>
    <row r="136" spans="1:11" ht="14.1" customHeight="1">
      <c r="A136" s="4"/>
      <c r="B136" s="4"/>
      <c r="C136" s="14" t="s">
        <v>484</v>
      </c>
      <c r="D136" s="825" t="s">
        <v>2691</v>
      </c>
      <c r="E136" s="826"/>
      <c r="F136" s="826"/>
      <c r="G136" s="826"/>
      <c r="H136" s="4"/>
      <c r="I136" s="4"/>
      <c r="J136" s="4"/>
      <c r="K136" s="4"/>
    </row>
    <row r="137" spans="1:11" ht="14.1" customHeight="1">
      <c r="A137" s="4"/>
      <c r="B137" s="4"/>
      <c r="C137" s="125" t="s">
        <v>482</v>
      </c>
      <c r="D137" s="821" t="s">
        <v>2692</v>
      </c>
      <c r="E137" s="822"/>
      <c r="F137" s="822"/>
      <c r="G137" s="822"/>
      <c r="H137" s="4"/>
      <c r="I137" s="4"/>
      <c r="J137" s="4"/>
      <c r="K137" s="4"/>
    </row>
    <row r="138" spans="1:11" ht="14.1" customHeight="1">
      <c r="A138" s="4"/>
      <c r="B138" s="4"/>
      <c r="C138" s="125" t="s">
        <v>15</v>
      </c>
      <c r="D138" s="821" t="s">
        <v>2680</v>
      </c>
      <c r="E138" s="822"/>
      <c r="F138" s="822"/>
      <c r="G138" s="822"/>
      <c r="H138" s="4"/>
      <c r="I138" s="4"/>
      <c r="J138" s="4"/>
      <c r="K138" s="4"/>
    </row>
    <row r="139" spans="1:11" ht="15" customHeight="1">
      <c r="A139" s="4"/>
      <c r="B139" s="4"/>
      <c r="C139" s="13"/>
      <c r="D139" s="131">
        <v>2021</v>
      </c>
      <c r="E139" s="131">
        <v>2022</v>
      </c>
      <c r="F139" s="131">
        <v>2023</v>
      </c>
      <c r="G139" s="131">
        <v>2024</v>
      </c>
      <c r="H139" s="4"/>
      <c r="I139" s="4"/>
      <c r="J139" s="4"/>
      <c r="K139" s="4"/>
    </row>
    <row r="140" spans="1:11" ht="15" customHeight="1">
      <c r="A140" s="4"/>
      <c r="B140" s="4"/>
      <c r="C140" s="12"/>
      <c r="D140" s="132" t="s">
        <v>7</v>
      </c>
      <c r="E140" s="132" t="s">
        <v>8</v>
      </c>
      <c r="F140" s="132" t="s">
        <v>8</v>
      </c>
      <c r="G140" s="132" t="s">
        <v>8</v>
      </c>
      <c r="H140" s="4"/>
      <c r="I140" s="4"/>
      <c r="J140" s="4"/>
      <c r="K140" s="4"/>
    </row>
    <row r="141" spans="1:11" ht="14.1" customHeight="1">
      <c r="A141" s="4"/>
      <c r="B141" s="4"/>
      <c r="C141" s="7" t="s">
        <v>16</v>
      </c>
      <c r="D141" s="133" t="s">
        <v>543</v>
      </c>
      <c r="E141" s="133" t="s">
        <v>569</v>
      </c>
      <c r="F141" s="133" t="s">
        <v>569</v>
      </c>
      <c r="G141" s="133" t="s">
        <v>569</v>
      </c>
      <c r="H141" s="4"/>
      <c r="I141" s="4"/>
      <c r="J141" s="4"/>
      <c r="K141" s="4"/>
    </row>
    <row r="142" spans="1:11" ht="14.1" customHeight="1">
      <c r="A142" s="4"/>
      <c r="B142" s="4"/>
      <c r="C142" s="7" t="s">
        <v>680</v>
      </c>
      <c r="D142" s="133" t="s">
        <v>941</v>
      </c>
      <c r="E142" s="133" t="s">
        <v>940</v>
      </c>
      <c r="F142" s="133" t="s">
        <v>940</v>
      </c>
      <c r="G142" s="133" t="s">
        <v>940</v>
      </c>
      <c r="H142" s="4"/>
      <c r="I142" s="4"/>
      <c r="J142" s="4"/>
      <c r="K142" s="4"/>
    </row>
    <row r="143" spans="1:11" ht="14.1" customHeight="1">
      <c r="A143" s="4"/>
      <c r="B143" s="4"/>
      <c r="C143" s="7" t="s">
        <v>676</v>
      </c>
      <c r="D143" s="133" t="s">
        <v>939</v>
      </c>
      <c r="E143" s="133" t="s">
        <v>2693</v>
      </c>
      <c r="F143" s="133" t="s">
        <v>2693</v>
      </c>
      <c r="G143" s="133" t="s">
        <v>2693</v>
      </c>
      <c r="H143" s="4"/>
      <c r="I143" s="4"/>
      <c r="J143" s="4"/>
      <c r="K143" s="4"/>
    </row>
    <row r="144" spans="1:11" ht="14.1" customHeight="1">
      <c r="A144" s="4"/>
      <c r="B144" s="4"/>
      <c r="C144" s="7" t="s">
        <v>477</v>
      </c>
      <c r="D144" s="133" t="s">
        <v>450</v>
      </c>
      <c r="E144" s="133" t="s">
        <v>2694</v>
      </c>
      <c r="F144" s="133" t="s">
        <v>474</v>
      </c>
      <c r="G144" s="133" t="s">
        <v>474</v>
      </c>
      <c r="H144" s="4"/>
      <c r="I144" s="4"/>
      <c r="J144" s="4"/>
      <c r="K144" s="4"/>
    </row>
    <row r="145" spans="1:11" ht="14.1" customHeight="1">
      <c r="A145" s="4"/>
      <c r="B145" s="4"/>
      <c r="C145" s="7" t="s">
        <v>476</v>
      </c>
      <c r="D145" s="133" t="s">
        <v>450</v>
      </c>
      <c r="E145" s="133" t="s">
        <v>938</v>
      </c>
      <c r="F145" s="133" t="s">
        <v>474</v>
      </c>
      <c r="G145" s="133" t="s">
        <v>474</v>
      </c>
      <c r="H145" s="4"/>
      <c r="I145" s="4"/>
      <c r="J145" s="4"/>
      <c r="K145" s="4"/>
    </row>
    <row r="146" spans="1:11" ht="14.1" customHeight="1">
      <c r="A146" s="4"/>
      <c r="B146" s="4"/>
      <c r="C146" s="7" t="s">
        <v>22</v>
      </c>
      <c r="D146" s="133" t="s">
        <v>450</v>
      </c>
      <c r="E146" s="133" t="s">
        <v>2695</v>
      </c>
      <c r="F146" s="133" t="s">
        <v>474</v>
      </c>
      <c r="G146" s="133" t="s">
        <v>474</v>
      </c>
      <c r="H146" s="4"/>
      <c r="I146" s="4"/>
      <c r="J146" s="4"/>
      <c r="K146" s="4"/>
    </row>
    <row r="147" spans="1:11" ht="14.1" customHeight="1">
      <c r="A147" s="4"/>
      <c r="B147" s="4"/>
      <c r="C147" s="823" t="s">
        <v>473</v>
      </c>
      <c r="D147" s="824"/>
      <c r="E147" s="824"/>
      <c r="F147" s="824"/>
      <c r="G147" s="824"/>
      <c r="H147" s="4"/>
      <c r="I147" s="4"/>
      <c r="J147" s="4"/>
      <c r="K147" s="4"/>
    </row>
    <row r="148" spans="1:11" ht="14.1" customHeight="1">
      <c r="A148" s="4"/>
      <c r="B148" s="4"/>
      <c r="C148" s="13"/>
      <c r="D148" s="131">
        <v>2021</v>
      </c>
      <c r="E148" s="131">
        <v>2022</v>
      </c>
      <c r="F148" s="131">
        <v>2023</v>
      </c>
      <c r="G148" s="131">
        <v>2024</v>
      </c>
      <c r="H148" s="4"/>
      <c r="I148" s="4"/>
      <c r="J148" s="4"/>
      <c r="K148" s="4"/>
    </row>
    <row r="149" spans="1:11" ht="14.1" customHeight="1">
      <c r="A149" s="4"/>
      <c r="B149" s="4"/>
      <c r="C149" s="12"/>
      <c r="D149" s="132" t="s">
        <v>7</v>
      </c>
      <c r="E149" s="132" t="s">
        <v>8</v>
      </c>
      <c r="F149" s="132" t="s">
        <v>8</v>
      </c>
      <c r="G149" s="132" t="s">
        <v>8</v>
      </c>
      <c r="H149" s="4"/>
      <c r="I149" s="4"/>
      <c r="J149" s="4"/>
      <c r="K149" s="4"/>
    </row>
    <row r="150" spans="1:11" ht="14.1" customHeight="1">
      <c r="A150" s="4"/>
      <c r="B150" s="4"/>
      <c r="C150" s="11" t="s">
        <v>470</v>
      </c>
      <c r="D150" s="128">
        <v>0</v>
      </c>
      <c r="E150" s="128">
        <v>0</v>
      </c>
      <c r="F150" s="128">
        <v>0</v>
      </c>
      <c r="G150" s="128">
        <v>0</v>
      </c>
      <c r="H150" s="4"/>
      <c r="I150" s="4"/>
      <c r="J150" s="4"/>
      <c r="K150" s="4"/>
    </row>
    <row r="151" spans="1:11" ht="14.1" customHeight="1">
      <c r="A151" s="4"/>
      <c r="B151" s="4"/>
      <c r="C151" s="11" t="s">
        <v>459</v>
      </c>
      <c r="D151" s="128">
        <v>0</v>
      </c>
      <c r="E151" s="128">
        <v>0</v>
      </c>
      <c r="F151" s="128">
        <v>0</v>
      </c>
      <c r="G151" s="128">
        <v>0</v>
      </c>
      <c r="H151" s="4"/>
      <c r="I151" s="4"/>
      <c r="J151" s="4"/>
      <c r="K151" s="4"/>
    </row>
    <row r="152" spans="1:11" ht="14.1" customHeight="1">
      <c r="A152" s="4"/>
      <c r="B152" s="4"/>
      <c r="C152" s="11" t="s">
        <v>463</v>
      </c>
      <c r="D152" s="128">
        <v>0</v>
      </c>
      <c r="E152" s="128">
        <v>0</v>
      </c>
      <c r="F152" s="128">
        <v>0</v>
      </c>
      <c r="G152" s="128">
        <v>0</v>
      </c>
      <c r="H152" s="4"/>
      <c r="I152" s="4"/>
      <c r="J152" s="4"/>
      <c r="K152" s="4"/>
    </row>
    <row r="153" spans="1:11" ht="14.1" customHeight="1">
      <c r="A153" s="4"/>
      <c r="B153" s="4"/>
      <c r="C153" s="11" t="s">
        <v>469</v>
      </c>
      <c r="D153" s="128">
        <v>0</v>
      </c>
      <c r="E153" s="128">
        <v>0</v>
      </c>
      <c r="F153" s="128">
        <v>0</v>
      </c>
      <c r="G153" s="128">
        <v>0</v>
      </c>
      <c r="H153" s="4"/>
      <c r="I153" s="4"/>
      <c r="J153" s="4"/>
      <c r="K153" s="4"/>
    </row>
    <row r="154" spans="1:11" ht="14.1" customHeight="1">
      <c r="A154" s="4"/>
      <c r="B154" s="4"/>
      <c r="C154" s="11" t="s">
        <v>459</v>
      </c>
      <c r="D154" s="128">
        <v>0</v>
      </c>
      <c r="E154" s="128">
        <v>0</v>
      </c>
      <c r="F154" s="128">
        <v>0</v>
      </c>
      <c r="G154" s="128">
        <v>0</v>
      </c>
      <c r="H154" s="4"/>
      <c r="I154" s="4"/>
      <c r="J154" s="4"/>
      <c r="K154" s="4"/>
    </row>
    <row r="155" spans="1:11" ht="14.1" customHeight="1">
      <c r="A155" s="4"/>
      <c r="B155" s="4"/>
      <c r="C155" s="11" t="s">
        <v>463</v>
      </c>
      <c r="D155" s="128">
        <v>0</v>
      </c>
      <c r="E155" s="128">
        <v>0</v>
      </c>
      <c r="F155" s="128">
        <v>0</v>
      </c>
      <c r="G155" s="128">
        <v>0</v>
      </c>
      <c r="H155" s="4"/>
      <c r="I155" s="4"/>
      <c r="J155" s="4"/>
      <c r="K155" s="4"/>
    </row>
    <row r="156" spans="1:11" ht="14.1" customHeight="1">
      <c r="A156" s="4"/>
      <c r="B156" s="4"/>
      <c r="C156" s="11" t="s">
        <v>468</v>
      </c>
      <c r="D156" s="128">
        <v>0</v>
      </c>
      <c r="E156" s="128">
        <v>0</v>
      </c>
      <c r="F156" s="128">
        <v>0</v>
      </c>
      <c r="G156" s="128">
        <v>0</v>
      </c>
      <c r="H156" s="4"/>
      <c r="I156" s="4"/>
      <c r="J156" s="4"/>
      <c r="K156" s="4"/>
    </row>
    <row r="157" spans="1:11" ht="14.1" customHeight="1">
      <c r="A157" s="4"/>
      <c r="B157" s="4"/>
      <c r="C157" s="11" t="s">
        <v>459</v>
      </c>
      <c r="D157" s="128">
        <v>0</v>
      </c>
      <c r="E157" s="128">
        <v>0</v>
      </c>
      <c r="F157" s="128">
        <v>0</v>
      </c>
      <c r="G157" s="128">
        <v>0</v>
      </c>
      <c r="H157" s="4"/>
      <c r="I157" s="4"/>
      <c r="J157" s="4"/>
      <c r="K157" s="4"/>
    </row>
    <row r="158" spans="1:11" ht="14.1" customHeight="1">
      <c r="A158" s="4"/>
      <c r="B158" s="4"/>
      <c r="C158" s="11" t="s">
        <v>463</v>
      </c>
      <c r="D158" s="128">
        <v>0</v>
      </c>
      <c r="E158" s="128">
        <v>0</v>
      </c>
      <c r="F158" s="128">
        <v>0</v>
      </c>
      <c r="G158" s="128">
        <v>0</v>
      </c>
      <c r="H158" s="4"/>
      <c r="I158" s="4"/>
      <c r="J158" s="4"/>
      <c r="K158" s="4"/>
    </row>
    <row r="159" spans="1:11" ht="14.1" customHeight="1">
      <c r="A159" s="4"/>
      <c r="B159" s="4"/>
      <c r="C159" s="11" t="s">
        <v>467</v>
      </c>
      <c r="D159" s="128">
        <v>0</v>
      </c>
      <c r="E159" s="128">
        <v>0</v>
      </c>
      <c r="F159" s="128">
        <v>0</v>
      </c>
      <c r="G159" s="128">
        <v>0</v>
      </c>
      <c r="H159" s="4"/>
      <c r="I159" s="4"/>
      <c r="J159" s="4"/>
      <c r="K159" s="4"/>
    </row>
    <row r="160" spans="1:11" ht="14.1" customHeight="1">
      <c r="A160" s="4"/>
      <c r="B160" s="4"/>
      <c r="C160" s="11" t="s">
        <v>459</v>
      </c>
      <c r="D160" s="128">
        <v>0</v>
      </c>
      <c r="E160" s="128">
        <v>0</v>
      </c>
      <c r="F160" s="128">
        <v>0</v>
      </c>
      <c r="G160" s="128">
        <v>0</v>
      </c>
      <c r="H160" s="4"/>
      <c r="I160" s="4"/>
      <c r="J160" s="4"/>
      <c r="K160" s="4"/>
    </row>
    <row r="161" spans="1:11" ht="14.1" customHeight="1">
      <c r="A161" s="4"/>
      <c r="B161" s="4"/>
      <c r="C161" s="11" t="s">
        <v>463</v>
      </c>
      <c r="D161" s="128">
        <v>0</v>
      </c>
      <c r="E161" s="128">
        <v>0</v>
      </c>
      <c r="F161" s="128">
        <v>0</v>
      </c>
      <c r="G161" s="128">
        <v>0</v>
      </c>
      <c r="H161" s="4"/>
      <c r="I161" s="4"/>
      <c r="J161" s="4"/>
      <c r="K161" s="4"/>
    </row>
    <row r="162" spans="1:11" ht="14.1" customHeight="1">
      <c r="A162" s="4"/>
      <c r="B162" s="4"/>
      <c r="C162" s="11" t="s">
        <v>472</v>
      </c>
      <c r="D162" s="128">
        <v>0</v>
      </c>
      <c r="E162" s="128">
        <v>0</v>
      </c>
      <c r="F162" s="128">
        <v>0</v>
      </c>
      <c r="G162" s="128">
        <v>0</v>
      </c>
      <c r="H162" s="4"/>
      <c r="I162" s="4"/>
      <c r="J162" s="4"/>
      <c r="K162" s="4"/>
    </row>
    <row r="163" spans="1:11" ht="14.1" customHeight="1">
      <c r="A163" s="4"/>
      <c r="B163" s="4"/>
      <c r="C163" s="11" t="s">
        <v>459</v>
      </c>
      <c r="D163" s="128">
        <v>0</v>
      </c>
      <c r="E163" s="128">
        <v>0</v>
      </c>
      <c r="F163" s="128">
        <v>0</v>
      </c>
      <c r="G163" s="128">
        <v>0</v>
      </c>
      <c r="H163" s="4"/>
      <c r="I163" s="4"/>
      <c r="J163" s="4"/>
      <c r="K163" s="4"/>
    </row>
    <row r="164" spans="1:11" ht="14.1" customHeight="1">
      <c r="A164" s="4"/>
      <c r="B164" s="4"/>
      <c r="C164" s="11" t="s">
        <v>463</v>
      </c>
      <c r="D164" s="128">
        <v>0</v>
      </c>
      <c r="E164" s="128">
        <v>0</v>
      </c>
      <c r="F164" s="128">
        <v>0</v>
      </c>
      <c r="G164" s="128">
        <v>0</v>
      </c>
      <c r="H164" s="4"/>
      <c r="I164" s="4"/>
      <c r="J164" s="4"/>
      <c r="K164" s="4"/>
    </row>
    <row r="165" spans="1:11" ht="14.1" customHeight="1">
      <c r="A165" s="4"/>
      <c r="B165" s="4"/>
      <c r="C165" s="11" t="s">
        <v>465</v>
      </c>
      <c r="D165" s="128">
        <v>0</v>
      </c>
      <c r="E165" s="128">
        <v>0</v>
      </c>
      <c r="F165" s="128">
        <v>0</v>
      </c>
      <c r="G165" s="128">
        <v>0</v>
      </c>
      <c r="H165" s="4"/>
      <c r="I165" s="4"/>
      <c r="J165" s="4"/>
      <c r="K165" s="4"/>
    </row>
    <row r="166" spans="1:11" ht="14.1" customHeight="1">
      <c r="A166" s="4"/>
      <c r="B166" s="4"/>
      <c r="C166" s="11" t="s">
        <v>459</v>
      </c>
      <c r="D166" s="128">
        <v>0</v>
      </c>
      <c r="E166" s="128">
        <v>0</v>
      </c>
      <c r="F166" s="128">
        <v>0</v>
      </c>
      <c r="G166" s="128">
        <v>0</v>
      </c>
      <c r="H166" s="4"/>
      <c r="I166" s="4"/>
      <c r="J166" s="4"/>
      <c r="K166" s="4"/>
    </row>
    <row r="167" spans="1:11" ht="14.1" customHeight="1">
      <c r="A167" s="4"/>
      <c r="B167" s="4"/>
      <c r="C167" s="11" t="s">
        <v>463</v>
      </c>
      <c r="D167" s="128">
        <v>0</v>
      </c>
      <c r="E167" s="128">
        <v>0</v>
      </c>
      <c r="F167" s="128">
        <v>0</v>
      </c>
      <c r="G167" s="128">
        <v>0</v>
      </c>
      <c r="H167" s="4"/>
      <c r="I167" s="4"/>
      <c r="J167" s="4"/>
      <c r="K167" s="4"/>
    </row>
    <row r="168" spans="1:11" ht="14.1" customHeight="1">
      <c r="A168" s="4"/>
      <c r="B168" s="4"/>
      <c r="C168" s="11" t="s">
        <v>464</v>
      </c>
      <c r="D168" s="128">
        <v>0</v>
      </c>
      <c r="E168" s="128">
        <v>0</v>
      </c>
      <c r="F168" s="128">
        <v>0</v>
      </c>
      <c r="G168" s="128">
        <v>0</v>
      </c>
      <c r="H168" s="4"/>
      <c r="I168" s="4"/>
      <c r="J168" s="4"/>
      <c r="K168" s="4"/>
    </row>
    <row r="169" spans="1:11" ht="14.1" customHeight="1">
      <c r="A169" s="4"/>
      <c r="B169" s="4"/>
      <c r="C169" s="11" t="s">
        <v>459</v>
      </c>
      <c r="D169" s="128">
        <v>0</v>
      </c>
      <c r="E169" s="128">
        <v>0</v>
      </c>
      <c r="F169" s="128">
        <v>0</v>
      </c>
      <c r="G169" s="128">
        <v>0</v>
      </c>
      <c r="H169" s="4"/>
      <c r="I169" s="4"/>
      <c r="J169" s="4"/>
      <c r="K169" s="4"/>
    </row>
    <row r="170" spans="1:11" ht="14.1" customHeight="1">
      <c r="A170" s="4"/>
      <c r="B170" s="4"/>
      <c r="C170" s="11" t="s">
        <v>463</v>
      </c>
      <c r="D170" s="128">
        <v>0</v>
      </c>
      <c r="E170" s="128">
        <v>0</v>
      </c>
      <c r="F170" s="128">
        <v>0</v>
      </c>
      <c r="G170" s="128">
        <v>0</v>
      </c>
      <c r="H170" s="4"/>
      <c r="I170" s="4"/>
      <c r="J170" s="4"/>
      <c r="K170" s="4"/>
    </row>
    <row r="171" spans="1:11" ht="14.1" customHeight="1">
      <c r="A171" s="4"/>
      <c r="B171" s="4"/>
      <c r="C171" s="11" t="s">
        <v>462</v>
      </c>
      <c r="D171" s="128">
        <v>0</v>
      </c>
      <c r="E171" s="128">
        <v>0</v>
      </c>
      <c r="F171" s="128">
        <v>0</v>
      </c>
      <c r="G171" s="128">
        <v>0</v>
      </c>
      <c r="H171" s="4"/>
      <c r="I171" s="4"/>
      <c r="J171" s="4"/>
      <c r="K171" s="4"/>
    </row>
    <row r="172" spans="1:11" ht="14.1" customHeight="1">
      <c r="A172" s="4"/>
      <c r="B172" s="4"/>
      <c r="C172" s="11" t="s">
        <v>459</v>
      </c>
      <c r="D172" s="128">
        <v>0</v>
      </c>
      <c r="E172" s="128">
        <v>0</v>
      </c>
      <c r="F172" s="128">
        <v>0</v>
      </c>
      <c r="G172" s="128">
        <v>0</v>
      </c>
      <c r="H172" s="4"/>
      <c r="I172" s="4"/>
      <c r="J172" s="4"/>
      <c r="K172" s="4"/>
    </row>
    <row r="173" spans="1:11" ht="14.1" customHeight="1">
      <c r="A173" s="4"/>
      <c r="B173" s="4"/>
      <c r="C173" s="11" t="s">
        <v>458</v>
      </c>
      <c r="D173" s="128">
        <v>0</v>
      </c>
      <c r="E173" s="128">
        <v>0</v>
      </c>
      <c r="F173" s="128">
        <v>0</v>
      </c>
      <c r="G173" s="128">
        <v>0</v>
      </c>
      <c r="H173" s="4"/>
      <c r="I173" s="4"/>
      <c r="J173" s="4"/>
      <c r="K173" s="4"/>
    </row>
    <row r="174" spans="1:11" ht="14.1" customHeight="1">
      <c r="A174" s="4"/>
      <c r="B174" s="4"/>
      <c r="C174" s="11" t="s">
        <v>457</v>
      </c>
      <c r="D174" s="128">
        <v>0</v>
      </c>
      <c r="E174" s="128">
        <v>0</v>
      </c>
      <c r="F174" s="128">
        <v>0</v>
      </c>
      <c r="G174" s="128">
        <v>0</v>
      </c>
      <c r="H174" s="4"/>
      <c r="I174" s="4"/>
      <c r="J174" s="4"/>
      <c r="K174" s="4"/>
    </row>
    <row r="175" spans="1:11" ht="14.1" customHeight="1">
      <c r="A175" s="4"/>
      <c r="B175" s="4"/>
      <c r="C175" s="11" t="s">
        <v>456</v>
      </c>
      <c r="D175" s="128">
        <v>0</v>
      </c>
      <c r="E175" s="128">
        <v>0</v>
      </c>
      <c r="F175" s="128">
        <v>0</v>
      </c>
      <c r="G175" s="128">
        <v>0</v>
      </c>
      <c r="H175" s="4"/>
      <c r="I175" s="4"/>
      <c r="J175" s="4"/>
      <c r="K175" s="4"/>
    </row>
    <row r="176" spans="1:11" ht="14.1" customHeight="1">
      <c r="A176" s="4"/>
      <c r="B176" s="4"/>
      <c r="C176" s="11" t="s">
        <v>455</v>
      </c>
      <c r="D176" s="128">
        <v>0</v>
      </c>
      <c r="E176" s="128">
        <v>0</v>
      </c>
      <c r="F176" s="128">
        <v>0</v>
      </c>
      <c r="G176" s="128">
        <v>0</v>
      </c>
      <c r="H176" s="4"/>
      <c r="I176" s="4"/>
      <c r="J176" s="4"/>
      <c r="K176" s="4"/>
    </row>
    <row r="177" spans="1:11" ht="14.1" customHeight="1">
      <c r="A177" s="4"/>
      <c r="B177" s="4"/>
      <c r="C177" s="11" t="s">
        <v>461</v>
      </c>
      <c r="D177" s="128">
        <v>400000</v>
      </c>
      <c r="E177" s="128">
        <v>300000</v>
      </c>
      <c r="F177" s="128">
        <v>300000</v>
      </c>
      <c r="G177" s="128">
        <v>300000</v>
      </c>
      <c r="H177" s="4"/>
      <c r="I177" s="4"/>
      <c r="J177" s="4"/>
      <c r="K177" s="4"/>
    </row>
    <row r="178" spans="1:11" ht="14.1" customHeight="1">
      <c r="A178" s="4"/>
      <c r="B178" s="4"/>
      <c r="C178" s="11" t="s">
        <v>459</v>
      </c>
      <c r="D178" s="128">
        <v>400000</v>
      </c>
      <c r="E178" s="128">
        <v>300000</v>
      </c>
      <c r="F178" s="128">
        <v>300000</v>
      </c>
      <c r="G178" s="128">
        <v>300000</v>
      </c>
      <c r="H178" s="4"/>
      <c r="I178" s="4"/>
      <c r="J178" s="4"/>
      <c r="K178" s="4"/>
    </row>
    <row r="179" spans="1:11" ht="14.1" customHeight="1">
      <c r="A179" s="4"/>
      <c r="B179" s="4"/>
      <c r="C179" s="11" t="s">
        <v>458</v>
      </c>
      <c r="D179" s="128">
        <v>0</v>
      </c>
      <c r="E179" s="128">
        <v>0</v>
      </c>
      <c r="F179" s="128">
        <v>0</v>
      </c>
      <c r="G179" s="128">
        <v>0</v>
      </c>
      <c r="H179" s="4"/>
      <c r="I179" s="4"/>
      <c r="J179" s="4"/>
      <c r="K179" s="4"/>
    </row>
    <row r="180" spans="1:11" ht="14.1" customHeight="1">
      <c r="A180" s="4"/>
      <c r="B180" s="4"/>
      <c r="C180" s="11" t="s">
        <v>457</v>
      </c>
      <c r="D180" s="128">
        <v>0</v>
      </c>
      <c r="E180" s="128">
        <v>0</v>
      </c>
      <c r="F180" s="128">
        <v>0</v>
      </c>
      <c r="G180" s="128">
        <v>0</v>
      </c>
      <c r="H180" s="4"/>
      <c r="I180" s="4"/>
      <c r="J180" s="4"/>
      <c r="K180" s="4"/>
    </row>
    <row r="181" spans="1:11" ht="14.1" customHeight="1">
      <c r="A181" s="4"/>
      <c r="B181" s="4"/>
      <c r="C181" s="11" t="s">
        <v>456</v>
      </c>
      <c r="D181" s="128">
        <v>0</v>
      </c>
      <c r="E181" s="128">
        <v>0</v>
      </c>
      <c r="F181" s="128">
        <v>0</v>
      </c>
      <c r="G181" s="128">
        <v>0</v>
      </c>
      <c r="H181" s="4"/>
      <c r="I181" s="4"/>
      <c r="J181" s="4"/>
      <c r="K181" s="4"/>
    </row>
    <row r="182" spans="1:11" ht="14.1" customHeight="1">
      <c r="A182" s="4"/>
      <c r="B182" s="4"/>
      <c r="C182" s="11" t="s">
        <v>455</v>
      </c>
      <c r="D182" s="128">
        <v>0</v>
      </c>
      <c r="E182" s="128">
        <v>0</v>
      </c>
      <c r="F182" s="128">
        <v>0</v>
      </c>
      <c r="G182" s="128">
        <v>0</v>
      </c>
      <c r="H182" s="4"/>
      <c r="I182" s="4"/>
      <c r="J182" s="4"/>
      <c r="K182" s="4"/>
    </row>
    <row r="183" spans="1:11" ht="14.1" customHeight="1">
      <c r="A183" s="4"/>
      <c r="B183" s="4"/>
      <c r="C183" s="11" t="s">
        <v>460</v>
      </c>
      <c r="D183" s="128">
        <v>0</v>
      </c>
      <c r="E183" s="128">
        <v>0</v>
      </c>
      <c r="F183" s="128">
        <v>0</v>
      </c>
      <c r="G183" s="128">
        <v>0</v>
      </c>
      <c r="H183" s="4"/>
      <c r="I183" s="4"/>
      <c r="J183" s="4"/>
      <c r="K183" s="4"/>
    </row>
    <row r="184" spans="1:11" ht="14.1" customHeight="1">
      <c r="A184" s="4"/>
      <c r="B184" s="4"/>
      <c r="C184" s="11" t="s">
        <v>459</v>
      </c>
      <c r="D184" s="128">
        <v>0</v>
      </c>
      <c r="E184" s="128">
        <v>0</v>
      </c>
      <c r="F184" s="128">
        <v>0</v>
      </c>
      <c r="G184" s="128">
        <v>0</v>
      </c>
      <c r="H184" s="4"/>
      <c r="I184" s="4"/>
      <c r="J184" s="4"/>
      <c r="K184" s="4"/>
    </row>
    <row r="185" spans="1:11" ht="14.1" customHeight="1">
      <c r="A185" s="4"/>
      <c r="B185" s="4"/>
      <c r="C185" s="11" t="s">
        <v>458</v>
      </c>
      <c r="D185" s="128">
        <v>0</v>
      </c>
      <c r="E185" s="128">
        <v>0</v>
      </c>
      <c r="F185" s="128">
        <v>0</v>
      </c>
      <c r="G185" s="128">
        <v>0</v>
      </c>
      <c r="H185" s="4"/>
      <c r="I185" s="4"/>
      <c r="J185" s="4"/>
      <c r="K185" s="4"/>
    </row>
    <row r="186" spans="1:11" ht="14.1" customHeight="1">
      <c r="A186" s="4"/>
      <c r="B186" s="4"/>
      <c r="C186" s="11" t="s">
        <v>457</v>
      </c>
      <c r="D186" s="128">
        <v>0</v>
      </c>
      <c r="E186" s="128">
        <v>0</v>
      </c>
      <c r="F186" s="128">
        <v>0</v>
      </c>
      <c r="G186" s="128">
        <v>0</v>
      </c>
      <c r="H186" s="4"/>
      <c r="I186" s="4"/>
      <c r="J186" s="4"/>
      <c r="K186" s="4"/>
    </row>
    <row r="187" spans="1:11" ht="14.1" customHeight="1">
      <c r="A187" s="4"/>
      <c r="B187" s="4"/>
      <c r="C187" s="11" t="s">
        <v>456</v>
      </c>
      <c r="D187" s="128">
        <v>0</v>
      </c>
      <c r="E187" s="128">
        <v>0</v>
      </c>
      <c r="F187" s="128">
        <v>0</v>
      </c>
      <c r="G187" s="128">
        <v>0</v>
      </c>
      <c r="H187" s="4"/>
      <c r="I187" s="4"/>
      <c r="J187" s="4"/>
      <c r="K187" s="4"/>
    </row>
    <row r="188" spans="1:11" ht="14.1" customHeight="1">
      <c r="A188" s="4"/>
      <c r="B188" s="4"/>
      <c r="C188" s="11" t="s">
        <v>455</v>
      </c>
      <c r="D188" s="128">
        <v>0</v>
      </c>
      <c r="E188" s="128">
        <v>0</v>
      </c>
      <c r="F188" s="128">
        <v>0</v>
      </c>
      <c r="G188" s="128">
        <v>0</v>
      </c>
      <c r="H188" s="4"/>
      <c r="I188" s="4"/>
      <c r="J188" s="4"/>
      <c r="K188" s="4"/>
    </row>
    <row r="189" spans="1:11" ht="14.1" customHeight="1">
      <c r="A189" s="4"/>
      <c r="B189" s="4"/>
      <c r="C189" s="11" t="s">
        <v>454</v>
      </c>
      <c r="D189" s="128">
        <v>0</v>
      </c>
      <c r="E189" s="128">
        <v>0</v>
      </c>
      <c r="F189" s="128">
        <v>0</v>
      </c>
      <c r="G189" s="128">
        <v>0</v>
      </c>
      <c r="H189" s="4"/>
      <c r="I189" s="4"/>
      <c r="J189" s="4"/>
      <c r="K189" s="4"/>
    </row>
    <row r="190" spans="1:11" ht="14.1" customHeight="1">
      <c r="A190" s="4"/>
      <c r="B190" s="4"/>
      <c r="C190" s="11" t="s">
        <v>453</v>
      </c>
      <c r="D190" s="128">
        <v>0</v>
      </c>
      <c r="E190" s="128">
        <v>0</v>
      </c>
      <c r="F190" s="128">
        <v>0</v>
      </c>
      <c r="G190" s="128">
        <v>0</v>
      </c>
      <c r="H190" s="4"/>
      <c r="I190" s="4"/>
      <c r="J190" s="4"/>
      <c r="K190" s="4"/>
    </row>
    <row r="191" spans="1:11" ht="14.1" customHeight="1">
      <c r="A191" s="4"/>
      <c r="B191" s="4"/>
      <c r="C191" s="10" t="s">
        <v>165</v>
      </c>
      <c r="D191" s="128">
        <v>400000</v>
      </c>
      <c r="E191" s="128">
        <v>300000</v>
      </c>
      <c r="F191" s="128">
        <v>300000</v>
      </c>
      <c r="G191" s="128">
        <v>300000</v>
      </c>
      <c r="H191" s="4"/>
      <c r="I191" s="4"/>
      <c r="J191" s="4"/>
      <c r="K191" s="4"/>
    </row>
    <row r="192" spans="1:11" ht="15" customHeight="1">
      <c r="A192" s="4"/>
      <c r="B192" s="4"/>
      <c r="C192" s="9" t="s">
        <v>450</v>
      </c>
      <c r="D192" s="129" t="s">
        <v>450</v>
      </c>
      <c r="E192" s="129" t="s">
        <v>450</v>
      </c>
      <c r="F192" s="129" t="s">
        <v>450</v>
      </c>
      <c r="G192" s="129" t="s">
        <v>450</v>
      </c>
      <c r="H192" s="4"/>
      <c r="I192" s="4"/>
      <c r="J192" s="4"/>
      <c r="K192" s="4"/>
    </row>
    <row r="193" spans="1:11" ht="15" customHeight="1">
      <c r="A193" s="4"/>
      <c r="B193" s="4"/>
      <c r="C193" s="8" t="s">
        <v>471</v>
      </c>
      <c r="D193" s="130">
        <v>434300484</v>
      </c>
      <c r="E193" s="130">
        <v>429960000</v>
      </c>
      <c r="F193" s="130">
        <v>429960000</v>
      </c>
      <c r="G193" s="130">
        <v>443925000</v>
      </c>
      <c r="H193" s="4"/>
      <c r="I193" s="4"/>
      <c r="J193" s="4"/>
      <c r="K193" s="4"/>
    </row>
    <row r="194" spans="1:11" ht="15" customHeight="1">
      <c r="A194" s="4"/>
      <c r="B194" s="4"/>
      <c r="C194" s="7" t="s">
        <v>470</v>
      </c>
      <c r="D194" s="126">
        <v>273000000</v>
      </c>
      <c r="E194" s="126">
        <v>269000000</v>
      </c>
      <c r="F194" s="126">
        <v>269000000</v>
      </c>
      <c r="G194" s="126">
        <v>269000000</v>
      </c>
      <c r="H194" s="4"/>
      <c r="I194" s="4"/>
      <c r="J194" s="4"/>
      <c r="K194" s="4"/>
    </row>
    <row r="195" spans="1:11" ht="15" customHeight="1">
      <c r="A195" s="4"/>
      <c r="B195" s="4"/>
      <c r="C195" s="7" t="s">
        <v>459</v>
      </c>
      <c r="D195" s="126">
        <v>273000000</v>
      </c>
      <c r="E195" s="126">
        <v>269000000</v>
      </c>
      <c r="F195" s="126">
        <v>269000000</v>
      </c>
      <c r="G195" s="126">
        <v>269000000</v>
      </c>
      <c r="H195" s="4"/>
      <c r="I195" s="4"/>
      <c r="J195" s="4"/>
      <c r="K195" s="4"/>
    </row>
    <row r="196" spans="1:11" ht="15" customHeight="1">
      <c r="A196" s="4"/>
      <c r="B196" s="4"/>
      <c r="C196" s="7" t="s">
        <v>463</v>
      </c>
      <c r="D196" s="126">
        <v>0</v>
      </c>
      <c r="E196" s="126">
        <v>0</v>
      </c>
      <c r="F196" s="126">
        <v>0</v>
      </c>
      <c r="G196" s="126">
        <v>0</v>
      </c>
      <c r="H196" s="4"/>
      <c r="I196" s="4"/>
      <c r="J196" s="4"/>
      <c r="K196" s="4"/>
    </row>
    <row r="197" spans="1:11" ht="15" customHeight="1">
      <c r="A197" s="4"/>
      <c r="B197" s="4"/>
      <c r="C197" s="7" t="s">
        <v>469</v>
      </c>
      <c r="D197" s="126">
        <v>42000000</v>
      </c>
      <c r="E197" s="126">
        <v>42000000</v>
      </c>
      <c r="F197" s="126">
        <v>42000000</v>
      </c>
      <c r="G197" s="126">
        <v>42000000</v>
      </c>
      <c r="H197" s="4"/>
      <c r="I197" s="4"/>
      <c r="J197" s="4"/>
      <c r="K197" s="4"/>
    </row>
    <row r="198" spans="1:11" ht="15" customHeight="1">
      <c r="A198" s="4"/>
      <c r="B198" s="4"/>
      <c r="C198" s="7" t="s">
        <v>459</v>
      </c>
      <c r="D198" s="126">
        <v>42000000</v>
      </c>
      <c r="E198" s="126">
        <v>42000000</v>
      </c>
      <c r="F198" s="126">
        <v>42000000</v>
      </c>
      <c r="G198" s="126">
        <v>42000000</v>
      </c>
      <c r="H198" s="4"/>
      <c r="I198" s="4"/>
      <c r="J198" s="4"/>
      <c r="K198" s="4"/>
    </row>
    <row r="199" spans="1:11" ht="15" customHeight="1">
      <c r="A199" s="4"/>
      <c r="B199" s="4"/>
      <c r="C199" s="7" t="s">
        <v>463</v>
      </c>
      <c r="D199" s="126">
        <v>0</v>
      </c>
      <c r="E199" s="126">
        <v>0</v>
      </c>
      <c r="F199" s="126">
        <v>0</v>
      </c>
      <c r="G199" s="126">
        <v>0</v>
      </c>
      <c r="H199" s="4"/>
      <c r="I199" s="4"/>
      <c r="J199" s="4"/>
      <c r="K199" s="4"/>
    </row>
    <row r="200" spans="1:11" ht="15" customHeight="1">
      <c r="A200" s="4"/>
      <c r="B200" s="4"/>
      <c r="C200" s="7" t="s">
        <v>468</v>
      </c>
      <c r="D200" s="126">
        <v>80850000</v>
      </c>
      <c r="E200" s="126">
        <v>103810000</v>
      </c>
      <c r="F200" s="126">
        <v>103810000</v>
      </c>
      <c r="G200" s="126">
        <v>117775000</v>
      </c>
      <c r="H200" s="4"/>
      <c r="I200" s="4"/>
      <c r="J200" s="4"/>
      <c r="K200" s="4"/>
    </row>
    <row r="201" spans="1:11" ht="15" customHeight="1">
      <c r="A201" s="4"/>
      <c r="B201" s="4"/>
      <c r="C201" s="7" t="s">
        <v>459</v>
      </c>
      <c r="D201" s="126">
        <v>80850000</v>
      </c>
      <c r="E201" s="126">
        <v>103810000</v>
      </c>
      <c r="F201" s="126">
        <v>103810000</v>
      </c>
      <c r="G201" s="126">
        <v>117775000</v>
      </c>
      <c r="H201" s="4"/>
      <c r="I201" s="4"/>
      <c r="J201" s="4"/>
      <c r="K201" s="4"/>
    </row>
    <row r="202" spans="1:11" ht="15" customHeight="1">
      <c r="A202" s="4"/>
      <c r="B202" s="4"/>
      <c r="C202" s="7" t="s">
        <v>463</v>
      </c>
      <c r="D202" s="126">
        <v>0</v>
      </c>
      <c r="E202" s="126">
        <v>0</v>
      </c>
      <c r="F202" s="126">
        <v>0</v>
      </c>
      <c r="G202" s="126">
        <v>0</v>
      </c>
      <c r="H202" s="4"/>
      <c r="I202" s="4"/>
      <c r="J202" s="4"/>
      <c r="K202" s="4"/>
    </row>
    <row r="203" spans="1:11" ht="15" customHeight="1">
      <c r="A203" s="4"/>
      <c r="B203" s="4"/>
      <c r="C203" s="7" t="s">
        <v>467</v>
      </c>
      <c r="D203" s="126">
        <v>0</v>
      </c>
      <c r="E203" s="126">
        <v>0</v>
      </c>
      <c r="F203" s="126">
        <v>0</v>
      </c>
      <c r="G203" s="126">
        <v>0</v>
      </c>
      <c r="H203" s="4"/>
      <c r="I203" s="4"/>
      <c r="J203" s="4"/>
      <c r="K203" s="4"/>
    </row>
    <row r="204" spans="1:11" ht="15" customHeight="1">
      <c r="A204" s="4"/>
      <c r="B204" s="4"/>
      <c r="C204" s="7" t="s">
        <v>459</v>
      </c>
      <c r="D204" s="126">
        <v>0</v>
      </c>
      <c r="E204" s="126">
        <v>0</v>
      </c>
      <c r="F204" s="126">
        <v>0</v>
      </c>
      <c r="G204" s="126">
        <v>0</v>
      </c>
      <c r="H204" s="4"/>
      <c r="I204" s="4"/>
      <c r="J204" s="4"/>
      <c r="K204" s="4"/>
    </row>
    <row r="205" spans="1:11" ht="15" customHeight="1">
      <c r="A205" s="4"/>
      <c r="B205" s="4"/>
      <c r="C205" s="7" t="s">
        <v>463</v>
      </c>
      <c r="D205" s="126">
        <v>0</v>
      </c>
      <c r="E205" s="126">
        <v>0</v>
      </c>
      <c r="F205" s="126">
        <v>0</v>
      </c>
      <c r="G205" s="126">
        <v>0</v>
      </c>
      <c r="H205" s="4"/>
      <c r="I205" s="4"/>
      <c r="J205" s="4"/>
      <c r="K205" s="4"/>
    </row>
    <row r="206" spans="1:11" ht="20.100000000000001" customHeight="1">
      <c r="A206" s="4"/>
      <c r="B206" s="4"/>
      <c r="C206" s="7" t="s">
        <v>466</v>
      </c>
      <c r="D206" s="127">
        <v>0</v>
      </c>
      <c r="E206" s="127">
        <v>0</v>
      </c>
      <c r="F206" s="127">
        <v>0</v>
      </c>
      <c r="G206" s="127">
        <v>0</v>
      </c>
      <c r="H206" s="4"/>
      <c r="I206" s="4"/>
      <c r="J206" s="4"/>
      <c r="K206" s="4"/>
    </row>
    <row r="207" spans="1:11" ht="15" customHeight="1">
      <c r="A207" s="4"/>
      <c r="B207" s="4"/>
      <c r="C207" s="7" t="s">
        <v>459</v>
      </c>
      <c r="D207" s="126">
        <v>0</v>
      </c>
      <c r="E207" s="126">
        <v>0</v>
      </c>
      <c r="F207" s="126">
        <v>0</v>
      </c>
      <c r="G207" s="126">
        <v>0</v>
      </c>
      <c r="H207" s="4"/>
      <c r="I207" s="4"/>
      <c r="J207" s="4"/>
      <c r="K207" s="4"/>
    </row>
    <row r="208" spans="1:11" ht="15" customHeight="1">
      <c r="A208" s="4"/>
      <c r="B208" s="4"/>
      <c r="C208" s="7" t="s">
        <v>463</v>
      </c>
      <c r="D208" s="126">
        <v>0</v>
      </c>
      <c r="E208" s="126">
        <v>0</v>
      </c>
      <c r="F208" s="126">
        <v>0</v>
      </c>
      <c r="G208" s="126">
        <v>0</v>
      </c>
      <c r="H208" s="4"/>
      <c r="I208" s="4"/>
      <c r="J208" s="4"/>
      <c r="K208" s="4"/>
    </row>
    <row r="209" spans="1:11" ht="15" customHeight="1">
      <c r="A209" s="4"/>
      <c r="B209" s="4"/>
      <c r="C209" s="7" t="s">
        <v>465</v>
      </c>
      <c r="D209" s="126">
        <v>150000</v>
      </c>
      <c r="E209" s="126">
        <v>150000</v>
      </c>
      <c r="F209" s="126">
        <v>150000</v>
      </c>
      <c r="G209" s="126">
        <v>150000</v>
      </c>
      <c r="H209" s="4"/>
      <c r="I209" s="4"/>
      <c r="J209" s="4"/>
      <c r="K209" s="4"/>
    </row>
    <row r="210" spans="1:11" ht="15" customHeight="1">
      <c r="A210" s="4"/>
      <c r="B210" s="4"/>
      <c r="C210" s="7" t="s">
        <v>459</v>
      </c>
      <c r="D210" s="126">
        <v>150000</v>
      </c>
      <c r="E210" s="126">
        <v>150000</v>
      </c>
      <c r="F210" s="126">
        <v>150000</v>
      </c>
      <c r="G210" s="126">
        <v>150000</v>
      </c>
      <c r="H210" s="4"/>
      <c r="I210" s="4"/>
      <c r="J210" s="4"/>
      <c r="K210" s="4"/>
    </row>
    <row r="211" spans="1:11" ht="15" customHeight="1">
      <c r="A211" s="4"/>
      <c r="B211" s="4"/>
      <c r="C211" s="7" t="s">
        <v>463</v>
      </c>
      <c r="D211" s="126">
        <v>0</v>
      </c>
      <c r="E211" s="126">
        <v>0</v>
      </c>
      <c r="F211" s="126">
        <v>0</v>
      </c>
      <c r="G211" s="126">
        <v>0</v>
      </c>
      <c r="H211" s="4"/>
      <c r="I211" s="4"/>
      <c r="J211" s="4"/>
      <c r="K211" s="4"/>
    </row>
    <row r="212" spans="1:11" ht="15" customHeight="1">
      <c r="A212" s="4"/>
      <c r="B212" s="4"/>
      <c r="C212" s="7" t="s">
        <v>464</v>
      </c>
      <c r="D212" s="126">
        <v>1847484</v>
      </c>
      <c r="E212" s="126">
        <v>0</v>
      </c>
      <c r="F212" s="126">
        <v>0</v>
      </c>
      <c r="G212" s="126">
        <v>0</v>
      </c>
      <c r="H212" s="4"/>
      <c r="I212" s="4"/>
      <c r="J212" s="4"/>
      <c r="K212" s="4"/>
    </row>
    <row r="213" spans="1:11" ht="15" customHeight="1">
      <c r="A213" s="4"/>
      <c r="B213" s="4"/>
      <c r="C213" s="7" t="s">
        <v>459</v>
      </c>
      <c r="D213" s="126">
        <v>1847484</v>
      </c>
      <c r="E213" s="126">
        <v>0</v>
      </c>
      <c r="F213" s="126">
        <v>0</v>
      </c>
      <c r="G213" s="126">
        <v>0</v>
      </c>
      <c r="H213" s="4"/>
      <c r="I213" s="4"/>
      <c r="J213" s="4"/>
      <c r="K213" s="4"/>
    </row>
    <row r="214" spans="1:11" ht="15" customHeight="1">
      <c r="A214" s="4"/>
      <c r="B214" s="4"/>
      <c r="C214" s="7" t="s">
        <v>463</v>
      </c>
      <c r="D214" s="126">
        <v>0</v>
      </c>
      <c r="E214" s="126">
        <v>0</v>
      </c>
      <c r="F214" s="126">
        <v>0</v>
      </c>
      <c r="G214" s="126">
        <v>0</v>
      </c>
      <c r="H214" s="4"/>
      <c r="I214" s="4"/>
      <c r="J214" s="4"/>
      <c r="K214" s="4"/>
    </row>
    <row r="215" spans="1:11" ht="15" customHeight="1">
      <c r="A215" s="4"/>
      <c r="B215" s="4"/>
      <c r="C215" s="7" t="s">
        <v>462</v>
      </c>
      <c r="D215" s="126">
        <v>0</v>
      </c>
      <c r="E215" s="126">
        <v>0</v>
      </c>
      <c r="F215" s="126">
        <v>0</v>
      </c>
      <c r="G215" s="126">
        <v>0</v>
      </c>
      <c r="H215" s="4"/>
      <c r="I215" s="4"/>
      <c r="J215" s="4"/>
      <c r="K215" s="4"/>
    </row>
    <row r="216" spans="1:11" ht="15" customHeight="1">
      <c r="A216" s="4"/>
      <c r="B216" s="4"/>
      <c r="C216" s="7" t="s">
        <v>459</v>
      </c>
      <c r="D216" s="126">
        <v>0</v>
      </c>
      <c r="E216" s="126">
        <v>0</v>
      </c>
      <c r="F216" s="126">
        <v>0</v>
      </c>
      <c r="G216" s="126">
        <v>0</v>
      </c>
      <c r="H216" s="4"/>
      <c r="I216" s="4"/>
      <c r="J216" s="4"/>
      <c r="K216" s="4"/>
    </row>
    <row r="217" spans="1:11" ht="15" customHeight="1">
      <c r="A217" s="4"/>
      <c r="B217" s="4"/>
      <c r="C217" s="7" t="s">
        <v>458</v>
      </c>
      <c r="D217" s="126">
        <v>0</v>
      </c>
      <c r="E217" s="126">
        <v>0</v>
      </c>
      <c r="F217" s="126">
        <v>0</v>
      </c>
      <c r="G217" s="126">
        <v>0</v>
      </c>
      <c r="H217" s="4"/>
      <c r="I217" s="4"/>
      <c r="J217" s="4"/>
      <c r="K217" s="4"/>
    </row>
    <row r="218" spans="1:11" ht="15" customHeight="1">
      <c r="A218" s="4"/>
      <c r="B218" s="4"/>
      <c r="C218" s="7" t="s">
        <v>457</v>
      </c>
      <c r="D218" s="126">
        <v>0</v>
      </c>
      <c r="E218" s="126">
        <v>0</v>
      </c>
      <c r="F218" s="126">
        <v>0</v>
      </c>
      <c r="G218" s="126">
        <v>0</v>
      </c>
      <c r="H218" s="4"/>
      <c r="I218" s="4"/>
      <c r="J218" s="4"/>
      <c r="K218" s="4"/>
    </row>
    <row r="219" spans="1:11" ht="15" customHeight="1">
      <c r="A219" s="4"/>
      <c r="B219" s="4"/>
      <c r="C219" s="7" t="s">
        <v>456</v>
      </c>
      <c r="D219" s="126">
        <v>0</v>
      </c>
      <c r="E219" s="126">
        <v>0</v>
      </c>
      <c r="F219" s="126">
        <v>0</v>
      </c>
      <c r="G219" s="126">
        <v>0</v>
      </c>
      <c r="H219" s="4"/>
      <c r="I219" s="4"/>
      <c r="J219" s="4"/>
      <c r="K219" s="4"/>
    </row>
    <row r="220" spans="1:11" ht="15" customHeight="1">
      <c r="A220" s="4"/>
      <c r="B220" s="4"/>
      <c r="C220" s="7" t="s">
        <v>455</v>
      </c>
      <c r="D220" s="126">
        <v>0</v>
      </c>
      <c r="E220" s="126">
        <v>0</v>
      </c>
      <c r="F220" s="126">
        <v>0</v>
      </c>
      <c r="G220" s="126">
        <v>0</v>
      </c>
      <c r="H220" s="4"/>
      <c r="I220" s="4"/>
      <c r="J220" s="4"/>
      <c r="K220" s="4"/>
    </row>
    <row r="221" spans="1:11" ht="15" customHeight="1">
      <c r="A221" s="4"/>
      <c r="B221" s="4"/>
      <c r="C221" s="7" t="s">
        <v>461</v>
      </c>
      <c r="D221" s="126">
        <v>36453000</v>
      </c>
      <c r="E221" s="126">
        <v>15000000</v>
      </c>
      <c r="F221" s="126">
        <v>15000000</v>
      </c>
      <c r="G221" s="126">
        <v>15000000</v>
      </c>
      <c r="H221" s="4"/>
      <c r="I221" s="4"/>
      <c r="J221" s="4"/>
      <c r="K221" s="4"/>
    </row>
    <row r="222" spans="1:11" ht="15" customHeight="1">
      <c r="A222" s="4"/>
      <c r="B222" s="4"/>
      <c r="C222" s="7" t="s">
        <v>459</v>
      </c>
      <c r="D222" s="126">
        <v>16600000</v>
      </c>
      <c r="E222" s="126">
        <v>15000000</v>
      </c>
      <c r="F222" s="126">
        <v>15000000</v>
      </c>
      <c r="G222" s="126">
        <v>15000000</v>
      </c>
      <c r="H222" s="4"/>
      <c r="I222" s="4"/>
      <c r="J222" s="4"/>
      <c r="K222" s="4"/>
    </row>
    <row r="223" spans="1:11" ht="15" customHeight="1">
      <c r="A223" s="4"/>
      <c r="B223" s="4"/>
      <c r="C223" s="7" t="s">
        <v>458</v>
      </c>
      <c r="D223" s="126">
        <v>19853000</v>
      </c>
      <c r="E223" s="126">
        <v>0</v>
      </c>
      <c r="F223" s="126">
        <v>0</v>
      </c>
      <c r="G223" s="126">
        <v>0</v>
      </c>
      <c r="H223" s="4"/>
      <c r="I223" s="4"/>
      <c r="J223" s="4"/>
      <c r="K223" s="4"/>
    </row>
    <row r="224" spans="1:11" ht="15" customHeight="1">
      <c r="A224" s="4"/>
      <c r="B224" s="4"/>
      <c r="C224" s="7" t="s">
        <v>457</v>
      </c>
      <c r="D224" s="126">
        <v>0</v>
      </c>
      <c r="E224" s="126">
        <v>0</v>
      </c>
      <c r="F224" s="126">
        <v>0</v>
      </c>
      <c r="G224" s="126">
        <v>0</v>
      </c>
      <c r="H224" s="4"/>
      <c r="I224" s="4"/>
      <c r="J224" s="4"/>
      <c r="K224" s="4"/>
    </row>
    <row r="225" spans="1:11" ht="15" customHeight="1">
      <c r="A225" s="4"/>
      <c r="B225" s="4"/>
      <c r="C225" s="7" t="s">
        <v>456</v>
      </c>
      <c r="D225" s="126">
        <v>0</v>
      </c>
      <c r="E225" s="126">
        <v>0</v>
      </c>
      <c r="F225" s="126">
        <v>0</v>
      </c>
      <c r="G225" s="126">
        <v>0</v>
      </c>
      <c r="H225" s="4"/>
      <c r="I225" s="4"/>
      <c r="J225" s="4"/>
      <c r="K225" s="4"/>
    </row>
    <row r="226" spans="1:11" ht="15" customHeight="1">
      <c r="A226" s="4"/>
      <c r="B226" s="4"/>
      <c r="C226" s="7" t="s">
        <v>455</v>
      </c>
      <c r="D226" s="126">
        <v>0</v>
      </c>
      <c r="E226" s="126">
        <v>0</v>
      </c>
      <c r="F226" s="126">
        <v>0</v>
      </c>
      <c r="G226" s="126">
        <v>0</v>
      </c>
      <c r="H226" s="4"/>
      <c r="I226" s="4"/>
      <c r="J226" s="4"/>
      <c r="K226" s="4"/>
    </row>
    <row r="227" spans="1:11" ht="15" customHeight="1">
      <c r="A227" s="4"/>
      <c r="B227" s="4"/>
      <c r="C227" s="7" t="s">
        <v>460</v>
      </c>
      <c r="D227" s="126">
        <v>0</v>
      </c>
      <c r="E227" s="126">
        <v>0</v>
      </c>
      <c r="F227" s="126">
        <v>0</v>
      </c>
      <c r="G227" s="126">
        <v>0</v>
      </c>
      <c r="H227" s="4"/>
      <c r="I227" s="4"/>
      <c r="J227" s="4"/>
      <c r="K227" s="4"/>
    </row>
    <row r="228" spans="1:11" ht="15" customHeight="1">
      <c r="A228" s="4"/>
      <c r="B228" s="4"/>
      <c r="C228" s="7" t="s">
        <v>459</v>
      </c>
      <c r="D228" s="126">
        <v>0</v>
      </c>
      <c r="E228" s="126">
        <v>0</v>
      </c>
      <c r="F228" s="126">
        <v>0</v>
      </c>
      <c r="G228" s="126">
        <v>0</v>
      </c>
      <c r="H228" s="4"/>
      <c r="I228" s="4"/>
      <c r="J228" s="4"/>
      <c r="K228" s="4"/>
    </row>
    <row r="229" spans="1:11" ht="15" customHeight="1">
      <c r="A229" s="4"/>
      <c r="B229" s="4"/>
      <c r="C229" s="7" t="s">
        <v>458</v>
      </c>
      <c r="D229" s="126">
        <v>0</v>
      </c>
      <c r="E229" s="126">
        <v>0</v>
      </c>
      <c r="F229" s="126">
        <v>0</v>
      </c>
      <c r="G229" s="126">
        <v>0</v>
      </c>
      <c r="H229" s="4"/>
      <c r="I229" s="4"/>
      <c r="J229" s="4"/>
      <c r="K229" s="4"/>
    </row>
    <row r="230" spans="1:11" ht="15" customHeight="1">
      <c r="A230" s="4"/>
      <c r="B230" s="4"/>
      <c r="C230" s="7" t="s">
        <v>457</v>
      </c>
      <c r="D230" s="126">
        <v>0</v>
      </c>
      <c r="E230" s="126">
        <v>0</v>
      </c>
      <c r="F230" s="126">
        <v>0</v>
      </c>
      <c r="G230" s="126">
        <v>0</v>
      </c>
      <c r="H230" s="4"/>
      <c r="I230" s="4"/>
      <c r="J230" s="4"/>
      <c r="K230" s="4"/>
    </row>
    <row r="231" spans="1:11" ht="15" customHeight="1">
      <c r="A231" s="4"/>
      <c r="B231" s="4"/>
      <c r="C231" s="7" t="s">
        <v>456</v>
      </c>
      <c r="D231" s="126">
        <v>0</v>
      </c>
      <c r="E231" s="126">
        <v>0</v>
      </c>
      <c r="F231" s="126">
        <v>0</v>
      </c>
      <c r="G231" s="126">
        <v>0</v>
      </c>
      <c r="H231" s="4"/>
      <c r="I231" s="4"/>
      <c r="J231" s="4"/>
      <c r="K231" s="4"/>
    </row>
    <row r="232" spans="1:11" ht="15" customHeight="1">
      <c r="A232" s="4"/>
      <c r="B232" s="4"/>
      <c r="C232" s="7" t="s">
        <v>455</v>
      </c>
      <c r="D232" s="126">
        <v>0</v>
      </c>
      <c r="E232" s="126">
        <v>0</v>
      </c>
      <c r="F232" s="126">
        <v>0</v>
      </c>
      <c r="G232" s="126">
        <v>0</v>
      </c>
      <c r="H232" s="4"/>
      <c r="I232" s="4"/>
      <c r="J232" s="4"/>
      <c r="K232" s="4"/>
    </row>
    <row r="233" spans="1:11" ht="15" customHeight="1">
      <c r="A233" s="4"/>
      <c r="B233" s="4"/>
      <c r="C233" s="7" t="s">
        <v>454</v>
      </c>
      <c r="D233" s="126">
        <v>0</v>
      </c>
      <c r="E233" s="126">
        <v>0</v>
      </c>
      <c r="F233" s="126">
        <v>0</v>
      </c>
      <c r="G233" s="126">
        <v>0</v>
      </c>
      <c r="H233" s="4"/>
      <c r="I233" s="4"/>
      <c r="J233" s="4"/>
      <c r="K233" s="4"/>
    </row>
    <row r="234" spans="1:11" ht="15" customHeight="1">
      <c r="A234" s="4"/>
      <c r="B234" s="4"/>
      <c r="C234" s="7" t="s">
        <v>453</v>
      </c>
      <c r="D234" s="126">
        <v>0</v>
      </c>
      <c r="E234" s="126">
        <v>0</v>
      </c>
      <c r="F234" s="126">
        <v>0</v>
      </c>
      <c r="G234" s="126">
        <v>0</v>
      </c>
      <c r="H234" s="4"/>
      <c r="I234" s="4"/>
      <c r="J234" s="4"/>
      <c r="K234" s="4"/>
    </row>
    <row r="235" spans="1:11" ht="20.100000000000001" customHeight="1">
      <c r="A235" s="4"/>
      <c r="B235" s="4"/>
      <c r="C235" s="6" t="s">
        <v>450</v>
      </c>
      <c r="D235" s="4"/>
      <c r="E235" s="4"/>
      <c r="F235" s="4"/>
      <c r="G235" s="4"/>
      <c r="H235" s="4"/>
      <c r="I235" s="4"/>
      <c r="J235" s="4"/>
      <c r="K235" s="4"/>
    </row>
    <row r="236" spans="1:11" ht="20.100000000000001" customHeight="1">
      <c r="A236" s="17" t="s">
        <v>582</v>
      </c>
      <c r="B236" s="125" t="s">
        <v>338</v>
      </c>
      <c r="C236" s="125" t="s">
        <v>450</v>
      </c>
      <c r="D236" s="4"/>
      <c r="E236" s="3" t="s">
        <v>450</v>
      </c>
      <c r="F236" s="125" t="s">
        <v>338</v>
      </c>
      <c r="G236" s="125" t="s">
        <v>450</v>
      </c>
      <c r="H236" s="5" t="s">
        <v>450</v>
      </c>
      <c r="I236" s="3" t="s">
        <v>450</v>
      </c>
      <c r="J236" s="125" t="s">
        <v>338</v>
      </c>
      <c r="K236" s="125" t="s">
        <v>450</v>
      </c>
    </row>
    <row r="237" spans="1:11" ht="20.100000000000001" customHeight="1">
      <c r="A237" s="2" t="s">
        <v>578</v>
      </c>
      <c r="B237" s="125" t="s">
        <v>451</v>
      </c>
      <c r="C237" s="125" t="s">
        <v>450</v>
      </c>
      <c r="D237" s="4"/>
      <c r="E237" s="2" t="s">
        <v>577</v>
      </c>
      <c r="F237" s="125" t="s">
        <v>451</v>
      </c>
      <c r="G237" s="125" t="s">
        <v>450</v>
      </c>
      <c r="H237" s="4"/>
      <c r="I237" s="2" t="s">
        <v>452</v>
      </c>
      <c r="J237" s="125" t="s">
        <v>451</v>
      </c>
      <c r="K237" s="125" t="s">
        <v>450</v>
      </c>
    </row>
    <row r="238" spans="1:11" ht="20.100000000000001" customHeight="1">
      <c r="A238" s="1" t="s">
        <v>450</v>
      </c>
      <c r="B238" s="125" t="s">
        <v>336</v>
      </c>
      <c r="C238" s="125" t="s">
        <v>450</v>
      </c>
      <c r="D238" s="4"/>
      <c r="E238" s="1" t="s">
        <v>450</v>
      </c>
      <c r="F238" s="125" t="s">
        <v>336</v>
      </c>
      <c r="G238" s="125" t="s">
        <v>450</v>
      </c>
      <c r="H238" s="4"/>
      <c r="I238" s="1" t="s">
        <v>450</v>
      </c>
      <c r="J238" s="125" t="s">
        <v>336</v>
      </c>
      <c r="K238" s="125" t="s">
        <v>450</v>
      </c>
    </row>
  </sheetData>
  <mergeCells count="29">
    <mergeCell ref="C18:G18"/>
    <mergeCell ref="C1:G1"/>
    <mergeCell ref="C2:G2"/>
    <mergeCell ref="D3:G3"/>
    <mergeCell ref="D4:G4"/>
    <mergeCell ref="D5:G5"/>
    <mergeCell ref="D6:G6"/>
    <mergeCell ref="D7:G7"/>
    <mergeCell ref="C8:G8"/>
    <mergeCell ref="C9:G9"/>
    <mergeCell ref="D10:G10"/>
    <mergeCell ref="D14:G14"/>
    <mergeCell ref="D82:G82"/>
    <mergeCell ref="D19:G19"/>
    <mergeCell ref="D20:G20"/>
    <mergeCell ref="D21:G21"/>
    <mergeCell ref="D22:G22"/>
    <mergeCell ref="C31:G31"/>
    <mergeCell ref="D76:G76"/>
    <mergeCell ref="D77:G77"/>
    <mergeCell ref="C78:G78"/>
    <mergeCell ref="D79:G79"/>
    <mergeCell ref="D80:G80"/>
    <mergeCell ref="D81:G81"/>
    <mergeCell ref="C91:G91"/>
    <mergeCell ref="D136:G136"/>
    <mergeCell ref="D137:G137"/>
    <mergeCell ref="D138:G138"/>
    <mergeCell ref="C147:G147"/>
  </mergeCells>
  <pageMargins left="0" right="0" top="0" bottom="0"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K575"/>
  <sheetViews>
    <sheetView workbookViewId="0">
      <selection activeCell="E17" sqref="E1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837" t="s">
        <v>576</v>
      </c>
      <c r="D1" s="838"/>
      <c r="E1" s="838"/>
      <c r="F1" s="838"/>
      <c r="G1" s="838"/>
      <c r="H1" s="4"/>
      <c r="I1" s="4"/>
      <c r="J1" s="4"/>
      <c r="K1" s="4"/>
    </row>
    <row r="2" spans="1:11" ht="24.95" customHeight="1">
      <c r="A2" s="4"/>
      <c r="B2" s="4"/>
      <c r="C2" s="839" t="s">
        <v>345</v>
      </c>
      <c r="D2" s="840"/>
      <c r="E2" s="840"/>
      <c r="F2" s="840"/>
      <c r="G2" s="840"/>
      <c r="H2" s="4"/>
      <c r="I2" s="4"/>
      <c r="J2" s="4"/>
      <c r="K2" s="4"/>
    </row>
    <row r="3" spans="1:11" ht="14.1" customHeight="1">
      <c r="A3" s="4"/>
      <c r="B3" s="4"/>
      <c r="C3" s="16" t="s">
        <v>575</v>
      </c>
      <c r="D3" s="841" t="s">
        <v>1531</v>
      </c>
      <c r="E3" s="842"/>
      <c r="F3" s="842"/>
      <c r="G3" s="842"/>
      <c r="H3" s="4"/>
      <c r="I3" s="4"/>
      <c r="J3" s="4"/>
      <c r="K3" s="4"/>
    </row>
    <row r="4" spans="1:11" ht="14.1" customHeight="1">
      <c r="A4" s="4"/>
      <c r="B4" s="4"/>
      <c r="C4" s="16" t="s">
        <v>573</v>
      </c>
      <c r="D4" s="841" t="s">
        <v>1252</v>
      </c>
      <c r="E4" s="842"/>
      <c r="F4" s="842"/>
      <c r="G4" s="842"/>
      <c r="H4" s="4"/>
      <c r="I4" s="4"/>
      <c r="J4" s="4"/>
      <c r="K4" s="4"/>
    </row>
    <row r="5" spans="1:11" ht="14.1" customHeight="1">
      <c r="A5" s="4"/>
      <c r="B5" s="4"/>
      <c r="C5" s="16" t="s">
        <v>0</v>
      </c>
      <c r="D5" s="841" t="s">
        <v>66</v>
      </c>
      <c r="E5" s="842"/>
      <c r="F5" s="842"/>
      <c r="G5" s="842"/>
      <c r="H5" s="4"/>
      <c r="I5" s="4"/>
      <c r="J5" s="4"/>
      <c r="K5" s="4"/>
    </row>
    <row r="6" spans="1:11" ht="14.1" customHeight="1">
      <c r="A6" s="4"/>
      <c r="B6" s="4"/>
      <c r="C6" s="16" t="s">
        <v>1</v>
      </c>
      <c r="D6" s="841" t="s">
        <v>2</v>
      </c>
      <c r="E6" s="842"/>
      <c r="F6" s="842"/>
      <c r="G6" s="842"/>
      <c r="H6" s="4"/>
      <c r="I6" s="4"/>
      <c r="J6" s="4"/>
      <c r="K6" s="4"/>
    </row>
    <row r="7" spans="1:11" ht="14.1" customHeight="1">
      <c r="A7" s="4"/>
      <c r="B7" s="4"/>
      <c r="C7" s="16" t="s">
        <v>3</v>
      </c>
      <c r="D7" s="831" t="s">
        <v>572</v>
      </c>
      <c r="E7" s="832"/>
      <c r="F7" s="832"/>
      <c r="G7" s="832"/>
      <c r="H7" s="4"/>
      <c r="I7" s="4"/>
      <c r="J7" s="4"/>
      <c r="K7" s="4"/>
    </row>
    <row r="8" spans="1:11" ht="14.1" customHeight="1">
      <c r="A8" s="4"/>
      <c r="B8" s="4"/>
      <c r="C8" s="833" t="s">
        <v>4</v>
      </c>
      <c r="D8" s="834"/>
      <c r="E8" s="834"/>
      <c r="F8" s="834"/>
      <c r="G8" s="834"/>
      <c r="H8" s="4"/>
      <c r="I8" s="4"/>
      <c r="J8" s="4"/>
      <c r="K8" s="4"/>
    </row>
    <row r="9" spans="1:11" ht="51.95" customHeight="1">
      <c r="A9" s="4"/>
      <c r="B9" s="4"/>
      <c r="C9" s="835" t="s">
        <v>1530</v>
      </c>
      <c r="D9" s="836"/>
      <c r="E9" s="836"/>
      <c r="F9" s="836"/>
      <c r="G9" s="836"/>
      <c r="H9" s="4"/>
      <c r="I9" s="4"/>
      <c r="J9" s="4"/>
      <c r="K9" s="4"/>
    </row>
    <row r="10" spans="1:11" ht="27" customHeight="1">
      <c r="A10" s="4"/>
      <c r="B10" s="4"/>
      <c r="C10" s="8" t="s">
        <v>5</v>
      </c>
      <c r="D10" s="829" t="s">
        <v>1529</v>
      </c>
      <c r="E10" s="830"/>
      <c r="F10" s="830"/>
      <c r="G10" s="830"/>
      <c r="H10" s="4"/>
      <c r="I10" s="4"/>
      <c r="J10" s="4"/>
      <c r="K10" s="4"/>
    </row>
    <row r="11" spans="1:11" ht="27.95" customHeight="1">
      <c r="A11" s="4"/>
      <c r="B11" s="4"/>
      <c r="C11" s="7" t="s">
        <v>6</v>
      </c>
      <c r="D11" s="112">
        <v>2021</v>
      </c>
      <c r="E11" s="112">
        <v>2022</v>
      </c>
      <c r="F11" s="112">
        <v>2023</v>
      </c>
      <c r="G11" s="112">
        <v>2024</v>
      </c>
      <c r="H11" s="4"/>
      <c r="I11" s="4"/>
      <c r="J11" s="4"/>
      <c r="K11" s="4"/>
    </row>
    <row r="12" spans="1:11" ht="14.1" customHeight="1">
      <c r="A12" s="4"/>
      <c r="B12" s="4"/>
      <c r="C12" s="15"/>
      <c r="D12" s="113" t="s">
        <v>7</v>
      </c>
      <c r="E12" s="113" t="s">
        <v>8</v>
      </c>
      <c r="F12" s="113" t="s">
        <v>8</v>
      </c>
      <c r="G12" s="113" t="s">
        <v>8</v>
      </c>
      <c r="H12" s="4"/>
      <c r="I12" s="4"/>
      <c r="J12" s="4"/>
      <c r="K12" s="4"/>
    </row>
    <row r="13" spans="1:11" ht="14.1" customHeight="1">
      <c r="A13" s="4"/>
      <c r="B13" s="4"/>
      <c r="C13" s="7" t="s">
        <v>208</v>
      </c>
      <c r="D13" s="114" t="s">
        <v>1018</v>
      </c>
      <c r="E13" s="114" t="s">
        <v>1013</v>
      </c>
      <c r="F13" s="114" t="s">
        <v>1012</v>
      </c>
      <c r="G13" s="114" t="s">
        <v>1322</v>
      </c>
      <c r="H13" s="4"/>
      <c r="I13" s="4"/>
      <c r="J13" s="4"/>
      <c r="K13" s="4"/>
    </row>
    <row r="14" spans="1:11" ht="26.1" customHeight="1">
      <c r="A14" s="4"/>
      <c r="B14" s="4"/>
      <c r="C14" s="8" t="s">
        <v>303</v>
      </c>
      <c r="D14" s="829" t="s">
        <v>1205</v>
      </c>
      <c r="E14" s="830"/>
      <c r="F14" s="830"/>
      <c r="G14" s="830"/>
      <c r="H14" s="4"/>
      <c r="I14" s="4"/>
      <c r="J14" s="4"/>
      <c r="K14" s="4"/>
    </row>
    <row r="15" spans="1:11" ht="27.95" customHeight="1">
      <c r="A15" s="4"/>
      <c r="B15" s="4"/>
      <c r="C15" s="7" t="s">
        <v>511</v>
      </c>
      <c r="D15" s="112">
        <v>2021</v>
      </c>
      <c r="E15" s="112">
        <v>2022</v>
      </c>
      <c r="F15" s="112">
        <v>2023</v>
      </c>
      <c r="G15" s="112">
        <v>2024</v>
      </c>
      <c r="H15" s="4"/>
      <c r="I15" s="4"/>
      <c r="J15" s="4"/>
      <c r="K15" s="4"/>
    </row>
    <row r="16" spans="1:11" ht="14.1" customHeight="1">
      <c r="A16" s="4"/>
      <c r="B16" s="4"/>
      <c r="C16" s="15"/>
      <c r="D16" s="113" t="s">
        <v>7</v>
      </c>
      <c r="E16" s="113" t="s">
        <v>8</v>
      </c>
      <c r="F16" s="113" t="s">
        <v>8</v>
      </c>
      <c r="G16" s="113" t="s">
        <v>8</v>
      </c>
      <c r="H16" s="4"/>
      <c r="I16" s="4"/>
      <c r="J16" s="4"/>
      <c r="K16" s="4"/>
    </row>
    <row r="17" spans="1:11" ht="14.1" customHeight="1">
      <c r="A17" s="4"/>
      <c r="B17" s="4"/>
      <c r="C17" s="7" t="s">
        <v>1528</v>
      </c>
      <c r="D17" s="114" t="s">
        <v>2368</v>
      </c>
      <c r="E17" s="114" t="s">
        <v>1522</v>
      </c>
      <c r="F17" s="114" t="s">
        <v>1521</v>
      </c>
      <c r="G17" s="114" t="s">
        <v>1521</v>
      </c>
      <c r="H17" s="4"/>
      <c r="I17" s="4"/>
      <c r="J17" s="4"/>
      <c r="K17" s="4"/>
    </row>
    <row r="18" spans="1:11" ht="14.1" customHeight="1">
      <c r="A18" s="4"/>
      <c r="B18" s="4"/>
      <c r="C18" s="827" t="s">
        <v>347</v>
      </c>
      <c r="D18" s="828"/>
      <c r="E18" s="828"/>
      <c r="F18" s="828"/>
      <c r="G18" s="828"/>
      <c r="H18" s="4"/>
      <c r="I18" s="4"/>
      <c r="J18" s="4"/>
      <c r="K18" s="4"/>
    </row>
    <row r="19" spans="1:11" ht="14.1" customHeight="1">
      <c r="A19" s="4"/>
      <c r="B19" s="4"/>
      <c r="C19" s="111" t="s">
        <v>1527</v>
      </c>
      <c r="D19" s="827" t="s">
        <v>1526</v>
      </c>
      <c r="E19" s="828"/>
      <c r="F19" s="828"/>
      <c r="G19" s="828"/>
      <c r="H19" s="4"/>
      <c r="I19" s="4"/>
      <c r="J19" s="4"/>
      <c r="K19" s="4"/>
    </row>
    <row r="20" spans="1:11" ht="14.1" customHeight="1">
      <c r="A20" s="4"/>
      <c r="B20" s="4"/>
      <c r="C20" s="14" t="s">
        <v>484</v>
      </c>
      <c r="D20" s="825" t="s">
        <v>1525</v>
      </c>
      <c r="E20" s="826"/>
      <c r="F20" s="826"/>
      <c r="G20" s="826"/>
      <c r="H20" s="4"/>
      <c r="I20" s="4"/>
      <c r="J20" s="4"/>
      <c r="K20" s="4"/>
    </row>
    <row r="21" spans="1:11" ht="14.1" customHeight="1">
      <c r="A21" s="4"/>
      <c r="B21" s="4"/>
      <c r="C21" s="122" t="s">
        <v>482</v>
      </c>
      <c r="D21" s="821" t="s">
        <v>1524</v>
      </c>
      <c r="E21" s="822"/>
      <c r="F21" s="822"/>
      <c r="G21" s="822"/>
      <c r="H21" s="4"/>
      <c r="I21" s="4"/>
      <c r="J21" s="4"/>
      <c r="K21" s="4"/>
    </row>
    <row r="22" spans="1:11" ht="14.1" customHeight="1">
      <c r="A22" s="4"/>
      <c r="B22" s="4"/>
      <c r="C22" s="122" t="s">
        <v>15</v>
      </c>
      <c r="D22" s="821" t="s">
        <v>210</v>
      </c>
      <c r="E22" s="822"/>
      <c r="F22" s="822"/>
      <c r="G22" s="822"/>
      <c r="H22" s="4"/>
      <c r="I22" s="4"/>
      <c r="J22" s="4"/>
      <c r="K22" s="4"/>
    </row>
    <row r="23" spans="1:11" ht="15" customHeight="1">
      <c r="A23" s="4"/>
      <c r="B23" s="4"/>
      <c r="C23" s="13"/>
      <c r="D23" s="116">
        <v>2021</v>
      </c>
      <c r="E23" s="116">
        <v>2022</v>
      </c>
      <c r="F23" s="116">
        <v>2023</v>
      </c>
      <c r="G23" s="116">
        <v>2024</v>
      </c>
      <c r="H23" s="4"/>
      <c r="I23" s="4"/>
      <c r="J23" s="4"/>
      <c r="K23" s="4"/>
    </row>
    <row r="24" spans="1:11" ht="15" customHeight="1">
      <c r="A24" s="4"/>
      <c r="B24" s="4"/>
      <c r="C24" s="12"/>
      <c r="D24" s="117" t="s">
        <v>7</v>
      </c>
      <c r="E24" s="117" t="s">
        <v>8</v>
      </c>
      <c r="F24" s="117" t="s">
        <v>8</v>
      </c>
      <c r="G24" s="117" t="s">
        <v>8</v>
      </c>
      <c r="H24" s="4"/>
      <c r="I24" s="4"/>
      <c r="J24" s="4"/>
      <c r="K24" s="4"/>
    </row>
    <row r="25" spans="1:11" ht="14.1" customHeight="1">
      <c r="A25" s="4"/>
      <c r="B25" s="4"/>
      <c r="C25" s="7" t="s">
        <v>16</v>
      </c>
      <c r="D25" s="114" t="s">
        <v>1523</v>
      </c>
      <c r="E25" s="114" t="s">
        <v>1522</v>
      </c>
      <c r="F25" s="114" t="s">
        <v>1521</v>
      </c>
      <c r="G25" s="114" t="s">
        <v>1521</v>
      </c>
      <c r="H25" s="4"/>
      <c r="I25" s="4"/>
      <c r="J25" s="4"/>
      <c r="K25" s="4"/>
    </row>
    <row r="26" spans="1:11" ht="14.1" customHeight="1">
      <c r="A26" s="4"/>
      <c r="B26" s="4"/>
      <c r="C26" s="7" t="s">
        <v>680</v>
      </c>
      <c r="D26" s="114" t="s">
        <v>1520</v>
      </c>
      <c r="E26" s="114" t="s">
        <v>1519</v>
      </c>
      <c r="F26" s="114" t="s">
        <v>1518</v>
      </c>
      <c r="G26" s="114" t="s">
        <v>1517</v>
      </c>
      <c r="H26" s="4"/>
      <c r="I26" s="4"/>
      <c r="J26" s="4"/>
      <c r="K26" s="4"/>
    </row>
    <row r="27" spans="1:11" ht="14.1" customHeight="1">
      <c r="A27" s="4"/>
      <c r="B27" s="4"/>
      <c r="C27" s="7" t="s">
        <v>676</v>
      </c>
      <c r="D27" s="114" t="s">
        <v>1516</v>
      </c>
      <c r="E27" s="114" t="s">
        <v>1515</v>
      </c>
      <c r="F27" s="114" t="s">
        <v>1514</v>
      </c>
      <c r="G27" s="114" t="s">
        <v>1513</v>
      </c>
      <c r="H27" s="4"/>
      <c r="I27" s="4"/>
      <c r="J27" s="4"/>
      <c r="K27" s="4"/>
    </row>
    <row r="28" spans="1:11" ht="14.1" customHeight="1">
      <c r="A28" s="4"/>
      <c r="B28" s="4"/>
      <c r="C28" s="7" t="s">
        <v>477</v>
      </c>
      <c r="D28" s="114" t="s">
        <v>450</v>
      </c>
      <c r="E28" s="114" t="s">
        <v>1512</v>
      </c>
      <c r="F28" s="114" t="s">
        <v>947</v>
      </c>
      <c r="G28" s="114" t="s">
        <v>474</v>
      </c>
      <c r="H28" s="4"/>
      <c r="I28" s="4"/>
      <c r="J28" s="4"/>
      <c r="K28" s="4"/>
    </row>
    <row r="29" spans="1:11" ht="14.1" customHeight="1">
      <c r="A29" s="4"/>
      <c r="B29" s="4"/>
      <c r="C29" s="7" t="s">
        <v>476</v>
      </c>
      <c r="D29" s="114" t="s">
        <v>450</v>
      </c>
      <c r="E29" s="114" t="s">
        <v>1511</v>
      </c>
      <c r="F29" s="114" t="s">
        <v>1510</v>
      </c>
      <c r="G29" s="114" t="s">
        <v>619</v>
      </c>
      <c r="H29" s="4"/>
      <c r="I29" s="4"/>
      <c r="J29" s="4"/>
      <c r="K29" s="4"/>
    </row>
    <row r="30" spans="1:11" ht="14.1" customHeight="1">
      <c r="A30" s="4"/>
      <c r="B30" s="4"/>
      <c r="C30" s="7" t="s">
        <v>22</v>
      </c>
      <c r="D30" s="114" t="s">
        <v>450</v>
      </c>
      <c r="E30" s="114" t="s">
        <v>1509</v>
      </c>
      <c r="F30" s="114" t="s">
        <v>1508</v>
      </c>
      <c r="G30" s="114" t="s">
        <v>619</v>
      </c>
      <c r="H30" s="4"/>
      <c r="I30" s="4"/>
      <c r="J30" s="4"/>
      <c r="K30" s="4"/>
    </row>
    <row r="31" spans="1:11" ht="14.1" customHeight="1">
      <c r="A31" s="4"/>
      <c r="B31" s="4"/>
      <c r="C31" s="823" t="s">
        <v>473</v>
      </c>
      <c r="D31" s="824"/>
      <c r="E31" s="824"/>
      <c r="F31" s="824"/>
      <c r="G31" s="824"/>
      <c r="H31" s="4"/>
      <c r="I31" s="4"/>
      <c r="J31" s="4"/>
      <c r="K31" s="4"/>
    </row>
    <row r="32" spans="1:11" ht="14.1" customHeight="1">
      <c r="A32" s="4"/>
      <c r="B32" s="4"/>
      <c r="C32" s="13"/>
      <c r="D32" s="116">
        <v>2021</v>
      </c>
      <c r="E32" s="116">
        <v>2022</v>
      </c>
      <c r="F32" s="116">
        <v>2023</v>
      </c>
      <c r="G32" s="116">
        <v>2024</v>
      </c>
      <c r="H32" s="4"/>
      <c r="I32" s="4"/>
      <c r="J32" s="4"/>
      <c r="K32" s="4"/>
    </row>
    <row r="33" spans="1:11" ht="14.1" customHeight="1">
      <c r="A33" s="4"/>
      <c r="B33" s="4"/>
      <c r="C33" s="12"/>
      <c r="D33" s="117" t="s">
        <v>7</v>
      </c>
      <c r="E33" s="117" t="s">
        <v>8</v>
      </c>
      <c r="F33" s="117" t="s">
        <v>8</v>
      </c>
      <c r="G33" s="117" t="s">
        <v>8</v>
      </c>
      <c r="H33" s="4"/>
      <c r="I33" s="4"/>
      <c r="J33" s="4"/>
      <c r="K33" s="4"/>
    </row>
    <row r="34" spans="1:11" ht="14.1" customHeight="1">
      <c r="A34" s="4"/>
      <c r="B34" s="4"/>
      <c r="C34" s="11" t="s">
        <v>470</v>
      </c>
      <c r="D34" s="115">
        <v>1670000000</v>
      </c>
      <c r="E34" s="115">
        <v>1750000000</v>
      </c>
      <c r="F34" s="115">
        <v>1750000000</v>
      </c>
      <c r="G34" s="115">
        <v>1750000000</v>
      </c>
      <c r="H34" s="4"/>
      <c r="I34" s="4"/>
      <c r="J34" s="4"/>
      <c r="K34" s="4"/>
    </row>
    <row r="35" spans="1:11" ht="14.1" customHeight="1">
      <c r="A35" s="4"/>
      <c r="B35" s="4"/>
      <c r="C35" s="11" t="s">
        <v>459</v>
      </c>
      <c r="D35" s="115">
        <v>1670000000</v>
      </c>
      <c r="E35" s="115">
        <v>1750000000</v>
      </c>
      <c r="F35" s="115">
        <v>1750000000</v>
      </c>
      <c r="G35" s="115">
        <v>1750000000</v>
      </c>
      <c r="H35" s="4"/>
      <c r="I35" s="4"/>
      <c r="J35" s="4"/>
      <c r="K35" s="4"/>
    </row>
    <row r="36" spans="1:11" ht="14.1" customHeight="1">
      <c r="A36" s="4"/>
      <c r="B36" s="4"/>
      <c r="C36" s="11" t="s">
        <v>463</v>
      </c>
      <c r="D36" s="115">
        <v>0</v>
      </c>
      <c r="E36" s="115">
        <v>0</v>
      </c>
      <c r="F36" s="115">
        <v>0</v>
      </c>
      <c r="G36" s="115">
        <v>0</v>
      </c>
      <c r="H36" s="4"/>
      <c r="I36" s="4"/>
      <c r="J36" s="4"/>
      <c r="K36" s="4"/>
    </row>
    <row r="37" spans="1:11" ht="14.1" customHeight="1">
      <c r="A37" s="4"/>
      <c r="B37" s="4"/>
      <c r="C37" s="11" t="s">
        <v>469</v>
      </c>
      <c r="D37" s="115">
        <v>200000000</v>
      </c>
      <c r="E37" s="115">
        <v>200000000</v>
      </c>
      <c r="F37" s="115">
        <v>200000000</v>
      </c>
      <c r="G37" s="115">
        <v>200000000</v>
      </c>
      <c r="H37" s="4"/>
      <c r="I37" s="4"/>
      <c r="J37" s="4"/>
      <c r="K37" s="4"/>
    </row>
    <row r="38" spans="1:11" ht="14.1" customHeight="1">
      <c r="A38" s="4"/>
      <c r="B38" s="4"/>
      <c r="C38" s="11" t="s">
        <v>459</v>
      </c>
      <c r="D38" s="115">
        <v>200000000</v>
      </c>
      <c r="E38" s="115">
        <v>200000000</v>
      </c>
      <c r="F38" s="115">
        <v>200000000</v>
      </c>
      <c r="G38" s="115">
        <v>200000000</v>
      </c>
      <c r="H38" s="4"/>
      <c r="I38" s="4"/>
      <c r="J38" s="4"/>
      <c r="K38" s="4"/>
    </row>
    <row r="39" spans="1:11" ht="14.1" customHeight="1">
      <c r="A39" s="4"/>
      <c r="B39" s="4"/>
      <c r="C39" s="11" t="s">
        <v>463</v>
      </c>
      <c r="D39" s="115">
        <v>0</v>
      </c>
      <c r="E39" s="115">
        <v>0</v>
      </c>
      <c r="F39" s="115">
        <v>0</v>
      </c>
      <c r="G39" s="115">
        <v>0</v>
      </c>
      <c r="H39" s="4"/>
      <c r="I39" s="4"/>
      <c r="J39" s="4"/>
      <c r="K39" s="4"/>
    </row>
    <row r="40" spans="1:11" ht="14.1" customHeight="1">
      <c r="A40" s="4"/>
      <c r="B40" s="4"/>
      <c r="C40" s="11" t="s">
        <v>468</v>
      </c>
      <c r="D40" s="115">
        <v>369850000</v>
      </c>
      <c r="E40" s="115">
        <v>379450000</v>
      </c>
      <c r="F40" s="115">
        <v>383402000</v>
      </c>
      <c r="G40" s="115">
        <v>461935000</v>
      </c>
      <c r="H40" s="4"/>
      <c r="I40" s="4"/>
      <c r="J40" s="4"/>
      <c r="K40" s="4"/>
    </row>
    <row r="41" spans="1:11" ht="14.1" customHeight="1">
      <c r="A41" s="4"/>
      <c r="B41" s="4"/>
      <c r="C41" s="11" t="s">
        <v>459</v>
      </c>
      <c r="D41" s="115">
        <v>369850000</v>
      </c>
      <c r="E41" s="115">
        <v>379450000</v>
      </c>
      <c r="F41" s="115">
        <v>383402000</v>
      </c>
      <c r="G41" s="115">
        <v>461935000</v>
      </c>
      <c r="H41" s="4"/>
      <c r="I41" s="4"/>
      <c r="J41" s="4"/>
      <c r="K41" s="4"/>
    </row>
    <row r="42" spans="1:11" ht="14.1" customHeight="1">
      <c r="A42" s="4"/>
      <c r="B42" s="4"/>
      <c r="C42" s="11" t="s">
        <v>463</v>
      </c>
      <c r="D42" s="115">
        <v>0</v>
      </c>
      <c r="E42" s="115">
        <v>0</v>
      </c>
      <c r="F42" s="115">
        <v>0</v>
      </c>
      <c r="G42" s="115">
        <v>0</v>
      </c>
      <c r="H42" s="4"/>
      <c r="I42" s="4"/>
      <c r="J42" s="4"/>
      <c r="K42" s="4"/>
    </row>
    <row r="43" spans="1:11" ht="14.1" customHeight="1">
      <c r="A43" s="4"/>
      <c r="B43" s="4"/>
      <c r="C43" s="11" t="s">
        <v>467</v>
      </c>
      <c r="D43" s="115">
        <v>0</v>
      </c>
      <c r="E43" s="115">
        <v>0</v>
      </c>
      <c r="F43" s="115">
        <v>0</v>
      </c>
      <c r="G43" s="115">
        <v>0</v>
      </c>
      <c r="H43" s="4"/>
      <c r="I43" s="4"/>
      <c r="J43" s="4"/>
      <c r="K43" s="4"/>
    </row>
    <row r="44" spans="1:11" ht="14.1" customHeight="1">
      <c r="A44" s="4"/>
      <c r="B44" s="4"/>
      <c r="C44" s="11" t="s">
        <v>459</v>
      </c>
      <c r="D44" s="115">
        <v>0</v>
      </c>
      <c r="E44" s="115">
        <v>0</v>
      </c>
      <c r="F44" s="115">
        <v>0</v>
      </c>
      <c r="G44" s="115">
        <v>0</v>
      </c>
      <c r="H44" s="4"/>
      <c r="I44" s="4"/>
      <c r="J44" s="4"/>
      <c r="K44" s="4"/>
    </row>
    <row r="45" spans="1:11" ht="14.1" customHeight="1">
      <c r="A45" s="4"/>
      <c r="B45" s="4"/>
      <c r="C45" s="11" t="s">
        <v>463</v>
      </c>
      <c r="D45" s="115">
        <v>0</v>
      </c>
      <c r="E45" s="115">
        <v>0</v>
      </c>
      <c r="F45" s="115">
        <v>0</v>
      </c>
      <c r="G45" s="115">
        <v>0</v>
      </c>
      <c r="H45" s="4"/>
      <c r="I45" s="4"/>
      <c r="J45" s="4"/>
      <c r="K45" s="4"/>
    </row>
    <row r="46" spans="1:11" ht="14.1" customHeight="1">
      <c r="A46" s="4"/>
      <c r="B46" s="4"/>
      <c r="C46" s="11" t="s">
        <v>472</v>
      </c>
      <c r="D46" s="115">
        <v>0</v>
      </c>
      <c r="E46" s="115">
        <v>0</v>
      </c>
      <c r="F46" s="115">
        <v>0</v>
      </c>
      <c r="G46" s="115">
        <v>0</v>
      </c>
      <c r="H46" s="4"/>
      <c r="I46" s="4"/>
      <c r="J46" s="4"/>
      <c r="K46" s="4"/>
    </row>
    <row r="47" spans="1:11" ht="14.1" customHeight="1">
      <c r="A47" s="4"/>
      <c r="B47" s="4"/>
      <c r="C47" s="11" t="s">
        <v>459</v>
      </c>
      <c r="D47" s="115">
        <v>0</v>
      </c>
      <c r="E47" s="115">
        <v>0</v>
      </c>
      <c r="F47" s="115">
        <v>0</v>
      </c>
      <c r="G47" s="115">
        <v>0</v>
      </c>
      <c r="H47" s="4"/>
      <c r="I47" s="4"/>
      <c r="J47" s="4"/>
      <c r="K47" s="4"/>
    </row>
    <row r="48" spans="1:11" ht="14.1" customHeight="1">
      <c r="A48" s="4"/>
      <c r="B48" s="4"/>
      <c r="C48" s="11" t="s">
        <v>463</v>
      </c>
      <c r="D48" s="115">
        <v>0</v>
      </c>
      <c r="E48" s="115">
        <v>0</v>
      </c>
      <c r="F48" s="115">
        <v>0</v>
      </c>
      <c r="G48" s="115">
        <v>0</v>
      </c>
      <c r="H48" s="4"/>
      <c r="I48" s="4"/>
      <c r="J48" s="4"/>
      <c r="K48" s="4"/>
    </row>
    <row r="49" spans="1:11" ht="14.1" customHeight="1">
      <c r="A49" s="4"/>
      <c r="B49" s="4"/>
      <c r="C49" s="11" t="s">
        <v>465</v>
      </c>
      <c r="D49" s="115">
        <v>150000</v>
      </c>
      <c r="E49" s="115">
        <v>150000</v>
      </c>
      <c r="F49" s="115">
        <v>150000</v>
      </c>
      <c r="G49" s="115">
        <v>150000</v>
      </c>
      <c r="H49" s="4"/>
      <c r="I49" s="4"/>
      <c r="J49" s="4"/>
      <c r="K49" s="4"/>
    </row>
    <row r="50" spans="1:11" ht="14.1" customHeight="1">
      <c r="A50" s="4"/>
      <c r="B50" s="4"/>
      <c r="C50" s="11" t="s">
        <v>459</v>
      </c>
      <c r="D50" s="115">
        <v>150000</v>
      </c>
      <c r="E50" s="115">
        <v>150000</v>
      </c>
      <c r="F50" s="115">
        <v>150000</v>
      </c>
      <c r="G50" s="115">
        <v>150000</v>
      </c>
      <c r="H50" s="4"/>
      <c r="I50" s="4"/>
      <c r="J50" s="4"/>
      <c r="K50" s="4"/>
    </row>
    <row r="51" spans="1:11" ht="14.1" customHeight="1">
      <c r="A51" s="4"/>
      <c r="B51" s="4"/>
      <c r="C51" s="11" t="s">
        <v>463</v>
      </c>
      <c r="D51" s="115">
        <v>0</v>
      </c>
      <c r="E51" s="115">
        <v>0</v>
      </c>
      <c r="F51" s="115">
        <v>0</v>
      </c>
      <c r="G51" s="115">
        <v>0</v>
      </c>
      <c r="H51" s="4"/>
      <c r="I51" s="4"/>
      <c r="J51" s="4"/>
      <c r="K51" s="4"/>
    </row>
    <row r="52" spans="1:11" ht="14.1" customHeight="1">
      <c r="A52" s="4"/>
      <c r="B52" s="4"/>
      <c r="C52" s="11" t="s">
        <v>464</v>
      </c>
      <c r="D52" s="115">
        <v>2800000</v>
      </c>
      <c r="E52" s="115">
        <v>0</v>
      </c>
      <c r="F52" s="115">
        <v>0</v>
      </c>
      <c r="G52" s="115">
        <v>0</v>
      </c>
      <c r="H52" s="4"/>
      <c r="I52" s="4"/>
      <c r="J52" s="4"/>
      <c r="K52" s="4"/>
    </row>
    <row r="53" spans="1:11" ht="14.1" customHeight="1">
      <c r="A53" s="4"/>
      <c r="B53" s="4"/>
      <c r="C53" s="11" t="s">
        <v>459</v>
      </c>
      <c r="D53" s="115">
        <v>2800000</v>
      </c>
      <c r="E53" s="115">
        <v>0</v>
      </c>
      <c r="F53" s="115">
        <v>0</v>
      </c>
      <c r="G53" s="115">
        <v>0</v>
      </c>
      <c r="H53" s="4"/>
      <c r="I53" s="4"/>
      <c r="J53" s="4"/>
      <c r="K53" s="4"/>
    </row>
    <row r="54" spans="1:11" ht="14.1" customHeight="1">
      <c r="A54" s="4"/>
      <c r="B54" s="4"/>
      <c r="C54" s="11" t="s">
        <v>463</v>
      </c>
      <c r="D54" s="115">
        <v>0</v>
      </c>
      <c r="E54" s="115">
        <v>0</v>
      </c>
      <c r="F54" s="115">
        <v>0</v>
      </c>
      <c r="G54" s="115">
        <v>0</v>
      </c>
      <c r="H54" s="4"/>
      <c r="I54" s="4"/>
      <c r="J54" s="4"/>
      <c r="K54" s="4"/>
    </row>
    <row r="55" spans="1:11" ht="14.1" customHeight="1">
      <c r="A55" s="4"/>
      <c r="B55" s="4"/>
      <c r="C55" s="11" t="s">
        <v>462</v>
      </c>
      <c r="D55" s="115">
        <v>0</v>
      </c>
      <c r="E55" s="115">
        <v>0</v>
      </c>
      <c r="F55" s="115">
        <v>0</v>
      </c>
      <c r="G55" s="115">
        <v>0</v>
      </c>
      <c r="H55" s="4"/>
      <c r="I55" s="4"/>
      <c r="J55" s="4"/>
      <c r="K55" s="4"/>
    </row>
    <row r="56" spans="1:11" ht="14.1" customHeight="1">
      <c r="A56" s="4"/>
      <c r="B56" s="4"/>
      <c r="C56" s="11" t="s">
        <v>459</v>
      </c>
      <c r="D56" s="115">
        <v>0</v>
      </c>
      <c r="E56" s="115">
        <v>0</v>
      </c>
      <c r="F56" s="115">
        <v>0</v>
      </c>
      <c r="G56" s="115">
        <v>0</v>
      </c>
      <c r="H56" s="4"/>
      <c r="I56" s="4"/>
      <c r="J56" s="4"/>
      <c r="K56" s="4"/>
    </row>
    <row r="57" spans="1:11" ht="14.1" customHeight="1">
      <c r="A57" s="4"/>
      <c r="B57" s="4"/>
      <c r="C57" s="11" t="s">
        <v>458</v>
      </c>
      <c r="D57" s="115">
        <v>0</v>
      </c>
      <c r="E57" s="115">
        <v>0</v>
      </c>
      <c r="F57" s="115">
        <v>0</v>
      </c>
      <c r="G57" s="115">
        <v>0</v>
      </c>
      <c r="H57" s="4"/>
      <c r="I57" s="4"/>
      <c r="J57" s="4"/>
      <c r="K57" s="4"/>
    </row>
    <row r="58" spans="1:11" ht="14.1" customHeight="1">
      <c r="A58" s="4"/>
      <c r="B58" s="4"/>
      <c r="C58" s="11" t="s">
        <v>457</v>
      </c>
      <c r="D58" s="115">
        <v>0</v>
      </c>
      <c r="E58" s="115">
        <v>0</v>
      </c>
      <c r="F58" s="115">
        <v>0</v>
      </c>
      <c r="G58" s="115">
        <v>0</v>
      </c>
      <c r="H58" s="4"/>
      <c r="I58" s="4"/>
      <c r="J58" s="4"/>
      <c r="K58" s="4"/>
    </row>
    <row r="59" spans="1:11" ht="14.1" customHeight="1">
      <c r="A59" s="4"/>
      <c r="B59" s="4"/>
      <c r="C59" s="11" t="s">
        <v>456</v>
      </c>
      <c r="D59" s="115">
        <v>0</v>
      </c>
      <c r="E59" s="115">
        <v>0</v>
      </c>
      <c r="F59" s="115">
        <v>0</v>
      </c>
      <c r="G59" s="115">
        <v>0</v>
      </c>
      <c r="H59" s="4"/>
      <c r="I59" s="4"/>
      <c r="J59" s="4"/>
      <c r="K59" s="4"/>
    </row>
    <row r="60" spans="1:11" ht="14.1" customHeight="1">
      <c r="A60" s="4"/>
      <c r="B60" s="4"/>
      <c r="C60" s="11" t="s">
        <v>455</v>
      </c>
      <c r="D60" s="115">
        <v>0</v>
      </c>
      <c r="E60" s="115">
        <v>0</v>
      </c>
      <c r="F60" s="115">
        <v>0</v>
      </c>
      <c r="G60" s="115">
        <v>0</v>
      </c>
      <c r="H60" s="4"/>
      <c r="I60" s="4"/>
      <c r="J60" s="4"/>
      <c r="K60" s="4"/>
    </row>
    <row r="61" spans="1:11" ht="14.1" customHeight="1">
      <c r="A61" s="4"/>
      <c r="B61" s="4"/>
      <c r="C61" s="11" t="s">
        <v>461</v>
      </c>
      <c r="D61" s="115">
        <v>0</v>
      </c>
      <c r="E61" s="115">
        <v>0</v>
      </c>
      <c r="F61" s="115">
        <v>0</v>
      </c>
      <c r="G61" s="115">
        <v>0</v>
      </c>
      <c r="H61" s="4"/>
      <c r="I61" s="4"/>
      <c r="J61" s="4"/>
      <c r="K61" s="4"/>
    </row>
    <row r="62" spans="1:11" ht="14.1" customHeight="1">
      <c r="A62" s="4"/>
      <c r="B62" s="4"/>
      <c r="C62" s="11" t="s">
        <v>459</v>
      </c>
      <c r="D62" s="115">
        <v>0</v>
      </c>
      <c r="E62" s="115">
        <v>0</v>
      </c>
      <c r="F62" s="115">
        <v>0</v>
      </c>
      <c r="G62" s="115">
        <v>0</v>
      </c>
      <c r="H62" s="4"/>
      <c r="I62" s="4"/>
      <c r="J62" s="4"/>
      <c r="K62" s="4"/>
    </row>
    <row r="63" spans="1:11" ht="14.1" customHeight="1">
      <c r="A63" s="4"/>
      <c r="B63" s="4"/>
      <c r="C63" s="11" t="s">
        <v>458</v>
      </c>
      <c r="D63" s="115">
        <v>0</v>
      </c>
      <c r="E63" s="115">
        <v>0</v>
      </c>
      <c r="F63" s="115">
        <v>0</v>
      </c>
      <c r="G63" s="115">
        <v>0</v>
      </c>
      <c r="H63" s="4"/>
      <c r="I63" s="4"/>
      <c r="J63" s="4"/>
      <c r="K63" s="4"/>
    </row>
    <row r="64" spans="1:11" ht="14.1" customHeight="1">
      <c r="A64" s="4"/>
      <c r="B64" s="4"/>
      <c r="C64" s="11" t="s">
        <v>457</v>
      </c>
      <c r="D64" s="115">
        <v>0</v>
      </c>
      <c r="E64" s="115">
        <v>0</v>
      </c>
      <c r="F64" s="115">
        <v>0</v>
      </c>
      <c r="G64" s="115">
        <v>0</v>
      </c>
      <c r="H64" s="4"/>
      <c r="I64" s="4"/>
      <c r="J64" s="4"/>
      <c r="K64" s="4"/>
    </row>
    <row r="65" spans="1:11" ht="14.1" customHeight="1">
      <c r="A65" s="4"/>
      <c r="B65" s="4"/>
      <c r="C65" s="11" t="s">
        <v>456</v>
      </c>
      <c r="D65" s="115">
        <v>0</v>
      </c>
      <c r="E65" s="115">
        <v>0</v>
      </c>
      <c r="F65" s="115">
        <v>0</v>
      </c>
      <c r="G65" s="115">
        <v>0</v>
      </c>
      <c r="H65" s="4"/>
      <c r="I65" s="4"/>
      <c r="J65" s="4"/>
      <c r="K65" s="4"/>
    </row>
    <row r="66" spans="1:11" ht="14.1" customHeight="1">
      <c r="A66" s="4"/>
      <c r="B66" s="4"/>
      <c r="C66" s="11" t="s">
        <v>455</v>
      </c>
      <c r="D66" s="115">
        <v>0</v>
      </c>
      <c r="E66" s="115">
        <v>0</v>
      </c>
      <c r="F66" s="115">
        <v>0</v>
      </c>
      <c r="G66" s="115">
        <v>0</v>
      </c>
      <c r="H66" s="4"/>
      <c r="I66" s="4"/>
      <c r="J66" s="4"/>
      <c r="K66" s="4"/>
    </row>
    <row r="67" spans="1:11" ht="14.1" customHeight="1">
      <c r="A67" s="4"/>
      <c r="B67" s="4"/>
      <c r="C67" s="11" t="s">
        <v>460</v>
      </c>
      <c r="D67" s="115">
        <v>0</v>
      </c>
      <c r="E67" s="115">
        <v>0</v>
      </c>
      <c r="F67" s="115">
        <v>0</v>
      </c>
      <c r="G67" s="115">
        <v>0</v>
      </c>
      <c r="H67" s="4"/>
      <c r="I67" s="4"/>
      <c r="J67" s="4"/>
      <c r="K67" s="4"/>
    </row>
    <row r="68" spans="1:11" ht="14.1" customHeight="1">
      <c r="A68" s="4"/>
      <c r="B68" s="4"/>
      <c r="C68" s="11" t="s">
        <v>459</v>
      </c>
      <c r="D68" s="115">
        <v>0</v>
      </c>
      <c r="E68" s="115">
        <v>0</v>
      </c>
      <c r="F68" s="115">
        <v>0</v>
      </c>
      <c r="G68" s="115">
        <v>0</v>
      </c>
      <c r="H68" s="4"/>
      <c r="I68" s="4"/>
      <c r="J68" s="4"/>
      <c r="K68" s="4"/>
    </row>
    <row r="69" spans="1:11" ht="14.1" customHeight="1">
      <c r="A69" s="4"/>
      <c r="B69" s="4"/>
      <c r="C69" s="11" t="s">
        <v>458</v>
      </c>
      <c r="D69" s="115">
        <v>0</v>
      </c>
      <c r="E69" s="115">
        <v>0</v>
      </c>
      <c r="F69" s="115">
        <v>0</v>
      </c>
      <c r="G69" s="115">
        <v>0</v>
      </c>
      <c r="H69" s="4"/>
      <c r="I69" s="4"/>
      <c r="J69" s="4"/>
      <c r="K69" s="4"/>
    </row>
    <row r="70" spans="1:11" ht="14.1" customHeight="1">
      <c r="A70" s="4"/>
      <c r="B70" s="4"/>
      <c r="C70" s="11" t="s">
        <v>457</v>
      </c>
      <c r="D70" s="115">
        <v>0</v>
      </c>
      <c r="E70" s="115">
        <v>0</v>
      </c>
      <c r="F70" s="115">
        <v>0</v>
      </c>
      <c r="G70" s="115">
        <v>0</v>
      </c>
      <c r="H70" s="4"/>
      <c r="I70" s="4"/>
      <c r="J70" s="4"/>
      <c r="K70" s="4"/>
    </row>
    <row r="71" spans="1:11" ht="14.1" customHeight="1">
      <c r="A71" s="4"/>
      <c r="B71" s="4"/>
      <c r="C71" s="11" t="s">
        <v>456</v>
      </c>
      <c r="D71" s="115">
        <v>0</v>
      </c>
      <c r="E71" s="115">
        <v>0</v>
      </c>
      <c r="F71" s="115">
        <v>0</v>
      </c>
      <c r="G71" s="115">
        <v>0</v>
      </c>
      <c r="H71" s="4"/>
      <c r="I71" s="4"/>
      <c r="J71" s="4"/>
      <c r="K71" s="4"/>
    </row>
    <row r="72" spans="1:11" ht="14.1" customHeight="1">
      <c r="A72" s="4"/>
      <c r="B72" s="4"/>
      <c r="C72" s="11" t="s">
        <v>455</v>
      </c>
      <c r="D72" s="115">
        <v>0</v>
      </c>
      <c r="E72" s="115">
        <v>0</v>
      </c>
      <c r="F72" s="115">
        <v>0</v>
      </c>
      <c r="G72" s="115">
        <v>0</v>
      </c>
      <c r="H72" s="4"/>
      <c r="I72" s="4"/>
      <c r="J72" s="4"/>
      <c r="K72" s="4"/>
    </row>
    <row r="73" spans="1:11" ht="14.1" customHeight="1">
      <c r="A73" s="4"/>
      <c r="B73" s="4"/>
      <c r="C73" s="11" t="s">
        <v>454</v>
      </c>
      <c r="D73" s="115">
        <v>0</v>
      </c>
      <c r="E73" s="115">
        <v>0</v>
      </c>
      <c r="F73" s="115">
        <v>0</v>
      </c>
      <c r="G73" s="115">
        <v>0</v>
      </c>
      <c r="H73" s="4"/>
      <c r="I73" s="4"/>
      <c r="J73" s="4"/>
      <c r="K73" s="4"/>
    </row>
    <row r="74" spans="1:11" ht="14.1" customHeight="1">
      <c r="A74" s="4"/>
      <c r="B74" s="4"/>
      <c r="C74" s="11" t="s">
        <v>453</v>
      </c>
      <c r="D74" s="115">
        <v>0</v>
      </c>
      <c r="E74" s="115">
        <v>0</v>
      </c>
      <c r="F74" s="115">
        <v>0</v>
      </c>
      <c r="G74" s="115">
        <v>0</v>
      </c>
      <c r="H74" s="4"/>
      <c r="I74" s="4"/>
      <c r="J74" s="4"/>
      <c r="K74" s="4"/>
    </row>
    <row r="75" spans="1:11" ht="14.1" customHeight="1">
      <c r="A75" s="4"/>
      <c r="B75" s="4"/>
      <c r="C75" s="10" t="s">
        <v>165</v>
      </c>
      <c r="D75" s="115">
        <v>2242800000</v>
      </c>
      <c r="E75" s="115">
        <v>2329600000</v>
      </c>
      <c r="F75" s="115">
        <v>2333552000</v>
      </c>
      <c r="G75" s="115">
        <v>2412085000</v>
      </c>
      <c r="H75" s="4"/>
      <c r="I75" s="4"/>
      <c r="J75" s="4"/>
      <c r="K75" s="4"/>
    </row>
    <row r="76" spans="1:11" ht="14.1" customHeight="1">
      <c r="A76" s="4"/>
      <c r="B76" s="4"/>
      <c r="C76" s="827" t="s">
        <v>44</v>
      </c>
      <c r="D76" s="828"/>
      <c r="E76" s="828"/>
      <c r="F76" s="828"/>
      <c r="G76" s="828"/>
      <c r="H76" s="4"/>
      <c r="I76" s="4"/>
      <c r="J76" s="4"/>
      <c r="K76" s="4"/>
    </row>
    <row r="77" spans="1:11" ht="14.1" customHeight="1">
      <c r="A77" s="4"/>
      <c r="B77" s="4"/>
      <c r="C77" s="111" t="s">
        <v>1507</v>
      </c>
      <c r="D77" s="827" t="s">
        <v>211</v>
      </c>
      <c r="E77" s="828"/>
      <c r="F77" s="828"/>
      <c r="G77" s="828"/>
      <c r="H77" s="4"/>
      <c r="I77" s="4"/>
      <c r="J77" s="4"/>
      <c r="K77" s="4"/>
    </row>
    <row r="78" spans="1:11" ht="14.1" customHeight="1">
      <c r="A78" s="4"/>
      <c r="B78" s="4"/>
      <c r="C78" s="14" t="s">
        <v>484</v>
      </c>
      <c r="D78" s="825" t="s">
        <v>1506</v>
      </c>
      <c r="E78" s="826"/>
      <c r="F78" s="826"/>
      <c r="G78" s="826"/>
      <c r="H78" s="4"/>
      <c r="I78" s="4"/>
      <c r="J78" s="4"/>
      <c r="K78" s="4"/>
    </row>
    <row r="79" spans="1:11" ht="14.1" customHeight="1">
      <c r="A79" s="4"/>
      <c r="B79" s="4"/>
      <c r="C79" s="122" t="s">
        <v>482</v>
      </c>
      <c r="D79" s="821" t="s">
        <v>212</v>
      </c>
      <c r="E79" s="822"/>
      <c r="F79" s="822"/>
      <c r="G79" s="822"/>
      <c r="H79" s="4"/>
      <c r="I79" s="4"/>
      <c r="J79" s="4"/>
      <c r="K79" s="4"/>
    </row>
    <row r="80" spans="1:11" ht="14.1" customHeight="1">
      <c r="A80" s="4"/>
      <c r="B80" s="4"/>
      <c r="C80" s="122" t="s">
        <v>15</v>
      </c>
      <c r="D80" s="821" t="s">
        <v>46</v>
      </c>
      <c r="E80" s="822"/>
      <c r="F80" s="822"/>
      <c r="G80" s="822"/>
      <c r="H80" s="4"/>
      <c r="I80" s="4"/>
      <c r="J80" s="4"/>
      <c r="K80" s="4"/>
    </row>
    <row r="81" spans="1:11" ht="15" customHeight="1">
      <c r="A81" s="4"/>
      <c r="B81" s="4"/>
      <c r="C81" s="13"/>
      <c r="D81" s="116">
        <v>2021</v>
      </c>
      <c r="E81" s="116">
        <v>2022</v>
      </c>
      <c r="F81" s="116">
        <v>2023</v>
      </c>
      <c r="G81" s="116">
        <v>2024</v>
      </c>
      <c r="H81" s="4"/>
      <c r="I81" s="4"/>
      <c r="J81" s="4"/>
      <c r="K81" s="4"/>
    </row>
    <row r="82" spans="1:11" ht="15" customHeight="1">
      <c r="A82" s="4"/>
      <c r="B82" s="4"/>
      <c r="C82" s="12"/>
      <c r="D82" s="117" t="s">
        <v>7</v>
      </c>
      <c r="E82" s="117" t="s">
        <v>8</v>
      </c>
      <c r="F82" s="117" t="s">
        <v>8</v>
      </c>
      <c r="G82" s="117" t="s">
        <v>8</v>
      </c>
      <c r="H82" s="4"/>
      <c r="I82" s="4"/>
      <c r="J82" s="4"/>
      <c r="K82" s="4"/>
    </row>
    <row r="83" spans="1:11" ht="14.1" customHeight="1">
      <c r="A83" s="4"/>
      <c r="B83" s="4"/>
      <c r="C83" s="7" t="s">
        <v>16</v>
      </c>
      <c r="D83" s="114" t="s">
        <v>1505</v>
      </c>
      <c r="E83" s="114" t="s">
        <v>1504</v>
      </c>
      <c r="F83" s="114" t="s">
        <v>524</v>
      </c>
      <c r="G83" s="114" t="s">
        <v>1503</v>
      </c>
      <c r="H83" s="4"/>
      <c r="I83" s="4"/>
      <c r="J83" s="4"/>
      <c r="K83" s="4"/>
    </row>
    <row r="84" spans="1:11" ht="14.1" customHeight="1">
      <c r="A84" s="4"/>
      <c r="B84" s="4"/>
      <c r="C84" s="7" t="s">
        <v>680</v>
      </c>
      <c r="D84" s="114" t="s">
        <v>474</v>
      </c>
      <c r="E84" s="114" t="s">
        <v>1043</v>
      </c>
      <c r="F84" s="114" t="s">
        <v>1043</v>
      </c>
      <c r="G84" s="114" t="s">
        <v>1502</v>
      </c>
      <c r="H84" s="4"/>
      <c r="I84" s="4"/>
      <c r="J84" s="4"/>
      <c r="K84" s="4"/>
    </row>
    <row r="85" spans="1:11" ht="14.1" customHeight="1">
      <c r="A85" s="4"/>
      <c r="B85" s="4"/>
      <c r="C85" s="7" t="s">
        <v>676</v>
      </c>
      <c r="D85" s="114" t="s">
        <v>474</v>
      </c>
      <c r="E85" s="114" t="s">
        <v>1501</v>
      </c>
      <c r="F85" s="114" t="s">
        <v>597</v>
      </c>
      <c r="G85" s="114" t="s">
        <v>1500</v>
      </c>
      <c r="H85" s="4"/>
      <c r="I85" s="4"/>
      <c r="J85" s="4"/>
      <c r="K85" s="4"/>
    </row>
    <row r="86" spans="1:11" ht="14.1" customHeight="1">
      <c r="A86" s="4"/>
      <c r="B86" s="4"/>
      <c r="C86" s="7" t="s">
        <v>477</v>
      </c>
      <c r="D86" s="114" t="s">
        <v>450</v>
      </c>
      <c r="E86" s="114" t="s">
        <v>1499</v>
      </c>
      <c r="F86" s="114" t="s">
        <v>1498</v>
      </c>
      <c r="G86" s="114" t="s">
        <v>942</v>
      </c>
      <c r="H86" s="4"/>
      <c r="I86" s="4"/>
      <c r="J86" s="4"/>
      <c r="K86" s="4"/>
    </row>
    <row r="87" spans="1:11" ht="14.1" customHeight="1">
      <c r="A87" s="4"/>
      <c r="B87" s="4"/>
      <c r="C87" s="7" t="s">
        <v>476</v>
      </c>
      <c r="D87" s="114" t="s">
        <v>450</v>
      </c>
      <c r="E87" s="114" t="s">
        <v>450</v>
      </c>
      <c r="F87" s="114" t="s">
        <v>474</v>
      </c>
      <c r="G87" s="114" t="s">
        <v>1497</v>
      </c>
      <c r="H87" s="4"/>
      <c r="I87" s="4"/>
      <c r="J87" s="4"/>
      <c r="K87" s="4"/>
    </row>
    <row r="88" spans="1:11" ht="14.1" customHeight="1">
      <c r="A88" s="4"/>
      <c r="B88" s="4"/>
      <c r="C88" s="7" t="s">
        <v>22</v>
      </c>
      <c r="D88" s="114" t="s">
        <v>450</v>
      </c>
      <c r="E88" s="114" t="s">
        <v>450</v>
      </c>
      <c r="F88" s="114" t="s">
        <v>1496</v>
      </c>
      <c r="G88" s="114" t="s">
        <v>1495</v>
      </c>
      <c r="H88" s="4"/>
      <c r="I88" s="4"/>
      <c r="J88" s="4"/>
      <c r="K88" s="4"/>
    </row>
    <row r="89" spans="1:11" ht="14.1" customHeight="1">
      <c r="A89" s="4"/>
      <c r="B89" s="4"/>
      <c r="C89" s="823" t="s">
        <v>473</v>
      </c>
      <c r="D89" s="824"/>
      <c r="E89" s="824"/>
      <c r="F89" s="824"/>
      <c r="G89" s="824"/>
      <c r="H89" s="4"/>
      <c r="I89" s="4"/>
      <c r="J89" s="4"/>
      <c r="K89" s="4"/>
    </row>
    <row r="90" spans="1:11" ht="14.1" customHeight="1">
      <c r="A90" s="4"/>
      <c r="B90" s="4"/>
      <c r="C90" s="13"/>
      <c r="D90" s="116">
        <v>2021</v>
      </c>
      <c r="E90" s="116">
        <v>2022</v>
      </c>
      <c r="F90" s="116">
        <v>2023</v>
      </c>
      <c r="G90" s="116">
        <v>2024</v>
      </c>
      <c r="H90" s="4"/>
      <c r="I90" s="4"/>
      <c r="J90" s="4"/>
      <c r="K90" s="4"/>
    </row>
    <row r="91" spans="1:11" ht="14.1" customHeight="1">
      <c r="A91" s="4"/>
      <c r="B91" s="4"/>
      <c r="C91" s="12"/>
      <c r="D91" s="117" t="s">
        <v>7</v>
      </c>
      <c r="E91" s="117" t="s">
        <v>8</v>
      </c>
      <c r="F91" s="117" t="s">
        <v>8</v>
      </c>
      <c r="G91" s="117" t="s">
        <v>8</v>
      </c>
      <c r="H91" s="4"/>
      <c r="I91" s="4"/>
      <c r="J91" s="4"/>
      <c r="K91" s="4"/>
    </row>
    <row r="92" spans="1:11" ht="14.1" customHeight="1">
      <c r="A92" s="4"/>
      <c r="B92" s="4"/>
      <c r="C92" s="11" t="s">
        <v>470</v>
      </c>
      <c r="D92" s="115">
        <v>0</v>
      </c>
      <c r="E92" s="115">
        <v>0</v>
      </c>
      <c r="F92" s="115">
        <v>0</v>
      </c>
      <c r="G92" s="115">
        <v>0</v>
      </c>
      <c r="H92" s="4"/>
      <c r="I92" s="4"/>
      <c r="J92" s="4"/>
      <c r="K92" s="4"/>
    </row>
    <row r="93" spans="1:11" ht="14.1" customHeight="1">
      <c r="A93" s="4"/>
      <c r="B93" s="4"/>
      <c r="C93" s="11" t="s">
        <v>459</v>
      </c>
      <c r="D93" s="115">
        <v>0</v>
      </c>
      <c r="E93" s="115">
        <v>0</v>
      </c>
      <c r="F93" s="115">
        <v>0</v>
      </c>
      <c r="G93" s="115">
        <v>0</v>
      </c>
      <c r="H93" s="4"/>
      <c r="I93" s="4"/>
      <c r="J93" s="4"/>
      <c r="K93" s="4"/>
    </row>
    <row r="94" spans="1:11" ht="14.1" customHeight="1">
      <c r="A94" s="4"/>
      <c r="B94" s="4"/>
      <c r="C94" s="11" t="s">
        <v>463</v>
      </c>
      <c r="D94" s="115">
        <v>0</v>
      </c>
      <c r="E94" s="115">
        <v>0</v>
      </c>
      <c r="F94" s="115">
        <v>0</v>
      </c>
      <c r="G94" s="115">
        <v>0</v>
      </c>
      <c r="H94" s="4"/>
      <c r="I94" s="4"/>
      <c r="J94" s="4"/>
      <c r="K94" s="4"/>
    </row>
    <row r="95" spans="1:11" ht="14.1" customHeight="1">
      <c r="A95" s="4"/>
      <c r="B95" s="4"/>
      <c r="C95" s="11" t="s">
        <v>469</v>
      </c>
      <c r="D95" s="115">
        <v>0</v>
      </c>
      <c r="E95" s="115">
        <v>0</v>
      </c>
      <c r="F95" s="115">
        <v>0</v>
      </c>
      <c r="G95" s="115">
        <v>0</v>
      </c>
      <c r="H95" s="4"/>
      <c r="I95" s="4"/>
      <c r="J95" s="4"/>
      <c r="K95" s="4"/>
    </row>
    <row r="96" spans="1:11" ht="14.1" customHeight="1">
      <c r="A96" s="4"/>
      <c r="B96" s="4"/>
      <c r="C96" s="11" t="s">
        <v>459</v>
      </c>
      <c r="D96" s="115">
        <v>0</v>
      </c>
      <c r="E96" s="115">
        <v>0</v>
      </c>
      <c r="F96" s="115">
        <v>0</v>
      </c>
      <c r="G96" s="115">
        <v>0</v>
      </c>
      <c r="H96" s="4"/>
      <c r="I96" s="4"/>
      <c r="J96" s="4"/>
      <c r="K96" s="4"/>
    </row>
    <row r="97" spans="1:11" ht="14.1" customHeight="1">
      <c r="A97" s="4"/>
      <c r="B97" s="4"/>
      <c r="C97" s="11" t="s">
        <v>463</v>
      </c>
      <c r="D97" s="115">
        <v>0</v>
      </c>
      <c r="E97" s="115">
        <v>0</v>
      </c>
      <c r="F97" s="115">
        <v>0</v>
      </c>
      <c r="G97" s="115">
        <v>0</v>
      </c>
      <c r="H97" s="4"/>
      <c r="I97" s="4"/>
      <c r="J97" s="4"/>
      <c r="K97" s="4"/>
    </row>
    <row r="98" spans="1:11" ht="14.1" customHeight="1">
      <c r="A98" s="4"/>
      <c r="B98" s="4"/>
      <c r="C98" s="11" t="s">
        <v>468</v>
      </c>
      <c r="D98" s="115">
        <v>0</v>
      </c>
      <c r="E98" s="115">
        <v>0</v>
      </c>
      <c r="F98" s="115">
        <v>0</v>
      </c>
      <c r="G98" s="115">
        <v>0</v>
      </c>
      <c r="H98" s="4"/>
      <c r="I98" s="4"/>
      <c r="J98" s="4"/>
      <c r="K98" s="4"/>
    </row>
    <row r="99" spans="1:11" ht="14.1" customHeight="1">
      <c r="A99" s="4"/>
      <c r="B99" s="4"/>
      <c r="C99" s="11" t="s">
        <v>459</v>
      </c>
      <c r="D99" s="115">
        <v>0</v>
      </c>
      <c r="E99" s="115">
        <v>0</v>
      </c>
      <c r="F99" s="115">
        <v>0</v>
      </c>
      <c r="G99" s="115">
        <v>0</v>
      </c>
      <c r="H99" s="4"/>
      <c r="I99" s="4"/>
      <c r="J99" s="4"/>
      <c r="K99" s="4"/>
    </row>
    <row r="100" spans="1:11" ht="14.1" customHeight="1">
      <c r="A100" s="4"/>
      <c r="B100" s="4"/>
      <c r="C100" s="11" t="s">
        <v>463</v>
      </c>
      <c r="D100" s="115">
        <v>0</v>
      </c>
      <c r="E100" s="115">
        <v>0</v>
      </c>
      <c r="F100" s="115">
        <v>0</v>
      </c>
      <c r="G100" s="115">
        <v>0</v>
      </c>
      <c r="H100" s="4"/>
      <c r="I100" s="4"/>
      <c r="J100" s="4"/>
      <c r="K100" s="4"/>
    </row>
    <row r="101" spans="1:11" ht="14.1" customHeight="1">
      <c r="A101" s="4"/>
      <c r="B101" s="4"/>
      <c r="C101" s="11" t="s">
        <v>467</v>
      </c>
      <c r="D101" s="115">
        <v>0</v>
      </c>
      <c r="E101" s="115">
        <v>0</v>
      </c>
      <c r="F101" s="115">
        <v>0</v>
      </c>
      <c r="G101" s="115">
        <v>0</v>
      </c>
      <c r="H101" s="4"/>
      <c r="I101" s="4"/>
      <c r="J101" s="4"/>
      <c r="K101" s="4"/>
    </row>
    <row r="102" spans="1:11" ht="14.1" customHeight="1">
      <c r="A102" s="4"/>
      <c r="B102" s="4"/>
      <c r="C102" s="11" t="s">
        <v>459</v>
      </c>
      <c r="D102" s="115">
        <v>0</v>
      </c>
      <c r="E102" s="115">
        <v>0</v>
      </c>
      <c r="F102" s="115">
        <v>0</v>
      </c>
      <c r="G102" s="115">
        <v>0</v>
      </c>
      <c r="H102" s="4"/>
      <c r="I102" s="4"/>
      <c r="J102" s="4"/>
      <c r="K102" s="4"/>
    </row>
    <row r="103" spans="1:11" ht="14.1" customHeight="1">
      <c r="A103" s="4"/>
      <c r="B103" s="4"/>
      <c r="C103" s="11" t="s">
        <v>463</v>
      </c>
      <c r="D103" s="115">
        <v>0</v>
      </c>
      <c r="E103" s="115">
        <v>0</v>
      </c>
      <c r="F103" s="115">
        <v>0</v>
      </c>
      <c r="G103" s="115">
        <v>0</v>
      </c>
      <c r="H103" s="4"/>
      <c r="I103" s="4"/>
      <c r="J103" s="4"/>
      <c r="K103" s="4"/>
    </row>
    <row r="104" spans="1:11" ht="14.1" customHeight="1">
      <c r="A104" s="4"/>
      <c r="B104" s="4"/>
      <c r="C104" s="11" t="s">
        <v>472</v>
      </c>
      <c r="D104" s="115">
        <v>0</v>
      </c>
      <c r="E104" s="115">
        <v>0</v>
      </c>
      <c r="F104" s="115">
        <v>0</v>
      </c>
      <c r="G104" s="115">
        <v>0</v>
      </c>
      <c r="H104" s="4"/>
      <c r="I104" s="4"/>
      <c r="J104" s="4"/>
      <c r="K104" s="4"/>
    </row>
    <row r="105" spans="1:11" ht="14.1" customHeight="1">
      <c r="A105" s="4"/>
      <c r="B105" s="4"/>
      <c r="C105" s="11" t="s">
        <v>459</v>
      </c>
      <c r="D105" s="115">
        <v>0</v>
      </c>
      <c r="E105" s="115">
        <v>0</v>
      </c>
      <c r="F105" s="115">
        <v>0</v>
      </c>
      <c r="G105" s="115">
        <v>0</v>
      </c>
      <c r="H105" s="4"/>
      <c r="I105" s="4"/>
      <c r="J105" s="4"/>
      <c r="K105" s="4"/>
    </row>
    <row r="106" spans="1:11" ht="14.1" customHeight="1">
      <c r="A106" s="4"/>
      <c r="B106" s="4"/>
      <c r="C106" s="11" t="s">
        <v>463</v>
      </c>
      <c r="D106" s="115">
        <v>0</v>
      </c>
      <c r="E106" s="115">
        <v>0</v>
      </c>
      <c r="F106" s="115">
        <v>0</v>
      </c>
      <c r="G106" s="115">
        <v>0</v>
      </c>
      <c r="H106" s="4"/>
      <c r="I106" s="4"/>
      <c r="J106" s="4"/>
      <c r="K106" s="4"/>
    </row>
    <row r="107" spans="1:11" ht="14.1" customHeight="1">
      <c r="A107" s="4"/>
      <c r="B107" s="4"/>
      <c r="C107" s="11" t="s">
        <v>465</v>
      </c>
      <c r="D107" s="115">
        <v>0</v>
      </c>
      <c r="E107" s="115">
        <v>0</v>
      </c>
      <c r="F107" s="115">
        <v>0</v>
      </c>
      <c r="G107" s="115">
        <v>0</v>
      </c>
      <c r="H107" s="4"/>
      <c r="I107" s="4"/>
      <c r="J107" s="4"/>
      <c r="K107" s="4"/>
    </row>
    <row r="108" spans="1:11" ht="14.1" customHeight="1">
      <c r="A108" s="4"/>
      <c r="B108" s="4"/>
      <c r="C108" s="11" t="s">
        <v>459</v>
      </c>
      <c r="D108" s="115">
        <v>0</v>
      </c>
      <c r="E108" s="115">
        <v>0</v>
      </c>
      <c r="F108" s="115">
        <v>0</v>
      </c>
      <c r="G108" s="115">
        <v>0</v>
      </c>
      <c r="H108" s="4"/>
      <c r="I108" s="4"/>
      <c r="J108" s="4"/>
      <c r="K108" s="4"/>
    </row>
    <row r="109" spans="1:11" ht="14.1" customHeight="1">
      <c r="A109" s="4"/>
      <c r="B109" s="4"/>
      <c r="C109" s="11" t="s">
        <v>463</v>
      </c>
      <c r="D109" s="115">
        <v>0</v>
      </c>
      <c r="E109" s="115">
        <v>0</v>
      </c>
      <c r="F109" s="115">
        <v>0</v>
      </c>
      <c r="G109" s="115">
        <v>0</v>
      </c>
      <c r="H109" s="4"/>
      <c r="I109" s="4"/>
      <c r="J109" s="4"/>
      <c r="K109" s="4"/>
    </row>
    <row r="110" spans="1:11" ht="14.1" customHeight="1">
      <c r="A110" s="4"/>
      <c r="B110" s="4"/>
      <c r="C110" s="11" t="s">
        <v>464</v>
      </c>
      <c r="D110" s="115">
        <v>0</v>
      </c>
      <c r="E110" s="115">
        <v>0</v>
      </c>
      <c r="F110" s="115">
        <v>0</v>
      </c>
      <c r="G110" s="115">
        <v>0</v>
      </c>
      <c r="H110" s="4"/>
      <c r="I110" s="4"/>
      <c r="J110" s="4"/>
      <c r="K110" s="4"/>
    </row>
    <row r="111" spans="1:11" ht="14.1" customHeight="1">
      <c r="A111" s="4"/>
      <c r="B111" s="4"/>
      <c r="C111" s="11" t="s">
        <v>459</v>
      </c>
      <c r="D111" s="115">
        <v>0</v>
      </c>
      <c r="E111" s="115">
        <v>0</v>
      </c>
      <c r="F111" s="115">
        <v>0</v>
      </c>
      <c r="G111" s="115">
        <v>0</v>
      </c>
      <c r="H111" s="4"/>
      <c r="I111" s="4"/>
      <c r="J111" s="4"/>
      <c r="K111" s="4"/>
    </row>
    <row r="112" spans="1:11" ht="14.1" customHeight="1">
      <c r="A112" s="4"/>
      <c r="B112" s="4"/>
      <c r="C112" s="11" t="s">
        <v>463</v>
      </c>
      <c r="D112" s="115">
        <v>0</v>
      </c>
      <c r="E112" s="115">
        <v>0</v>
      </c>
      <c r="F112" s="115">
        <v>0</v>
      </c>
      <c r="G112" s="115">
        <v>0</v>
      </c>
      <c r="H112" s="4"/>
      <c r="I112" s="4"/>
      <c r="J112" s="4"/>
      <c r="K112" s="4"/>
    </row>
    <row r="113" spans="1:11" ht="14.1" customHeight="1">
      <c r="A113" s="4"/>
      <c r="B113" s="4"/>
      <c r="C113" s="11" t="s">
        <v>462</v>
      </c>
      <c r="D113" s="115">
        <v>0</v>
      </c>
      <c r="E113" s="115">
        <v>0</v>
      </c>
      <c r="F113" s="115">
        <v>0</v>
      </c>
      <c r="G113" s="115">
        <v>0</v>
      </c>
      <c r="H113" s="4"/>
      <c r="I113" s="4"/>
      <c r="J113" s="4"/>
      <c r="K113" s="4"/>
    </row>
    <row r="114" spans="1:11" ht="14.1" customHeight="1">
      <c r="A114" s="4"/>
      <c r="B114" s="4"/>
      <c r="C114" s="11" t="s">
        <v>459</v>
      </c>
      <c r="D114" s="115">
        <v>0</v>
      </c>
      <c r="E114" s="115">
        <v>0</v>
      </c>
      <c r="F114" s="115">
        <v>0</v>
      </c>
      <c r="G114" s="115">
        <v>0</v>
      </c>
      <c r="H114" s="4"/>
      <c r="I114" s="4"/>
      <c r="J114" s="4"/>
      <c r="K114" s="4"/>
    </row>
    <row r="115" spans="1:11" ht="14.1" customHeight="1">
      <c r="A115" s="4"/>
      <c r="B115" s="4"/>
      <c r="C115" s="11" t="s">
        <v>458</v>
      </c>
      <c r="D115" s="115">
        <v>0</v>
      </c>
      <c r="E115" s="115">
        <v>0</v>
      </c>
      <c r="F115" s="115">
        <v>0</v>
      </c>
      <c r="G115" s="115">
        <v>0</v>
      </c>
      <c r="H115" s="4"/>
      <c r="I115" s="4"/>
      <c r="J115" s="4"/>
      <c r="K115" s="4"/>
    </row>
    <row r="116" spans="1:11" ht="14.1" customHeight="1">
      <c r="A116" s="4"/>
      <c r="B116" s="4"/>
      <c r="C116" s="11" t="s">
        <v>457</v>
      </c>
      <c r="D116" s="115">
        <v>0</v>
      </c>
      <c r="E116" s="115">
        <v>0</v>
      </c>
      <c r="F116" s="115">
        <v>0</v>
      </c>
      <c r="G116" s="115">
        <v>0</v>
      </c>
      <c r="H116" s="4"/>
      <c r="I116" s="4"/>
      <c r="J116" s="4"/>
      <c r="K116" s="4"/>
    </row>
    <row r="117" spans="1:11" ht="14.1" customHeight="1">
      <c r="A117" s="4"/>
      <c r="B117" s="4"/>
      <c r="C117" s="11" t="s">
        <v>456</v>
      </c>
      <c r="D117" s="115">
        <v>0</v>
      </c>
      <c r="E117" s="115">
        <v>0</v>
      </c>
      <c r="F117" s="115">
        <v>0</v>
      </c>
      <c r="G117" s="115">
        <v>0</v>
      </c>
      <c r="H117" s="4"/>
      <c r="I117" s="4"/>
      <c r="J117" s="4"/>
      <c r="K117" s="4"/>
    </row>
    <row r="118" spans="1:11" ht="14.1" customHeight="1">
      <c r="A118" s="4"/>
      <c r="B118" s="4"/>
      <c r="C118" s="11" t="s">
        <v>455</v>
      </c>
      <c r="D118" s="115">
        <v>0</v>
      </c>
      <c r="E118" s="115">
        <v>0</v>
      </c>
      <c r="F118" s="115">
        <v>0</v>
      </c>
      <c r="G118" s="115">
        <v>0</v>
      </c>
      <c r="H118" s="4"/>
      <c r="I118" s="4"/>
      <c r="J118" s="4"/>
      <c r="K118" s="4"/>
    </row>
    <row r="119" spans="1:11" ht="14.1" customHeight="1">
      <c r="A119" s="4"/>
      <c r="B119" s="4"/>
      <c r="C119" s="11" t="s">
        <v>461</v>
      </c>
      <c r="D119" s="115">
        <v>0</v>
      </c>
      <c r="E119" s="115">
        <v>10000000</v>
      </c>
      <c r="F119" s="115">
        <v>10000000</v>
      </c>
      <c r="G119" s="115">
        <v>42300000</v>
      </c>
      <c r="H119" s="4"/>
      <c r="I119" s="4"/>
      <c r="J119" s="4"/>
      <c r="K119" s="4"/>
    </row>
    <row r="120" spans="1:11" ht="14.1" customHeight="1">
      <c r="A120" s="4"/>
      <c r="B120" s="4"/>
      <c r="C120" s="11" t="s">
        <v>459</v>
      </c>
      <c r="D120" s="115">
        <v>0</v>
      </c>
      <c r="E120" s="115">
        <v>10000000</v>
      </c>
      <c r="F120" s="115">
        <v>10000000</v>
      </c>
      <c r="G120" s="115">
        <v>42300000</v>
      </c>
      <c r="H120" s="4"/>
      <c r="I120" s="4"/>
      <c r="J120" s="4"/>
      <c r="K120" s="4"/>
    </row>
    <row r="121" spans="1:11" ht="14.1" customHeight="1">
      <c r="A121" s="4"/>
      <c r="B121" s="4"/>
      <c r="C121" s="11" t="s">
        <v>458</v>
      </c>
      <c r="D121" s="115">
        <v>0</v>
      </c>
      <c r="E121" s="115">
        <v>0</v>
      </c>
      <c r="F121" s="115">
        <v>0</v>
      </c>
      <c r="G121" s="115">
        <v>0</v>
      </c>
      <c r="H121" s="4"/>
      <c r="I121" s="4"/>
      <c r="J121" s="4"/>
      <c r="K121" s="4"/>
    </row>
    <row r="122" spans="1:11" ht="14.1" customHeight="1">
      <c r="A122" s="4"/>
      <c r="B122" s="4"/>
      <c r="C122" s="11" t="s">
        <v>457</v>
      </c>
      <c r="D122" s="115">
        <v>0</v>
      </c>
      <c r="E122" s="115">
        <v>0</v>
      </c>
      <c r="F122" s="115">
        <v>0</v>
      </c>
      <c r="G122" s="115">
        <v>0</v>
      </c>
      <c r="H122" s="4"/>
      <c r="I122" s="4"/>
      <c r="J122" s="4"/>
      <c r="K122" s="4"/>
    </row>
    <row r="123" spans="1:11" ht="14.1" customHeight="1">
      <c r="A123" s="4"/>
      <c r="B123" s="4"/>
      <c r="C123" s="11" t="s">
        <v>456</v>
      </c>
      <c r="D123" s="115">
        <v>0</v>
      </c>
      <c r="E123" s="115">
        <v>0</v>
      </c>
      <c r="F123" s="115">
        <v>0</v>
      </c>
      <c r="G123" s="115">
        <v>0</v>
      </c>
      <c r="H123" s="4"/>
      <c r="I123" s="4"/>
      <c r="J123" s="4"/>
      <c r="K123" s="4"/>
    </row>
    <row r="124" spans="1:11" ht="14.1" customHeight="1">
      <c r="A124" s="4"/>
      <c r="B124" s="4"/>
      <c r="C124" s="11" t="s">
        <v>455</v>
      </c>
      <c r="D124" s="115">
        <v>0</v>
      </c>
      <c r="E124" s="115">
        <v>0</v>
      </c>
      <c r="F124" s="115">
        <v>0</v>
      </c>
      <c r="G124" s="115">
        <v>0</v>
      </c>
      <c r="H124" s="4"/>
      <c r="I124" s="4"/>
      <c r="J124" s="4"/>
      <c r="K124" s="4"/>
    </row>
    <row r="125" spans="1:11" ht="14.1" customHeight="1">
      <c r="A125" s="4"/>
      <c r="B125" s="4"/>
      <c r="C125" s="11" t="s">
        <v>460</v>
      </c>
      <c r="D125" s="115">
        <v>0</v>
      </c>
      <c r="E125" s="115">
        <v>0</v>
      </c>
      <c r="F125" s="115">
        <v>0</v>
      </c>
      <c r="G125" s="115">
        <v>0</v>
      </c>
      <c r="H125" s="4"/>
      <c r="I125" s="4"/>
      <c r="J125" s="4"/>
      <c r="K125" s="4"/>
    </row>
    <row r="126" spans="1:11" ht="14.1" customHeight="1">
      <c r="A126" s="4"/>
      <c r="B126" s="4"/>
      <c r="C126" s="11" t="s">
        <v>459</v>
      </c>
      <c r="D126" s="115">
        <v>0</v>
      </c>
      <c r="E126" s="115">
        <v>0</v>
      </c>
      <c r="F126" s="115">
        <v>0</v>
      </c>
      <c r="G126" s="115">
        <v>0</v>
      </c>
      <c r="H126" s="4"/>
      <c r="I126" s="4"/>
      <c r="J126" s="4"/>
      <c r="K126" s="4"/>
    </row>
    <row r="127" spans="1:11" ht="14.1" customHeight="1">
      <c r="A127" s="4"/>
      <c r="B127" s="4"/>
      <c r="C127" s="11" t="s">
        <v>458</v>
      </c>
      <c r="D127" s="115">
        <v>0</v>
      </c>
      <c r="E127" s="115">
        <v>0</v>
      </c>
      <c r="F127" s="115">
        <v>0</v>
      </c>
      <c r="G127" s="115">
        <v>0</v>
      </c>
      <c r="H127" s="4"/>
      <c r="I127" s="4"/>
      <c r="J127" s="4"/>
      <c r="K127" s="4"/>
    </row>
    <row r="128" spans="1:11" ht="14.1" customHeight="1">
      <c r="A128" s="4"/>
      <c r="B128" s="4"/>
      <c r="C128" s="11" t="s">
        <v>457</v>
      </c>
      <c r="D128" s="115">
        <v>0</v>
      </c>
      <c r="E128" s="115">
        <v>0</v>
      </c>
      <c r="F128" s="115">
        <v>0</v>
      </c>
      <c r="G128" s="115">
        <v>0</v>
      </c>
      <c r="H128" s="4"/>
      <c r="I128" s="4"/>
      <c r="J128" s="4"/>
      <c r="K128" s="4"/>
    </row>
    <row r="129" spans="1:11" ht="14.1" customHeight="1">
      <c r="A129" s="4"/>
      <c r="B129" s="4"/>
      <c r="C129" s="11" t="s">
        <v>456</v>
      </c>
      <c r="D129" s="115">
        <v>0</v>
      </c>
      <c r="E129" s="115">
        <v>0</v>
      </c>
      <c r="F129" s="115">
        <v>0</v>
      </c>
      <c r="G129" s="115">
        <v>0</v>
      </c>
      <c r="H129" s="4"/>
      <c r="I129" s="4"/>
      <c r="J129" s="4"/>
      <c r="K129" s="4"/>
    </row>
    <row r="130" spans="1:11" ht="14.1" customHeight="1">
      <c r="A130" s="4"/>
      <c r="B130" s="4"/>
      <c r="C130" s="11" t="s">
        <v>455</v>
      </c>
      <c r="D130" s="115">
        <v>0</v>
      </c>
      <c r="E130" s="115">
        <v>0</v>
      </c>
      <c r="F130" s="115">
        <v>0</v>
      </c>
      <c r="G130" s="115">
        <v>0</v>
      </c>
      <c r="H130" s="4"/>
      <c r="I130" s="4"/>
      <c r="J130" s="4"/>
      <c r="K130" s="4"/>
    </row>
    <row r="131" spans="1:11" ht="14.1" customHeight="1">
      <c r="A131" s="4"/>
      <c r="B131" s="4"/>
      <c r="C131" s="11" t="s">
        <v>454</v>
      </c>
      <c r="D131" s="115">
        <v>0</v>
      </c>
      <c r="E131" s="115">
        <v>0</v>
      </c>
      <c r="F131" s="115">
        <v>0</v>
      </c>
      <c r="G131" s="115">
        <v>0</v>
      </c>
      <c r="H131" s="4"/>
      <c r="I131" s="4"/>
      <c r="J131" s="4"/>
      <c r="K131" s="4"/>
    </row>
    <row r="132" spans="1:11" ht="14.1" customHeight="1">
      <c r="A132" s="4"/>
      <c r="B132" s="4"/>
      <c r="C132" s="11" t="s">
        <v>453</v>
      </c>
      <c r="D132" s="115">
        <v>0</v>
      </c>
      <c r="E132" s="115">
        <v>0</v>
      </c>
      <c r="F132" s="115">
        <v>0</v>
      </c>
      <c r="G132" s="115">
        <v>0</v>
      </c>
      <c r="H132" s="4"/>
      <c r="I132" s="4"/>
      <c r="J132" s="4"/>
      <c r="K132" s="4"/>
    </row>
    <row r="133" spans="1:11" ht="14.1" customHeight="1">
      <c r="A133" s="4"/>
      <c r="B133" s="4"/>
      <c r="C133" s="10" t="s">
        <v>165</v>
      </c>
      <c r="D133" s="115">
        <v>0</v>
      </c>
      <c r="E133" s="115">
        <v>10000000</v>
      </c>
      <c r="F133" s="115">
        <v>10000000</v>
      </c>
      <c r="G133" s="115">
        <v>42300000</v>
      </c>
      <c r="H133" s="4"/>
      <c r="I133" s="4"/>
      <c r="J133" s="4"/>
      <c r="K133" s="4"/>
    </row>
    <row r="134" spans="1:11" ht="14.1" customHeight="1">
      <c r="A134" s="4"/>
      <c r="B134" s="4"/>
      <c r="C134" s="14" t="s">
        <v>484</v>
      </c>
      <c r="D134" s="825" t="s">
        <v>1494</v>
      </c>
      <c r="E134" s="826"/>
      <c r="F134" s="826"/>
      <c r="G134" s="826"/>
      <c r="H134" s="4"/>
      <c r="I134" s="4"/>
      <c r="J134" s="4"/>
      <c r="K134" s="4"/>
    </row>
    <row r="135" spans="1:11" ht="14.1" customHeight="1">
      <c r="A135" s="4"/>
      <c r="B135" s="4"/>
      <c r="C135" s="122" t="s">
        <v>482</v>
      </c>
      <c r="D135" s="821" t="s">
        <v>213</v>
      </c>
      <c r="E135" s="822"/>
      <c r="F135" s="822"/>
      <c r="G135" s="822"/>
      <c r="H135" s="4"/>
      <c r="I135" s="4"/>
      <c r="J135" s="4"/>
      <c r="K135" s="4"/>
    </row>
    <row r="136" spans="1:11" ht="14.1" customHeight="1">
      <c r="A136" s="4"/>
      <c r="B136" s="4"/>
      <c r="C136" s="122" t="s">
        <v>15</v>
      </c>
      <c r="D136" s="821" t="s">
        <v>46</v>
      </c>
      <c r="E136" s="822"/>
      <c r="F136" s="822"/>
      <c r="G136" s="822"/>
      <c r="H136" s="4"/>
      <c r="I136" s="4"/>
      <c r="J136" s="4"/>
      <c r="K136" s="4"/>
    </row>
    <row r="137" spans="1:11" ht="15" customHeight="1">
      <c r="A137" s="4"/>
      <c r="B137" s="4"/>
      <c r="C137" s="13"/>
      <c r="D137" s="116">
        <v>2021</v>
      </c>
      <c r="E137" s="116">
        <v>2022</v>
      </c>
      <c r="F137" s="116">
        <v>2023</v>
      </c>
      <c r="G137" s="116">
        <v>2024</v>
      </c>
      <c r="H137" s="4"/>
      <c r="I137" s="4"/>
      <c r="J137" s="4"/>
      <c r="K137" s="4"/>
    </row>
    <row r="138" spans="1:11" ht="15" customHeight="1">
      <c r="A138" s="4"/>
      <c r="B138" s="4"/>
      <c r="C138" s="12"/>
      <c r="D138" s="117" t="s">
        <v>7</v>
      </c>
      <c r="E138" s="117" t="s">
        <v>8</v>
      </c>
      <c r="F138" s="117" t="s">
        <v>8</v>
      </c>
      <c r="G138" s="117" t="s">
        <v>8</v>
      </c>
      <c r="H138" s="4"/>
      <c r="I138" s="4"/>
      <c r="J138" s="4"/>
      <c r="K138" s="4"/>
    </row>
    <row r="139" spans="1:11" ht="14.1" customHeight="1">
      <c r="A139" s="4"/>
      <c r="B139" s="4"/>
      <c r="C139" s="7" t="s">
        <v>16</v>
      </c>
      <c r="D139" s="114" t="s">
        <v>474</v>
      </c>
      <c r="E139" s="114" t="s">
        <v>615</v>
      </c>
      <c r="F139" s="114" t="s">
        <v>505</v>
      </c>
      <c r="G139" s="114" t="s">
        <v>601</v>
      </c>
      <c r="H139" s="4"/>
      <c r="I139" s="4"/>
      <c r="J139" s="4"/>
      <c r="K139" s="4"/>
    </row>
    <row r="140" spans="1:11" ht="14.1" customHeight="1">
      <c r="A140" s="4"/>
      <c r="B140" s="4"/>
      <c r="C140" s="7" t="s">
        <v>680</v>
      </c>
      <c r="D140" s="114" t="s">
        <v>474</v>
      </c>
      <c r="E140" s="114" t="s">
        <v>1493</v>
      </c>
      <c r="F140" s="114" t="s">
        <v>1211</v>
      </c>
      <c r="G140" s="114" t="s">
        <v>1211</v>
      </c>
      <c r="H140" s="4"/>
      <c r="I140" s="4"/>
      <c r="J140" s="4"/>
      <c r="K140" s="4"/>
    </row>
    <row r="141" spans="1:11" ht="14.1" customHeight="1">
      <c r="A141" s="4"/>
      <c r="B141" s="4"/>
      <c r="C141" s="7" t="s">
        <v>676</v>
      </c>
      <c r="D141" s="114" t="s">
        <v>474</v>
      </c>
      <c r="E141" s="114" t="s">
        <v>1492</v>
      </c>
      <c r="F141" s="114" t="s">
        <v>1491</v>
      </c>
      <c r="G141" s="114" t="s">
        <v>600</v>
      </c>
      <c r="H141" s="4"/>
      <c r="I141" s="4"/>
      <c r="J141" s="4"/>
      <c r="K141" s="4"/>
    </row>
    <row r="142" spans="1:11" ht="14.1" customHeight="1">
      <c r="A142" s="4"/>
      <c r="B142" s="4"/>
      <c r="C142" s="7" t="s">
        <v>477</v>
      </c>
      <c r="D142" s="114" t="s">
        <v>450</v>
      </c>
      <c r="E142" s="114" t="s">
        <v>450</v>
      </c>
      <c r="F142" s="114" t="s">
        <v>1116</v>
      </c>
      <c r="G142" s="114" t="s">
        <v>1466</v>
      </c>
      <c r="H142" s="4"/>
      <c r="I142" s="4"/>
      <c r="J142" s="4"/>
      <c r="K142" s="4"/>
    </row>
    <row r="143" spans="1:11" ht="14.1" customHeight="1">
      <c r="A143" s="4"/>
      <c r="B143" s="4"/>
      <c r="C143" s="7" t="s">
        <v>476</v>
      </c>
      <c r="D143" s="114" t="s">
        <v>450</v>
      </c>
      <c r="E143" s="114" t="s">
        <v>450</v>
      </c>
      <c r="F143" s="114" t="s">
        <v>1490</v>
      </c>
      <c r="G143" s="114" t="s">
        <v>474</v>
      </c>
      <c r="H143" s="4"/>
      <c r="I143" s="4"/>
      <c r="J143" s="4"/>
      <c r="K143" s="4"/>
    </row>
    <row r="144" spans="1:11" ht="14.1" customHeight="1">
      <c r="A144" s="4"/>
      <c r="B144" s="4"/>
      <c r="C144" s="7" t="s">
        <v>22</v>
      </c>
      <c r="D144" s="114" t="s">
        <v>450</v>
      </c>
      <c r="E144" s="114" t="s">
        <v>450</v>
      </c>
      <c r="F144" s="114" t="s">
        <v>1489</v>
      </c>
      <c r="G144" s="114" t="s">
        <v>496</v>
      </c>
      <c r="H144" s="4"/>
      <c r="I144" s="4"/>
      <c r="J144" s="4"/>
      <c r="K144" s="4"/>
    </row>
    <row r="145" spans="1:11" ht="14.1" customHeight="1">
      <c r="A145" s="4"/>
      <c r="B145" s="4"/>
      <c r="C145" s="823" t="s">
        <v>473</v>
      </c>
      <c r="D145" s="824"/>
      <c r="E145" s="824"/>
      <c r="F145" s="824"/>
      <c r="G145" s="824"/>
      <c r="H145" s="4"/>
      <c r="I145" s="4"/>
      <c r="J145" s="4"/>
      <c r="K145" s="4"/>
    </row>
    <row r="146" spans="1:11" ht="14.1" customHeight="1">
      <c r="A146" s="4"/>
      <c r="B146" s="4"/>
      <c r="C146" s="13"/>
      <c r="D146" s="116">
        <v>2021</v>
      </c>
      <c r="E146" s="116">
        <v>2022</v>
      </c>
      <c r="F146" s="116">
        <v>2023</v>
      </c>
      <c r="G146" s="116">
        <v>2024</v>
      </c>
      <c r="H146" s="4"/>
      <c r="I146" s="4"/>
      <c r="J146" s="4"/>
      <c r="K146" s="4"/>
    </row>
    <row r="147" spans="1:11" ht="14.1" customHeight="1">
      <c r="A147" s="4"/>
      <c r="B147" s="4"/>
      <c r="C147" s="12"/>
      <c r="D147" s="117" t="s">
        <v>7</v>
      </c>
      <c r="E147" s="117" t="s">
        <v>8</v>
      </c>
      <c r="F147" s="117" t="s">
        <v>8</v>
      </c>
      <c r="G147" s="117" t="s">
        <v>8</v>
      </c>
      <c r="H147" s="4"/>
      <c r="I147" s="4"/>
      <c r="J147" s="4"/>
      <c r="K147" s="4"/>
    </row>
    <row r="148" spans="1:11" ht="14.1" customHeight="1">
      <c r="A148" s="4"/>
      <c r="B148" s="4"/>
      <c r="C148" s="11" t="s">
        <v>470</v>
      </c>
      <c r="D148" s="115">
        <v>0</v>
      </c>
      <c r="E148" s="115">
        <v>0</v>
      </c>
      <c r="F148" s="115">
        <v>0</v>
      </c>
      <c r="G148" s="115">
        <v>0</v>
      </c>
      <c r="H148" s="4"/>
      <c r="I148" s="4"/>
      <c r="J148" s="4"/>
      <c r="K148" s="4"/>
    </row>
    <row r="149" spans="1:11" ht="14.1" customHeight="1">
      <c r="A149" s="4"/>
      <c r="B149" s="4"/>
      <c r="C149" s="11" t="s">
        <v>459</v>
      </c>
      <c r="D149" s="115">
        <v>0</v>
      </c>
      <c r="E149" s="115">
        <v>0</v>
      </c>
      <c r="F149" s="115">
        <v>0</v>
      </c>
      <c r="G149" s="115">
        <v>0</v>
      </c>
      <c r="H149" s="4"/>
      <c r="I149" s="4"/>
      <c r="J149" s="4"/>
      <c r="K149" s="4"/>
    </row>
    <row r="150" spans="1:11" ht="14.1" customHeight="1">
      <c r="A150" s="4"/>
      <c r="B150" s="4"/>
      <c r="C150" s="11" t="s">
        <v>463</v>
      </c>
      <c r="D150" s="115">
        <v>0</v>
      </c>
      <c r="E150" s="115">
        <v>0</v>
      </c>
      <c r="F150" s="115">
        <v>0</v>
      </c>
      <c r="G150" s="115">
        <v>0</v>
      </c>
      <c r="H150" s="4"/>
      <c r="I150" s="4"/>
      <c r="J150" s="4"/>
      <c r="K150" s="4"/>
    </row>
    <row r="151" spans="1:11" ht="14.1" customHeight="1">
      <c r="A151" s="4"/>
      <c r="B151" s="4"/>
      <c r="C151" s="11" t="s">
        <v>469</v>
      </c>
      <c r="D151" s="115">
        <v>0</v>
      </c>
      <c r="E151" s="115">
        <v>0</v>
      </c>
      <c r="F151" s="115">
        <v>0</v>
      </c>
      <c r="G151" s="115">
        <v>0</v>
      </c>
      <c r="H151" s="4"/>
      <c r="I151" s="4"/>
      <c r="J151" s="4"/>
      <c r="K151" s="4"/>
    </row>
    <row r="152" spans="1:11" ht="14.1" customHeight="1">
      <c r="A152" s="4"/>
      <c r="B152" s="4"/>
      <c r="C152" s="11" t="s">
        <v>459</v>
      </c>
      <c r="D152" s="115">
        <v>0</v>
      </c>
      <c r="E152" s="115">
        <v>0</v>
      </c>
      <c r="F152" s="115">
        <v>0</v>
      </c>
      <c r="G152" s="115">
        <v>0</v>
      </c>
      <c r="H152" s="4"/>
      <c r="I152" s="4"/>
      <c r="J152" s="4"/>
      <c r="K152" s="4"/>
    </row>
    <row r="153" spans="1:11" ht="14.1" customHeight="1">
      <c r="A153" s="4"/>
      <c r="B153" s="4"/>
      <c r="C153" s="11" t="s">
        <v>463</v>
      </c>
      <c r="D153" s="115">
        <v>0</v>
      </c>
      <c r="E153" s="115">
        <v>0</v>
      </c>
      <c r="F153" s="115">
        <v>0</v>
      </c>
      <c r="G153" s="115">
        <v>0</v>
      </c>
      <c r="H153" s="4"/>
      <c r="I153" s="4"/>
      <c r="J153" s="4"/>
      <c r="K153" s="4"/>
    </row>
    <row r="154" spans="1:11" ht="14.1" customHeight="1">
      <c r="A154" s="4"/>
      <c r="B154" s="4"/>
      <c r="C154" s="11" t="s">
        <v>468</v>
      </c>
      <c r="D154" s="115">
        <v>0</v>
      </c>
      <c r="E154" s="115">
        <v>0</v>
      </c>
      <c r="F154" s="115">
        <v>0</v>
      </c>
      <c r="G154" s="115">
        <v>0</v>
      </c>
      <c r="H154" s="4"/>
      <c r="I154" s="4"/>
      <c r="J154" s="4"/>
      <c r="K154" s="4"/>
    </row>
    <row r="155" spans="1:11" ht="14.1" customHeight="1">
      <c r="A155" s="4"/>
      <c r="B155" s="4"/>
      <c r="C155" s="11" t="s">
        <v>459</v>
      </c>
      <c r="D155" s="115">
        <v>0</v>
      </c>
      <c r="E155" s="115">
        <v>0</v>
      </c>
      <c r="F155" s="115">
        <v>0</v>
      </c>
      <c r="G155" s="115">
        <v>0</v>
      </c>
      <c r="H155" s="4"/>
      <c r="I155" s="4"/>
      <c r="J155" s="4"/>
      <c r="K155" s="4"/>
    </row>
    <row r="156" spans="1:11" ht="14.1" customHeight="1">
      <c r="A156" s="4"/>
      <c r="B156" s="4"/>
      <c r="C156" s="11" t="s">
        <v>463</v>
      </c>
      <c r="D156" s="115">
        <v>0</v>
      </c>
      <c r="E156" s="115">
        <v>0</v>
      </c>
      <c r="F156" s="115">
        <v>0</v>
      </c>
      <c r="G156" s="115">
        <v>0</v>
      </c>
      <c r="H156" s="4"/>
      <c r="I156" s="4"/>
      <c r="J156" s="4"/>
      <c r="K156" s="4"/>
    </row>
    <row r="157" spans="1:11" ht="14.1" customHeight="1">
      <c r="A157" s="4"/>
      <c r="B157" s="4"/>
      <c r="C157" s="11" t="s">
        <v>467</v>
      </c>
      <c r="D157" s="115">
        <v>0</v>
      </c>
      <c r="E157" s="115">
        <v>0</v>
      </c>
      <c r="F157" s="115">
        <v>0</v>
      </c>
      <c r="G157" s="115">
        <v>0</v>
      </c>
      <c r="H157" s="4"/>
      <c r="I157" s="4"/>
      <c r="J157" s="4"/>
      <c r="K157" s="4"/>
    </row>
    <row r="158" spans="1:11" ht="14.1" customHeight="1">
      <c r="A158" s="4"/>
      <c r="B158" s="4"/>
      <c r="C158" s="11" t="s">
        <v>459</v>
      </c>
      <c r="D158" s="115">
        <v>0</v>
      </c>
      <c r="E158" s="115">
        <v>0</v>
      </c>
      <c r="F158" s="115">
        <v>0</v>
      </c>
      <c r="G158" s="115">
        <v>0</v>
      </c>
      <c r="H158" s="4"/>
      <c r="I158" s="4"/>
      <c r="J158" s="4"/>
      <c r="K158" s="4"/>
    </row>
    <row r="159" spans="1:11" ht="14.1" customHeight="1">
      <c r="A159" s="4"/>
      <c r="B159" s="4"/>
      <c r="C159" s="11" t="s">
        <v>463</v>
      </c>
      <c r="D159" s="115">
        <v>0</v>
      </c>
      <c r="E159" s="115">
        <v>0</v>
      </c>
      <c r="F159" s="115">
        <v>0</v>
      </c>
      <c r="G159" s="115">
        <v>0</v>
      </c>
      <c r="H159" s="4"/>
      <c r="I159" s="4"/>
      <c r="J159" s="4"/>
      <c r="K159" s="4"/>
    </row>
    <row r="160" spans="1:11" ht="14.1" customHeight="1">
      <c r="A160" s="4"/>
      <c r="B160" s="4"/>
      <c r="C160" s="11" t="s">
        <v>472</v>
      </c>
      <c r="D160" s="115">
        <v>0</v>
      </c>
      <c r="E160" s="115">
        <v>0</v>
      </c>
      <c r="F160" s="115">
        <v>0</v>
      </c>
      <c r="G160" s="115">
        <v>0</v>
      </c>
      <c r="H160" s="4"/>
      <c r="I160" s="4"/>
      <c r="J160" s="4"/>
      <c r="K160" s="4"/>
    </row>
    <row r="161" spans="1:11" ht="14.1" customHeight="1">
      <c r="A161" s="4"/>
      <c r="B161" s="4"/>
      <c r="C161" s="11" t="s">
        <v>459</v>
      </c>
      <c r="D161" s="115">
        <v>0</v>
      </c>
      <c r="E161" s="115">
        <v>0</v>
      </c>
      <c r="F161" s="115">
        <v>0</v>
      </c>
      <c r="G161" s="115">
        <v>0</v>
      </c>
      <c r="H161" s="4"/>
      <c r="I161" s="4"/>
      <c r="J161" s="4"/>
      <c r="K161" s="4"/>
    </row>
    <row r="162" spans="1:11" ht="14.1" customHeight="1">
      <c r="A162" s="4"/>
      <c r="B162" s="4"/>
      <c r="C162" s="11" t="s">
        <v>463</v>
      </c>
      <c r="D162" s="115">
        <v>0</v>
      </c>
      <c r="E162" s="115">
        <v>0</v>
      </c>
      <c r="F162" s="115">
        <v>0</v>
      </c>
      <c r="G162" s="115">
        <v>0</v>
      </c>
      <c r="H162" s="4"/>
      <c r="I162" s="4"/>
      <c r="J162" s="4"/>
      <c r="K162" s="4"/>
    </row>
    <row r="163" spans="1:11" ht="14.1" customHeight="1">
      <c r="A163" s="4"/>
      <c r="B163" s="4"/>
      <c r="C163" s="11" t="s">
        <v>465</v>
      </c>
      <c r="D163" s="115">
        <v>0</v>
      </c>
      <c r="E163" s="115">
        <v>0</v>
      </c>
      <c r="F163" s="115">
        <v>0</v>
      </c>
      <c r="G163" s="115">
        <v>0</v>
      </c>
      <c r="H163" s="4"/>
      <c r="I163" s="4"/>
      <c r="J163" s="4"/>
      <c r="K163" s="4"/>
    </row>
    <row r="164" spans="1:11" ht="14.1" customHeight="1">
      <c r="A164" s="4"/>
      <c r="B164" s="4"/>
      <c r="C164" s="11" t="s">
        <v>459</v>
      </c>
      <c r="D164" s="115">
        <v>0</v>
      </c>
      <c r="E164" s="115">
        <v>0</v>
      </c>
      <c r="F164" s="115">
        <v>0</v>
      </c>
      <c r="G164" s="115">
        <v>0</v>
      </c>
      <c r="H164" s="4"/>
      <c r="I164" s="4"/>
      <c r="J164" s="4"/>
      <c r="K164" s="4"/>
    </row>
    <row r="165" spans="1:11" ht="14.1" customHeight="1">
      <c r="A165" s="4"/>
      <c r="B165" s="4"/>
      <c r="C165" s="11" t="s">
        <v>463</v>
      </c>
      <c r="D165" s="115">
        <v>0</v>
      </c>
      <c r="E165" s="115">
        <v>0</v>
      </c>
      <c r="F165" s="115">
        <v>0</v>
      </c>
      <c r="G165" s="115">
        <v>0</v>
      </c>
      <c r="H165" s="4"/>
      <c r="I165" s="4"/>
      <c r="J165" s="4"/>
      <c r="K165" s="4"/>
    </row>
    <row r="166" spans="1:11" ht="14.1" customHeight="1">
      <c r="A166" s="4"/>
      <c r="B166" s="4"/>
      <c r="C166" s="11" t="s">
        <v>464</v>
      </c>
      <c r="D166" s="115">
        <v>0</v>
      </c>
      <c r="E166" s="115">
        <v>0</v>
      </c>
      <c r="F166" s="115">
        <v>0</v>
      </c>
      <c r="G166" s="115">
        <v>0</v>
      </c>
      <c r="H166" s="4"/>
      <c r="I166" s="4"/>
      <c r="J166" s="4"/>
      <c r="K166" s="4"/>
    </row>
    <row r="167" spans="1:11" ht="14.1" customHeight="1">
      <c r="A167" s="4"/>
      <c r="B167" s="4"/>
      <c r="C167" s="11" t="s">
        <v>459</v>
      </c>
      <c r="D167" s="115">
        <v>0</v>
      </c>
      <c r="E167" s="115">
        <v>0</v>
      </c>
      <c r="F167" s="115">
        <v>0</v>
      </c>
      <c r="G167" s="115">
        <v>0</v>
      </c>
      <c r="H167" s="4"/>
      <c r="I167" s="4"/>
      <c r="J167" s="4"/>
      <c r="K167" s="4"/>
    </row>
    <row r="168" spans="1:11" ht="14.1" customHeight="1">
      <c r="A168" s="4"/>
      <c r="B168" s="4"/>
      <c r="C168" s="11" t="s">
        <v>463</v>
      </c>
      <c r="D168" s="115">
        <v>0</v>
      </c>
      <c r="E168" s="115">
        <v>0</v>
      </c>
      <c r="F168" s="115">
        <v>0</v>
      </c>
      <c r="G168" s="115">
        <v>0</v>
      </c>
      <c r="H168" s="4"/>
      <c r="I168" s="4"/>
      <c r="J168" s="4"/>
      <c r="K168" s="4"/>
    </row>
    <row r="169" spans="1:11" ht="14.1" customHeight="1">
      <c r="A169" s="4"/>
      <c r="B169" s="4"/>
      <c r="C169" s="11" t="s">
        <v>462</v>
      </c>
      <c r="D169" s="115">
        <v>0</v>
      </c>
      <c r="E169" s="115">
        <v>0</v>
      </c>
      <c r="F169" s="115">
        <v>0</v>
      </c>
      <c r="G169" s="115">
        <v>0</v>
      </c>
      <c r="H169" s="4"/>
      <c r="I169" s="4"/>
      <c r="J169" s="4"/>
      <c r="K169" s="4"/>
    </row>
    <row r="170" spans="1:11" ht="14.1" customHeight="1">
      <c r="A170" s="4"/>
      <c r="B170" s="4"/>
      <c r="C170" s="11" t="s">
        <v>459</v>
      </c>
      <c r="D170" s="115">
        <v>0</v>
      </c>
      <c r="E170" s="115">
        <v>0</v>
      </c>
      <c r="F170" s="115">
        <v>0</v>
      </c>
      <c r="G170" s="115">
        <v>0</v>
      </c>
      <c r="H170" s="4"/>
      <c r="I170" s="4"/>
      <c r="J170" s="4"/>
      <c r="K170" s="4"/>
    </row>
    <row r="171" spans="1:11" ht="14.1" customHeight="1">
      <c r="A171" s="4"/>
      <c r="B171" s="4"/>
      <c r="C171" s="11" t="s">
        <v>458</v>
      </c>
      <c r="D171" s="115">
        <v>0</v>
      </c>
      <c r="E171" s="115">
        <v>0</v>
      </c>
      <c r="F171" s="115">
        <v>0</v>
      </c>
      <c r="G171" s="115">
        <v>0</v>
      </c>
      <c r="H171" s="4"/>
      <c r="I171" s="4"/>
      <c r="J171" s="4"/>
      <c r="K171" s="4"/>
    </row>
    <row r="172" spans="1:11" ht="14.1" customHeight="1">
      <c r="A172" s="4"/>
      <c r="B172" s="4"/>
      <c r="C172" s="11" t="s">
        <v>457</v>
      </c>
      <c r="D172" s="115">
        <v>0</v>
      </c>
      <c r="E172" s="115">
        <v>0</v>
      </c>
      <c r="F172" s="115">
        <v>0</v>
      </c>
      <c r="G172" s="115">
        <v>0</v>
      </c>
      <c r="H172" s="4"/>
      <c r="I172" s="4"/>
      <c r="J172" s="4"/>
      <c r="K172" s="4"/>
    </row>
    <row r="173" spans="1:11" ht="14.1" customHeight="1">
      <c r="A173" s="4"/>
      <c r="B173" s="4"/>
      <c r="C173" s="11" t="s">
        <v>456</v>
      </c>
      <c r="D173" s="115">
        <v>0</v>
      </c>
      <c r="E173" s="115">
        <v>0</v>
      </c>
      <c r="F173" s="115">
        <v>0</v>
      </c>
      <c r="G173" s="115">
        <v>0</v>
      </c>
      <c r="H173" s="4"/>
      <c r="I173" s="4"/>
      <c r="J173" s="4"/>
      <c r="K173" s="4"/>
    </row>
    <row r="174" spans="1:11" ht="14.1" customHeight="1">
      <c r="A174" s="4"/>
      <c r="B174" s="4"/>
      <c r="C174" s="11" t="s">
        <v>455</v>
      </c>
      <c r="D174" s="115">
        <v>0</v>
      </c>
      <c r="E174" s="115">
        <v>0</v>
      </c>
      <c r="F174" s="115">
        <v>0</v>
      </c>
      <c r="G174" s="115">
        <v>0</v>
      </c>
      <c r="H174" s="4"/>
      <c r="I174" s="4"/>
      <c r="J174" s="4"/>
      <c r="K174" s="4"/>
    </row>
    <row r="175" spans="1:11" ht="14.1" customHeight="1">
      <c r="A175" s="4"/>
      <c r="B175" s="4"/>
      <c r="C175" s="11" t="s">
        <v>461</v>
      </c>
      <c r="D175" s="115">
        <v>0</v>
      </c>
      <c r="E175" s="115">
        <v>1160000</v>
      </c>
      <c r="F175" s="115">
        <v>960000</v>
      </c>
      <c r="G175" s="115">
        <v>960000</v>
      </c>
      <c r="H175" s="4"/>
      <c r="I175" s="4"/>
      <c r="J175" s="4"/>
      <c r="K175" s="4"/>
    </row>
    <row r="176" spans="1:11" ht="14.1" customHeight="1">
      <c r="A176" s="4"/>
      <c r="B176" s="4"/>
      <c r="C176" s="11" t="s">
        <v>459</v>
      </c>
      <c r="D176" s="115">
        <v>0</v>
      </c>
      <c r="E176" s="115">
        <v>1160000</v>
      </c>
      <c r="F176" s="115">
        <v>960000</v>
      </c>
      <c r="G176" s="115">
        <v>960000</v>
      </c>
      <c r="H176" s="4"/>
      <c r="I176" s="4"/>
      <c r="J176" s="4"/>
      <c r="K176" s="4"/>
    </row>
    <row r="177" spans="1:11" ht="14.1" customHeight="1">
      <c r="A177" s="4"/>
      <c r="B177" s="4"/>
      <c r="C177" s="11" t="s">
        <v>458</v>
      </c>
      <c r="D177" s="115">
        <v>0</v>
      </c>
      <c r="E177" s="115">
        <v>0</v>
      </c>
      <c r="F177" s="115">
        <v>0</v>
      </c>
      <c r="G177" s="115">
        <v>0</v>
      </c>
      <c r="H177" s="4"/>
      <c r="I177" s="4"/>
      <c r="J177" s="4"/>
      <c r="K177" s="4"/>
    </row>
    <row r="178" spans="1:11" ht="14.1" customHeight="1">
      <c r="A178" s="4"/>
      <c r="B178" s="4"/>
      <c r="C178" s="11" t="s">
        <v>457</v>
      </c>
      <c r="D178" s="115">
        <v>0</v>
      </c>
      <c r="E178" s="115">
        <v>0</v>
      </c>
      <c r="F178" s="115">
        <v>0</v>
      </c>
      <c r="G178" s="115">
        <v>0</v>
      </c>
      <c r="H178" s="4"/>
      <c r="I178" s="4"/>
      <c r="J178" s="4"/>
      <c r="K178" s="4"/>
    </row>
    <row r="179" spans="1:11" ht="14.1" customHeight="1">
      <c r="A179" s="4"/>
      <c r="B179" s="4"/>
      <c r="C179" s="11" t="s">
        <v>456</v>
      </c>
      <c r="D179" s="115">
        <v>0</v>
      </c>
      <c r="E179" s="115">
        <v>0</v>
      </c>
      <c r="F179" s="115">
        <v>0</v>
      </c>
      <c r="G179" s="115">
        <v>0</v>
      </c>
      <c r="H179" s="4"/>
      <c r="I179" s="4"/>
      <c r="J179" s="4"/>
      <c r="K179" s="4"/>
    </row>
    <row r="180" spans="1:11" ht="14.1" customHeight="1">
      <c r="A180" s="4"/>
      <c r="B180" s="4"/>
      <c r="C180" s="11" t="s">
        <v>455</v>
      </c>
      <c r="D180" s="115">
        <v>0</v>
      </c>
      <c r="E180" s="115">
        <v>0</v>
      </c>
      <c r="F180" s="115">
        <v>0</v>
      </c>
      <c r="G180" s="115">
        <v>0</v>
      </c>
      <c r="H180" s="4"/>
      <c r="I180" s="4"/>
      <c r="J180" s="4"/>
      <c r="K180" s="4"/>
    </row>
    <row r="181" spans="1:11" ht="14.1" customHeight="1">
      <c r="A181" s="4"/>
      <c r="B181" s="4"/>
      <c r="C181" s="11" t="s">
        <v>460</v>
      </c>
      <c r="D181" s="115">
        <v>0</v>
      </c>
      <c r="E181" s="115">
        <v>0</v>
      </c>
      <c r="F181" s="115">
        <v>0</v>
      </c>
      <c r="G181" s="115">
        <v>0</v>
      </c>
      <c r="H181" s="4"/>
      <c r="I181" s="4"/>
      <c r="J181" s="4"/>
      <c r="K181" s="4"/>
    </row>
    <row r="182" spans="1:11" ht="14.1" customHeight="1">
      <c r="A182" s="4"/>
      <c r="B182" s="4"/>
      <c r="C182" s="11" t="s">
        <v>459</v>
      </c>
      <c r="D182" s="115">
        <v>0</v>
      </c>
      <c r="E182" s="115">
        <v>0</v>
      </c>
      <c r="F182" s="115">
        <v>0</v>
      </c>
      <c r="G182" s="115">
        <v>0</v>
      </c>
      <c r="H182" s="4"/>
      <c r="I182" s="4"/>
      <c r="J182" s="4"/>
      <c r="K182" s="4"/>
    </row>
    <row r="183" spans="1:11" ht="14.1" customHeight="1">
      <c r="A183" s="4"/>
      <c r="B183" s="4"/>
      <c r="C183" s="11" t="s">
        <v>458</v>
      </c>
      <c r="D183" s="115">
        <v>0</v>
      </c>
      <c r="E183" s="115">
        <v>0</v>
      </c>
      <c r="F183" s="115">
        <v>0</v>
      </c>
      <c r="G183" s="115">
        <v>0</v>
      </c>
      <c r="H183" s="4"/>
      <c r="I183" s="4"/>
      <c r="J183" s="4"/>
      <c r="K183" s="4"/>
    </row>
    <row r="184" spans="1:11" ht="14.1" customHeight="1">
      <c r="A184" s="4"/>
      <c r="B184" s="4"/>
      <c r="C184" s="11" t="s">
        <v>457</v>
      </c>
      <c r="D184" s="115">
        <v>0</v>
      </c>
      <c r="E184" s="115">
        <v>0</v>
      </c>
      <c r="F184" s="115">
        <v>0</v>
      </c>
      <c r="G184" s="115">
        <v>0</v>
      </c>
      <c r="H184" s="4"/>
      <c r="I184" s="4"/>
      <c r="J184" s="4"/>
      <c r="K184" s="4"/>
    </row>
    <row r="185" spans="1:11" ht="14.1" customHeight="1">
      <c r="A185" s="4"/>
      <c r="B185" s="4"/>
      <c r="C185" s="11" t="s">
        <v>456</v>
      </c>
      <c r="D185" s="115">
        <v>0</v>
      </c>
      <c r="E185" s="115">
        <v>0</v>
      </c>
      <c r="F185" s="115">
        <v>0</v>
      </c>
      <c r="G185" s="115">
        <v>0</v>
      </c>
      <c r="H185" s="4"/>
      <c r="I185" s="4"/>
      <c r="J185" s="4"/>
      <c r="K185" s="4"/>
    </row>
    <row r="186" spans="1:11" ht="14.1" customHeight="1">
      <c r="A186" s="4"/>
      <c r="B186" s="4"/>
      <c r="C186" s="11" t="s">
        <v>455</v>
      </c>
      <c r="D186" s="115">
        <v>0</v>
      </c>
      <c r="E186" s="115">
        <v>0</v>
      </c>
      <c r="F186" s="115">
        <v>0</v>
      </c>
      <c r="G186" s="115">
        <v>0</v>
      </c>
      <c r="H186" s="4"/>
      <c r="I186" s="4"/>
      <c r="J186" s="4"/>
      <c r="K186" s="4"/>
    </row>
    <row r="187" spans="1:11" ht="14.1" customHeight="1">
      <c r="A187" s="4"/>
      <c r="B187" s="4"/>
      <c r="C187" s="11" t="s">
        <v>454</v>
      </c>
      <c r="D187" s="115">
        <v>0</v>
      </c>
      <c r="E187" s="115">
        <v>0</v>
      </c>
      <c r="F187" s="115">
        <v>0</v>
      </c>
      <c r="G187" s="115">
        <v>0</v>
      </c>
      <c r="H187" s="4"/>
      <c r="I187" s="4"/>
      <c r="J187" s="4"/>
      <c r="K187" s="4"/>
    </row>
    <row r="188" spans="1:11" ht="14.1" customHeight="1">
      <c r="A188" s="4"/>
      <c r="B188" s="4"/>
      <c r="C188" s="11" t="s">
        <v>453</v>
      </c>
      <c r="D188" s="115">
        <v>0</v>
      </c>
      <c r="E188" s="115">
        <v>0</v>
      </c>
      <c r="F188" s="115">
        <v>0</v>
      </c>
      <c r="G188" s="115">
        <v>0</v>
      </c>
      <c r="H188" s="4"/>
      <c r="I188" s="4"/>
      <c r="J188" s="4"/>
      <c r="K188" s="4"/>
    </row>
    <row r="189" spans="1:11" ht="14.1" customHeight="1">
      <c r="A189" s="4"/>
      <c r="B189" s="4"/>
      <c r="C189" s="10" t="s">
        <v>165</v>
      </c>
      <c r="D189" s="115">
        <v>0</v>
      </c>
      <c r="E189" s="115">
        <v>1160000</v>
      </c>
      <c r="F189" s="115">
        <v>960000</v>
      </c>
      <c r="G189" s="115">
        <v>960000</v>
      </c>
      <c r="H189" s="4"/>
      <c r="I189" s="4"/>
      <c r="J189" s="4"/>
      <c r="K189" s="4"/>
    </row>
    <row r="190" spans="1:11" ht="14.1" customHeight="1">
      <c r="A190" s="4"/>
      <c r="B190" s="4"/>
      <c r="C190" s="14" t="s">
        <v>484</v>
      </c>
      <c r="D190" s="825" t="s">
        <v>1488</v>
      </c>
      <c r="E190" s="826"/>
      <c r="F190" s="826"/>
      <c r="G190" s="826"/>
      <c r="H190" s="4"/>
      <c r="I190" s="4"/>
      <c r="J190" s="4"/>
      <c r="K190" s="4"/>
    </row>
    <row r="191" spans="1:11" ht="14.1" customHeight="1">
      <c r="A191" s="4"/>
      <c r="B191" s="4"/>
      <c r="C191" s="122" t="s">
        <v>482</v>
      </c>
      <c r="D191" s="821" t="s">
        <v>215</v>
      </c>
      <c r="E191" s="822"/>
      <c r="F191" s="822"/>
      <c r="G191" s="822"/>
      <c r="H191" s="4"/>
      <c r="I191" s="4"/>
      <c r="J191" s="4"/>
      <c r="K191" s="4"/>
    </row>
    <row r="192" spans="1:11" ht="14.1" customHeight="1">
      <c r="A192" s="4"/>
      <c r="B192" s="4"/>
      <c r="C192" s="122" t="s">
        <v>15</v>
      </c>
      <c r="D192" s="821" t="s">
        <v>438</v>
      </c>
      <c r="E192" s="822"/>
      <c r="F192" s="822"/>
      <c r="G192" s="822"/>
      <c r="H192" s="4"/>
      <c r="I192" s="4"/>
      <c r="J192" s="4"/>
      <c r="K192" s="4"/>
    </row>
    <row r="193" spans="1:11" ht="15" customHeight="1">
      <c r="A193" s="4"/>
      <c r="B193" s="4"/>
      <c r="C193" s="13"/>
      <c r="D193" s="116">
        <v>2021</v>
      </c>
      <c r="E193" s="116">
        <v>2022</v>
      </c>
      <c r="F193" s="116">
        <v>2023</v>
      </c>
      <c r="G193" s="116">
        <v>2024</v>
      </c>
      <c r="H193" s="4"/>
      <c r="I193" s="4"/>
      <c r="J193" s="4"/>
      <c r="K193" s="4"/>
    </row>
    <row r="194" spans="1:11" ht="15" customHeight="1">
      <c r="A194" s="4"/>
      <c r="B194" s="4"/>
      <c r="C194" s="12"/>
      <c r="D194" s="117" t="s">
        <v>7</v>
      </c>
      <c r="E194" s="117" t="s">
        <v>8</v>
      </c>
      <c r="F194" s="117" t="s">
        <v>8</v>
      </c>
      <c r="G194" s="117" t="s">
        <v>8</v>
      </c>
      <c r="H194" s="4"/>
      <c r="I194" s="4"/>
      <c r="J194" s="4"/>
      <c r="K194" s="4"/>
    </row>
    <row r="195" spans="1:11" ht="14.1" customHeight="1">
      <c r="A195" s="4"/>
      <c r="B195" s="4"/>
      <c r="C195" s="7" t="s">
        <v>16</v>
      </c>
      <c r="D195" s="114" t="s">
        <v>474</v>
      </c>
      <c r="E195" s="114" t="s">
        <v>368</v>
      </c>
      <c r="F195" s="114" t="s">
        <v>508</v>
      </c>
      <c r="G195" s="114" t="s">
        <v>1231</v>
      </c>
      <c r="H195" s="4"/>
      <c r="I195" s="4"/>
      <c r="J195" s="4"/>
      <c r="K195" s="4"/>
    </row>
    <row r="196" spans="1:11" ht="14.1" customHeight="1">
      <c r="A196" s="4"/>
      <c r="B196" s="4"/>
      <c r="C196" s="7" t="s">
        <v>680</v>
      </c>
      <c r="D196" s="114" t="s">
        <v>1487</v>
      </c>
      <c r="E196" s="114" t="s">
        <v>2369</v>
      </c>
      <c r="F196" s="114" t="s">
        <v>1486</v>
      </c>
      <c r="G196" s="114" t="s">
        <v>1485</v>
      </c>
      <c r="H196" s="4"/>
      <c r="I196" s="4"/>
      <c r="J196" s="4"/>
      <c r="K196" s="4"/>
    </row>
    <row r="197" spans="1:11" ht="14.1" customHeight="1">
      <c r="A197" s="4"/>
      <c r="B197" s="4"/>
      <c r="C197" s="7" t="s">
        <v>676</v>
      </c>
      <c r="D197" s="114" t="s">
        <v>474</v>
      </c>
      <c r="E197" s="114" t="s">
        <v>2370</v>
      </c>
      <c r="F197" s="114" t="s">
        <v>1484</v>
      </c>
      <c r="G197" s="114" t="s">
        <v>1483</v>
      </c>
      <c r="H197" s="4"/>
      <c r="I197" s="4"/>
      <c r="J197" s="4"/>
      <c r="K197" s="4"/>
    </row>
    <row r="198" spans="1:11" ht="14.1" customHeight="1">
      <c r="A198" s="4"/>
      <c r="B198" s="4"/>
      <c r="C198" s="7" t="s">
        <v>477</v>
      </c>
      <c r="D198" s="114" t="s">
        <v>450</v>
      </c>
      <c r="E198" s="114" t="s">
        <v>450</v>
      </c>
      <c r="F198" s="114" t="s">
        <v>606</v>
      </c>
      <c r="G198" s="114" t="s">
        <v>1482</v>
      </c>
      <c r="H198" s="4"/>
      <c r="I198" s="4"/>
      <c r="J198" s="4"/>
      <c r="K198" s="4"/>
    </row>
    <row r="199" spans="1:11" ht="14.1" customHeight="1">
      <c r="A199" s="4"/>
      <c r="B199" s="4"/>
      <c r="C199" s="7" t="s">
        <v>476</v>
      </c>
      <c r="D199" s="114" t="s">
        <v>450</v>
      </c>
      <c r="E199" s="114" t="s">
        <v>2371</v>
      </c>
      <c r="F199" s="114" t="s">
        <v>2372</v>
      </c>
      <c r="G199" s="114" t="s">
        <v>1481</v>
      </c>
      <c r="H199" s="4"/>
      <c r="I199" s="4"/>
      <c r="J199" s="4"/>
      <c r="K199" s="4"/>
    </row>
    <row r="200" spans="1:11" ht="14.1" customHeight="1">
      <c r="A200" s="4"/>
      <c r="B200" s="4"/>
      <c r="C200" s="7" t="s">
        <v>22</v>
      </c>
      <c r="D200" s="114" t="s">
        <v>450</v>
      </c>
      <c r="E200" s="114" t="s">
        <v>450</v>
      </c>
      <c r="F200" s="114" t="s">
        <v>2373</v>
      </c>
      <c r="G200" s="114" t="s">
        <v>1480</v>
      </c>
      <c r="H200" s="4"/>
      <c r="I200" s="4"/>
      <c r="J200" s="4"/>
      <c r="K200" s="4"/>
    </row>
    <row r="201" spans="1:11" ht="14.1" customHeight="1">
      <c r="A201" s="4"/>
      <c r="B201" s="4"/>
      <c r="C201" s="823" t="s">
        <v>473</v>
      </c>
      <c r="D201" s="824"/>
      <c r="E201" s="824"/>
      <c r="F201" s="824"/>
      <c r="G201" s="824"/>
      <c r="H201" s="4"/>
      <c r="I201" s="4"/>
      <c r="J201" s="4"/>
      <c r="K201" s="4"/>
    </row>
    <row r="202" spans="1:11" ht="14.1" customHeight="1">
      <c r="A202" s="4"/>
      <c r="B202" s="4"/>
      <c r="C202" s="13"/>
      <c r="D202" s="116">
        <v>2021</v>
      </c>
      <c r="E202" s="116">
        <v>2022</v>
      </c>
      <c r="F202" s="116">
        <v>2023</v>
      </c>
      <c r="G202" s="116">
        <v>2024</v>
      </c>
      <c r="H202" s="4"/>
      <c r="I202" s="4"/>
      <c r="J202" s="4"/>
      <c r="K202" s="4"/>
    </row>
    <row r="203" spans="1:11" ht="14.1" customHeight="1">
      <c r="A203" s="4"/>
      <c r="B203" s="4"/>
      <c r="C203" s="12"/>
      <c r="D203" s="117" t="s">
        <v>7</v>
      </c>
      <c r="E203" s="117" t="s">
        <v>8</v>
      </c>
      <c r="F203" s="117" t="s">
        <v>8</v>
      </c>
      <c r="G203" s="117" t="s">
        <v>8</v>
      </c>
      <c r="H203" s="4"/>
      <c r="I203" s="4"/>
      <c r="J203" s="4"/>
      <c r="K203" s="4"/>
    </row>
    <row r="204" spans="1:11" ht="14.1" customHeight="1">
      <c r="A204" s="4"/>
      <c r="B204" s="4"/>
      <c r="C204" s="11" t="s">
        <v>470</v>
      </c>
      <c r="D204" s="115">
        <v>0</v>
      </c>
      <c r="E204" s="115">
        <v>0</v>
      </c>
      <c r="F204" s="115">
        <v>0</v>
      </c>
      <c r="G204" s="115">
        <v>0</v>
      </c>
      <c r="H204" s="4"/>
      <c r="I204" s="4"/>
      <c r="J204" s="4"/>
      <c r="K204" s="4"/>
    </row>
    <row r="205" spans="1:11" ht="14.1" customHeight="1">
      <c r="A205" s="4"/>
      <c r="B205" s="4"/>
      <c r="C205" s="11" t="s">
        <v>459</v>
      </c>
      <c r="D205" s="115">
        <v>0</v>
      </c>
      <c r="E205" s="115">
        <v>0</v>
      </c>
      <c r="F205" s="115">
        <v>0</v>
      </c>
      <c r="G205" s="115">
        <v>0</v>
      </c>
      <c r="H205" s="4"/>
      <c r="I205" s="4"/>
      <c r="J205" s="4"/>
      <c r="K205" s="4"/>
    </row>
    <row r="206" spans="1:11" ht="14.1" customHeight="1">
      <c r="A206" s="4"/>
      <c r="B206" s="4"/>
      <c r="C206" s="11" t="s">
        <v>463</v>
      </c>
      <c r="D206" s="115">
        <v>0</v>
      </c>
      <c r="E206" s="115">
        <v>0</v>
      </c>
      <c r="F206" s="115">
        <v>0</v>
      </c>
      <c r="G206" s="115">
        <v>0</v>
      </c>
      <c r="H206" s="4"/>
      <c r="I206" s="4"/>
      <c r="J206" s="4"/>
      <c r="K206" s="4"/>
    </row>
    <row r="207" spans="1:11" ht="14.1" customHeight="1">
      <c r="A207" s="4"/>
      <c r="B207" s="4"/>
      <c r="C207" s="11" t="s">
        <v>469</v>
      </c>
      <c r="D207" s="115">
        <v>0</v>
      </c>
      <c r="E207" s="115">
        <v>0</v>
      </c>
      <c r="F207" s="115">
        <v>0</v>
      </c>
      <c r="G207" s="115">
        <v>0</v>
      </c>
      <c r="H207" s="4"/>
      <c r="I207" s="4"/>
      <c r="J207" s="4"/>
      <c r="K207" s="4"/>
    </row>
    <row r="208" spans="1:11" ht="14.1" customHeight="1">
      <c r="A208" s="4"/>
      <c r="B208" s="4"/>
      <c r="C208" s="11" t="s">
        <v>459</v>
      </c>
      <c r="D208" s="115">
        <v>0</v>
      </c>
      <c r="E208" s="115">
        <v>0</v>
      </c>
      <c r="F208" s="115">
        <v>0</v>
      </c>
      <c r="G208" s="115">
        <v>0</v>
      </c>
      <c r="H208" s="4"/>
      <c r="I208" s="4"/>
      <c r="J208" s="4"/>
      <c r="K208" s="4"/>
    </row>
    <row r="209" spans="1:11" ht="14.1" customHeight="1">
      <c r="A209" s="4"/>
      <c r="B209" s="4"/>
      <c r="C209" s="11" t="s">
        <v>463</v>
      </c>
      <c r="D209" s="115">
        <v>0</v>
      </c>
      <c r="E209" s="115">
        <v>0</v>
      </c>
      <c r="F209" s="115">
        <v>0</v>
      </c>
      <c r="G209" s="115">
        <v>0</v>
      </c>
      <c r="H209" s="4"/>
      <c r="I209" s="4"/>
      <c r="J209" s="4"/>
      <c r="K209" s="4"/>
    </row>
    <row r="210" spans="1:11" ht="14.1" customHeight="1">
      <c r="A210" s="4"/>
      <c r="B210" s="4"/>
      <c r="C210" s="11" t="s">
        <v>468</v>
      </c>
      <c r="D210" s="115">
        <v>0</v>
      </c>
      <c r="E210" s="115">
        <v>0</v>
      </c>
      <c r="F210" s="115">
        <v>0</v>
      </c>
      <c r="G210" s="115">
        <v>0</v>
      </c>
      <c r="H210" s="4"/>
      <c r="I210" s="4"/>
      <c r="J210" s="4"/>
      <c r="K210" s="4"/>
    </row>
    <row r="211" spans="1:11" ht="14.1" customHeight="1">
      <c r="A211" s="4"/>
      <c r="B211" s="4"/>
      <c r="C211" s="11" t="s">
        <v>459</v>
      </c>
      <c r="D211" s="115">
        <v>0</v>
      </c>
      <c r="E211" s="115">
        <v>0</v>
      </c>
      <c r="F211" s="115">
        <v>0</v>
      </c>
      <c r="G211" s="115">
        <v>0</v>
      </c>
      <c r="H211" s="4"/>
      <c r="I211" s="4"/>
      <c r="J211" s="4"/>
      <c r="K211" s="4"/>
    </row>
    <row r="212" spans="1:11" ht="14.1" customHeight="1">
      <c r="A212" s="4"/>
      <c r="B212" s="4"/>
      <c r="C212" s="11" t="s">
        <v>463</v>
      </c>
      <c r="D212" s="115">
        <v>0</v>
      </c>
      <c r="E212" s="115">
        <v>0</v>
      </c>
      <c r="F212" s="115">
        <v>0</v>
      </c>
      <c r="G212" s="115">
        <v>0</v>
      </c>
      <c r="H212" s="4"/>
      <c r="I212" s="4"/>
      <c r="J212" s="4"/>
      <c r="K212" s="4"/>
    </row>
    <row r="213" spans="1:11" ht="14.1" customHeight="1">
      <c r="A213" s="4"/>
      <c r="B213" s="4"/>
      <c r="C213" s="11" t="s">
        <v>467</v>
      </c>
      <c r="D213" s="115">
        <v>0</v>
      </c>
      <c r="E213" s="115">
        <v>0</v>
      </c>
      <c r="F213" s="115">
        <v>0</v>
      </c>
      <c r="G213" s="115">
        <v>0</v>
      </c>
      <c r="H213" s="4"/>
      <c r="I213" s="4"/>
      <c r="J213" s="4"/>
      <c r="K213" s="4"/>
    </row>
    <row r="214" spans="1:11" ht="14.1" customHeight="1">
      <c r="A214" s="4"/>
      <c r="B214" s="4"/>
      <c r="C214" s="11" t="s">
        <v>459</v>
      </c>
      <c r="D214" s="115">
        <v>0</v>
      </c>
      <c r="E214" s="115">
        <v>0</v>
      </c>
      <c r="F214" s="115">
        <v>0</v>
      </c>
      <c r="G214" s="115">
        <v>0</v>
      </c>
      <c r="H214" s="4"/>
      <c r="I214" s="4"/>
      <c r="J214" s="4"/>
      <c r="K214" s="4"/>
    </row>
    <row r="215" spans="1:11" ht="14.1" customHeight="1">
      <c r="A215" s="4"/>
      <c r="B215" s="4"/>
      <c r="C215" s="11" t="s">
        <v>463</v>
      </c>
      <c r="D215" s="115">
        <v>0</v>
      </c>
      <c r="E215" s="115">
        <v>0</v>
      </c>
      <c r="F215" s="115">
        <v>0</v>
      </c>
      <c r="G215" s="115">
        <v>0</v>
      </c>
      <c r="H215" s="4"/>
      <c r="I215" s="4"/>
      <c r="J215" s="4"/>
      <c r="K215" s="4"/>
    </row>
    <row r="216" spans="1:11" ht="14.1" customHeight="1">
      <c r="A216" s="4"/>
      <c r="B216" s="4"/>
      <c r="C216" s="11" t="s">
        <v>472</v>
      </c>
      <c r="D216" s="115">
        <v>0</v>
      </c>
      <c r="E216" s="115">
        <v>0</v>
      </c>
      <c r="F216" s="115">
        <v>0</v>
      </c>
      <c r="G216" s="115">
        <v>0</v>
      </c>
      <c r="H216" s="4"/>
      <c r="I216" s="4"/>
      <c r="J216" s="4"/>
      <c r="K216" s="4"/>
    </row>
    <row r="217" spans="1:11" ht="14.1" customHeight="1">
      <c r="A217" s="4"/>
      <c r="B217" s="4"/>
      <c r="C217" s="11" t="s">
        <v>459</v>
      </c>
      <c r="D217" s="115">
        <v>0</v>
      </c>
      <c r="E217" s="115">
        <v>0</v>
      </c>
      <c r="F217" s="115">
        <v>0</v>
      </c>
      <c r="G217" s="115">
        <v>0</v>
      </c>
      <c r="H217" s="4"/>
      <c r="I217" s="4"/>
      <c r="J217" s="4"/>
      <c r="K217" s="4"/>
    </row>
    <row r="218" spans="1:11" ht="14.1" customHeight="1">
      <c r="A218" s="4"/>
      <c r="B218" s="4"/>
      <c r="C218" s="11" t="s">
        <v>463</v>
      </c>
      <c r="D218" s="115">
        <v>0</v>
      </c>
      <c r="E218" s="115">
        <v>0</v>
      </c>
      <c r="F218" s="115">
        <v>0</v>
      </c>
      <c r="G218" s="115">
        <v>0</v>
      </c>
      <c r="H218" s="4"/>
      <c r="I218" s="4"/>
      <c r="J218" s="4"/>
      <c r="K218" s="4"/>
    </row>
    <row r="219" spans="1:11" ht="14.1" customHeight="1">
      <c r="A219" s="4"/>
      <c r="B219" s="4"/>
      <c r="C219" s="11" t="s">
        <v>465</v>
      </c>
      <c r="D219" s="115">
        <v>0</v>
      </c>
      <c r="E219" s="115">
        <v>0</v>
      </c>
      <c r="F219" s="115">
        <v>0</v>
      </c>
      <c r="G219" s="115">
        <v>0</v>
      </c>
      <c r="H219" s="4"/>
      <c r="I219" s="4"/>
      <c r="J219" s="4"/>
      <c r="K219" s="4"/>
    </row>
    <row r="220" spans="1:11" ht="14.1" customHeight="1">
      <c r="A220" s="4"/>
      <c r="B220" s="4"/>
      <c r="C220" s="11" t="s">
        <v>459</v>
      </c>
      <c r="D220" s="115">
        <v>0</v>
      </c>
      <c r="E220" s="115">
        <v>0</v>
      </c>
      <c r="F220" s="115">
        <v>0</v>
      </c>
      <c r="G220" s="115">
        <v>0</v>
      </c>
      <c r="H220" s="4"/>
      <c r="I220" s="4"/>
      <c r="J220" s="4"/>
      <c r="K220" s="4"/>
    </row>
    <row r="221" spans="1:11" ht="14.1" customHeight="1">
      <c r="A221" s="4"/>
      <c r="B221" s="4"/>
      <c r="C221" s="11" t="s">
        <v>463</v>
      </c>
      <c r="D221" s="115">
        <v>0</v>
      </c>
      <c r="E221" s="115">
        <v>0</v>
      </c>
      <c r="F221" s="115">
        <v>0</v>
      </c>
      <c r="G221" s="115">
        <v>0</v>
      </c>
      <c r="H221" s="4"/>
      <c r="I221" s="4"/>
      <c r="J221" s="4"/>
      <c r="K221" s="4"/>
    </row>
    <row r="222" spans="1:11" ht="14.1" customHeight="1">
      <c r="A222" s="4"/>
      <c r="B222" s="4"/>
      <c r="C222" s="11" t="s">
        <v>464</v>
      </c>
      <c r="D222" s="115">
        <v>0</v>
      </c>
      <c r="E222" s="115">
        <v>0</v>
      </c>
      <c r="F222" s="115">
        <v>0</v>
      </c>
      <c r="G222" s="115">
        <v>0</v>
      </c>
      <c r="H222" s="4"/>
      <c r="I222" s="4"/>
      <c r="J222" s="4"/>
      <c r="K222" s="4"/>
    </row>
    <row r="223" spans="1:11" ht="14.1" customHeight="1">
      <c r="A223" s="4"/>
      <c r="B223" s="4"/>
      <c r="C223" s="11" t="s">
        <v>459</v>
      </c>
      <c r="D223" s="115">
        <v>0</v>
      </c>
      <c r="E223" s="115">
        <v>0</v>
      </c>
      <c r="F223" s="115">
        <v>0</v>
      </c>
      <c r="G223" s="115">
        <v>0</v>
      </c>
      <c r="H223" s="4"/>
      <c r="I223" s="4"/>
      <c r="J223" s="4"/>
      <c r="K223" s="4"/>
    </row>
    <row r="224" spans="1:11" ht="14.1" customHeight="1">
      <c r="A224" s="4"/>
      <c r="B224" s="4"/>
      <c r="C224" s="11" t="s">
        <v>463</v>
      </c>
      <c r="D224" s="115">
        <v>0</v>
      </c>
      <c r="E224" s="115">
        <v>0</v>
      </c>
      <c r="F224" s="115">
        <v>0</v>
      </c>
      <c r="G224" s="115">
        <v>0</v>
      </c>
      <c r="H224" s="4"/>
      <c r="I224" s="4"/>
      <c r="J224" s="4"/>
      <c r="K224" s="4"/>
    </row>
    <row r="225" spans="1:11" ht="14.1" customHeight="1">
      <c r="A225" s="4"/>
      <c r="B225" s="4"/>
      <c r="C225" s="11" t="s">
        <v>462</v>
      </c>
      <c r="D225" s="115">
        <v>0</v>
      </c>
      <c r="E225" s="115">
        <v>0</v>
      </c>
      <c r="F225" s="115">
        <v>0</v>
      </c>
      <c r="G225" s="115">
        <v>0</v>
      </c>
      <c r="H225" s="4"/>
      <c r="I225" s="4"/>
      <c r="J225" s="4"/>
      <c r="K225" s="4"/>
    </row>
    <row r="226" spans="1:11" ht="14.1" customHeight="1">
      <c r="A226" s="4"/>
      <c r="B226" s="4"/>
      <c r="C226" s="11" t="s">
        <v>459</v>
      </c>
      <c r="D226" s="115">
        <v>0</v>
      </c>
      <c r="E226" s="115">
        <v>0</v>
      </c>
      <c r="F226" s="115">
        <v>0</v>
      </c>
      <c r="G226" s="115">
        <v>0</v>
      </c>
      <c r="H226" s="4"/>
      <c r="I226" s="4"/>
      <c r="J226" s="4"/>
      <c r="K226" s="4"/>
    </row>
    <row r="227" spans="1:11" ht="14.1" customHeight="1">
      <c r="A227" s="4"/>
      <c r="B227" s="4"/>
      <c r="C227" s="11" t="s">
        <v>458</v>
      </c>
      <c r="D227" s="115">
        <v>0</v>
      </c>
      <c r="E227" s="115">
        <v>0</v>
      </c>
      <c r="F227" s="115">
        <v>0</v>
      </c>
      <c r="G227" s="115">
        <v>0</v>
      </c>
      <c r="H227" s="4"/>
      <c r="I227" s="4"/>
      <c r="J227" s="4"/>
      <c r="K227" s="4"/>
    </row>
    <row r="228" spans="1:11" ht="14.1" customHeight="1">
      <c r="A228" s="4"/>
      <c r="B228" s="4"/>
      <c r="C228" s="11" t="s">
        <v>457</v>
      </c>
      <c r="D228" s="115">
        <v>0</v>
      </c>
      <c r="E228" s="115">
        <v>0</v>
      </c>
      <c r="F228" s="115">
        <v>0</v>
      </c>
      <c r="G228" s="115">
        <v>0</v>
      </c>
      <c r="H228" s="4"/>
      <c r="I228" s="4"/>
      <c r="J228" s="4"/>
      <c r="K228" s="4"/>
    </row>
    <row r="229" spans="1:11" ht="14.1" customHeight="1">
      <c r="A229" s="4"/>
      <c r="B229" s="4"/>
      <c r="C229" s="11" t="s">
        <v>456</v>
      </c>
      <c r="D229" s="115">
        <v>0</v>
      </c>
      <c r="E229" s="115">
        <v>0</v>
      </c>
      <c r="F229" s="115">
        <v>0</v>
      </c>
      <c r="G229" s="115">
        <v>0</v>
      </c>
      <c r="H229" s="4"/>
      <c r="I229" s="4"/>
      <c r="J229" s="4"/>
      <c r="K229" s="4"/>
    </row>
    <row r="230" spans="1:11" ht="14.1" customHeight="1">
      <c r="A230" s="4"/>
      <c r="B230" s="4"/>
      <c r="C230" s="11" t="s">
        <v>455</v>
      </c>
      <c r="D230" s="115">
        <v>0</v>
      </c>
      <c r="E230" s="115">
        <v>0</v>
      </c>
      <c r="F230" s="115">
        <v>0</v>
      </c>
      <c r="G230" s="115">
        <v>0</v>
      </c>
      <c r="H230" s="4"/>
      <c r="I230" s="4"/>
      <c r="J230" s="4"/>
      <c r="K230" s="4"/>
    </row>
    <row r="231" spans="1:11" ht="14.1" customHeight="1">
      <c r="A231" s="4"/>
      <c r="B231" s="4"/>
      <c r="C231" s="11" t="s">
        <v>461</v>
      </c>
      <c r="D231" s="115">
        <v>7500000</v>
      </c>
      <c r="E231" s="115">
        <v>32941000</v>
      </c>
      <c r="F231" s="115">
        <v>9080000</v>
      </c>
      <c r="G231" s="115">
        <v>19780000</v>
      </c>
      <c r="H231" s="4"/>
      <c r="I231" s="4"/>
      <c r="J231" s="4"/>
      <c r="K231" s="4"/>
    </row>
    <row r="232" spans="1:11" ht="14.1" customHeight="1">
      <c r="A232" s="4"/>
      <c r="B232" s="4"/>
      <c r="C232" s="11" t="s">
        <v>459</v>
      </c>
      <c r="D232" s="115">
        <v>7500000</v>
      </c>
      <c r="E232" s="115">
        <v>32941000</v>
      </c>
      <c r="F232" s="115">
        <v>9080000</v>
      </c>
      <c r="G232" s="115">
        <v>19780000</v>
      </c>
      <c r="H232" s="4"/>
      <c r="I232" s="4"/>
      <c r="J232" s="4"/>
      <c r="K232" s="4"/>
    </row>
    <row r="233" spans="1:11" ht="14.1" customHeight="1">
      <c r="A233" s="4"/>
      <c r="B233" s="4"/>
      <c r="C233" s="11" t="s">
        <v>458</v>
      </c>
      <c r="D233" s="115">
        <v>0</v>
      </c>
      <c r="E233" s="115">
        <v>0</v>
      </c>
      <c r="F233" s="115">
        <v>0</v>
      </c>
      <c r="G233" s="115">
        <v>0</v>
      </c>
      <c r="H233" s="4"/>
      <c r="I233" s="4"/>
      <c r="J233" s="4"/>
      <c r="K233" s="4"/>
    </row>
    <row r="234" spans="1:11" ht="14.1" customHeight="1">
      <c r="A234" s="4"/>
      <c r="B234" s="4"/>
      <c r="C234" s="11" t="s">
        <v>457</v>
      </c>
      <c r="D234" s="115">
        <v>0</v>
      </c>
      <c r="E234" s="115">
        <v>0</v>
      </c>
      <c r="F234" s="115">
        <v>0</v>
      </c>
      <c r="G234" s="115">
        <v>0</v>
      </c>
      <c r="H234" s="4"/>
      <c r="I234" s="4"/>
      <c r="J234" s="4"/>
      <c r="K234" s="4"/>
    </row>
    <row r="235" spans="1:11" ht="14.1" customHeight="1">
      <c r="A235" s="4"/>
      <c r="B235" s="4"/>
      <c r="C235" s="11" t="s">
        <v>456</v>
      </c>
      <c r="D235" s="115">
        <v>0</v>
      </c>
      <c r="E235" s="115">
        <v>0</v>
      </c>
      <c r="F235" s="115">
        <v>0</v>
      </c>
      <c r="G235" s="115">
        <v>0</v>
      </c>
      <c r="H235" s="4"/>
      <c r="I235" s="4"/>
      <c r="J235" s="4"/>
      <c r="K235" s="4"/>
    </row>
    <row r="236" spans="1:11" ht="14.1" customHeight="1">
      <c r="A236" s="4"/>
      <c r="B236" s="4"/>
      <c r="C236" s="11" t="s">
        <v>455</v>
      </c>
      <c r="D236" s="115">
        <v>0</v>
      </c>
      <c r="E236" s="115">
        <v>0</v>
      </c>
      <c r="F236" s="115">
        <v>0</v>
      </c>
      <c r="G236" s="115">
        <v>0</v>
      </c>
      <c r="H236" s="4"/>
      <c r="I236" s="4"/>
      <c r="J236" s="4"/>
      <c r="K236" s="4"/>
    </row>
    <row r="237" spans="1:11" ht="14.1" customHeight="1">
      <c r="A237" s="4"/>
      <c r="B237" s="4"/>
      <c r="C237" s="11" t="s">
        <v>460</v>
      </c>
      <c r="D237" s="115">
        <v>0</v>
      </c>
      <c r="E237" s="115">
        <v>0</v>
      </c>
      <c r="F237" s="115">
        <v>0</v>
      </c>
      <c r="G237" s="115">
        <v>0</v>
      </c>
      <c r="H237" s="4"/>
      <c r="I237" s="4"/>
      <c r="J237" s="4"/>
      <c r="K237" s="4"/>
    </row>
    <row r="238" spans="1:11" ht="14.1" customHeight="1">
      <c r="A238" s="4"/>
      <c r="B238" s="4"/>
      <c r="C238" s="11" t="s">
        <v>459</v>
      </c>
      <c r="D238" s="115">
        <v>0</v>
      </c>
      <c r="E238" s="115">
        <v>0</v>
      </c>
      <c r="F238" s="115">
        <v>0</v>
      </c>
      <c r="G238" s="115">
        <v>0</v>
      </c>
      <c r="H238" s="4"/>
      <c r="I238" s="4"/>
      <c r="J238" s="4"/>
      <c r="K238" s="4"/>
    </row>
    <row r="239" spans="1:11" ht="14.1" customHeight="1">
      <c r="A239" s="4"/>
      <c r="B239" s="4"/>
      <c r="C239" s="11" t="s">
        <v>458</v>
      </c>
      <c r="D239" s="115">
        <v>0</v>
      </c>
      <c r="E239" s="115">
        <v>0</v>
      </c>
      <c r="F239" s="115">
        <v>0</v>
      </c>
      <c r="G239" s="115">
        <v>0</v>
      </c>
      <c r="H239" s="4"/>
      <c r="I239" s="4"/>
      <c r="J239" s="4"/>
      <c r="K239" s="4"/>
    </row>
    <row r="240" spans="1:11" ht="14.1" customHeight="1">
      <c r="A240" s="4"/>
      <c r="B240" s="4"/>
      <c r="C240" s="11" t="s">
        <v>457</v>
      </c>
      <c r="D240" s="115">
        <v>0</v>
      </c>
      <c r="E240" s="115">
        <v>0</v>
      </c>
      <c r="F240" s="115">
        <v>0</v>
      </c>
      <c r="G240" s="115">
        <v>0</v>
      </c>
      <c r="H240" s="4"/>
      <c r="I240" s="4"/>
      <c r="J240" s="4"/>
      <c r="K240" s="4"/>
    </row>
    <row r="241" spans="1:11" ht="14.1" customHeight="1">
      <c r="A241" s="4"/>
      <c r="B241" s="4"/>
      <c r="C241" s="11" t="s">
        <v>456</v>
      </c>
      <c r="D241" s="115">
        <v>0</v>
      </c>
      <c r="E241" s="115">
        <v>0</v>
      </c>
      <c r="F241" s="115">
        <v>0</v>
      </c>
      <c r="G241" s="115">
        <v>0</v>
      </c>
      <c r="H241" s="4"/>
      <c r="I241" s="4"/>
      <c r="J241" s="4"/>
      <c r="K241" s="4"/>
    </row>
    <row r="242" spans="1:11" ht="14.1" customHeight="1">
      <c r="A242" s="4"/>
      <c r="B242" s="4"/>
      <c r="C242" s="11" t="s">
        <v>455</v>
      </c>
      <c r="D242" s="115">
        <v>0</v>
      </c>
      <c r="E242" s="115">
        <v>0</v>
      </c>
      <c r="F242" s="115">
        <v>0</v>
      </c>
      <c r="G242" s="115">
        <v>0</v>
      </c>
      <c r="H242" s="4"/>
      <c r="I242" s="4"/>
      <c r="J242" s="4"/>
      <c r="K242" s="4"/>
    </row>
    <row r="243" spans="1:11" ht="14.1" customHeight="1">
      <c r="A243" s="4"/>
      <c r="B243" s="4"/>
      <c r="C243" s="11" t="s">
        <v>454</v>
      </c>
      <c r="D243" s="115">
        <v>0</v>
      </c>
      <c r="E243" s="115">
        <v>0</v>
      </c>
      <c r="F243" s="115">
        <v>0</v>
      </c>
      <c r="G243" s="115">
        <v>0</v>
      </c>
      <c r="H243" s="4"/>
      <c r="I243" s="4"/>
      <c r="J243" s="4"/>
      <c r="K243" s="4"/>
    </row>
    <row r="244" spans="1:11" ht="14.1" customHeight="1">
      <c r="A244" s="4"/>
      <c r="B244" s="4"/>
      <c r="C244" s="11" t="s">
        <v>453</v>
      </c>
      <c r="D244" s="115">
        <v>0</v>
      </c>
      <c r="E244" s="115">
        <v>0</v>
      </c>
      <c r="F244" s="115">
        <v>0</v>
      </c>
      <c r="G244" s="115">
        <v>0</v>
      </c>
      <c r="H244" s="4"/>
      <c r="I244" s="4"/>
      <c r="J244" s="4"/>
      <c r="K244" s="4"/>
    </row>
    <row r="245" spans="1:11" ht="14.1" customHeight="1">
      <c r="A245" s="4"/>
      <c r="B245" s="4"/>
      <c r="C245" s="10" t="s">
        <v>165</v>
      </c>
      <c r="D245" s="115">
        <v>7500000</v>
      </c>
      <c r="E245" s="115">
        <v>32941000</v>
      </c>
      <c r="F245" s="115">
        <v>9080000</v>
      </c>
      <c r="G245" s="115">
        <v>19780000</v>
      </c>
      <c r="H245" s="4"/>
      <c r="I245" s="4"/>
      <c r="J245" s="4"/>
      <c r="K245" s="4"/>
    </row>
    <row r="246" spans="1:11" ht="14.1" customHeight="1">
      <c r="A246" s="4"/>
      <c r="B246" s="4"/>
      <c r="C246" s="14" t="s">
        <v>484</v>
      </c>
      <c r="D246" s="825" t="s">
        <v>1479</v>
      </c>
      <c r="E246" s="826"/>
      <c r="F246" s="826"/>
      <c r="G246" s="826"/>
      <c r="H246" s="4"/>
      <c r="I246" s="4"/>
      <c r="J246" s="4"/>
      <c r="K246" s="4"/>
    </row>
    <row r="247" spans="1:11" ht="14.1" customHeight="1">
      <c r="A247" s="4"/>
      <c r="B247" s="4"/>
      <c r="C247" s="122" t="s">
        <v>482</v>
      </c>
      <c r="D247" s="821" t="s">
        <v>216</v>
      </c>
      <c r="E247" s="822"/>
      <c r="F247" s="822"/>
      <c r="G247" s="822"/>
      <c r="H247" s="4"/>
      <c r="I247" s="4"/>
      <c r="J247" s="4"/>
      <c r="K247" s="4"/>
    </row>
    <row r="248" spans="1:11" ht="14.1" customHeight="1">
      <c r="A248" s="4"/>
      <c r="B248" s="4"/>
      <c r="C248" s="122" t="s">
        <v>15</v>
      </c>
      <c r="D248" s="821" t="s">
        <v>46</v>
      </c>
      <c r="E248" s="822"/>
      <c r="F248" s="822"/>
      <c r="G248" s="822"/>
      <c r="H248" s="4"/>
      <c r="I248" s="4"/>
      <c r="J248" s="4"/>
      <c r="K248" s="4"/>
    </row>
    <row r="249" spans="1:11" ht="15" customHeight="1">
      <c r="A249" s="4"/>
      <c r="B249" s="4"/>
      <c r="C249" s="13"/>
      <c r="D249" s="116">
        <v>2021</v>
      </c>
      <c r="E249" s="116">
        <v>2022</v>
      </c>
      <c r="F249" s="116">
        <v>2023</v>
      </c>
      <c r="G249" s="116">
        <v>2024</v>
      </c>
      <c r="H249" s="4"/>
      <c r="I249" s="4"/>
      <c r="J249" s="4"/>
      <c r="K249" s="4"/>
    </row>
    <row r="250" spans="1:11" ht="15" customHeight="1">
      <c r="A250" s="4"/>
      <c r="B250" s="4"/>
      <c r="C250" s="12"/>
      <c r="D250" s="117" t="s">
        <v>7</v>
      </c>
      <c r="E250" s="117" t="s">
        <v>8</v>
      </c>
      <c r="F250" s="117" t="s">
        <v>8</v>
      </c>
      <c r="G250" s="117" t="s">
        <v>8</v>
      </c>
      <c r="H250" s="4"/>
      <c r="I250" s="4"/>
      <c r="J250" s="4"/>
      <c r="K250" s="4"/>
    </row>
    <row r="251" spans="1:11" ht="14.1" customHeight="1">
      <c r="A251" s="4"/>
      <c r="B251" s="4"/>
      <c r="C251" s="7" t="s">
        <v>16</v>
      </c>
      <c r="D251" s="114" t="s">
        <v>1478</v>
      </c>
      <c r="E251" s="114" t="s">
        <v>601</v>
      </c>
      <c r="F251" s="114" t="s">
        <v>507</v>
      </c>
      <c r="G251" s="114" t="s">
        <v>507</v>
      </c>
      <c r="H251" s="4"/>
      <c r="I251" s="4"/>
      <c r="J251" s="4"/>
      <c r="K251" s="4"/>
    </row>
    <row r="252" spans="1:11" ht="14.1" customHeight="1">
      <c r="A252" s="4"/>
      <c r="B252" s="4"/>
      <c r="C252" s="7" t="s">
        <v>680</v>
      </c>
      <c r="D252" s="114" t="s">
        <v>474</v>
      </c>
      <c r="E252" s="114" t="s">
        <v>1211</v>
      </c>
      <c r="F252" s="114" t="s">
        <v>1211</v>
      </c>
      <c r="G252" s="114" t="s">
        <v>1211</v>
      </c>
      <c r="H252" s="4"/>
      <c r="I252" s="4"/>
      <c r="J252" s="4"/>
      <c r="K252" s="4"/>
    </row>
    <row r="253" spans="1:11" ht="14.1" customHeight="1">
      <c r="A253" s="4"/>
      <c r="B253" s="4"/>
      <c r="C253" s="7" t="s">
        <v>676</v>
      </c>
      <c r="D253" s="114" t="s">
        <v>474</v>
      </c>
      <c r="E253" s="114" t="s">
        <v>600</v>
      </c>
      <c r="F253" s="114" t="s">
        <v>584</v>
      </c>
      <c r="G253" s="114" t="s">
        <v>584</v>
      </c>
      <c r="H253" s="4"/>
      <c r="I253" s="4"/>
      <c r="J253" s="4"/>
      <c r="K253" s="4"/>
    </row>
    <row r="254" spans="1:11" ht="14.1" customHeight="1">
      <c r="A254" s="4"/>
      <c r="B254" s="4"/>
      <c r="C254" s="7" t="s">
        <v>477</v>
      </c>
      <c r="D254" s="114" t="s">
        <v>450</v>
      </c>
      <c r="E254" s="114" t="s">
        <v>1477</v>
      </c>
      <c r="F254" s="114" t="s">
        <v>1153</v>
      </c>
      <c r="G254" s="114" t="s">
        <v>474</v>
      </c>
      <c r="H254" s="4"/>
      <c r="I254" s="4"/>
      <c r="J254" s="4"/>
      <c r="K254" s="4"/>
    </row>
    <row r="255" spans="1:11" ht="14.1" customHeight="1">
      <c r="A255" s="4"/>
      <c r="B255" s="4"/>
      <c r="C255" s="7" t="s">
        <v>476</v>
      </c>
      <c r="D255" s="114" t="s">
        <v>450</v>
      </c>
      <c r="E255" s="114" t="s">
        <v>450</v>
      </c>
      <c r="F255" s="114" t="s">
        <v>474</v>
      </c>
      <c r="G255" s="114" t="s">
        <v>474</v>
      </c>
      <c r="H255" s="4"/>
      <c r="I255" s="4"/>
      <c r="J255" s="4"/>
      <c r="K255" s="4"/>
    </row>
    <row r="256" spans="1:11" ht="14.1" customHeight="1">
      <c r="A256" s="4"/>
      <c r="B256" s="4"/>
      <c r="C256" s="7" t="s">
        <v>22</v>
      </c>
      <c r="D256" s="114" t="s">
        <v>450</v>
      </c>
      <c r="E256" s="114" t="s">
        <v>450</v>
      </c>
      <c r="F256" s="114" t="s">
        <v>938</v>
      </c>
      <c r="G256" s="114" t="s">
        <v>474</v>
      </c>
      <c r="H256" s="4"/>
      <c r="I256" s="4"/>
      <c r="J256" s="4"/>
      <c r="K256" s="4"/>
    </row>
    <row r="257" spans="1:11" ht="14.1" customHeight="1">
      <c r="A257" s="4"/>
      <c r="B257" s="4"/>
      <c r="C257" s="823" t="s">
        <v>473</v>
      </c>
      <c r="D257" s="824"/>
      <c r="E257" s="824"/>
      <c r="F257" s="824"/>
      <c r="G257" s="824"/>
      <c r="H257" s="4"/>
      <c r="I257" s="4"/>
      <c r="J257" s="4"/>
      <c r="K257" s="4"/>
    </row>
    <row r="258" spans="1:11" ht="14.1" customHeight="1">
      <c r="A258" s="4"/>
      <c r="B258" s="4"/>
      <c r="C258" s="13"/>
      <c r="D258" s="116">
        <v>2021</v>
      </c>
      <c r="E258" s="116">
        <v>2022</v>
      </c>
      <c r="F258" s="116">
        <v>2023</v>
      </c>
      <c r="G258" s="116">
        <v>2024</v>
      </c>
      <c r="H258" s="4"/>
      <c r="I258" s="4"/>
      <c r="J258" s="4"/>
      <c r="K258" s="4"/>
    </row>
    <row r="259" spans="1:11" ht="14.1" customHeight="1">
      <c r="A259" s="4"/>
      <c r="B259" s="4"/>
      <c r="C259" s="12"/>
      <c r="D259" s="117" t="s">
        <v>7</v>
      </c>
      <c r="E259" s="117" t="s">
        <v>8</v>
      </c>
      <c r="F259" s="117" t="s">
        <v>8</v>
      </c>
      <c r="G259" s="117" t="s">
        <v>8</v>
      </c>
      <c r="H259" s="4"/>
      <c r="I259" s="4"/>
      <c r="J259" s="4"/>
      <c r="K259" s="4"/>
    </row>
    <row r="260" spans="1:11" ht="14.1" customHeight="1">
      <c r="A260" s="4"/>
      <c r="B260" s="4"/>
      <c r="C260" s="11" t="s">
        <v>470</v>
      </c>
      <c r="D260" s="115">
        <v>0</v>
      </c>
      <c r="E260" s="115">
        <v>0</v>
      </c>
      <c r="F260" s="115">
        <v>0</v>
      </c>
      <c r="G260" s="115">
        <v>0</v>
      </c>
      <c r="H260" s="4"/>
      <c r="I260" s="4"/>
      <c r="J260" s="4"/>
      <c r="K260" s="4"/>
    </row>
    <row r="261" spans="1:11" ht="14.1" customHeight="1">
      <c r="A261" s="4"/>
      <c r="B261" s="4"/>
      <c r="C261" s="11" t="s">
        <v>459</v>
      </c>
      <c r="D261" s="115">
        <v>0</v>
      </c>
      <c r="E261" s="115">
        <v>0</v>
      </c>
      <c r="F261" s="115">
        <v>0</v>
      </c>
      <c r="G261" s="115">
        <v>0</v>
      </c>
      <c r="H261" s="4"/>
      <c r="I261" s="4"/>
      <c r="J261" s="4"/>
      <c r="K261" s="4"/>
    </row>
    <row r="262" spans="1:11" ht="14.1" customHeight="1">
      <c r="A262" s="4"/>
      <c r="B262" s="4"/>
      <c r="C262" s="11" t="s">
        <v>463</v>
      </c>
      <c r="D262" s="115">
        <v>0</v>
      </c>
      <c r="E262" s="115">
        <v>0</v>
      </c>
      <c r="F262" s="115">
        <v>0</v>
      </c>
      <c r="G262" s="115">
        <v>0</v>
      </c>
      <c r="H262" s="4"/>
      <c r="I262" s="4"/>
      <c r="J262" s="4"/>
      <c r="K262" s="4"/>
    </row>
    <row r="263" spans="1:11" ht="14.1" customHeight="1">
      <c r="A263" s="4"/>
      <c r="B263" s="4"/>
      <c r="C263" s="11" t="s">
        <v>469</v>
      </c>
      <c r="D263" s="115">
        <v>0</v>
      </c>
      <c r="E263" s="115">
        <v>0</v>
      </c>
      <c r="F263" s="115">
        <v>0</v>
      </c>
      <c r="G263" s="115">
        <v>0</v>
      </c>
      <c r="H263" s="4"/>
      <c r="I263" s="4"/>
      <c r="J263" s="4"/>
      <c r="K263" s="4"/>
    </row>
    <row r="264" spans="1:11" ht="14.1" customHeight="1">
      <c r="A264" s="4"/>
      <c r="B264" s="4"/>
      <c r="C264" s="11" t="s">
        <v>459</v>
      </c>
      <c r="D264" s="115">
        <v>0</v>
      </c>
      <c r="E264" s="115">
        <v>0</v>
      </c>
      <c r="F264" s="115">
        <v>0</v>
      </c>
      <c r="G264" s="115">
        <v>0</v>
      </c>
      <c r="H264" s="4"/>
      <c r="I264" s="4"/>
      <c r="J264" s="4"/>
      <c r="K264" s="4"/>
    </row>
    <row r="265" spans="1:11" ht="14.1" customHeight="1">
      <c r="A265" s="4"/>
      <c r="B265" s="4"/>
      <c r="C265" s="11" t="s">
        <v>463</v>
      </c>
      <c r="D265" s="115">
        <v>0</v>
      </c>
      <c r="E265" s="115">
        <v>0</v>
      </c>
      <c r="F265" s="115">
        <v>0</v>
      </c>
      <c r="G265" s="115">
        <v>0</v>
      </c>
      <c r="H265" s="4"/>
      <c r="I265" s="4"/>
      <c r="J265" s="4"/>
      <c r="K265" s="4"/>
    </row>
    <row r="266" spans="1:11" ht="14.1" customHeight="1">
      <c r="A266" s="4"/>
      <c r="B266" s="4"/>
      <c r="C266" s="11" t="s">
        <v>468</v>
      </c>
      <c r="D266" s="115">
        <v>0</v>
      </c>
      <c r="E266" s="115">
        <v>0</v>
      </c>
      <c r="F266" s="115">
        <v>0</v>
      </c>
      <c r="G266" s="115">
        <v>0</v>
      </c>
      <c r="H266" s="4"/>
      <c r="I266" s="4"/>
      <c r="J266" s="4"/>
      <c r="K266" s="4"/>
    </row>
    <row r="267" spans="1:11" ht="14.1" customHeight="1">
      <c r="A267" s="4"/>
      <c r="B267" s="4"/>
      <c r="C267" s="11" t="s">
        <v>459</v>
      </c>
      <c r="D267" s="115">
        <v>0</v>
      </c>
      <c r="E267" s="115">
        <v>0</v>
      </c>
      <c r="F267" s="115">
        <v>0</v>
      </c>
      <c r="G267" s="115">
        <v>0</v>
      </c>
      <c r="H267" s="4"/>
      <c r="I267" s="4"/>
      <c r="J267" s="4"/>
      <c r="K267" s="4"/>
    </row>
    <row r="268" spans="1:11" ht="14.1" customHeight="1">
      <c r="A268" s="4"/>
      <c r="B268" s="4"/>
      <c r="C268" s="11" t="s">
        <v>463</v>
      </c>
      <c r="D268" s="115">
        <v>0</v>
      </c>
      <c r="E268" s="115">
        <v>0</v>
      </c>
      <c r="F268" s="115">
        <v>0</v>
      </c>
      <c r="G268" s="115">
        <v>0</v>
      </c>
      <c r="H268" s="4"/>
      <c r="I268" s="4"/>
      <c r="J268" s="4"/>
      <c r="K268" s="4"/>
    </row>
    <row r="269" spans="1:11" ht="14.1" customHeight="1">
      <c r="A269" s="4"/>
      <c r="B269" s="4"/>
      <c r="C269" s="11" t="s">
        <v>467</v>
      </c>
      <c r="D269" s="115">
        <v>0</v>
      </c>
      <c r="E269" s="115">
        <v>0</v>
      </c>
      <c r="F269" s="115">
        <v>0</v>
      </c>
      <c r="G269" s="115">
        <v>0</v>
      </c>
      <c r="H269" s="4"/>
      <c r="I269" s="4"/>
      <c r="J269" s="4"/>
      <c r="K269" s="4"/>
    </row>
    <row r="270" spans="1:11" ht="14.1" customHeight="1">
      <c r="A270" s="4"/>
      <c r="B270" s="4"/>
      <c r="C270" s="11" t="s">
        <v>459</v>
      </c>
      <c r="D270" s="115">
        <v>0</v>
      </c>
      <c r="E270" s="115">
        <v>0</v>
      </c>
      <c r="F270" s="115">
        <v>0</v>
      </c>
      <c r="G270" s="115">
        <v>0</v>
      </c>
      <c r="H270" s="4"/>
      <c r="I270" s="4"/>
      <c r="J270" s="4"/>
      <c r="K270" s="4"/>
    </row>
    <row r="271" spans="1:11" ht="14.1" customHeight="1">
      <c r="A271" s="4"/>
      <c r="B271" s="4"/>
      <c r="C271" s="11" t="s">
        <v>463</v>
      </c>
      <c r="D271" s="115">
        <v>0</v>
      </c>
      <c r="E271" s="115">
        <v>0</v>
      </c>
      <c r="F271" s="115">
        <v>0</v>
      </c>
      <c r="G271" s="115">
        <v>0</v>
      </c>
      <c r="H271" s="4"/>
      <c r="I271" s="4"/>
      <c r="J271" s="4"/>
      <c r="K271" s="4"/>
    </row>
    <row r="272" spans="1:11" ht="14.1" customHeight="1">
      <c r="A272" s="4"/>
      <c r="B272" s="4"/>
      <c r="C272" s="11" t="s">
        <v>472</v>
      </c>
      <c r="D272" s="115">
        <v>0</v>
      </c>
      <c r="E272" s="115">
        <v>0</v>
      </c>
      <c r="F272" s="115">
        <v>0</v>
      </c>
      <c r="G272" s="115">
        <v>0</v>
      </c>
      <c r="H272" s="4"/>
      <c r="I272" s="4"/>
      <c r="J272" s="4"/>
      <c r="K272" s="4"/>
    </row>
    <row r="273" spans="1:11" ht="14.1" customHeight="1">
      <c r="A273" s="4"/>
      <c r="B273" s="4"/>
      <c r="C273" s="11" t="s">
        <v>459</v>
      </c>
      <c r="D273" s="115">
        <v>0</v>
      </c>
      <c r="E273" s="115">
        <v>0</v>
      </c>
      <c r="F273" s="115">
        <v>0</v>
      </c>
      <c r="G273" s="115">
        <v>0</v>
      </c>
      <c r="H273" s="4"/>
      <c r="I273" s="4"/>
      <c r="J273" s="4"/>
      <c r="K273" s="4"/>
    </row>
    <row r="274" spans="1:11" ht="14.1" customHeight="1">
      <c r="A274" s="4"/>
      <c r="B274" s="4"/>
      <c r="C274" s="11" t="s">
        <v>463</v>
      </c>
      <c r="D274" s="115">
        <v>0</v>
      </c>
      <c r="E274" s="115">
        <v>0</v>
      </c>
      <c r="F274" s="115">
        <v>0</v>
      </c>
      <c r="G274" s="115">
        <v>0</v>
      </c>
      <c r="H274" s="4"/>
      <c r="I274" s="4"/>
      <c r="J274" s="4"/>
      <c r="K274" s="4"/>
    </row>
    <row r="275" spans="1:11" ht="14.1" customHeight="1">
      <c r="A275" s="4"/>
      <c r="B275" s="4"/>
      <c r="C275" s="11" t="s">
        <v>465</v>
      </c>
      <c r="D275" s="115">
        <v>0</v>
      </c>
      <c r="E275" s="115">
        <v>0</v>
      </c>
      <c r="F275" s="115">
        <v>0</v>
      </c>
      <c r="G275" s="115">
        <v>0</v>
      </c>
      <c r="H275" s="4"/>
      <c r="I275" s="4"/>
      <c r="J275" s="4"/>
      <c r="K275" s="4"/>
    </row>
    <row r="276" spans="1:11" ht="14.1" customHeight="1">
      <c r="A276" s="4"/>
      <c r="B276" s="4"/>
      <c r="C276" s="11" t="s">
        <v>459</v>
      </c>
      <c r="D276" s="115">
        <v>0</v>
      </c>
      <c r="E276" s="115">
        <v>0</v>
      </c>
      <c r="F276" s="115">
        <v>0</v>
      </c>
      <c r="G276" s="115">
        <v>0</v>
      </c>
      <c r="H276" s="4"/>
      <c r="I276" s="4"/>
      <c r="J276" s="4"/>
      <c r="K276" s="4"/>
    </row>
    <row r="277" spans="1:11" ht="14.1" customHeight="1">
      <c r="A277" s="4"/>
      <c r="B277" s="4"/>
      <c r="C277" s="11" t="s">
        <v>463</v>
      </c>
      <c r="D277" s="115">
        <v>0</v>
      </c>
      <c r="E277" s="115">
        <v>0</v>
      </c>
      <c r="F277" s="115">
        <v>0</v>
      </c>
      <c r="G277" s="115">
        <v>0</v>
      </c>
      <c r="H277" s="4"/>
      <c r="I277" s="4"/>
      <c r="J277" s="4"/>
      <c r="K277" s="4"/>
    </row>
    <row r="278" spans="1:11" ht="14.1" customHeight="1">
      <c r="A278" s="4"/>
      <c r="B278" s="4"/>
      <c r="C278" s="11" t="s">
        <v>464</v>
      </c>
      <c r="D278" s="115">
        <v>0</v>
      </c>
      <c r="E278" s="115">
        <v>0</v>
      </c>
      <c r="F278" s="115">
        <v>0</v>
      </c>
      <c r="G278" s="115">
        <v>0</v>
      </c>
      <c r="H278" s="4"/>
      <c r="I278" s="4"/>
      <c r="J278" s="4"/>
      <c r="K278" s="4"/>
    </row>
    <row r="279" spans="1:11" ht="14.1" customHeight="1">
      <c r="A279" s="4"/>
      <c r="B279" s="4"/>
      <c r="C279" s="11" t="s">
        <v>459</v>
      </c>
      <c r="D279" s="115">
        <v>0</v>
      </c>
      <c r="E279" s="115">
        <v>0</v>
      </c>
      <c r="F279" s="115">
        <v>0</v>
      </c>
      <c r="G279" s="115">
        <v>0</v>
      </c>
      <c r="H279" s="4"/>
      <c r="I279" s="4"/>
      <c r="J279" s="4"/>
      <c r="K279" s="4"/>
    </row>
    <row r="280" spans="1:11" ht="14.1" customHeight="1">
      <c r="A280" s="4"/>
      <c r="B280" s="4"/>
      <c r="C280" s="11" t="s">
        <v>463</v>
      </c>
      <c r="D280" s="115">
        <v>0</v>
      </c>
      <c r="E280" s="115">
        <v>0</v>
      </c>
      <c r="F280" s="115">
        <v>0</v>
      </c>
      <c r="G280" s="115">
        <v>0</v>
      </c>
      <c r="H280" s="4"/>
      <c r="I280" s="4"/>
      <c r="J280" s="4"/>
      <c r="K280" s="4"/>
    </row>
    <row r="281" spans="1:11" ht="14.1" customHeight="1">
      <c r="A281" s="4"/>
      <c r="B281" s="4"/>
      <c r="C281" s="11" t="s">
        <v>462</v>
      </c>
      <c r="D281" s="115">
        <v>0</v>
      </c>
      <c r="E281" s="115">
        <v>0</v>
      </c>
      <c r="F281" s="115">
        <v>0</v>
      </c>
      <c r="G281" s="115">
        <v>0</v>
      </c>
      <c r="H281" s="4"/>
      <c r="I281" s="4"/>
      <c r="J281" s="4"/>
      <c r="K281" s="4"/>
    </row>
    <row r="282" spans="1:11" ht="14.1" customHeight="1">
      <c r="A282" s="4"/>
      <c r="B282" s="4"/>
      <c r="C282" s="11" t="s">
        <v>459</v>
      </c>
      <c r="D282" s="115">
        <v>0</v>
      </c>
      <c r="E282" s="115">
        <v>0</v>
      </c>
      <c r="F282" s="115">
        <v>0</v>
      </c>
      <c r="G282" s="115">
        <v>0</v>
      </c>
      <c r="H282" s="4"/>
      <c r="I282" s="4"/>
      <c r="J282" s="4"/>
      <c r="K282" s="4"/>
    </row>
    <row r="283" spans="1:11" ht="14.1" customHeight="1">
      <c r="A283" s="4"/>
      <c r="B283" s="4"/>
      <c r="C283" s="11" t="s">
        <v>458</v>
      </c>
      <c r="D283" s="115">
        <v>0</v>
      </c>
      <c r="E283" s="115">
        <v>0</v>
      </c>
      <c r="F283" s="115">
        <v>0</v>
      </c>
      <c r="G283" s="115">
        <v>0</v>
      </c>
      <c r="H283" s="4"/>
      <c r="I283" s="4"/>
      <c r="J283" s="4"/>
      <c r="K283" s="4"/>
    </row>
    <row r="284" spans="1:11" ht="14.1" customHeight="1">
      <c r="A284" s="4"/>
      <c r="B284" s="4"/>
      <c r="C284" s="11" t="s">
        <v>457</v>
      </c>
      <c r="D284" s="115">
        <v>0</v>
      </c>
      <c r="E284" s="115">
        <v>0</v>
      </c>
      <c r="F284" s="115">
        <v>0</v>
      </c>
      <c r="G284" s="115">
        <v>0</v>
      </c>
      <c r="H284" s="4"/>
      <c r="I284" s="4"/>
      <c r="J284" s="4"/>
      <c r="K284" s="4"/>
    </row>
    <row r="285" spans="1:11" ht="14.1" customHeight="1">
      <c r="A285" s="4"/>
      <c r="B285" s="4"/>
      <c r="C285" s="11" t="s">
        <v>456</v>
      </c>
      <c r="D285" s="115">
        <v>0</v>
      </c>
      <c r="E285" s="115">
        <v>0</v>
      </c>
      <c r="F285" s="115">
        <v>0</v>
      </c>
      <c r="G285" s="115">
        <v>0</v>
      </c>
      <c r="H285" s="4"/>
      <c r="I285" s="4"/>
      <c r="J285" s="4"/>
      <c r="K285" s="4"/>
    </row>
    <row r="286" spans="1:11" ht="14.1" customHeight="1">
      <c r="A286" s="4"/>
      <c r="B286" s="4"/>
      <c r="C286" s="11" t="s">
        <v>455</v>
      </c>
      <c r="D286" s="115">
        <v>0</v>
      </c>
      <c r="E286" s="115">
        <v>0</v>
      </c>
      <c r="F286" s="115">
        <v>0</v>
      </c>
      <c r="G286" s="115">
        <v>0</v>
      </c>
      <c r="H286" s="4"/>
      <c r="I286" s="4"/>
      <c r="J286" s="4"/>
      <c r="K286" s="4"/>
    </row>
    <row r="287" spans="1:11" ht="14.1" customHeight="1">
      <c r="A287" s="4"/>
      <c r="B287" s="4"/>
      <c r="C287" s="11" t="s">
        <v>461</v>
      </c>
      <c r="D287" s="115">
        <v>0</v>
      </c>
      <c r="E287" s="115">
        <v>960000</v>
      </c>
      <c r="F287" s="115">
        <v>960000</v>
      </c>
      <c r="G287" s="115">
        <v>960000</v>
      </c>
      <c r="H287" s="4"/>
      <c r="I287" s="4"/>
      <c r="J287" s="4"/>
      <c r="K287" s="4"/>
    </row>
    <row r="288" spans="1:11" ht="14.1" customHeight="1">
      <c r="A288" s="4"/>
      <c r="B288" s="4"/>
      <c r="C288" s="11" t="s">
        <v>459</v>
      </c>
      <c r="D288" s="115">
        <v>0</v>
      </c>
      <c r="E288" s="115">
        <v>960000</v>
      </c>
      <c r="F288" s="115">
        <v>960000</v>
      </c>
      <c r="G288" s="115">
        <v>960000</v>
      </c>
      <c r="H288" s="4"/>
      <c r="I288" s="4"/>
      <c r="J288" s="4"/>
      <c r="K288" s="4"/>
    </row>
    <row r="289" spans="1:11" ht="14.1" customHeight="1">
      <c r="A289" s="4"/>
      <c r="B289" s="4"/>
      <c r="C289" s="11" t="s">
        <v>458</v>
      </c>
      <c r="D289" s="115">
        <v>0</v>
      </c>
      <c r="E289" s="115">
        <v>0</v>
      </c>
      <c r="F289" s="115">
        <v>0</v>
      </c>
      <c r="G289" s="115">
        <v>0</v>
      </c>
      <c r="H289" s="4"/>
      <c r="I289" s="4"/>
      <c r="J289" s="4"/>
      <c r="K289" s="4"/>
    </row>
    <row r="290" spans="1:11" ht="14.1" customHeight="1">
      <c r="A290" s="4"/>
      <c r="B290" s="4"/>
      <c r="C290" s="11" t="s">
        <v>457</v>
      </c>
      <c r="D290" s="115">
        <v>0</v>
      </c>
      <c r="E290" s="115">
        <v>0</v>
      </c>
      <c r="F290" s="115">
        <v>0</v>
      </c>
      <c r="G290" s="115">
        <v>0</v>
      </c>
      <c r="H290" s="4"/>
      <c r="I290" s="4"/>
      <c r="J290" s="4"/>
      <c r="K290" s="4"/>
    </row>
    <row r="291" spans="1:11" ht="14.1" customHeight="1">
      <c r="A291" s="4"/>
      <c r="B291" s="4"/>
      <c r="C291" s="11" t="s">
        <v>456</v>
      </c>
      <c r="D291" s="115">
        <v>0</v>
      </c>
      <c r="E291" s="115">
        <v>0</v>
      </c>
      <c r="F291" s="115">
        <v>0</v>
      </c>
      <c r="G291" s="115">
        <v>0</v>
      </c>
      <c r="H291" s="4"/>
      <c r="I291" s="4"/>
      <c r="J291" s="4"/>
      <c r="K291" s="4"/>
    </row>
    <row r="292" spans="1:11" ht="14.1" customHeight="1">
      <c r="A292" s="4"/>
      <c r="B292" s="4"/>
      <c r="C292" s="11" t="s">
        <v>455</v>
      </c>
      <c r="D292" s="115">
        <v>0</v>
      </c>
      <c r="E292" s="115">
        <v>0</v>
      </c>
      <c r="F292" s="115">
        <v>0</v>
      </c>
      <c r="G292" s="115">
        <v>0</v>
      </c>
      <c r="H292" s="4"/>
      <c r="I292" s="4"/>
      <c r="J292" s="4"/>
      <c r="K292" s="4"/>
    </row>
    <row r="293" spans="1:11" ht="14.1" customHeight="1">
      <c r="A293" s="4"/>
      <c r="B293" s="4"/>
      <c r="C293" s="11" t="s">
        <v>460</v>
      </c>
      <c r="D293" s="115">
        <v>0</v>
      </c>
      <c r="E293" s="115">
        <v>0</v>
      </c>
      <c r="F293" s="115">
        <v>0</v>
      </c>
      <c r="G293" s="115">
        <v>0</v>
      </c>
      <c r="H293" s="4"/>
      <c r="I293" s="4"/>
      <c r="J293" s="4"/>
      <c r="K293" s="4"/>
    </row>
    <row r="294" spans="1:11" ht="14.1" customHeight="1">
      <c r="A294" s="4"/>
      <c r="B294" s="4"/>
      <c r="C294" s="11" t="s">
        <v>459</v>
      </c>
      <c r="D294" s="115">
        <v>0</v>
      </c>
      <c r="E294" s="115">
        <v>0</v>
      </c>
      <c r="F294" s="115">
        <v>0</v>
      </c>
      <c r="G294" s="115">
        <v>0</v>
      </c>
      <c r="H294" s="4"/>
      <c r="I294" s="4"/>
      <c r="J294" s="4"/>
      <c r="K294" s="4"/>
    </row>
    <row r="295" spans="1:11" ht="14.1" customHeight="1">
      <c r="A295" s="4"/>
      <c r="B295" s="4"/>
      <c r="C295" s="11" t="s">
        <v>458</v>
      </c>
      <c r="D295" s="115">
        <v>0</v>
      </c>
      <c r="E295" s="115">
        <v>0</v>
      </c>
      <c r="F295" s="115">
        <v>0</v>
      </c>
      <c r="G295" s="115">
        <v>0</v>
      </c>
      <c r="H295" s="4"/>
      <c r="I295" s="4"/>
      <c r="J295" s="4"/>
      <c r="K295" s="4"/>
    </row>
    <row r="296" spans="1:11" ht="14.1" customHeight="1">
      <c r="A296" s="4"/>
      <c r="B296" s="4"/>
      <c r="C296" s="11" t="s">
        <v>457</v>
      </c>
      <c r="D296" s="115">
        <v>0</v>
      </c>
      <c r="E296" s="115">
        <v>0</v>
      </c>
      <c r="F296" s="115">
        <v>0</v>
      </c>
      <c r="G296" s="115">
        <v>0</v>
      </c>
      <c r="H296" s="4"/>
      <c r="I296" s="4"/>
      <c r="J296" s="4"/>
      <c r="K296" s="4"/>
    </row>
    <row r="297" spans="1:11" ht="14.1" customHeight="1">
      <c r="A297" s="4"/>
      <c r="B297" s="4"/>
      <c r="C297" s="11" t="s">
        <v>456</v>
      </c>
      <c r="D297" s="115">
        <v>0</v>
      </c>
      <c r="E297" s="115">
        <v>0</v>
      </c>
      <c r="F297" s="115">
        <v>0</v>
      </c>
      <c r="G297" s="115">
        <v>0</v>
      </c>
      <c r="H297" s="4"/>
      <c r="I297" s="4"/>
      <c r="J297" s="4"/>
      <c r="K297" s="4"/>
    </row>
    <row r="298" spans="1:11" ht="14.1" customHeight="1">
      <c r="A298" s="4"/>
      <c r="B298" s="4"/>
      <c r="C298" s="11" t="s">
        <v>455</v>
      </c>
      <c r="D298" s="115">
        <v>0</v>
      </c>
      <c r="E298" s="115">
        <v>0</v>
      </c>
      <c r="F298" s="115">
        <v>0</v>
      </c>
      <c r="G298" s="115">
        <v>0</v>
      </c>
      <c r="H298" s="4"/>
      <c r="I298" s="4"/>
      <c r="J298" s="4"/>
      <c r="K298" s="4"/>
    </row>
    <row r="299" spans="1:11" ht="14.1" customHeight="1">
      <c r="A299" s="4"/>
      <c r="B299" s="4"/>
      <c r="C299" s="11" t="s">
        <v>454</v>
      </c>
      <c r="D299" s="115">
        <v>0</v>
      </c>
      <c r="E299" s="115">
        <v>0</v>
      </c>
      <c r="F299" s="115">
        <v>0</v>
      </c>
      <c r="G299" s="115">
        <v>0</v>
      </c>
      <c r="H299" s="4"/>
      <c r="I299" s="4"/>
      <c r="J299" s="4"/>
      <c r="K299" s="4"/>
    </row>
    <row r="300" spans="1:11" ht="14.1" customHeight="1">
      <c r="A300" s="4"/>
      <c r="B300" s="4"/>
      <c r="C300" s="11" t="s">
        <v>453</v>
      </c>
      <c r="D300" s="115">
        <v>0</v>
      </c>
      <c r="E300" s="115">
        <v>0</v>
      </c>
      <c r="F300" s="115">
        <v>0</v>
      </c>
      <c r="G300" s="115">
        <v>0</v>
      </c>
      <c r="H300" s="4"/>
      <c r="I300" s="4"/>
      <c r="J300" s="4"/>
      <c r="K300" s="4"/>
    </row>
    <row r="301" spans="1:11" ht="14.1" customHeight="1">
      <c r="A301" s="4"/>
      <c r="B301" s="4"/>
      <c r="C301" s="10" t="s">
        <v>165</v>
      </c>
      <c r="D301" s="115">
        <v>0</v>
      </c>
      <c r="E301" s="115">
        <v>960000</v>
      </c>
      <c r="F301" s="115">
        <v>960000</v>
      </c>
      <c r="G301" s="115">
        <v>960000</v>
      </c>
      <c r="H301" s="4"/>
      <c r="I301" s="4"/>
      <c r="J301" s="4"/>
      <c r="K301" s="4"/>
    </row>
    <row r="302" spans="1:11" ht="14.1" customHeight="1">
      <c r="A302" s="4"/>
      <c r="B302" s="4"/>
      <c r="C302" s="111" t="s">
        <v>1476</v>
      </c>
      <c r="D302" s="827" t="s">
        <v>217</v>
      </c>
      <c r="E302" s="828"/>
      <c r="F302" s="828"/>
      <c r="G302" s="828"/>
      <c r="H302" s="4"/>
      <c r="I302" s="4"/>
      <c r="J302" s="4"/>
      <c r="K302" s="4"/>
    </row>
    <row r="303" spans="1:11" ht="14.1" customHeight="1">
      <c r="A303" s="4"/>
      <c r="B303" s="4"/>
      <c r="C303" s="14" t="s">
        <v>484</v>
      </c>
      <c r="D303" s="825" t="s">
        <v>1475</v>
      </c>
      <c r="E303" s="826"/>
      <c r="F303" s="826"/>
      <c r="G303" s="826"/>
      <c r="H303" s="4"/>
      <c r="I303" s="4"/>
      <c r="J303" s="4"/>
      <c r="K303" s="4"/>
    </row>
    <row r="304" spans="1:11" ht="14.1" customHeight="1">
      <c r="A304" s="4"/>
      <c r="B304" s="4"/>
      <c r="C304" s="122" t="s">
        <v>482</v>
      </c>
      <c r="D304" s="821" t="s">
        <v>218</v>
      </c>
      <c r="E304" s="822"/>
      <c r="F304" s="822"/>
      <c r="G304" s="822"/>
      <c r="H304" s="4"/>
      <c r="I304" s="4"/>
      <c r="J304" s="4"/>
      <c r="K304" s="4"/>
    </row>
    <row r="305" spans="1:11" ht="14.1" customHeight="1">
      <c r="A305" s="4"/>
      <c r="B305" s="4"/>
      <c r="C305" s="122" t="s">
        <v>15</v>
      </c>
      <c r="D305" s="821" t="s">
        <v>46</v>
      </c>
      <c r="E305" s="822"/>
      <c r="F305" s="822"/>
      <c r="G305" s="822"/>
      <c r="H305" s="4"/>
      <c r="I305" s="4"/>
      <c r="J305" s="4"/>
      <c r="K305" s="4"/>
    </row>
    <row r="306" spans="1:11" ht="15" customHeight="1">
      <c r="A306" s="4"/>
      <c r="B306" s="4"/>
      <c r="C306" s="13"/>
      <c r="D306" s="116">
        <v>2021</v>
      </c>
      <c r="E306" s="116">
        <v>2022</v>
      </c>
      <c r="F306" s="116">
        <v>2023</v>
      </c>
      <c r="G306" s="116">
        <v>2024</v>
      </c>
      <c r="H306" s="4"/>
      <c r="I306" s="4"/>
      <c r="J306" s="4"/>
      <c r="K306" s="4"/>
    </row>
    <row r="307" spans="1:11" ht="15" customHeight="1">
      <c r="A307" s="4"/>
      <c r="B307" s="4"/>
      <c r="C307" s="12"/>
      <c r="D307" s="117" t="s">
        <v>7</v>
      </c>
      <c r="E307" s="117" t="s">
        <v>8</v>
      </c>
      <c r="F307" s="117" t="s">
        <v>8</v>
      </c>
      <c r="G307" s="117" t="s">
        <v>8</v>
      </c>
      <c r="H307" s="4"/>
      <c r="I307" s="4"/>
      <c r="J307" s="4"/>
      <c r="K307" s="4"/>
    </row>
    <row r="308" spans="1:11" ht="14.1" customHeight="1">
      <c r="A308" s="4"/>
      <c r="B308" s="4"/>
      <c r="C308" s="7" t="s">
        <v>16</v>
      </c>
      <c r="D308" s="114" t="s">
        <v>474</v>
      </c>
      <c r="E308" s="114" t="s">
        <v>500</v>
      </c>
      <c r="F308" s="114" t="s">
        <v>492</v>
      </c>
      <c r="G308" s="114" t="s">
        <v>491</v>
      </c>
      <c r="H308" s="4"/>
      <c r="I308" s="4"/>
      <c r="J308" s="4"/>
      <c r="K308" s="4"/>
    </row>
    <row r="309" spans="1:11" ht="14.1" customHeight="1">
      <c r="A309" s="4"/>
      <c r="B309" s="4"/>
      <c r="C309" s="7" t="s">
        <v>680</v>
      </c>
      <c r="D309" s="114" t="s">
        <v>474</v>
      </c>
      <c r="E309" s="114" t="s">
        <v>1353</v>
      </c>
      <c r="F309" s="114" t="s">
        <v>1474</v>
      </c>
      <c r="G309" s="114" t="s">
        <v>1473</v>
      </c>
      <c r="H309" s="4"/>
      <c r="I309" s="4"/>
      <c r="J309" s="4"/>
      <c r="K309" s="4"/>
    </row>
    <row r="310" spans="1:11" ht="14.1" customHeight="1">
      <c r="A310" s="4"/>
      <c r="B310" s="4"/>
      <c r="C310" s="7" t="s">
        <v>676</v>
      </c>
      <c r="D310" s="114" t="s">
        <v>474</v>
      </c>
      <c r="E310" s="114" t="s">
        <v>959</v>
      </c>
      <c r="F310" s="114" t="s">
        <v>959</v>
      </c>
      <c r="G310" s="114" t="s">
        <v>959</v>
      </c>
      <c r="H310" s="4"/>
      <c r="I310" s="4"/>
      <c r="J310" s="4"/>
      <c r="K310" s="4"/>
    </row>
    <row r="311" spans="1:11" ht="14.1" customHeight="1">
      <c r="A311" s="4"/>
      <c r="B311" s="4"/>
      <c r="C311" s="7" t="s">
        <v>477</v>
      </c>
      <c r="D311" s="114" t="s">
        <v>450</v>
      </c>
      <c r="E311" s="114" t="s">
        <v>450</v>
      </c>
      <c r="F311" s="114" t="s">
        <v>1466</v>
      </c>
      <c r="G311" s="114" t="s">
        <v>487</v>
      </c>
      <c r="H311" s="4"/>
      <c r="I311" s="4"/>
      <c r="J311" s="4"/>
      <c r="K311" s="4"/>
    </row>
    <row r="312" spans="1:11" ht="14.1" customHeight="1">
      <c r="A312" s="4"/>
      <c r="B312" s="4"/>
      <c r="C312" s="7" t="s">
        <v>476</v>
      </c>
      <c r="D312" s="114" t="s">
        <v>450</v>
      </c>
      <c r="E312" s="114" t="s">
        <v>450</v>
      </c>
      <c r="F312" s="114" t="s">
        <v>1466</v>
      </c>
      <c r="G312" s="114" t="s">
        <v>487</v>
      </c>
      <c r="H312" s="4"/>
      <c r="I312" s="4"/>
      <c r="J312" s="4"/>
      <c r="K312" s="4"/>
    </row>
    <row r="313" spans="1:11" ht="14.1" customHeight="1">
      <c r="A313" s="4"/>
      <c r="B313" s="4"/>
      <c r="C313" s="7" t="s">
        <v>22</v>
      </c>
      <c r="D313" s="114" t="s">
        <v>450</v>
      </c>
      <c r="E313" s="114" t="s">
        <v>450</v>
      </c>
      <c r="F313" s="114" t="s">
        <v>474</v>
      </c>
      <c r="G313" s="114" t="s">
        <v>474</v>
      </c>
      <c r="H313" s="4"/>
      <c r="I313" s="4"/>
      <c r="J313" s="4"/>
      <c r="K313" s="4"/>
    </row>
    <row r="314" spans="1:11" ht="14.1" customHeight="1">
      <c r="A314" s="4"/>
      <c r="B314" s="4"/>
      <c r="C314" s="823" t="s">
        <v>473</v>
      </c>
      <c r="D314" s="824"/>
      <c r="E314" s="824"/>
      <c r="F314" s="824"/>
      <c r="G314" s="824"/>
      <c r="H314" s="4"/>
      <c r="I314" s="4"/>
      <c r="J314" s="4"/>
      <c r="K314" s="4"/>
    </row>
    <row r="315" spans="1:11" ht="14.1" customHeight="1">
      <c r="A315" s="4"/>
      <c r="B315" s="4"/>
      <c r="C315" s="13"/>
      <c r="D315" s="116">
        <v>2021</v>
      </c>
      <c r="E315" s="116">
        <v>2022</v>
      </c>
      <c r="F315" s="116">
        <v>2023</v>
      </c>
      <c r="G315" s="116">
        <v>2024</v>
      </c>
      <c r="H315" s="4"/>
      <c r="I315" s="4"/>
      <c r="J315" s="4"/>
      <c r="K315" s="4"/>
    </row>
    <row r="316" spans="1:11" ht="14.1" customHeight="1">
      <c r="A316" s="4"/>
      <c r="B316" s="4"/>
      <c r="C316" s="12"/>
      <c r="D316" s="117" t="s">
        <v>7</v>
      </c>
      <c r="E316" s="117" t="s">
        <v>8</v>
      </c>
      <c r="F316" s="117" t="s">
        <v>8</v>
      </c>
      <c r="G316" s="117" t="s">
        <v>8</v>
      </c>
      <c r="H316" s="4"/>
      <c r="I316" s="4"/>
      <c r="J316" s="4"/>
      <c r="K316" s="4"/>
    </row>
    <row r="317" spans="1:11" ht="14.1" customHeight="1">
      <c r="A317" s="4"/>
      <c r="B317" s="4"/>
      <c r="C317" s="11" t="s">
        <v>470</v>
      </c>
      <c r="D317" s="115">
        <v>0</v>
      </c>
      <c r="E317" s="115">
        <v>0</v>
      </c>
      <c r="F317" s="115">
        <v>0</v>
      </c>
      <c r="G317" s="115">
        <v>0</v>
      </c>
      <c r="H317" s="4"/>
      <c r="I317" s="4"/>
      <c r="J317" s="4"/>
      <c r="K317" s="4"/>
    </row>
    <row r="318" spans="1:11" ht="14.1" customHeight="1">
      <c r="A318" s="4"/>
      <c r="B318" s="4"/>
      <c r="C318" s="11" t="s">
        <v>459</v>
      </c>
      <c r="D318" s="115">
        <v>0</v>
      </c>
      <c r="E318" s="115">
        <v>0</v>
      </c>
      <c r="F318" s="115">
        <v>0</v>
      </c>
      <c r="G318" s="115">
        <v>0</v>
      </c>
      <c r="H318" s="4"/>
      <c r="I318" s="4"/>
      <c r="J318" s="4"/>
      <c r="K318" s="4"/>
    </row>
    <row r="319" spans="1:11" ht="14.1" customHeight="1">
      <c r="A319" s="4"/>
      <c r="B319" s="4"/>
      <c r="C319" s="11" t="s">
        <v>463</v>
      </c>
      <c r="D319" s="115">
        <v>0</v>
      </c>
      <c r="E319" s="115">
        <v>0</v>
      </c>
      <c r="F319" s="115">
        <v>0</v>
      </c>
      <c r="G319" s="115">
        <v>0</v>
      </c>
      <c r="H319" s="4"/>
      <c r="I319" s="4"/>
      <c r="J319" s="4"/>
      <c r="K319" s="4"/>
    </row>
    <row r="320" spans="1:11" ht="14.1" customHeight="1">
      <c r="A320" s="4"/>
      <c r="B320" s="4"/>
      <c r="C320" s="11" t="s">
        <v>469</v>
      </c>
      <c r="D320" s="115">
        <v>0</v>
      </c>
      <c r="E320" s="115">
        <v>0</v>
      </c>
      <c r="F320" s="115">
        <v>0</v>
      </c>
      <c r="G320" s="115">
        <v>0</v>
      </c>
      <c r="H320" s="4"/>
      <c r="I320" s="4"/>
      <c r="J320" s="4"/>
      <c r="K320" s="4"/>
    </row>
    <row r="321" spans="1:11" ht="14.1" customHeight="1">
      <c r="A321" s="4"/>
      <c r="B321" s="4"/>
      <c r="C321" s="11" t="s">
        <v>459</v>
      </c>
      <c r="D321" s="115">
        <v>0</v>
      </c>
      <c r="E321" s="115">
        <v>0</v>
      </c>
      <c r="F321" s="115">
        <v>0</v>
      </c>
      <c r="G321" s="115">
        <v>0</v>
      </c>
      <c r="H321" s="4"/>
      <c r="I321" s="4"/>
      <c r="J321" s="4"/>
      <c r="K321" s="4"/>
    </row>
    <row r="322" spans="1:11" ht="14.1" customHeight="1">
      <c r="A322" s="4"/>
      <c r="B322" s="4"/>
      <c r="C322" s="11" t="s">
        <v>463</v>
      </c>
      <c r="D322" s="115">
        <v>0</v>
      </c>
      <c r="E322" s="115">
        <v>0</v>
      </c>
      <c r="F322" s="115">
        <v>0</v>
      </c>
      <c r="G322" s="115">
        <v>0</v>
      </c>
      <c r="H322" s="4"/>
      <c r="I322" s="4"/>
      <c r="J322" s="4"/>
      <c r="K322" s="4"/>
    </row>
    <row r="323" spans="1:11" ht="14.1" customHeight="1">
      <c r="A323" s="4"/>
      <c r="B323" s="4"/>
      <c r="C323" s="11" t="s">
        <v>468</v>
      </c>
      <c r="D323" s="115">
        <v>0</v>
      </c>
      <c r="E323" s="115">
        <v>0</v>
      </c>
      <c r="F323" s="115">
        <v>0</v>
      </c>
      <c r="G323" s="115">
        <v>0</v>
      </c>
      <c r="H323" s="4"/>
      <c r="I323" s="4"/>
      <c r="J323" s="4"/>
      <c r="K323" s="4"/>
    </row>
    <row r="324" spans="1:11" ht="14.1" customHeight="1">
      <c r="A324" s="4"/>
      <c r="B324" s="4"/>
      <c r="C324" s="11" t="s">
        <v>459</v>
      </c>
      <c r="D324" s="115">
        <v>0</v>
      </c>
      <c r="E324" s="115">
        <v>0</v>
      </c>
      <c r="F324" s="115">
        <v>0</v>
      </c>
      <c r="G324" s="115">
        <v>0</v>
      </c>
      <c r="H324" s="4"/>
      <c r="I324" s="4"/>
      <c r="J324" s="4"/>
      <c r="K324" s="4"/>
    </row>
    <row r="325" spans="1:11" ht="14.1" customHeight="1">
      <c r="A325" s="4"/>
      <c r="B325" s="4"/>
      <c r="C325" s="11" t="s">
        <v>463</v>
      </c>
      <c r="D325" s="115">
        <v>0</v>
      </c>
      <c r="E325" s="115">
        <v>0</v>
      </c>
      <c r="F325" s="115">
        <v>0</v>
      </c>
      <c r="G325" s="115">
        <v>0</v>
      </c>
      <c r="H325" s="4"/>
      <c r="I325" s="4"/>
      <c r="J325" s="4"/>
      <c r="K325" s="4"/>
    </row>
    <row r="326" spans="1:11" ht="14.1" customHeight="1">
      <c r="A326" s="4"/>
      <c r="B326" s="4"/>
      <c r="C326" s="11" t="s">
        <v>467</v>
      </c>
      <c r="D326" s="115">
        <v>0</v>
      </c>
      <c r="E326" s="115">
        <v>0</v>
      </c>
      <c r="F326" s="115">
        <v>0</v>
      </c>
      <c r="G326" s="115">
        <v>0</v>
      </c>
      <c r="H326" s="4"/>
      <c r="I326" s="4"/>
      <c r="J326" s="4"/>
      <c r="K326" s="4"/>
    </row>
    <row r="327" spans="1:11" ht="14.1" customHeight="1">
      <c r="A327" s="4"/>
      <c r="B327" s="4"/>
      <c r="C327" s="11" t="s">
        <v>459</v>
      </c>
      <c r="D327" s="115">
        <v>0</v>
      </c>
      <c r="E327" s="115">
        <v>0</v>
      </c>
      <c r="F327" s="115">
        <v>0</v>
      </c>
      <c r="G327" s="115">
        <v>0</v>
      </c>
      <c r="H327" s="4"/>
      <c r="I327" s="4"/>
      <c r="J327" s="4"/>
      <c r="K327" s="4"/>
    </row>
    <row r="328" spans="1:11" ht="14.1" customHeight="1">
      <c r="A328" s="4"/>
      <c r="B328" s="4"/>
      <c r="C328" s="11" t="s">
        <v>463</v>
      </c>
      <c r="D328" s="115">
        <v>0</v>
      </c>
      <c r="E328" s="115">
        <v>0</v>
      </c>
      <c r="F328" s="115">
        <v>0</v>
      </c>
      <c r="G328" s="115">
        <v>0</v>
      </c>
      <c r="H328" s="4"/>
      <c r="I328" s="4"/>
      <c r="J328" s="4"/>
      <c r="K328" s="4"/>
    </row>
    <row r="329" spans="1:11" ht="14.1" customHeight="1">
      <c r="A329" s="4"/>
      <c r="B329" s="4"/>
      <c r="C329" s="11" t="s">
        <v>472</v>
      </c>
      <c r="D329" s="115">
        <v>0</v>
      </c>
      <c r="E329" s="115">
        <v>0</v>
      </c>
      <c r="F329" s="115">
        <v>0</v>
      </c>
      <c r="G329" s="115">
        <v>0</v>
      </c>
      <c r="H329" s="4"/>
      <c r="I329" s="4"/>
      <c r="J329" s="4"/>
      <c r="K329" s="4"/>
    </row>
    <row r="330" spans="1:11" ht="14.1" customHeight="1">
      <c r="A330" s="4"/>
      <c r="B330" s="4"/>
      <c r="C330" s="11" t="s">
        <v>459</v>
      </c>
      <c r="D330" s="115">
        <v>0</v>
      </c>
      <c r="E330" s="115">
        <v>0</v>
      </c>
      <c r="F330" s="115">
        <v>0</v>
      </c>
      <c r="G330" s="115">
        <v>0</v>
      </c>
      <c r="H330" s="4"/>
      <c r="I330" s="4"/>
      <c r="J330" s="4"/>
      <c r="K330" s="4"/>
    </row>
    <row r="331" spans="1:11" ht="14.1" customHeight="1">
      <c r="A331" s="4"/>
      <c r="B331" s="4"/>
      <c r="C331" s="11" t="s">
        <v>463</v>
      </c>
      <c r="D331" s="115">
        <v>0</v>
      </c>
      <c r="E331" s="115">
        <v>0</v>
      </c>
      <c r="F331" s="115">
        <v>0</v>
      </c>
      <c r="G331" s="115">
        <v>0</v>
      </c>
      <c r="H331" s="4"/>
      <c r="I331" s="4"/>
      <c r="J331" s="4"/>
      <c r="K331" s="4"/>
    </row>
    <row r="332" spans="1:11" ht="14.1" customHeight="1">
      <c r="A332" s="4"/>
      <c r="B332" s="4"/>
      <c r="C332" s="11" t="s">
        <v>465</v>
      </c>
      <c r="D332" s="115">
        <v>0</v>
      </c>
      <c r="E332" s="115">
        <v>0</v>
      </c>
      <c r="F332" s="115">
        <v>0</v>
      </c>
      <c r="G332" s="115">
        <v>0</v>
      </c>
      <c r="H332" s="4"/>
      <c r="I332" s="4"/>
      <c r="J332" s="4"/>
      <c r="K332" s="4"/>
    </row>
    <row r="333" spans="1:11" ht="14.1" customHeight="1">
      <c r="A333" s="4"/>
      <c r="B333" s="4"/>
      <c r="C333" s="11" t="s">
        <v>459</v>
      </c>
      <c r="D333" s="115">
        <v>0</v>
      </c>
      <c r="E333" s="115">
        <v>0</v>
      </c>
      <c r="F333" s="115">
        <v>0</v>
      </c>
      <c r="G333" s="115">
        <v>0</v>
      </c>
      <c r="H333" s="4"/>
      <c r="I333" s="4"/>
      <c r="J333" s="4"/>
      <c r="K333" s="4"/>
    </row>
    <row r="334" spans="1:11" ht="14.1" customHeight="1">
      <c r="A334" s="4"/>
      <c r="B334" s="4"/>
      <c r="C334" s="11" t="s">
        <v>463</v>
      </c>
      <c r="D334" s="115">
        <v>0</v>
      </c>
      <c r="E334" s="115">
        <v>0</v>
      </c>
      <c r="F334" s="115">
        <v>0</v>
      </c>
      <c r="G334" s="115">
        <v>0</v>
      </c>
      <c r="H334" s="4"/>
      <c r="I334" s="4"/>
      <c r="J334" s="4"/>
      <c r="K334" s="4"/>
    </row>
    <row r="335" spans="1:11" ht="14.1" customHeight="1">
      <c r="A335" s="4"/>
      <c r="B335" s="4"/>
      <c r="C335" s="11" t="s">
        <v>464</v>
      </c>
      <c r="D335" s="115">
        <v>0</v>
      </c>
      <c r="E335" s="115">
        <v>0</v>
      </c>
      <c r="F335" s="115">
        <v>0</v>
      </c>
      <c r="G335" s="115">
        <v>0</v>
      </c>
      <c r="H335" s="4"/>
      <c r="I335" s="4"/>
      <c r="J335" s="4"/>
      <c r="K335" s="4"/>
    </row>
    <row r="336" spans="1:11" ht="14.1" customHeight="1">
      <c r="A336" s="4"/>
      <c r="B336" s="4"/>
      <c r="C336" s="11" t="s">
        <v>459</v>
      </c>
      <c r="D336" s="115">
        <v>0</v>
      </c>
      <c r="E336" s="115">
        <v>0</v>
      </c>
      <c r="F336" s="115">
        <v>0</v>
      </c>
      <c r="G336" s="115">
        <v>0</v>
      </c>
      <c r="H336" s="4"/>
      <c r="I336" s="4"/>
      <c r="J336" s="4"/>
      <c r="K336" s="4"/>
    </row>
    <row r="337" spans="1:11" ht="14.1" customHeight="1">
      <c r="A337" s="4"/>
      <c r="B337" s="4"/>
      <c r="C337" s="11" t="s">
        <v>463</v>
      </c>
      <c r="D337" s="115">
        <v>0</v>
      </c>
      <c r="E337" s="115">
        <v>0</v>
      </c>
      <c r="F337" s="115">
        <v>0</v>
      </c>
      <c r="G337" s="115">
        <v>0</v>
      </c>
      <c r="H337" s="4"/>
      <c r="I337" s="4"/>
      <c r="J337" s="4"/>
      <c r="K337" s="4"/>
    </row>
    <row r="338" spans="1:11" ht="14.1" customHeight="1">
      <c r="A338" s="4"/>
      <c r="B338" s="4"/>
      <c r="C338" s="11" t="s">
        <v>462</v>
      </c>
      <c r="D338" s="115">
        <v>0</v>
      </c>
      <c r="E338" s="115">
        <v>0</v>
      </c>
      <c r="F338" s="115">
        <v>0</v>
      </c>
      <c r="G338" s="115">
        <v>0</v>
      </c>
      <c r="H338" s="4"/>
      <c r="I338" s="4"/>
      <c r="J338" s="4"/>
      <c r="K338" s="4"/>
    </row>
    <row r="339" spans="1:11" ht="14.1" customHeight="1">
      <c r="A339" s="4"/>
      <c r="B339" s="4"/>
      <c r="C339" s="11" t="s">
        <v>459</v>
      </c>
      <c r="D339" s="115">
        <v>0</v>
      </c>
      <c r="E339" s="115">
        <v>0</v>
      </c>
      <c r="F339" s="115">
        <v>0</v>
      </c>
      <c r="G339" s="115">
        <v>0</v>
      </c>
      <c r="H339" s="4"/>
      <c r="I339" s="4"/>
      <c r="J339" s="4"/>
      <c r="K339" s="4"/>
    </row>
    <row r="340" spans="1:11" ht="14.1" customHeight="1">
      <c r="A340" s="4"/>
      <c r="B340" s="4"/>
      <c r="C340" s="11" t="s">
        <v>458</v>
      </c>
      <c r="D340" s="115">
        <v>0</v>
      </c>
      <c r="E340" s="115">
        <v>0</v>
      </c>
      <c r="F340" s="115">
        <v>0</v>
      </c>
      <c r="G340" s="115">
        <v>0</v>
      </c>
      <c r="H340" s="4"/>
      <c r="I340" s="4"/>
      <c r="J340" s="4"/>
      <c r="K340" s="4"/>
    </row>
    <row r="341" spans="1:11" ht="14.1" customHeight="1">
      <c r="A341" s="4"/>
      <c r="B341" s="4"/>
      <c r="C341" s="11" t="s">
        <v>457</v>
      </c>
      <c r="D341" s="115">
        <v>0</v>
      </c>
      <c r="E341" s="115">
        <v>0</v>
      </c>
      <c r="F341" s="115">
        <v>0</v>
      </c>
      <c r="G341" s="115">
        <v>0</v>
      </c>
      <c r="H341" s="4"/>
      <c r="I341" s="4"/>
      <c r="J341" s="4"/>
      <c r="K341" s="4"/>
    </row>
    <row r="342" spans="1:11" ht="14.1" customHeight="1">
      <c r="A342" s="4"/>
      <c r="B342" s="4"/>
      <c r="C342" s="11" t="s">
        <v>456</v>
      </c>
      <c r="D342" s="115">
        <v>0</v>
      </c>
      <c r="E342" s="115">
        <v>0</v>
      </c>
      <c r="F342" s="115">
        <v>0</v>
      </c>
      <c r="G342" s="115">
        <v>0</v>
      </c>
      <c r="H342" s="4"/>
      <c r="I342" s="4"/>
      <c r="J342" s="4"/>
      <c r="K342" s="4"/>
    </row>
    <row r="343" spans="1:11" ht="14.1" customHeight="1">
      <c r="A343" s="4"/>
      <c r="B343" s="4"/>
      <c r="C343" s="11" t="s">
        <v>455</v>
      </c>
      <c r="D343" s="115">
        <v>0</v>
      </c>
      <c r="E343" s="115">
        <v>0</v>
      </c>
      <c r="F343" s="115">
        <v>0</v>
      </c>
      <c r="G343" s="115">
        <v>0</v>
      </c>
      <c r="H343" s="4"/>
      <c r="I343" s="4"/>
      <c r="J343" s="4"/>
      <c r="K343" s="4"/>
    </row>
    <row r="344" spans="1:11" ht="14.1" customHeight="1">
      <c r="A344" s="4"/>
      <c r="B344" s="4"/>
      <c r="C344" s="11" t="s">
        <v>461</v>
      </c>
      <c r="D344" s="115">
        <v>0</v>
      </c>
      <c r="E344" s="115">
        <v>15000000</v>
      </c>
      <c r="F344" s="115">
        <v>9000000</v>
      </c>
      <c r="G344" s="115">
        <v>6000000</v>
      </c>
      <c r="H344" s="4"/>
      <c r="I344" s="4"/>
      <c r="J344" s="4"/>
      <c r="K344" s="4"/>
    </row>
    <row r="345" spans="1:11" ht="14.1" customHeight="1">
      <c r="A345" s="4"/>
      <c r="B345" s="4"/>
      <c r="C345" s="11" t="s">
        <v>459</v>
      </c>
      <c r="D345" s="115">
        <v>0</v>
      </c>
      <c r="E345" s="115">
        <v>15000000</v>
      </c>
      <c r="F345" s="115">
        <v>9000000</v>
      </c>
      <c r="G345" s="115">
        <v>6000000</v>
      </c>
      <c r="H345" s="4"/>
      <c r="I345" s="4"/>
      <c r="J345" s="4"/>
      <c r="K345" s="4"/>
    </row>
    <row r="346" spans="1:11" ht="14.1" customHeight="1">
      <c r="A346" s="4"/>
      <c r="B346" s="4"/>
      <c r="C346" s="11" t="s">
        <v>458</v>
      </c>
      <c r="D346" s="115">
        <v>0</v>
      </c>
      <c r="E346" s="115">
        <v>0</v>
      </c>
      <c r="F346" s="115">
        <v>0</v>
      </c>
      <c r="G346" s="115">
        <v>0</v>
      </c>
      <c r="H346" s="4"/>
      <c r="I346" s="4"/>
      <c r="J346" s="4"/>
      <c r="K346" s="4"/>
    </row>
    <row r="347" spans="1:11" ht="14.1" customHeight="1">
      <c r="A347" s="4"/>
      <c r="B347" s="4"/>
      <c r="C347" s="11" t="s">
        <v>457</v>
      </c>
      <c r="D347" s="115">
        <v>0</v>
      </c>
      <c r="E347" s="115">
        <v>0</v>
      </c>
      <c r="F347" s="115">
        <v>0</v>
      </c>
      <c r="G347" s="115">
        <v>0</v>
      </c>
      <c r="H347" s="4"/>
      <c r="I347" s="4"/>
      <c r="J347" s="4"/>
      <c r="K347" s="4"/>
    </row>
    <row r="348" spans="1:11" ht="14.1" customHeight="1">
      <c r="A348" s="4"/>
      <c r="B348" s="4"/>
      <c r="C348" s="11" t="s">
        <v>456</v>
      </c>
      <c r="D348" s="115">
        <v>0</v>
      </c>
      <c r="E348" s="115">
        <v>0</v>
      </c>
      <c r="F348" s="115">
        <v>0</v>
      </c>
      <c r="G348" s="115">
        <v>0</v>
      </c>
      <c r="H348" s="4"/>
      <c r="I348" s="4"/>
      <c r="J348" s="4"/>
      <c r="K348" s="4"/>
    </row>
    <row r="349" spans="1:11" ht="14.1" customHeight="1">
      <c r="A349" s="4"/>
      <c r="B349" s="4"/>
      <c r="C349" s="11" t="s">
        <v>455</v>
      </c>
      <c r="D349" s="115">
        <v>0</v>
      </c>
      <c r="E349" s="115">
        <v>0</v>
      </c>
      <c r="F349" s="115">
        <v>0</v>
      </c>
      <c r="G349" s="115">
        <v>0</v>
      </c>
      <c r="H349" s="4"/>
      <c r="I349" s="4"/>
      <c r="J349" s="4"/>
      <c r="K349" s="4"/>
    </row>
    <row r="350" spans="1:11" ht="14.1" customHeight="1">
      <c r="A350" s="4"/>
      <c r="B350" s="4"/>
      <c r="C350" s="11" t="s">
        <v>460</v>
      </c>
      <c r="D350" s="115">
        <v>0</v>
      </c>
      <c r="E350" s="115">
        <v>0</v>
      </c>
      <c r="F350" s="115">
        <v>0</v>
      </c>
      <c r="G350" s="115">
        <v>0</v>
      </c>
      <c r="H350" s="4"/>
      <c r="I350" s="4"/>
      <c r="J350" s="4"/>
      <c r="K350" s="4"/>
    </row>
    <row r="351" spans="1:11" ht="14.1" customHeight="1">
      <c r="A351" s="4"/>
      <c r="B351" s="4"/>
      <c r="C351" s="11" t="s">
        <v>459</v>
      </c>
      <c r="D351" s="115">
        <v>0</v>
      </c>
      <c r="E351" s="115">
        <v>0</v>
      </c>
      <c r="F351" s="115">
        <v>0</v>
      </c>
      <c r="G351" s="115">
        <v>0</v>
      </c>
      <c r="H351" s="4"/>
      <c r="I351" s="4"/>
      <c r="J351" s="4"/>
      <c r="K351" s="4"/>
    </row>
    <row r="352" spans="1:11" ht="14.1" customHeight="1">
      <c r="A352" s="4"/>
      <c r="B352" s="4"/>
      <c r="C352" s="11" t="s">
        <v>458</v>
      </c>
      <c r="D352" s="115">
        <v>0</v>
      </c>
      <c r="E352" s="115">
        <v>0</v>
      </c>
      <c r="F352" s="115">
        <v>0</v>
      </c>
      <c r="G352" s="115">
        <v>0</v>
      </c>
      <c r="H352" s="4"/>
      <c r="I352" s="4"/>
      <c r="J352" s="4"/>
      <c r="K352" s="4"/>
    </row>
    <row r="353" spans="1:11" ht="14.1" customHeight="1">
      <c r="A353" s="4"/>
      <c r="B353" s="4"/>
      <c r="C353" s="11" t="s">
        <v>457</v>
      </c>
      <c r="D353" s="115">
        <v>0</v>
      </c>
      <c r="E353" s="115">
        <v>0</v>
      </c>
      <c r="F353" s="115">
        <v>0</v>
      </c>
      <c r="G353" s="115">
        <v>0</v>
      </c>
      <c r="H353" s="4"/>
      <c r="I353" s="4"/>
      <c r="J353" s="4"/>
      <c r="K353" s="4"/>
    </row>
    <row r="354" spans="1:11" ht="14.1" customHeight="1">
      <c r="A354" s="4"/>
      <c r="B354" s="4"/>
      <c r="C354" s="11" t="s">
        <v>456</v>
      </c>
      <c r="D354" s="115">
        <v>0</v>
      </c>
      <c r="E354" s="115">
        <v>0</v>
      </c>
      <c r="F354" s="115">
        <v>0</v>
      </c>
      <c r="G354" s="115">
        <v>0</v>
      </c>
      <c r="H354" s="4"/>
      <c r="I354" s="4"/>
      <c r="J354" s="4"/>
      <c r="K354" s="4"/>
    </row>
    <row r="355" spans="1:11" ht="14.1" customHeight="1">
      <c r="A355" s="4"/>
      <c r="B355" s="4"/>
      <c r="C355" s="11" t="s">
        <v>455</v>
      </c>
      <c r="D355" s="115">
        <v>0</v>
      </c>
      <c r="E355" s="115">
        <v>0</v>
      </c>
      <c r="F355" s="115">
        <v>0</v>
      </c>
      <c r="G355" s="115">
        <v>0</v>
      </c>
      <c r="H355" s="4"/>
      <c r="I355" s="4"/>
      <c r="J355" s="4"/>
      <c r="K355" s="4"/>
    </row>
    <row r="356" spans="1:11" ht="14.1" customHeight="1">
      <c r="A356" s="4"/>
      <c r="B356" s="4"/>
      <c r="C356" s="11" t="s">
        <v>454</v>
      </c>
      <c r="D356" s="115">
        <v>0</v>
      </c>
      <c r="E356" s="115">
        <v>0</v>
      </c>
      <c r="F356" s="115">
        <v>0</v>
      </c>
      <c r="G356" s="115">
        <v>0</v>
      </c>
      <c r="H356" s="4"/>
      <c r="I356" s="4"/>
      <c r="J356" s="4"/>
      <c r="K356" s="4"/>
    </row>
    <row r="357" spans="1:11" ht="14.1" customHeight="1">
      <c r="A357" s="4"/>
      <c r="B357" s="4"/>
      <c r="C357" s="11" t="s">
        <v>453</v>
      </c>
      <c r="D357" s="115">
        <v>0</v>
      </c>
      <c r="E357" s="115">
        <v>0</v>
      </c>
      <c r="F357" s="115">
        <v>0</v>
      </c>
      <c r="G357" s="115">
        <v>0</v>
      </c>
      <c r="H357" s="4"/>
      <c r="I357" s="4"/>
      <c r="J357" s="4"/>
      <c r="K357" s="4"/>
    </row>
    <row r="358" spans="1:11" ht="14.1" customHeight="1">
      <c r="A358" s="4"/>
      <c r="B358" s="4"/>
      <c r="C358" s="10" t="s">
        <v>165</v>
      </c>
      <c r="D358" s="115">
        <v>0</v>
      </c>
      <c r="E358" s="115">
        <v>15000000</v>
      </c>
      <c r="F358" s="115">
        <v>9000000</v>
      </c>
      <c r="G358" s="115">
        <v>6000000</v>
      </c>
      <c r="H358" s="4"/>
      <c r="I358" s="4"/>
      <c r="J358" s="4"/>
      <c r="K358" s="4"/>
    </row>
    <row r="359" spans="1:11" ht="14.1" customHeight="1">
      <c r="A359" s="4"/>
      <c r="B359" s="4"/>
      <c r="C359" s="111" t="s">
        <v>1472</v>
      </c>
      <c r="D359" s="827" t="s">
        <v>219</v>
      </c>
      <c r="E359" s="828"/>
      <c r="F359" s="828"/>
      <c r="G359" s="828"/>
      <c r="H359" s="4"/>
      <c r="I359" s="4"/>
      <c r="J359" s="4"/>
      <c r="K359" s="4"/>
    </row>
    <row r="360" spans="1:11" ht="14.1" customHeight="1">
      <c r="A360" s="4"/>
      <c r="B360" s="4"/>
      <c r="C360" s="14" t="s">
        <v>484</v>
      </c>
      <c r="D360" s="825" t="s">
        <v>1471</v>
      </c>
      <c r="E360" s="826"/>
      <c r="F360" s="826"/>
      <c r="G360" s="826"/>
      <c r="H360" s="4"/>
      <c r="I360" s="4"/>
      <c r="J360" s="4"/>
      <c r="K360" s="4"/>
    </row>
    <row r="361" spans="1:11" ht="14.1" customHeight="1">
      <c r="A361" s="4"/>
      <c r="B361" s="4"/>
      <c r="C361" s="122" t="s">
        <v>482</v>
      </c>
      <c r="D361" s="821" t="s">
        <v>220</v>
      </c>
      <c r="E361" s="822"/>
      <c r="F361" s="822"/>
      <c r="G361" s="822"/>
      <c r="H361" s="4"/>
      <c r="I361" s="4"/>
      <c r="J361" s="4"/>
      <c r="K361" s="4"/>
    </row>
    <row r="362" spans="1:11" ht="14.1" customHeight="1">
      <c r="A362" s="4"/>
      <c r="B362" s="4"/>
      <c r="C362" s="122" t="s">
        <v>15</v>
      </c>
      <c r="D362" s="821" t="s">
        <v>214</v>
      </c>
      <c r="E362" s="822"/>
      <c r="F362" s="822"/>
      <c r="G362" s="822"/>
      <c r="H362" s="4"/>
      <c r="I362" s="4"/>
      <c r="J362" s="4"/>
      <c r="K362" s="4"/>
    </row>
    <row r="363" spans="1:11" ht="15" customHeight="1">
      <c r="A363" s="4"/>
      <c r="B363" s="4"/>
      <c r="C363" s="13"/>
      <c r="D363" s="116">
        <v>2021</v>
      </c>
      <c r="E363" s="116">
        <v>2022</v>
      </c>
      <c r="F363" s="116">
        <v>2023</v>
      </c>
      <c r="G363" s="116">
        <v>2024</v>
      </c>
      <c r="H363" s="4"/>
      <c r="I363" s="4"/>
      <c r="J363" s="4"/>
      <c r="K363" s="4"/>
    </row>
    <row r="364" spans="1:11" ht="15" customHeight="1">
      <c r="A364" s="4"/>
      <c r="B364" s="4"/>
      <c r="C364" s="12"/>
      <c r="D364" s="117" t="s">
        <v>7</v>
      </c>
      <c r="E364" s="117" t="s">
        <v>8</v>
      </c>
      <c r="F364" s="117" t="s">
        <v>8</v>
      </c>
      <c r="G364" s="117" t="s">
        <v>8</v>
      </c>
      <c r="H364" s="4"/>
      <c r="I364" s="4"/>
      <c r="J364" s="4"/>
      <c r="K364" s="4"/>
    </row>
    <row r="365" spans="1:11" ht="14.1" customHeight="1">
      <c r="A365" s="4"/>
      <c r="B365" s="4"/>
      <c r="C365" s="7" t="s">
        <v>16</v>
      </c>
      <c r="D365" s="114" t="s">
        <v>474</v>
      </c>
      <c r="E365" s="114" t="s">
        <v>615</v>
      </c>
      <c r="F365" s="114" t="s">
        <v>474</v>
      </c>
      <c r="G365" s="114" t="s">
        <v>474</v>
      </c>
      <c r="H365" s="4"/>
      <c r="I365" s="4"/>
      <c r="J365" s="4"/>
      <c r="K365" s="4"/>
    </row>
    <row r="366" spans="1:11" ht="14.1" customHeight="1">
      <c r="A366" s="4"/>
      <c r="B366" s="4"/>
      <c r="C366" s="7" t="s">
        <v>680</v>
      </c>
      <c r="D366" s="114" t="s">
        <v>474</v>
      </c>
      <c r="E366" s="114" t="s">
        <v>1470</v>
      </c>
      <c r="F366" s="114" t="s">
        <v>474</v>
      </c>
      <c r="G366" s="114" t="s">
        <v>474</v>
      </c>
      <c r="H366" s="4"/>
      <c r="I366" s="4"/>
      <c r="J366" s="4"/>
      <c r="K366" s="4"/>
    </row>
    <row r="367" spans="1:11" ht="14.1" customHeight="1">
      <c r="A367" s="4"/>
      <c r="B367" s="4"/>
      <c r="C367" s="7" t="s">
        <v>676</v>
      </c>
      <c r="D367" s="114" t="s">
        <v>474</v>
      </c>
      <c r="E367" s="114" t="s">
        <v>692</v>
      </c>
      <c r="F367" s="114" t="s">
        <v>474</v>
      </c>
      <c r="G367" s="114" t="s">
        <v>474</v>
      </c>
      <c r="H367" s="4"/>
      <c r="I367" s="4"/>
      <c r="J367" s="4"/>
      <c r="K367" s="4"/>
    </row>
    <row r="368" spans="1:11" ht="14.1" customHeight="1">
      <c r="A368" s="4"/>
      <c r="B368" s="4"/>
      <c r="C368" s="7" t="s">
        <v>477</v>
      </c>
      <c r="D368" s="114" t="s">
        <v>450</v>
      </c>
      <c r="E368" s="114" t="s">
        <v>450</v>
      </c>
      <c r="F368" s="114" t="s">
        <v>583</v>
      </c>
      <c r="G368" s="114" t="s">
        <v>450</v>
      </c>
      <c r="H368" s="4"/>
      <c r="I368" s="4"/>
      <c r="J368" s="4"/>
      <c r="K368" s="4"/>
    </row>
    <row r="369" spans="1:11" ht="14.1" customHeight="1">
      <c r="A369" s="4"/>
      <c r="B369" s="4"/>
      <c r="C369" s="7" t="s">
        <v>476</v>
      </c>
      <c r="D369" s="114" t="s">
        <v>450</v>
      </c>
      <c r="E369" s="114" t="s">
        <v>450</v>
      </c>
      <c r="F369" s="114" t="s">
        <v>583</v>
      </c>
      <c r="G369" s="114" t="s">
        <v>450</v>
      </c>
      <c r="H369" s="4"/>
      <c r="I369" s="4"/>
      <c r="J369" s="4"/>
      <c r="K369" s="4"/>
    </row>
    <row r="370" spans="1:11" ht="14.1" customHeight="1">
      <c r="A370" s="4"/>
      <c r="B370" s="4"/>
      <c r="C370" s="7" t="s">
        <v>22</v>
      </c>
      <c r="D370" s="114" t="s">
        <v>450</v>
      </c>
      <c r="E370" s="114" t="s">
        <v>450</v>
      </c>
      <c r="F370" s="114" t="s">
        <v>583</v>
      </c>
      <c r="G370" s="114" t="s">
        <v>450</v>
      </c>
      <c r="H370" s="4"/>
      <c r="I370" s="4"/>
      <c r="J370" s="4"/>
      <c r="K370" s="4"/>
    </row>
    <row r="371" spans="1:11" ht="14.1" customHeight="1">
      <c r="A371" s="4"/>
      <c r="B371" s="4"/>
      <c r="C371" s="823" t="s">
        <v>473</v>
      </c>
      <c r="D371" s="824"/>
      <c r="E371" s="824"/>
      <c r="F371" s="824"/>
      <c r="G371" s="824"/>
      <c r="H371" s="4"/>
      <c r="I371" s="4"/>
      <c r="J371" s="4"/>
      <c r="K371" s="4"/>
    </row>
    <row r="372" spans="1:11" ht="14.1" customHeight="1">
      <c r="A372" s="4"/>
      <c r="B372" s="4"/>
      <c r="C372" s="13"/>
      <c r="D372" s="116">
        <v>2021</v>
      </c>
      <c r="E372" s="116">
        <v>2022</v>
      </c>
      <c r="F372" s="116">
        <v>2023</v>
      </c>
      <c r="G372" s="116">
        <v>2024</v>
      </c>
      <c r="H372" s="4"/>
      <c r="I372" s="4"/>
      <c r="J372" s="4"/>
      <c r="K372" s="4"/>
    </row>
    <row r="373" spans="1:11" ht="14.1" customHeight="1">
      <c r="A373" s="4"/>
      <c r="B373" s="4"/>
      <c r="C373" s="12"/>
      <c r="D373" s="117" t="s">
        <v>7</v>
      </c>
      <c r="E373" s="117" t="s">
        <v>8</v>
      </c>
      <c r="F373" s="117" t="s">
        <v>8</v>
      </c>
      <c r="G373" s="117" t="s">
        <v>8</v>
      </c>
      <c r="H373" s="4"/>
      <c r="I373" s="4"/>
      <c r="J373" s="4"/>
      <c r="K373" s="4"/>
    </row>
    <row r="374" spans="1:11" ht="14.1" customHeight="1">
      <c r="A374" s="4"/>
      <c r="B374" s="4"/>
      <c r="C374" s="11" t="s">
        <v>470</v>
      </c>
      <c r="D374" s="115">
        <v>0</v>
      </c>
      <c r="E374" s="115">
        <v>0</v>
      </c>
      <c r="F374" s="115">
        <v>0</v>
      </c>
      <c r="G374" s="115">
        <v>0</v>
      </c>
      <c r="H374" s="4"/>
      <c r="I374" s="4"/>
      <c r="J374" s="4"/>
      <c r="K374" s="4"/>
    </row>
    <row r="375" spans="1:11" ht="14.1" customHeight="1">
      <c r="A375" s="4"/>
      <c r="B375" s="4"/>
      <c r="C375" s="11" t="s">
        <v>459</v>
      </c>
      <c r="D375" s="115">
        <v>0</v>
      </c>
      <c r="E375" s="115">
        <v>0</v>
      </c>
      <c r="F375" s="115">
        <v>0</v>
      </c>
      <c r="G375" s="115">
        <v>0</v>
      </c>
      <c r="H375" s="4"/>
      <c r="I375" s="4"/>
      <c r="J375" s="4"/>
      <c r="K375" s="4"/>
    </row>
    <row r="376" spans="1:11" ht="14.1" customHeight="1">
      <c r="A376" s="4"/>
      <c r="B376" s="4"/>
      <c r="C376" s="11" t="s">
        <v>463</v>
      </c>
      <c r="D376" s="115">
        <v>0</v>
      </c>
      <c r="E376" s="115">
        <v>0</v>
      </c>
      <c r="F376" s="115">
        <v>0</v>
      </c>
      <c r="G376" s="115">
        <v>0</v>
      </c>
      <c r="H376" s="4"/>
      <c r="I376" s="4"/>
      <c r="J376" s="4"/>
      <c r="K376" s="4"/>
    </row>
    <row r="377" spans="1:11" ht="14.1" customHeight="1">
      <c r="A377" s="4"/>
      <c r="B377" s="4"/>
      <c r="C377" s="11" t="s">
        <v>469</v>
      </c>
      <c r="D377" s="115">
        <v>0</v>
      </c>
      <c r="E377" s="115">
        <v>0</v>
      </c>
      <c r="F377" s="115">
        <v>0</v>
      </c>
      <c r="G377" s="115">
        <v>0</v>
      </c>
      <c r="H377" s="4"/>
      <c r="I377" s="4"/>
      <c r="J377" s="4"/>
      <c r="K377" s="4"/>
    </row>
    <row r="378" spans="1:11" ht="14.1" customHeight="1">
      <c r="A378" s="4"/>
      <c r="B378" s="4"/>
      <c r="C378" s="11" t="s">
        <v>459</v>
      </c>
      <c r="D378" s="115">
        <v>0</v>
      </c>
      <c r="E378" s="115">
        <v>0</v>
      </c>
      <c r="F378" s="115">
        <v>0</v>
      </c>
      <c r="G378" s="115">
        <v>0</v>
      </c>
      <c r="H378" s="4"/>
      <c r="I378" s="4"/>
      <c r="J378" s="4"/>
      <c r="K378" s="4"/>
    </row>
    <row r="379" spans="1:11" ht="14.1" customHeight="1">
      <c r="A379" s="4"/>
      <c r="B379" s="4"/>
      <c r="C379" s="11" t="s">
        <v>463</v>
      </c>
      <c r="D379" s="115">
        <v>0</v>
      </c>
      <c r="E379" s="115">
        <v>0</v>
      </c>
      <c r="F379" s="115">
        <v>0</v>
      </c>
      <c r="G379" s="115">
        <v>0</v>
      </c>
      <c r="H379" s="4"/>
      <c r="I379" s="4"/>
      <c r="J379" s="4"/>
      <c r="K379" s="4"/>
    </row>
    <row r="380" spans="1:11" ht="14.1" customHeight="1">
      <c r="A380" s="4"/>
      <c r="B380" s="4"/>
      <c r="C380" s="11" t="s">
        <v>468</v>
      </c>
      <c r="D380" s="115">
        <v>0</v>
      </c>
      <c r="E380" s="115">
        <v>0</v>
      </c>
      <c r="F380" s="115">
        <v>0</v>
      </c>
      <c r="G380" s="115">
        <v>0</v>
      </c>
      <c r="H380" s="4"/>
      <c r="I380" s="4"/>
      <c r="J380" s="4"/>
      <c r="K380" s="4"/>
    </row>
    <row r="381" spans="1:11" ht="14.1" customHeight="1">
      <c r="A381" s="4"/>
      <c r="B381" s="4"/>
      <c r="C381" s="11" t="s">
        <v>459</v>
      </c>
      <c r="D381" s="115">
        <v>0</v>
      </c>
      <c r="E381" s="115">
        <v>0</v>
      </c>
      <c r="F381" s="115">
        <v>0</v>
      </c>
      <c r="G381" s="115">
        <v>0</v>
      </c>
      <c r="H381" s="4"/>
      <c r="I381" s="4"/>
      <c r="J381" s="4"/>
      <c r="K381" s="4"/>
    </row>
    <row r="382" spans="1:11" ht="14.1" customHeight="1">
      <c r="A382" s="4"/>
      <c r="B382" s="4"/>
      <c r="C382" s="11" t="s">
        <v>463</v>
      </c>
      <c r="D382" s="115">
        <v>0</v>
      </c>
      <c r="E382" s="115">
        <v>0</v>
      </c>
      <c r="F382" s="115">
        <v>0</v>
      </c>
      <c r="G382" s="115">
        <v>0</v>
      </c>
      <c r="H382" s="4"/>
      <c r="I382" s="4"/>
      <c r="J382" s="4"/>
      <c r="K382" s="4"/>
    </row>
    <row r="383" spans="1:11" ht="14.1" customHeight="1">
      <c r="A383" s="4"/>
      <c r="B383" s="4"/>
      <c r="C383" s="11" t="s">
        <v>467</v>
      </c>
      <c r="D383" s="115">
        <v>0</v>
      </c>
      <c r="E383" s="115">
        <v>0</v>
      </c>
      <c r="F383" s="115">
        <v>0</v>
      </c>
      <c r="G383" s="115">
        <v>0</v>
      </c>
      <c r="H383" s="4"/>
      <c r="I383" s="4"/>
      <c r="J383" s="4"/>
      <c r="K383" s="4"/>
    </row>
    <row r="384" spans="1:11" ht="14.1" customHeight="1">
      <c r="A384" s="4"/>
      <c r="B384" s="4"/>
      <c r="C384" s="11" t="s">
        <v>459</v>
      </c>
      <c r="D384" s="115">
        <v>0</v>
      </c>
      <c r="E384" s="115">
        <v>0</v>
      </c>
      <c r="F384" s="115">
        <v>0</v>
      </c>
      <c r="G384" s="115">
        <v>0</v>
      </c>
      <c r="H384" s="4"/>
      <c r="I384" s="4"/>
      <c r="J384" s="4"/>
      <c r="K384" s="4"/>
    </row>
    <row r="385" spans="1:11" ht="14.1" customHeight="1">
      <c r="A385" s="4"/>
      <c r="B385" s="4"/>
      <c r="C385" s="11" t="s">
        <v>463</v>
      </c>
      <c r="D385" s="115">
        <v>0</v>
      </c>
      <c r="E385" s="115">
        <v>0</v>
      </c>
      <c r="F385" s="115">
        <v>0</v>
      </c>
      <c r="G385" s="115">
        <v>0</v>
      </c>
      <c r="H385" s="4"/>
      <c r="I385" s="4"/>
      <c r="J385" s="4"/>
      <c r="K385" s="4"/>
    </row>
    <row r="386" spans="1:11" ht="14.1" customHeight="1">
      <c r="A386" s="4"/>
      <c r="B386" s="4"/>
      <c r="C386" s="11" t="s">
        <v>472</v>
      </c>
      <c r="D386" s="115">
        <v>0</v>
      </c>
      <c r="E386" s="115">
        <v>0</v>
      </c>
      <c r="F386" s="115">
        <v>0</v>
      </c>
      <c r="G386" s="115">
        <v>0</v>
      </c>
      <c r="H386" s="4"/>
      <c r="I386" s="4"/>
      <c r="J386" s="4"/>
      <c r="K386" s="4"/>
    </row>
    <row r="387" spans="1:11" ht="14.1" customHeight="1">
      <c r="A387" s="4"/>
      <c r="B387" s="4"/>
      <c r="C387" s="11" t="s">
        <v>459</v>
      </c>
      <c r="D387" s="115">
        <v>0</v>
      </c>
      <c r="E387" s="115">
        <v>0</v>
      </c>
      <c r="F387" s="115">
        <v>0</v>
      </c>
      <c r="G387" s="115">
        <v>0</v>
      </c>
      <c r="H387" s="4"/>
      <c r="I387" s="4"/>
      <c r="J387" s="4"/>
      <c r="K387" s="4"/>
    </row>
    <row r="388" spans="1:11" ht="14.1" customHeight="1">
      <c r="A388" s="4"/>
      <c r="B388" s="4"/>
      <c r="C388" s="11" t="s">
        <v>463</v>
      </c>
      <c r="D388" s="115">
        <v>0</v>
      </c>
      <c r="E388" s="115">
        <v>0</v>
      </c>
      <c r="F388" s="115">
        <v>0</v>
      </c>
      <c r="G388" s="115">
        <v>0</v>
      </c>
      <c r="H388" s="4"/>
      <c r="I388" s="4"/>
      <c r="J388" s="4"/>
      <c r="K388" s="4"/>
    </row>
    <row r="389" spans="1:11" ht="14.1" customHeight="1">
      <c r="A389" s="4"/>
      <c r="B389" s="4"/>
      <c r="C389" s="11" t="s">
        <v>465</v>
      </c>
      <c r="D389" s="115">
        <v>0</v>
      </c>
      <c r="E389" s="115">
        <v>0</v>
      </c>
      <c r="F389" s="115">
        <v>0</v>
      </c>
      <c r="G389" s="115">
        <v>0</v>
      </c>
      <c r="H389" s="4"/>
      <c r="I389" s="4"/>
      <c r="J389" s="4"/>
      <c r="K389" s="4"/>
    </row>
    <row r="390" spans="1:11" ht="14.1" customHeight="1">
      <c r="A390" s="4"/>
      <c r="B390" s="4"/>
      <c r="C390" s="11" t="s">
        <v>459</v>
      </c>
      <c r="D390" s="115">
        <v>0</v>
      </c>
      <c r="E390" s="115">
        <v>0</v>
      </c>
      <c r="F390" s="115">
        <v>0</v>
      </c>
      <c r="G390" s="115">
        <v>0</v>
      </c>
      <c r="H390" s="4"/>
      <c r="I390" s="4"/>
      <c r="J390" s="4"/>
      <c r="K390" s="4"/>
    </row>
    <row r="391" spans="1:11" ht="14.1" customHeight="1">
      <c r="A391" s="4"/>
      <c r="B391" s="4"/>
      <c r="C391" s="11" t="s">
        <v>463</v>
      </c>
      <c r="D391" s="115">
        <v>0</v>
      </c>
      <c r="E391" s="115">
        <v>0</v>
      </c>
      <c r="F391" s="115">
        <v>0</v>
      </c>
      <c r="G391" s="115">
        <v>0</v>
      </c>
      <c r="H391" s="4"/>
      <c r="I391" s="4"/>
      <c r="J391" s="4"/>
      <c r="K391" s="4"/>
    </row>
    <row r="392" spans="1:11" ht="14.1" customHeight="1">
      <c r="A392" s="4"/>
      <c r="B392" s="4"/>
      <c r="C392" s="11" t="s">
        <v>464</v>
      </c>
      <c r="D392" s="115">
        <v>0</v>
      </c>
      <c r="E392" s="115">
        <v>0</v>
      </c>
      <c r="F392" s="115">
        <v>0</v>
      </c>
      <c r="G392" s="115">
        <v>0</v>
      </c>
      <c r="H392" s="4"/>
      <c r="I392" s="4"/>
      <c r="J392" s="4"/>
      <c r="K392" s="4"/>
    </row>
    <row r="393" spans="1:11" ht="14.1" customHeight="1">
      <c r="A393" s="4"/>
      <c r="B393" s="4"/>
      <c r="C393" s="11" t="s">
        <v>459</v>
      </c>
      <c r="D393" s="115">
        <v>0</v>
      </c>
      <c r="E393" s="115">
        <v>0</v>
      </c>
      <c r="F393" s="115">
        <v>0</v>
      </c>
      <c r="G393" s="115">
        <v>0</v>
      </c>
      <c r="H393" s="4"/>
      <c r="I393" s="4"/>
      <c r="J393" s="4"/>
      <c r="K393" s="4"/>
    </row>
    <row r="394" spans="1:11" ht="14.1" customHeight="1">
      <c r="A394" s="4"/>
      <c r="B394" s="4"/>
      <c r="C394" s="11" t="s">
        <v>463</v>
      </c>
      <c r="D394" s="115">
        <v>0</v>
      </c>
      <c r="E394" s="115">
        <v>0</v>
      </c>
      <c r="F394" s="115">
        <v>0</v>
      </c>
      <c r="G394" s="115">
        <v>0</v>
      </c>
      <c r="H394" s="4"/>
      <c r="I394" s="4"/>
      <c r="J394" s="4"/>
      <c r="K394" s="4"/>
    </row>
    <row r="395" spans="1:11" ht="14.1" customHeight="1">
      <c r="A395" s="4"/>
      <c r="B395" s="4"/>
      <c r="C395" s="11" t="s">
        <v>462</v>
      </c>
      <c r="D395" s="115">
        <v>0</v>
      </c>
      <c r="E395" s="115">
        <v>0</v>
      </c>
      <c r="F395" s="115">
        <v>0</v>
      </c>
      <c r="G395" s="115">
        <v>0</v>
      </c>
      <c r="H395" s="4"/>
      <c r="I395" s="4"/>
      <c r="J395" s="4"/>
      <c r="K395" s="4"/>
    </row>
    <row r="396" spans="1:11" ht="14.1" customHeight="1">
      <c r="A396" s="4"/>
      <c r="B396" s="4"/>
      <c r="C396" s="11" t="s">
        <v>459</v>
      </c>
      <c r="D396" s="115">
        <v>0</v>
      </c>
      <c r="E396" s="115">
        <v>0</v>
      </c>
      <c r="F396" s="115">
        <v>0</v>
      </c>
      <c r="G396" s="115">
        <v>0</v>
      </c>
      <c r="H396" s="4"/>
      <c r="I396" s="4"/>
      <c r="J396" s="4"/>
      <c r="K396" s="4"/>
    </row>
    <row r="397" spans="1:11" ht="14.1" customHeight="1">
      <c r="A397" s="4"/>
      <c r="B397" s="4"/>
      <c r="C397" s="11" t="s">
        <v>458</v>
      </c>
      <c r="D397" s="115">
        <v>0</v>
      </c>
      <c r="E397" s="115">
        <v>0</v>
      </c>
      <c r="F397" s="115">
        <v>0</v>
      </c>
      <c r="G397" s="115">
        <v>0</v>
      </c>
      <c r="H397" s="4"/>
      <c r="I397" s="4"/>
      <c r="J397" s="4"/>
      <c r="K397" s="4"/>
    </row>
    <row r="398" spans="1:11" ht="14.1" customHeight="1">
      <c r="A398" s="4"/>
      <c r="B398" s="4"/>
      <c r="C398" s="11" t="s">
        <v>457</v>
      </c>
      <c r="D398" s="115">
        <v>0</v>
      </c>
      <c r="E398" s="115">
        <v>0</v>
      </c>
      <c r="F398" s="115">
        <v>0</v>
      </c>
      <c r="G398" s="115">
        <v>0</v>
      </c>
      <c r="H398" s="4"/>
      <c r="I398" s="4"/>
      <c r="J398" s="4"/>
      <c r="K398" s="4"/>
    </row>
    <row r="399" spans="1:11" ht="14.1" customHeight="1">
      <c r="A399" s="4"/>
      <c r="B399" s="4"/>
      <c r="C399" s="11" t="s">
        <v>456</v>
      </c>
      <c r="D399" s="115">
        <v>0</v>
      </c>
      <c r="E399" s="115">
        <v>0</v>
      </c>
      <c r="F399" s="115">
        <v>0</v>
      </c>
      <c r="G399" s="115">
        <v>0</v>
      </c>
      <c r="H399" s="4"/>
      <c r="I399" s="4"/>
      <c r="J399" s="4"/>
      <c r="K399" s="4"/>
    </row>
    <row r="400" spans="1:11" ht="14.1" customHeight="1">
      <c r="A400" s="4"/>
      <c r="B400" s="4"/>
      <c r="C400" s="11" t="s">
        <v>455</v>
      </c>
      <c r="D400" s="115">
        <v>0</v>
      </c>
      <c r="E400" s="115">
        <v>0</v>
      </c>
      <c r="F400" s="115">
        <v>0</v>
      </c>
      <c r="G400" s="115">
        <v>0</v>
      </c>
      <c r="H400" s="4"/>
      <c r="I400" s="4"/>
      <c r="J400" s="4"/>
      <c r="K400" s="4"/>
    </row>
    <row r="401" spans="1:11" ht="14.1" customHeight="1">
      <c r="A401" s="4"/>
      <c r="B401" s="4"/>
      <c r="C401" s="11" t="s">
        <v>461</v>
      </c>
      <c r="D401" s="115">
        <v>0</v>
      </c>
      <c r="E401" s="115">
        <v>14000000</v>
      </c>
      <c r="F401" s="115">
        <v>0</v>
      </c>
      <c r="G401" s="115">
        <v>0</v>
      </c>
      <c r="H401" s="4"/>
      <c r="I401" s="4"/>
      <c r="J401" s="4"/>
      <c r="K401" s="4"/>
    </row>
    <row r="402" spans="1:11" ht="14.1" customHeight="1">
      <c r="A402" s="4"/>
      <c r="B402" s="4"/>
      <c r="C402" s="11" t="s">
        <v>459</v>
      </c>
      <c r="D402" s="115">
        <v>0</v>
      </c>
      <c r="E402" s="115">
        <v>14000000</v>
      </c>
      <c r="F402" s="115">
        <v>0</v>
      </c>
      <c r="G402" s="115">
        <v>0</v>
      </c>
      <c r="H402" s="4"/>
      <c r="I402" s="4"/>
      <c r="J402" s="4"/>
      <c r="K402" s="4"/>
    </row>
    <row r="403" spans="1:11" ht="14.1" customHeight="1">
      <c r="A403" s="4"/>
      <c r="B403" s="4"/>
      <c r="C403" s="11" t="s">
        <v>458</v>
      </c>
      <c r="D403" s="115">
        <v>0</v>
      </c>
      <c r="E403" s="115">
        <v>0</v>
      </c>
      <c r="F403" s="115">
        <v>0</v>
      </c>
      <c r="G403" s="115">
        <v>0</v>
      </c>
      <c r="H403" s="4"/>
      <c r="I403" s="4"/>
      <c r="J403" s="4"/>
      <c r="K403" s="4"/>
    </row>
    <row r="404" spans="1:11" ht="14.1" customHeight="1">
      <c r="A404" s="4"/>
      <c r="B404" s="4"/>
      <c r="C404" s="11" t="s">
        <v>457</v>
      </c>
      <c r="D404" s="115">
        <v>0</v>
      </c>
      <c r="E404" s="115">
        <v>0</v>
      </c>
      <c r="F404" s="115">
        <v>0</v>
      </c>
      <c r="G404" s="115">
        <v>0</v>
      </c>
      <c r="H404" s="4"/>
      <c r="I404" s="4"/>
      <c r="J404" s="4"/>
      <c r="K404" s="4"/>
    </row>
    <row r="405" spans="1:11" ht="14.1" customHeight="1">
      <c r="A405" s="4"/>
      <c r="B405" s="4"/>
      <c r="C405" s="11" t="s">
        <v>456</v>
      </c>
      <c r="D405" s="115">
        <v>0</v>
      </c>
      <c r="E405" s="115">
        <v>0</v>
      </c>
      <c r="F405" s="115">
        <v>0</v>
      </c>
      <c r="G405" s="115">
        <v>0</v>
      </c>
      <c r="H405" s="4"/>
      <c r="I405" s="4"/>
      <c r="J405" s="4"/>
      <c r="K405" s="4"/>
    </row>
    <row r="406" spans="1:11" ht="14.1" customHeight="1">
      <c r="A406" s="4"/>
      <c r="B406" s="4"/>
      <c r="C406" s="11" t="s">
        <v>455</v>
      </c>
      <c r="D406" s="115">
        <v>0</v>
      </c>
      <c r="E406" s="115">
        <v>0</v>
      </c>
      <c r="F406" s="115">
        <v>0</v>
      </c>
      <c r="G406" s="115">
        <v>0</v>
      </c>
      <c r="H406" s="4"/>
      <c r="I406" s="4"/>
      <c r="J406" s="4"/>
      <c r="K406" s="4"/>
    </row>
    <row r="407" spans="1:11" ht="14.1" customHeight="1">
      <c r="A407" s="4"/>
      <c r="B407" s="4"/>
      <c r="C407" s="11" t="s">
        <v>460</v>
      </c>
      <c r="D407" s="115">
        <v>0</v>
      </c>
      <c r="E407" s="115">
        <v>0</v>
      </c>
      <c r="F407" s="115">
        <v>0</v>
      </c>
      <c r="G407" s="115">
        <v>0</v>
      </c>
      <c r="H407" s="4"/>
      <c r="I407" s="4"/>
      <c r="J407" s="4"/>
      <c r="K407" s="4"/>
    </row>
    <row r="408" spans="1:11" ht="14.1" customHeight="1">
      <c r="A408" s="4"/>
      <c r="B408" s="4"/>
      <c r="C408" s="11" t="s">
        <v>459</v>
      </c>
      <c r="D408" s="115">
        <v>0</v>
      </c>
      <c r="E408" s="115">
        <v>0</v>
      </c>
      <c r="F408" s="115">
        <v>0</v>
      </c>
      <c r="G408" s="115">
        <v>0</v>
      </c>
      <c r="H408" s="4"/>
      <c r="I408" s="4"/>
      <c r="J408" s="4"/>
      <c r="K408" s="4"/>
    </row>
    <row r="409" spans="1:11" ht="14.1" customHeight="1">
      <c r="A409" s="4"/>
      <c r="B409" s="4"/>
      <c r="C409" s="11" t="s">
        <v>458</v>
      </c>
      <c r="D409" s="115">
        <v>0</v>
      </c>
      <c r="E409" s="115">
        <v>0</v>
      </c>
      <c r="F409" s="115">
        <v>0</v>
      </c>
      <c r="G409" s="115">
        <v>0</v>
      </c>
      <c r="H409" s="4"/>
      <c r="I409" s="4"/>
      <c r="J409" s="4"/>
      <c r="K409" s="4"/>
    </row>
    <row r="410" spans="1:11" ht="14.1" customHeight="1">
      <c r="A410" s="4"/>
      <c r="B410" s="4"/>
      <c r="C410" s="11" t="s">
        <v>457</v>
      </c>
      <c r="D410" s="115">
        <v>0</v>
      </c>
      <c r="E410" s="115">
        <v>0</v>
      </c>
      <c r="F410" s="115">
        <v>0</v>
      </c>
      <c r="G410" s="115">
        <v>0</v>
      </c>
      <c r="H410" s="4"/>
      <c r="I410" s="4"/>
      <c r="J410" s="4"/>
      <c r="K410" s="4"/>
    </row>
    <row r="411" spans="1:11" ht="14.1" customHeight="1">
      <c r="A411" s="4"/>
      <c r="B411" s="4"/>
      <c r="C411" s="11" t="s">
        <v>456</v>
      </c>
      <c r="D411" s="115">
        <v>0</v>
      </c>
      <c r="E411" s="115">
        <v>0</v>
      </c>
      <c r="F411" s="115">
        <v>0</v>
      </c>
      <c r="G411" s="115">
        <v>0</v>
      </c>
      <c r="H411" s="4"/>
      <c r="I411" s="4"/>
      <c r="J411" s="4"/>
      <c r="K411" s="4"/>
    </row>
    <row r="412" spans="1:11" ht="14.1" customHeight="1">
      <c r="A412" s="4"/>
      <c r="B412" s="4"/>
      <c r="C412" s="11" t="s">
        <v>455</v>
      </c>
      <c r="D412" s="115">
        <v>0</v>
      </c>
      <c r="E412" s="115">
        <v>0</v>
      </c>
      <c r="F412" s="115">
        <v>0</v>
      </c>
      <c r="G412" s="115">
        <v>0</v>
      </c>
      <c r="H412" s="4"/>
      <c r="I412" s="4"/>
      <c r="J412" s="4"/>
      <c r="K412" s="4"/>
    </row>
    <row r="413" spans="1:11" ht="14.1" customHeight="1">
      <c r="A413" s="4"/>
      <c r="B413" s="4"/>
      <c r="C413" s="11" t="s">
        <v>454</v>
      </c>
      <c r="D413" s="115">
        <v>0</v>
      </c>
      <c r="E413" s="115">
        <v>0</v>
      </c>
      <c r="F413" s="115">
        <v>0</v>
      </c>
      <c r="G413" s="115">
        <v>0</v>
      </c>
      <c r="H413" s="4"/>
      <c r="I413" s="4"/>
      <c r="J413" s="4"/>
      <c r="K413" s="4"/>
    </row>
    <row r="414" spans="1:11" ht="14.1" customHeight="1">
      <c r="A414" s="4"/>
      <c r="B414" s="4"/>
      <c r="C414" s="11" t="s">
        <v>453</v>
      </c>
      <c r="D414" s="115">
        <v>0</v>
      </c>
      <c r="E414" s="115">
        <v>0</v>
      </c>
      <c r="F414" s="115">
        <v>0</v>
      </c>
      <c r="G414" s="115">
        <v>0</v>
      </c>
      <c r="H414" s="4"/>
      <c r="I414" s="4"/>
      <c r="J414" s="4"/>
      <c r="K414" s="4"/>
    </row>
    <row r="415" spans="1:11" ht="14.1" customHeight="1">
      <c r="A415" s="4"/>
      <c r="B415" s="4"/>
      <c r="C415" s="10" t="s">
        <v>165</v>
      </c>
      <c r="D415" s="115">
        <v>0</v>
      </c>
      <c r="E415" s="115">
        <v>14000000</v>
      </c>
      <c r="F415" s="115">
        <v>0</v>
      </c>
      <c r="G415" s="115">
        <v>0</v>
      </c>
      <c r="H415" s="4"/>
      <c r="I415" s="4"/>
      <c r="J415" s="4"/>
      <c r="K415" s="4"/>
    </row>
    <row r="416" spans="1:11" ht="14.1" customHeight="1">
      <c r="A416" s="4"/>
      <c r="B416" s="4"/>
      <c r="C416" s="111" t="s">
        <v>1469</v>
      </c>
      <c r="D416" s="827" t="s">
        <v>221</v>
      </c>
      <c r="E416" s="828"/>
      <c r="F416" s="828"/>
      <c r="G416" s="828"/>
      <c r="H416" s="4"/>
      <c r="I416" s="4"/>
      <c r="J416" s="4"/>
      <c r="K416" s="4"/>
    </row>
    <row r="417" spans="1:11" ht="14.1" customHeight="1">
      <c r="A417" s="4"/>
      <c r="B417" s="4"/>
      <c r="C417" s="14" t="s">
        <v>484</v>
      </c>
      <c r="D417" s="825" t="s">
        <v>1468</v>
      </c>
      <c r="E417" s="826"/>
      <c r="F417" s="826"/>
      <c r="G417" s="826"/>
      <c r="H417" s="4"/>
      <c r="I417" s="4"/>
      <c r="J417" s="4"/>
      <c r="K417" s="4"/>
    </row>
    <row r="418" spans="1:11" ht="14.1" customHeight="1">
      <c r="A418" s="4"/>
      <c r="B418" s="4"/>
      <c r="C418" s="122" t="s">
        <v>482</v>
      </c>
      <c r="D418" s="821" t="s">
        <v>222</v>
      </c>
      <c r="E418" s="822"/>
      <c r="F418" s="822"/>
      <c r="G418" s="822"/>
      <c r="H418" s="4"/>
      <c r="I418" s="4"/>
      <c r="J418" s="4"/>
      <c r="K418" s="4"/>
    </row>
    <row r="419" spans="1:11" ht="14.1" customHeight="1">
      <c r="A419" s="4"/>
      <c r="B419" s="4"/>
      <c r="C419" s="122" t="s">
        <v>15</v>
      </c>
      <c r="D419" s="821" t="s">
        <v>223</v>
      </c>
      <c r="E419" s="822"/>
      <c r="F419" s="822"/>
      <c r="G419" s="822"/>
      <c r="H419" s="4"/>
      <c r="I419" s="4"/>
      <c r="J419" s="4"/>
      <c r="K419" s="4"/>
    </row>
    <row r="420" spans="1:11" ht="15" customHeight="1">
      <c r="A420" s="4"/>
      <c r="B420" s="4"/>
      <c r="C420" s="13"/>
      <c r="D420" s="116">
        <v>2021</v>
      </c>
      <c r="E420" s="116">
        <v>2022</v>
      </c>
      <c r="F420" s="116">
        <v>2023</v>
      </c>
      <c r="G420" s="116">
        <v>2024</v>
      </c>
      <c r="H420" s="4"/>
      <c r="I420" s="4"/>
      <c r="J420" s="4"/>
      <c r="K420" s="4"/>
    </row>
    <row r="421" spans="1:11" ht="15" customHeight="1">
      <c r="A421" s="4"/>
      <c r="B421" s="4"/>
      <c r="C421" s="12"/>
      <c r="D421" s="117" t="s">
        <v>7</v>
      </c>
      <c r="E421" s="117" t="s">
        <v>8</v>
      </c>
      <c r="F421" s="117" t="s">
        <v>8</v>
      </c>
      <c r="G421" s="117" t="s">
        <v>8</v>
      </c>
      <c r="H421" s="4"/>
      <c r="I421" s="4"/>
      <c r="J421" s="4"/>
      <c r="K421" s="4"/>
    </row>
    <row r="422" spans="1:11" ht="14.1" customHeight="1">
      <c r="A422" s="4"/>
      <c r="B422" s="4"/>
      <c r="C422" s="7" t="s">
        <v>16</v>
      </c>
      <c r="D422" s="114" t="s">
        <v>531</v>
      </c>
      <c r="E422" s="114" t="s">
        <v>491</v>
      </c>
      <c r="F422" s="114" t="s">
        <v>531</v>
      </c>
      <c r="G422" s="114" t="s">
        <v>531</v>
      </c>
      <c r="H422" s="4"/>
      <c r="I422" s="4"/>
      <c r="J422" s="4"/>
      <c r="K422" s="4"/>
    </row>
    <row r="423" spans="1:11" ht="14.1" customHeight="1">
      <c r="A423" s="4"/>
      <c r="B423" s="4"/>
      <c r="C423" s="7" t="s">
        <v>680</v>
      </c>
      <c r="D423" s="114" t="s">
        <v>474</v>
      </c>
      <c r="E423" s="114" t="s">
        <v>2374</v>
      </c>
      <c r="F423" s="114" t="s">
        <v>1467</v>
      </c>
      <c r="G423" s="114" t="s">
        <v>1028</v>
      </c>
      <c r="H423" s="4"/>
      <c r="I423" s="4"/>
      <c r="J423" s="4"/>
      <c r="K423" s="4"/>
    </row>
    <row r="424" spans="1:11" ht="14.1" customHeight="1">
      <c r="A424" s="4"/>
      <c r="B424" s="4"/>
      <c r="C424" s="7" t="s">
        <v>676</v>
      </c>
      <c r="D424" s="114" t="s">
        <v>474</v>
      </c>
      <c r="E424" s="114" t="s">
        <v>2375</v>
      </c>
      <c r="F424" s="114" t="s">
        <v>1467</v>
      </c>
      <c r="G424" s="114" t="s">
        <v>1028</v>
      </c>
      <c r="H424" s="4"/>
      <c r="I424" s="4"/>
      <c r="J424" s="4"/>
      <c r="K424" s="4"/>
    </row>
    <row r="425" spans="1:11" ht="14.1" customHeight="1">
      <c r="A425" s="4"/>
      <c r="B425" s="4"/>
      <c r="C425" s="7" t="s">
        <v>477</v>
      </c>
      <c r="D425" s="114" t="s">
        <v>450</v>
      </c>
      <c r="E425" s="114" t="s">
        <v>531</v>
      </c>
      <c r="F425" s="114" t="s">
        <v>1398</v>
      </c>
      <c r="G425" s="114" t="s">
        <v>474</v>
      </c>
      <c r="H425" s="4"/>
      <c r="I425" s="4"/>
      <c r="J425" s="4"/>
      <c r="K425" s="4"/>
    </row>
    <row r="426" spans="1:11" ht="14.1" customHeight="1">
      <c r="A426" s="4"/>
      <c r="B426" s="4"/>
      <c r="C426" s="7" t="s">
        <v>476</v>
      </c>
      <c r="D426" s="114" t="s">
        <v>450</v>
      </c>
      <c r="E426" s="114" t="s">
        <v>450</v>
      </c>
      <c r="F426" s="114" t="s">
        <v>2376</v>
      </c>
      <c r="G426" s="114" t="s">
        <v>1466</v>
      </c>
      <c r="H426" s="4"/>
      <c r="I426" s="4"/>
      <c r="J426" s="4"/>
      <c r="K426" s="4"/>
    </row>
    <row r="427" spans="1:11" ht="14.1" customHeight="1">
      <c r="A427" s="4"/>
      <c r="B427" s="4"/>
      <c r="C427" s="7" t="s">
        <v>22</v>
      </c>
      <c r="D427" s="114" t="s">
        <v>450</v>
      </c>
      <c r="E427" s="114" t="s">
        <v>450</v>
      </c>
      <c r="F427" s="114" t="s">
        <v>2377</v>
      </c>
      <c r="G427" s="114" t="s">
        <v>1466</v>
      </c>
      <c r="H427" s="4"/>
      <c r="I427" s="4"/>
      <c r="J427" s="4"/>
      <c r="K427" s="4"/>
    </row>
    <row r="428" spans="1:11" ht="14.1" customHeight="1">
      <c r="A428" s="4"/>
      <c r="B428" s="4"/>
      <c r="C428" s="823" t="s">
        <v>473</v>
      </c>
      <c r="D428" s="824"/>
      <c r="E428" s="824"/>
      <c r="F428" s="824"/>
      <c r="G428" s="824"/>
      <c r="H428" s="4"/>
      <c r="I428" s="4"/>
      <c r="J428" s="4"/>
      <c r="K428" s="4"/>
    </row>
    <row r="429" spans="1:11" ht="14.1" customHeight="1">
      <c r="A429" s="4"/>
      <c r="B429" s="4"/>
      <c r="C429" s="13"/>
      <c r="D429" s="116">
        <v>2021</v>
      </c>
      <c r="E429" s="116">
        <v>2022</v>
      </c>
      <c r="F429" s="116">
        <v>2023</v>
      </c>
      <c r="G429" s="116">
        <v>2024</v>
      </c>
      <c r="H429" s="4"/>
      <c r="I429" s="4"/>
      <c r="J429" s="4"/>
      <c r="K429" s="4"/>
    </row>
    <row r="430" spans="1:11" ht="14.1" customHeight="1">
      <c r="A430" s="4"/>
      <c r="B430" s="4"/>
      <c r="C430" s="12"/>
      <c r="D430" s="117" t="s">
        <v>7</v>
      </c>
      <c r="E430" s="117" t="s">
        <v>8</v>
      </c>
      <c r="F430" s="117" t="s">
        <v>8</v>
      </c>
      <c r="G430" s="117" t="s">
        <v>8</v>
      </c>
      <c r="H430" s="4"/>
      <c r="I430" s="4"/>
      <c r="J430" s="4"/>
      <c r="K430" s="4"/>
    </row>
    <row r="431" spans="1:11" ht="14.1" customHeight="1">
      <c r="A431" s="4"/>
      <c r="B431" s="4"/>
      <c r="C431" s="11" t="s">
        <v>470</v>
      </c>
      <c r="D431" s="115">
        <v>0</v>
      </c>
      <c r="E431" s="115">
        <v>0</v>
      </c>
      <c r="F431" s="115">
        <v>0</v>
      </c>
      <c r="G431" s="115">
        <v>0</v>
      </c>
      <c r="H431" s="4"/>
      <c r="I431" s="4"/>
      <c r="J431" s="4"/>
      <c r="K431" s="4"/>
    </row>
    <row r="432" spans="1:11" ht="14.1" customHeight="1">
      <c r="A432" s="4"/>
      <c r="B432" s="4"/>
      <c r="C432" s="11" t="s">
        <v>459</v>
      </c>
      <c r="D432" s="115">
        <v>0</v>
      </c>
      <c r="E432" s="115">
        <v>0</v>
      </c>
      <c r="F432" s="115">
        <v>0</v>
      </c>
      <c r="G432" s="115">
        <v>0</v>
      </c>
      <c r="H432" s="4"/>
      <c r="I432" s="4"/>
      <c r="J432" s="4"/>
      <c r="K432" s="4"/>
    </row>
    <row r="433" spans="1:11" ht="14.1" customHeight="1">
      <c r="A433" s="4"/>
      <c r="B433" s="4"/>
      <c r="C433" s="11" t="s">
        <v>463</v>
      </c>
      <c r="D433" s="115">
        <v>0</v>
      </c>
      <c r="E433" s="115">
        <v>0</v>
      </c>
      <c r="F433" s="115">
        <v>0</v>
      </c>
      <c r="G433" s="115">
        <v>0</v>
      </c>
      <c r="H433" s="4"/>
      <c r="I433" s="4"/>
      <c r="J433" s="4"/>
      <c r="K433" s="4"/>
    </row>
    <row r="434" spans="1:11" ht="14.1" customHeight="1">
      <c r="A434" s="4"/>
      <c r="B434" s="4"/>
      <c r="C434" s="11" t="s">
        <v>469</v>
      </c>
      <c r="D434" s="115">
        <v>0</v>
      </c>
      <c r="E434" s="115">
        <v>0</v>
      </c>
      <c r="F434" s="115">
        <v>0</v>
      </c>
      <c r="G434" s="115">
        <v>0</v>
      </c>
      <c r="H434" s="4"/>
      <c r="I434" s="4"/>
      <c r="J434" s="4"/>
      <c r="K434" s="4"/>
    </row>
    <row r="435" spans="1:11" ht="14.1" customHeight="1">
      <c r="A435" s="4"/>
      <c r="B435" s="4"/>
      <c r="C435" s="11" t="s">
        <v>459</v>
      </c>
      <c r="D435" s="115">
        <v>0</v>
      </c>
      <c r="E435" s="115">
        <v>0</v>
      </c>
      <c r="F435" s="115">
        <v>0</v>
      </c>
      <c r="G435" s="115">
        <v>0</v>
      </c>
      <c r="H435" s="4"/>
      <c r="I435" s="4"/>
      <c r="J435" s="4"/>
      <c r="K435" s="4"/>
    </row>
    <row r="436" spans="1:11" ht="14.1" customHeight="1">
      <c r="A436" s="4"/>
      <c r="B436" s="4"/>
      <c r="C436" s="11" t="s">
        <v>463</v>
      </c>
      <c r="D436" s="115">
        <v>0</v>
      </c>
      <c r="E436" s="115">
        <v>0</v>
      </c>
      <c r="F436" s="115">
        <v>0</v>
      </c>
      <c r="G436" s="115">
        <v>0</v>
      </c>
      <c r="H436" s="4"/>
      <c r="I436" s="4"/>
      <c r="J436" s="4"/>
      <c r="K436" s="4"/>
    </row>
    <row r="437" spans="1:11" ht="14.1" customHeight="1">
      <c r="A437" s="4"/>
      <c r="B437" s="4"/>
      <c r="C437" s="11" t="s">
        <v>468</v>
      </c>
      <c r="D437" s="115">
        <v>0</v>
      </c>
      <c r="E437" s="115">
        <v>0</v>
      </c>
      <c r="F437" s="115">
        <v>0</v>
      </c>
      <c r="G437" s="115">
        <v>0</v>
      </c>
      <c r="H437" s="4"/>
      <c r="I437" s="4"/>
      <c r="J437" s="4"/>
      <c r="K437" s="4"/>
    </row>
    <row r="438" spans="1:11" ht="14.1" customHeight="1">
      <c r="A438" s="4"/>
      <c r="B438" s="4"/>
      <c r="C438" s="11" t="s">
        <v>459</v>
      </c>
      <c r="D438" s="115">
        <v>0</v>
      </c>
      <c r="E438" s="115">
        <v>0</v>
      </c>
      <c r="F438" s="115">
        <v>0</v>
      </c>
      <c r="G438" s="115">
        <v>0</v>
      </c>
      <c r="H438" s="4"/>
      <c r="I438" s="4"/>
      <c r="J438" s="4"/>
      <c r="K438" s="4"/>
    </row>
    <row r="439" spans="1:11" ht="14.1" customHeight="1">
      <c r="A439" s="4"/>
      <c r="B439" s="4"/>
      <c r="C439" s="11" t="s">
        <v>463</v>
      </c>
      <c r="D439" s="115">
        <v>0</v>
      </c>
      <c r="E439" s="115">
        <v>0</v>
      </c>
      <c r="F439" s="115">
        <v>0</v>
      </c>
      <c r="G439" s="115">
        <v>0</v>
      </c>
      <c r="H439" s="4"/>
      <c r="I439" s="4"/>
      <c r="J439" s="4"/>
      <c r="K439" s="4"/>
    </row>
    <row r="440" spans="1:11" ht="14.1" customHeight="1">
      <c r="A440" s="4"/>
      <c r="B440" s="4"/>
      <c r="C440" s="11" t="s">
        <v>467</v>
      </c>
      <c r="D440" s="115">
        <v>0</v>
      </c>
      <c r="E440" s="115">
        <v>0</v>
      </c>
      <c r="F440" s="115">
        <v>0</v>
      </c>
      <c r="G440" s="115">
        <v>0</v>
      </c>
      <c r="H440" s="4"/>
      <c r="I440" s="4"/>
      <c r="J440" s="4"/>
      <c r="K440" s="4"/>
    </row>
    <row r="441" spans="1:11" ht="14.1" customHeight="1">
      <c r="A441" s="4"/>
      <c r="B441" s="4"/>
      <c r="C441" s="11" t="s">
        <v>459</v>
      </c>
      <c r="D441" s="115">
        <v>0</v>
      </c>
      <c r="E441" s="115">
        <v>0</v>
      </c>
      <c r="F441" s="115">
        <v>0</v>
      </c>
      <c r="G441" s="115">
        <v>0</v>
      </c>
      <c r="H441" s="4"/>
      <c r="I441" s="4"/>
      <c r="J441" s="4"/>
      <c r="K441" s="4"/>
    </row>
    <row r="442" spans="1:11" ht="14.1" customHeight="1">
      <c r="A442" s="4"/>
      <c r="B442" s="4"/>
      <c r="C442" s="11" t="s">
        <v>463</v>
      </c>
      <c r="D442" s="115">
        <v>0</v>
      </c>
      <c r="E442" s="115">
        <v>0</v>
      </c>
      <c r="F442" s="115">
        <v>0</v>
      </c>
      <c r="G442" s="115">
        <v>0</v>
      </c>
      <c r="H442" s="4"/>
      <c r="I442" s="4"/>
      <c r="J442" s="4"/>
      <c r="K442" s="4"/>
    </row>
    <row r="443" spans="1:11" ht="14.1" customHeight="1">
      <c r="A443" s="4"/>
      <c r="B443" s="4"/>
      <c r="C443" s="11" t="s">
        <v>472</v>
      </c>
      <c r="D443" s="115">
        <v>0</v>
      </c>
      <c r="E443" s="115">
        <v>0</v>
      </c>
      <c r="F443" s="115">
        <v>0</v>
      </c>
      <c r="G443" s="115">
        <v>0</v>
      </c>
      <c r="H443" s="4"/>
      <c r="I443" s="4"/>
      <c r="J443" s="4"/>
      <c r="K443" s="4"/>
    </row>
    <row r="444" spans="1:11" ht="14.1" customHeight="1">
      <c r="A444" s="4"/>
      <c r="B444" s="4"/>
      <c r="C444" s="11" t="s">
        <v>459</v>
      </c>
      <c r="D444" s="115">
        <v>0</v>
      </c>
      <c r="E444" s="115">
        <v>0</v>
      </c>
      <c r="F444" s="115">
        <v>0</v>
      </c>
      <c r="G444" s="115">
        <v>0</v>
      </c>
      <c r="H444" s="4"/>
      <c r="I444" s="4"/>
      <c r="J444" s="4"/>
      <c r="K444" s="4"/>
    </row>
    <row r="445" spans="1:11" ht="14.1" customHeight="1">
      <c r="A445" s="4"/>
      <c r="B445" s="4"/>
      <c r="C445" s="11" t="s">
        <v>463</v>
      </c>
      <c r="D445" s="115">
        <v>0</v>
      </c>
      <c r="E445" s="115">
        <v>0</v>
      </c>
      <c r="F445" s="115">
        <v>0</v>
      </c>
      <c r="G445" s="115">
        <v>0</v>
      </c>
      <c r="H445" s="4"/>
      <c r="I445" s="4"/>
      <c r="J445" s="4"/>
      <c r="K445" s="4"/>
    </row>
    <row r="446" spans="1:11" ht="14.1" customHeight="1">
      <c r="A446" s="4"/>
      <c r="B446" s="4"/>
      <c r="C446" s="11" t="s">
        <v>465</v>
      </c>
      <c r="D446" s="115">
        <v>0</v>
      </c>
      <c r="E446" s="115">
        <v>0</v>
      </c>
      <c r="F446" s="115">
        <v>0</v>
      </c>
      <c r="G446" s="115">
        <v>0</v>
      </c>
      <c r="H446" s="4"/>
      <c r="I446" s="4"/>
      <c r="J446" s="4"/>
      <c r="K446" s="4"/>
    </row>
    <row r="447" spans="1:11" ht="14.1" customHeight="1">
      <c r="A447" s="4"/>
      <c r="B447" s="4"/>
      <c r="C447" s="11" t="s">
        <v>459</v>
      </c>
      <c r="D447" s="115">
        <v>0</v>
      </c>
      <c r="E447" s="115">
        <v>0</v>
      </c>
      <c r="F447" s="115">
        <v>0</v>
      </c>
      <c r="G447" s="115">
        <v>0</v>
      </c>
      <c r="H447" s="4"/>
      <c r="I447" s="4"/>
      <c r="J447" s="4"/>
      <c r="K447" s="4"/>
    </row>
    <row r="448" spans="1:11" ht="14.1" customHeight="1">
      <c r="A448" s="4"/>
      <c r="B448" s="4"/>
      <c r="C448" s="11" t="s">
        <v>463</v>
      </c>
      <c r="D448" s="115">
        <v>0</v>
      </c>
      <c r="E448" s="115">
        <v>0</v>
      </c>
      <c r="F448" s="115">
        <v>0</v>
      </c>
      <c r="G448" s="115">
        <v>0</v>
      </c>
      <c r="H448" s="4"/>
      <c r="I448" s="4"/>
      <c r="J448" s="4"/>
      <c r="K448" s="4"/>
    </row>
    <row r="449" spans="1:11" ht="14.1" customHeight="1">
      <c r="A449" s="4"/>
      <c r="B449" s="4"/>
      <c r="C449" s="11" t="s">
        <v>464</v>
      </c>
      <c r="D449" s="115">
        <v>0</v>
      </c>
      <c r="E449" s="115">
        <v>0</v>
      </c>
      <c r="F449" s="115">
        <v>0</v>
      </c>
      <c r="G449" s="115">
        <v>0</v>
      </c>
      <c r="H449" s="4"/>
      <c r="I449" s="4"/>
      <c r="J449" s="4"/>
      <c r="K449" s="4"/>
    </row>
    <row r="450" spans="1:11" ht="14.1" customHeight="1">
      <c r="A450" s="4"/>
      <c r="B450" s="4"/>
      <c r="C450" s="11" t="s">
        <v>459</v>
      </c>
      <c r="D450" s="115">
        <v>0</v>
      </c>
      <c r="E450" s="115">
        <v>0</v>
      </c>
      <c r="F450" s="115">
        <v>0</v>
      </c>
      <c r="G450" s="115">
        <v>0</v>
      </c>
      <c r="H450" s="4"/>
      <c r="I450" s="4"/>
      <c r="J450" s="4"/>
      <c r="K450" s="4"/>
    </row>
    <row r="451" spans="1:11" ht="14.1" customHeight="1">
      <c r="A451" s="4"/>
      <c r="B451" s="4"/>
      <c r="C451" s="11" t="s">
        <v>463</v>
      </c>
      <c r="D451" s="115">
        <v>0</v>
      </c>
      <c r="E451" s="115">
        <v>0</v>
      </c>
      <c r="F451" s="115">
        <v>0</v>
      </c>
      <c r="G451" s="115">
        <v>0</v>
      </c>
      <c r="H451" s="4"/>
      <c r="I451" s="4"/>
      <c r="J451" s="4"/>
      <c r="K451" s="4"/>
    </row>
    <row r="452" spans="1:11" ht="14.1" customHeight="1">
      <c r="A452" s="4"/>
      <c r="B452" s="4"/>
      <c r="C452" s="11" t="s">
        <v>462</v>
      </c>
      <c r="D452" s="115">
        <v>0</v>
      </c>
      <c r="E452" s="115">
        <v>0</v>
      </c>
      <c r="F452" s="115">
        <v>0</v>
      </c>
      <c r="G452" s="115">
        <v>0</v>
      </c>
      <c r="H452" s="4"/>
      <c r="I452" s="4"/>
      <c r="J452" s="4"/>
      <c r="K452" s="4"/>
    </row>
    <row r="453" spans="1:11" ht="14.1" customHeight="1">
      <c r="A453" s="4"/>
      <c r="B453" s="4"/>
      <c r="C453" s="11" t="s">
        <v>459</v>
      </c>
      <c r="D453" s="115">
        <v>0</v>
      </c>
      <c r="E453" s="115">
        <v>0</v>
      </c>
      <c r="F453" s="115">
        <v>0</v>
      </c>
      <c r="G453" s="115">
        <v>0</v>
      </c>
      <c r="H453" s="4"/>
      <c r="I453" s="4"/>
      <c r="J453" s="4"/>
      <c r="K453" s="4"/>
    </row>
    <row r="454" spans="1:11" ht="14.1" customHeight="1">
      <c r="A454" s="4"/>
      <c r="B454" s="4"/>
      <c r="C454" s="11" t="s">
        <v>458</v>
      </c>
      <c r="D454" s="115">
        <v>0</v>
      </c>
      <c r="E454" s="115">
        <v>0</v>
      </c>
      <c r="F454" s="115">
        <v>0</v>
      </c>
      <c r="G454" s="115">
        <v>0</v>
      </c>
      <c r="H454" s="4"/>
      <c r="I454" s="4"/>
      <c r="J454" s="4"/>
      <c r="K454" s="4"/>
    </row>
    <row r="455" spans="1:11" ht="14.1" customHeight="1">
      <c r="A455" s="4"/>
      <c r="B455" s="4"/>
      <c r="C455" s="11" t="s">
        <v>457</v>
      </c>
      <c r="D455" s="115">
        <v>0</v>
      </c>
      <c r="E455" s="115">
        <v>0</v>
      </c>
      <c r="F455" s="115">
        <v>0</v>
      </c>
      <c r="G455" s="115">
        <v>0</v>
      </c>
      <c r="H455" s="4"/>
      <c r="I455" s="4"/>
      <c r="J455" s="4"/>
      <c r="K455" s="4"/>
    </row>
    <row r="456" spans="1:11" ht="14.1" customHeight="1">
      <c r="A456" s="4"/>
      <c r="B456" s="4"/>
      <c r="C456" s="11" t="s">
        <v>456</v>
      </c>
      <c r="D456" s="115">
        <v>0</v>
      </c>
      <c r="E456" s="115">
        <v>0</v>
      </c>
      <c r="F456" s="115">
        <v>0</v>
      </c>
      <c r="G456" s="115">
        <v>0</v>
      </c>
      <c r="H456" s="4"/>
      <c r="I456" s="4"/>
      <c r="J456" s="4"/>
      <c r="K456" s="4"/>
    </row>
    <row r="457" spans="1:11" ht="14.1" customHeight="1">
      <c r="A457" s="4"/>
      <c r="B457" s="4"/>
      <c r="C457" s="11" t="s">
        <v>455</v>
      </c>
      <c r="D457" s="115">
        <v>0</v>
      </c>
      <c r="E457" s="115">
        <v>0</v>
      </c>
      <c r="F457" s="115">
        <v>0</v>
      </c>
      <c r="G457" s="115">
        <v>0</v>
      </c>
      <c r="H457" s="4"/>
      <c r="I457" s="4"/>
      <c r="J457" s="4"/>
      <c r="K457" s="4"/>
    </row>
    <row r="458" spans="1:11" ht="14.1" customHeight="1">
      <c r="A458" s="4"/>
      <c r="B458" s="4"/>
      <c r="C458" s="11" t="s">
        <v>461</v>
      </c>
      <c r="D458" s="115">
        <v>0</v>
      </c>
      <c r="E458" s="115">
        <v>15276000</v>
      </c>
      <c r="F458" s="115">
        <v>100000000</v>
      </c>
      <c r="G458" s="115">
        <v>60000000</v>
      </c>
      <c r="H458" s="4"/>
      <c r="I458" s="4"/>
      <c r="J458" s="4"/>
      <c r="K458" s="4"/>
    </row>
    <row r="459" spans="1:11" ht="14.1" customHeight="1">
      <c r="A459" s="4"/>
      <c r="B459" s="4"/>
      <c r="C459" s="11" t="s">
        <v>459</v>
      </c>
      <c r="D459" s="115">
        <v>0</v>
      </c>
      <c r="E459" s="115">
        <v>15276000</v>
      </c>
      <c r="F459" s="115">
        <v>100000000</v>
      </c>
      <c r="G459" s="115">
        <v>60000000</v>
      </c>
      <c r="H459" s="4"/>
      <c r="I459" s="4"/>
      <c r="J459" s="4"/>
      <c r="K459" s="4"/>
    </row>
    <row r="460" spans="1:11" ht="14.1" customHeight="1">
      <c r="A460" s="4"/>
      <c r="B460" s="4"/>
      <c r="C460" s="11" t="s">
        <v>458</v>
      </c>
      <c r="D460" s="115">
        <v>0</v>
      </c>
      <c r="E460" s="115">
        <v>0</v>
      </c>
      <c r="F460" s="115">
        <v>0</v>
      </c>
      <c r="G460" s="115">
        <v>0</v>
      </c>
      <c r="H460" s="4"/>
      <c r="I460" s="4"/>
      <c r="J460" s="4"/>
      <c r="K460" s="4"/>
    </row>
    <row r="461" spans="1:11" ht="14.1" customHeight="1">
      <c r="A461" s="4"/>
      <c r="B461" s="4"/>
      <c r="C461" s="11" t="s">
        <v>457</v>
      </c>
      <c r="D461" s="115">
        <v>0</v>
      </c>
      <c r="E461" s="115">
        <v>0</v>
      </c>
      <c r="F461" s="115">
        <v>0</v>
      </c>
      <c r="G461" s="115">
        <v>0</v>
      </c>
      <c r="H461" s="4"/>
      <c r="I461" s="4"/>
      <c r="J461" s="4"/>
      <c r="K461" s="4"/>
    </row>
    <row r="462" spans="1:11" ht="14.1" customHeight="1">
      <c r="A462" s="4"/>
      <c r="B462" s="4"/>
      <c r="C462" s="11" t="s">
        <v>456</v>
      </c>
      <c r="D462" s="115">
        <v>0</v>
      </c>
      <c r="E462" s="115">
        <v>0</v>
      </c>
      <c r="F462" s="115">
        <v>0</v>
      </c>
      <c r="G462" s="115">
        <v>0</v>
      </c>
      <c r="H462" s="4"/>
      <c r="I462" s="4"/>
      <c r="J462" s="4"/>
      <c r="K462" s="4"/>
    </row>
    <row r="463" spans="1:11" ht="14.1" customHeight="1">
      <c r="A463" s="4"/>
      <c r="B463" s="4"/>
      <c r="C463" s="11" t="s">
        <v>455</v>
      </c>
      <c r="D463" s="115">
        <v>0</v>
      </c>
      <c r="E463" s="115">
        <v>0</v>
      </c>
      <c r="F463" s="115">
        <v>0</v>
      </c>
      <c r="G463" s="115">
        <v>0</v>
      </c>
      <c r="H463" s="4"/>
      <c r="I463" s="4"/>
      <c r="J463" s="4"/>
      <c r="K463" s="4"/>
    </row>
    <row r="464" spans="1:11" ht="14.1" customHeight="1">
      <c r="A464" s="4"/>
      <c r="B464" s="4"/>
      <c r="C464" s="11" t="s">
        <v>460</v>
      </c>
      <c r="D464" s="115">
        <v>0</v>
      </c>
      <c r="E464" s="115">
        <v>0</v>
      </c>
      <c r="F464" s="115">
        <v>0</v>
      </c>
      <c r="G464" s="115">
        <v>0</v>
      </c>
      <c r="H464" s="4"/>
      <c r="I464" s="4"/>
      <c r="J464" s="4"/>
      <c r="K464" s="4"/>
    </row>
    <row r="465" spans="1:11" ht="14.1" customHeight="1">
      <c r="A465" s="4"/>
      <c r="B465" s="4"/>
      <c r="C465" s="11" t="s">
        <v>459</v>
      </c>
      <c r="D465" s="115">
        <v>0</v>
      </c>
      <c r="E465" s="115">
        <v>0</v>
      </c>
      <c r="F465" s="115">
        <v>0</v>
      </c>
      <c r="G465" s="115">
        <v>0</v>
      </c>
      <c r="H465" s="4"/>
      <c r="I465" s="4"/>
      <c r="J465" s="4"/>
      <c r="K465" s="4"/>
    </row>
    <row r="466" spans="1:11" ht="14.1" customHeight="1">
      <c r="A466" s="4"/>
      <c r="B466" s="4"/>
      <c r="C466" s="11" t="s">
        <v>458</v>
      </c>
      <c r="D466" s="115">
        <v>0</v>
      </c>
      <c r="E466" s="115">
        <v>0</v>
      </c>
      <c r="F466" s="115">
        <v>0</v>
      </c>
      <c r="G466" s="115">
        <v>0</v>
      </c>
      <c r="H466" s="4"/>
      <c r="I466" s="4"/>
      <c r="J466" s="4"/>
      <c r="K466" s="4"/>
    </row>
    <row r="467" spans="1:11" ht="14.1" customHeight="1">
      <c r="A467" s="4"/>
      <c r="B467" s="4"/>
      <c r="C467" s="11" t="s">
        <v>457</v>
      </c>
      <c r="D467" s="115">
        <v>0</v>
      </c>
      <c r="E467" s="115">
        <v>0</v>
      </c>
      <c r="F467" s="115">
        <v>0</v>
      </c>
      <c r="G467" s="115">
        <v>0</v>
      </c>
      <c r="H467" s="4"/>
      <c r="I467" s="4"/>
      <c r="J467" s="4"/>
      <c r="K467" s="4"/>
    </row>
    <row r="468" spans="1:11" ht="14.1" customHeight="1">
      <c r="A468" s="4"/>
      <c r="B468" s="4"/>
      <c r="C468" s="11" t="s">
        <v>456</v>
      </c>
      <c r="D468" s="115">
        <v>0</v>
      </c>
      <c r="E468" s="115">
        <v>0</v>
      </c>
      <c r="F468" s="115">
        <v>0</v>
      </c>
      <c r="G468" s="115">
        <v>0</v>
      </c>
      <c r="H468" s="4"/>
      <c r="I468" s="4"/>
      <c r="J468" s="4"/>
      <c r="K468" s="4"/>
    </row>
    <row r="469" spans="1:11" ht="14.1" customHeight="1">
      <c r="A469" s="4"/>
      <c r="B469" s="4"/>
      <c r="C469" s="11" t="s">
        <v>455</v>
      </c>
      <c r="D469" s="115">
        <v>0</v>
      </c>
      <c r="E469" s="115">
        <v>0</v>
      </c>
      <c r="F469" s="115">
        <v>0</v>
      </c>
      <c r="G469" s="115">
        <v>0</v>
      </c>
      <c r="H469" s="4"/>
      <c r="I469" s="4"/>
      <c r="J469" s="4"/>
      <c r="K469" s="4"/>
    </row>
    <row r="470" spans="1:11" ht="14.1" customHeight="1">
      <c r="A470" s="4"/>
      <c r="B470" s="4"/>
      <c r="C470" s="11" t="s">
        <v>454</v>
      </c>
      <c r="D470" s="115">
        <v>0</v>
      </c>
      <c r="E470" s="115">
        <v>0</v>
      </c>
      <c r="F470" s="115">
        <v>0</v>
      </c>
      <c r="G470" s="115">
        <v>0</v>
      </c>
      <c r="H470" s="4"/>
      <c r="I470" s="4"/>
      <c r="J470" s="4"/>
      <c r="K470" s="4"/>
    </row>
    <row r="471" spans="1:11" ht="14.1" customHeight="1">
      <c r="A471" s="4"/>
      <c r="B471" s="4"/>
      <c r="C471" s="11" t="s">
        <v>453</v>
      </c>
      <c r="D471" s="115">
        <v>0</v>
      </c>
      <c r="E471" s="115">
        <v>0</v>
      </c>
      <c r="F471" s="115">
        <v>0</v>
      </c>
      <c r="G471" s="115">
        <v>0</v>
      </c>
      <c r="H471" s="4"/>
      <c r="I471" s="4"/>
      <c r="J471" s="4"/>
      <c r="K471" s="4"/>
    </row>
    <row r="472" spans="1:11" ht="14.1" customHeight="1">
      <c r="A472" s="4"/>
      <c r="B472" s="4"/>
      <c r="C472" s="10" t="s">
        <v>165</v>
      </c>
      <c r="D472" s="115">
        <v>0</v>
      </c>
      <c r="E472" s="115">
        <v>15276000</v>
      </c>
      <c r="F472" s="115">
        <v>100000000</v>
      </c>
      <c r="G472" s="115">
        <v>60000000</v>
      </c>
      <c r="H472" s="4"/>
      <c r="I472" s="4"/>
      <c r="J472" s="4"/>
      <c r="K472" s="4"/>
    </row>
    <row r="473" spans="1:11" ht="14.1" customHeight="1">
      <c r="A473" s="4"/>
      <c r="B473" s="4"/>
      <c r="C473" s="14" t="s">
        <v>484</v>
      </c>
      <c r="D473" s="825" t="s">
        <v>1465</v>
      </c>
      <c r="E473" s="826"/>
      <c r="F473" s="826"/>
      <c r="G473" s="826"/>
      <c r="H473" s="4"/>
      <c r="I473" s="4"/>
      <c r="J473" s="4"/>
      <c r="K473" s="4"/>
    </row>
    <row r="474" spans="1:11" ht="14.1" customHeight="1">
      <c r="A474" s="4"/>
      <c r="B474" s="4"/>
      <c r="C474" s="122" t="s">
        <v>482</v>
      </c>
      <c r="D474" s="821" t="s">
        <v>1464</v>
      </c>
      <c r="E474" s="822"/>
      <c r="F474" s="822"/>
      <c r="G474" s="822"/>
      <c r="H474" s="4"/>
      <c r="I474" s="4"/>
      <c r="J474" s="4"/>
      <c r="K474" s="4"/>
    </row>
    <row r="475" spans="1:11" ht="14.1" customHeight="1">
      <c r="A475" s="4"/>
      <c r="B475" s="4"/>
      <c r="C475" s="122" t="s">
        <v>15</v>
      </c>
      <c r="D475" s="821" t="s">
        <v>223</v>
      </c>
      <c r="E475" s="822"/>
      <c r="F475" s="822"/>
      <c r="G475" s="822"/>
      <c r="H475" s="4"/>
      <c r="I475" s="4"/>
      <c r="J475" s="4"/>
      <c r="K475" s="4"/>
    </row>
    <row r="476" spans="1:11" ht="15" customHeight="1">
      <c r="A476" s="4"/>
      <c r="B476" s="4"/>
      <c r="C476" s="13"/>
      <c r="D476" s="116">
        <v>2021</v>
      </c>
      <c r="E476" s="116">
        <v>2022</v>
      </c>
      <c r="F476" s="116">
        <v>2023</v>
      </c>
      <c r="G476" s="116">
        <v>2024</v>
      </c>
      <c r="H476" s="4"/>
      <c r="I476" s="4"/>
      <c r="J476" s="4"/>
      <c r="K476" s="4"/>
    </row>
    <row r="477" spans="1:11" ht="15" customHeight="1">
      <c r="A477" s="4"/>
      <c r="B477" s="4"/>
      <c r="C477" s="12"/>
      <c r="D477" s="117" t="s">
        <v>7</v>
      </c>
      <c r="E477" s="117" t="s">
        <v>8</v>
      </c>
      <c r="F477" s="117" t="s">
        <v>8</v>
      </c>
      <c r="G477" s="117" t="s">
        <v>8</v>
      </c>
      <c r="H477" s="4"/>
      <c r="I477" s="4"/>
      <c r="J477" s="4"/>
      <c r="K477" s="4"/>
    </row>
    <row r="478" spans="1:11" ht="14.1" customHeight="1">
      <c r="A478" s="4"/>
      <c r="B478" s="4"/>
      <c r="C478" s="7" t="s">
        <v>16</v>
      </c>
      <c r="D478" s="114" t="s">
        <v>474</v>
      </c>
      <c r="E478" s="114" t="s">
        <v>531</v>
      </c>
      <c r="F478" s="114" t="s">
        <v>474</v>
      </c>
      <c r="G478" s="114" t="s">
        <v>474</v>
      </c>
      <c r="H478" s="4"/>
      <c r="I478" s="4"/>
      <c r="J478" s="4"/>
      <c r="K478" s="4"/>
    </row>
    <row r="479" spans="1:11" ht="14.1" customHeight="1">
      <c r="A479" s="4"/>
      <c r="B479" s="4"/>
      <c r="C479" s="7" t="s">
        <v>680</v>
      </c>
      <c r="D479" s="114" t="s">
        <v>474</v>
      </c>
      <c r="E479" s="114" t="s">
        <v>1463</v>
      </c>
      <c r="F479" s="114" t="s">
        <v>474</v>
      </c>
      <c r="G479" s="114" t="s">
        <v>474</v>
      </c>
      <c r="H479" s="4"/>
      <c r="I479" s="4"/>
      <c r="J479" s="4"/>
      <c r="K479" s="4"/>
    </row>
    <row r="480" spans="1:11" ht="14.1" customHeight="1">
      <c r="A480" s="4"/>
      <c r="B480" s="4"/>
      <c r="C480" s="7" t="s">
        <v>676</v>
      </c>
      <c r="D480" s="114" t="s">
        <v>474</v>
      </c>
      <c r="E480" s="114" t="s">
        <v>1463</v>
      </c>
      <c r="F480" s="114" t="s">
        <v>474</v>
      </c>
      <c r="G480" s="114" t="s">
        <v>474</v>
      </c>
      <c r="H480" s="4"/>
      <c r="I480" s="4"/>
      <c r="J480" s="4"/>
      <c r="K480" s="4"/>
    </row>
    <row r="481" spans="1:11" ht="14.1" customHeight="1">
      <c r="A481" s="4"/>
      <c r="B481" s="4"/>
      <c r="C481" s="7" t="s">
        <v>477</v>
      </c>
      <c r="D481" s="114" t="s">
        <v>450</v>
      </c>
      <c r="E481" s="114" t="s">
        <v>450</v>
      </c>
      <c r="F481" s="114" t="s">
        <v>583</v>
      </c>
      <c r="G481" s="114" t="s">
        <v>450</v>
      </c>
      <c r="H481" s="4"/>
      <c r="I481" s="4"/>
      <c r="J481" s="4"/>
      <c r="K481" s="4"/>
    </row>
    <row r="482" spans="1:11" ht="14.1" customHeight="1">
      <c r="A482" s="4"/>
      <c r="B482" s="4"/>
      <c r="C482" s="7" t="s">
        <v>476</v>
      </c>
      <c r="D482" s="114" t="s">
        <v>450</v>
      </c>
      <c r="E482" s="114" t="s">
        <v>450</v>
      </c>
      <c r="F482" s="114" t="s">
        <v>583</v>
      </c>
      <c r="G482" s="114" t="s">
        <v>450</v>
      </c>
      <c r="H482" s="4"/>
      <c r="I482" s="4"/>
      <c r="J482" s="4"/>
      <c r="K482" s="4"/>
    </row>
    <row r="483" spans="1:11" ht="14.1" customHeight="1">
      <c r="A483" s="4"/>
      <c r="B483" s="4"/>
      <c r="C483" s="7" t="s">
        <v>22</v>
      </c>
      <c r="D483" s="114" t="s">
        <v>450</v>
      </c>
      <c r="E483" s="114" t="s">
        <v>450</v>
      </c>
      <c r="F483" s="114" t="s">
        <v>583</v>
      </c>
      <c r="G483" s="114" t="s">
        <v>450</v>
      </c>
      <c r="H483" s="4"/>
      <c r="I483" s="4"/>
      <c r="J483" s="4"/>
      <c r="K483" s="4"/>
    </row>
    <row r="484" spans="1:11" ht="14.1" customHeight="1">
      <c r="A484" s="4"/>
      <c r="B484" s="4"/>
      <c r="C484" s="823" t="s">
        <v>473</v>
      </c>
      <c r="D484" s="824"/>
      <c r="E484" s="824"/>
      <c r="F484" s="824"/>
      <c r="G484" s="824"/>
      <c r="H484" s="4"/>
      <c r="I484" s="4"/>
      <c r="J484" s="4"/>
      <c r="K484" s="4"/>
    </row>
    <row r="485" spans="1:11" ht="14.1" customHeight="1">
      <c r="A485" s="4"/>
      <c r="B485" s="4"/>
      <c r="C485" s="13"/>
      <c r="D485" s="116">
        <v>2021</v>
      </c>
      <c r="E485" s="116">
        <v>2022</v>
      </c>
      <c r="F485" s="116">
        <v>2023</v>
      </c>
      <c r="G485" s="116">
        <v>2024</v>
      </c>
      <c r="H485" s="4"/>
      <c r="I485" s="4"/>
      <c r="J485" s="4"/>
      <c r="K485" s="4"/>
    </row>
    <row r="486" spans="1:11" ht="14.1" customHeight="1">
      <c r="A486" s="4"/>
      <c r="B486" s="4"/>
      <c r="C486" s="12"/>
      <c r="D486" s="117" t="s">
        <v>7</v>
      </c>
      <c r="E486" s="117" t="s">
        <v>8</v>
      </c>
      <c r="F486" s="117" t="s">
        <v>8</v>
      </c>
      <c r="G486" s="117" t="s">
        <v>8</v>
      </c>
      <c r="H486" s="4"/>
      <c r="I486" s="4"/>
      <c r="J486" s="4"/>
      <c r="K486" s="4"/>
    </row>
    <row r="487" spans="1:11" ht="14.1" customHeight="1">
      <c r="A487" s="4"/>
      <c r="B487" s="4"/>
      <c r="C487" s="11" t="s">
        <v>470</v>
      </c>
      <c r="D487" s="115">
        <v>0</v>
      </c>
      <c r="E487" s="115">
        <v>0</v>
      </c>
      <c r="F487" s="115">
        <v>0</v>
      </c>
      <c r="G487" s="115">
        <v>0</v>
      </c>
      <c r="H487" s="4"/>
      <c r="I487" s="4"/>
      <c r="J487" s="4"/>
      <c r="K487" s="4"/>
    </row>
    <row r="488" spans="1:11" ht="14.1" customHeight="1">
      <c r="A488" s="4"/>
      <c r="B488" s="4"/>
      <c r="C488" s="11" t="s">
        <v>459</v>
      </c>
      <c r="D488" s="115">
        <v>0</v>
      </c>
      <c r="E488" s="115">
        <v>0</v>
      </c>
      <c r="F488" s="115">
        <v>0</v>
      </c>
      <c r="G488" s="115">
        <v>0</v>
      </c>
      <c r="H488" s="4"/>
      <c r="I488" s="4"/>
      <c r="J488" s="4"/>
      <c r="K488" s="4"/>
    </row>
    <row r="489" spans="1:11" ht="14.1" customHeight="1">
      <c r="A489" s="4"/>
      <c r="B489" s="4"/>
      <c r="C489" s="11" t="s">
        <v>463</v>
      </c>
      <c r="D489" s="115">
        <v>0</v>
      </c>
      <c r="E489" s="115">
        <v>0</v>
      </c>
      <c r="F489" s="115">
        <v>0</v>
      </c>
      <c r="G489" s="115">
        <v>0</v>
      </c>
      <c r="H489" s="4"/>
      <c r="I489" s="4"/>
      <c r="J489" s="4"/>
      <c r="K489" s="4"/>
    </row>
    <row r="490" spans="1:11" ht="14.1" customHeight="1">
      <c r="A490" s="4"/>
      <c r="B490" s="4"/>
      <c r="C490" s="11" t="s">
        <v>469</v>
      </c>
      <c r="D490" s="115">
        <v>0</v>
      </c>
      <c r="E490" s="115">
        <v>0</v>
      </c>
      <c r="F490" s="115">
        <v>0</v>
      </c>
      <c r="G490" s="115">
        <v>0</v>
      </c>
      <c r="H490" s="4"/>
      <c r="I490" s="4"/>
      <c r="J490" s="4"/>
      <c r="K490" s="4"/>
    </row>
    <row r="491" spans="1:11" ht="14.1" customHeight="1">
      <c r="A491" s="4"/>
      <c r="B491" s="4"/>
      <c r="C491" s="11" t="s">
        <v>459</v>
      </c>
      <c r="D491" s="115">
        <v>0</v>
      </c>
      <c r="E491" s="115">
        <v>0</v>
      </c>
      <c r="F491" s="115">
        <v>0</v>
      </c>
      <c r="G491" s="115">
        <v>0</v>
      </c>
      <c r="H491" s="4"/>
      <c r="I491" s="4"/>
      <c r="J491" s="4"/>
      <c r="K491" s="4"/>
    </row>
    <row r="492" spans="1:11" ht="14.1" customHeight="1">
      <c r="A492" s="4"/>
      <c r="B492" s="4"/>
      <c r="C492" s="11" t="s">
        <v>463</v>
      </c>
      <c r="D492" s="115">
        <v>0</v>
      </c>
      <c r="E492" s="115">
        <v>0</v>
      </c>
      <c r="F492" s="115">
        <v>0</v>
      </c>
      <c r="G492" s="115">
        <v>0</v>
      </c>
      <c r="H492" s="4"/>
      <c r="I492" s="4"/>
      <c r="J492" s="4"/>
      <c r="K492" s="4"/>
    </row>
    <row r="493" spans="1:11" ht="14.1" customHeight="1">
      <c r="A493" s="4"/>
      <c r="B493" s="4"/>
      <c r="C493" s="11" t="s">
        <v>468</v>
      </c>
      <c r="D493" s="115">
        <v>0</v>
      </c>
      <c r="E493" s="115">
        <v>0</v>
      </c>
      <c r="F493" s="115">
        <v>0</v>
      </c>
      <c r="G493" s="115">
        <v>0</v>
      </c>
      <c r="H493" s="4"/>
      <c r="I493" s="4"/>
      <c r="J493" s="4"/>
      <c r="K493" s="4"/>
    </row>
    <row r="494" spans="1:11" ht="14.1" customHeight="1">
      <c r="A494" s="4"/>
      <c r="B494" s="4"/>
      <c r="C494" s="11" t="s">
        <v>459</v>
      </c>
      <c r="D494" s="115">
        <v>0</v>
      </c>
      <c r="E494" s="115">
        <v>0</v>
      </c>
      <c r="F494" s="115">
        <v>0</v>
      </c>
      <c r="G494" s="115">
        <v>0</v>
      </c>
      <c r="H494" s="4"/>
      <c r="I494" s="4"/>
      <c r="J494" s="4"/>
      <c r="K494" s="4"/>
    </row>
    <row r="495" spans="1:11" ht="14.1" customHeight="1">
      <c r="A495" s="4"/>
      <c r="B495" s="4"/>
      <c r="C495" s="11" t="s">
        <v>463</v>
      </c>
      <c r="D495" s="115">
        <v>0</v>
      </c>
      <c r="E495" s="115">
        <v>0</v>
      </c>
      <c r="F495" s="115">
        <v>0</v>
      </c>
      <c r="G495" s="115">
        <v>0</v>
      </c>
      <c r="H495" s="4"/>
      <c r="I495" s="4"/>
      <c r="J495" s="4"/>
      <c r="K495" s="4"/>
    </row>
    <row r="496" spans="1:11" ht="14.1" customHeight="1">
      <c r="A496" s="4"/>
      <c r="B496" s="4"/>
      <c r="C496" s="11" t="s">
        <v>467</v>
      </c>
      <c r="D496" s="115">
        <v>0</v>
      </c>
      <c r="E496" s="115">
        <v>0</v>
      </c>
      <c r="F496" s="115">
        <v>0</v>
      </c>
      <c r="G496" s="115">
        <v>0</v>
      </c>
      <c r="H496" s="4"/>
      <c r="I496" s="4"/>
      <c r="J496" s="4"/>
      <c r="K496" s="4"/>
    </row>
    <row r="497" spans="1:11" ht="14.1" customHeight="1">
      <c r="A497" s="4"/>
      <c r="B497" s="4"/>
      <c r="C497" s="11" t="s">
        <v>459</v>
      </c>
      <c r="D497" s="115">
        <v>0</v>
      </c>
      <c r="E497" s="115">
        <v>0</v>
      </c>
      <c r="F497" s="115">
        <v>0</v>
      </c>
      <c r="G497" s="115">
        <v>0</v>
      </c>
      <c r="H497" s="4"/>
      <c r="I497" s="4"/>
      <c r="J497" s="4"/>
      <c r="K497" s="4"/>
    </row>
    <row r="498" spans="1:11" ht="14.1" customHeight="1">
      <c r="A498" s="4"/>
      <c r="B498" s="4"/>
      <c r="C498" s="11" t="s">
        <v>463</v>
      </c>
      <c r="D498" s="115">
        <v>0</v>
      </c>
      <c r="E498" s="115">
        <v>0</v>
      </c>
      <c r="F498" s="115">
        <v>0</v>
      </c>
      <c r="G498" s="115">
        <v>0</v>
      </c>
      <c r="H498" s="4"/>
      <c r="I498" s="4"/>
      <c r="J498" s="4"/>
      <c r="K498" s="4"/>
    </row>
    <row r="499" spans="1:11" ht="14.1" customHeight="1">
      <c r="A499" s="4"/>
      <c r="B499" s="4"/>
      <c r="C499" s="11" t="s">
        <v>472</v>
      </c>
      <c r="D499" s="115">
        <v>0</v>
      </c>
      <c r="E499" s="115">
        <v>0</v>
      </c>
      <c r="F499" s="115">
        <v>0</v>
      </c>
      <c r="G499" s="115">
        <v>0</v>
      </c>
      <c r="H499" s="4"/>
      <c r="I499" s="4"/>
      <c r="J499" s="4"/>
      <c r="K499" s="4"/>
    </row>
    <row r="500" spans="1:11" ht="14.1" customHeight="1">
      <c r="A500" s="4"/>
      <c r="B500" s="4"/>
      <c r="C500" s="11" t="s">
        <v>459</v>
      </c>
      <c r="D500" s="115">
        <v>0</v>
      </c>
      <c r="E500" s="115">
        <v>0</v>
      </c>
      <c r="F500" s="115">
        <v>0</v>
      </c>
      <c r="G500" s="115">
        <v>0</v>
      </c>
      <c r="H500" s="4"/>
      <c r="I500" s="4"/>
      <c r="J500" s="4"/>
      <c r="K500" s="4"/>
    </row>
    <row r="501" spans="1:11" ht="14.1" customHeight="1">
      <c r="A501" s="4"/>
      <c r="B501" s="4"/>
      <c r="C501" s="11" t="s">
        <v>463</v>
      </c>
      <c r="D501" s="115">
        <v>0</v>
      </c>
      <c r="E501" s="115">
        <v>0</v>
      </c>
      <c r="F501" s="115">
        <v>0</v>
      </c>
      <c r="G501" s="115">
        <v>0</v>
      </c>
      <c r="H501" s="4"/>
      <c r="I501" s="4"/>
      <c r="J501" s="4"/>
      <c r="K501" s="4"/>
    </row>
    <row r="502" spans="1:11" ht="14.1" customHeight="1">
      <c r="A502" s="4"/>
      <c r="B502" s="4"/>
      <c r="C502" s="11" t="s">
        <v>465</v>
      </c>
      <c r="D502" s="115">
        <v>0</v>
      </c>
      <c r="E502" s="115">
        <v>0</v>
      </c>
      <c r="F502" s="115">
        <v>0</v>
      </c>
      <c r="G502" s="115">
        <v>0</v>
      </c>
      <c r="H502" s="4"/>
      <c r="I502" s="4"/>
      <c r="J502" s="4"/>
      <c r="K502" s="4"/>
    </row>
    <row r="503" spans="1:11" ht="14.1" customHeight="1">
      <c r="A503" s="4"/>
      <c r="B503" s="4"/>
      <c r="C503" s="11" t="s">
        <v>459</v>
      </c>
      <c r="D503" s="115">
        <v>0</v>
      </c>
      <c r="E503" s="115">
        <v>0</v>
      </c>
      <c r="F503" s="115">
        <v>0</v>
      </c>
      <c r="G503" s="115">
        <v>0</v>
      </c>
      <c r="H503" s="4"/>
      <c r="I503" s="4"/>
      <c r="J503" s="4"/>
      <c r="K503" s="4"/>
    </row>
    <row r="504" spans="1:11" ht="14.1" customHeight="1">
      <c r="A504" s="4"/>
      <c r="B504" s="4"/>
      <c r="C504" s="11" t="s">
        <v>463</v>
      </c>
      <c r="D504" s="115">
        <v>0</v>
      </c>
      <c r="E504" s="115">
        <v>0</v>
      </c>
      <c r="F504" s="115">
        <v>0</v>
      </c>
      <c r="G504" s="115">
        <v>0</v>
      </c>
      <c r="H504" s="4"/>
      <c r="I504" s="4"/>
      <c r="J504" s="4"/>
      <c r="K504" s="4"/>
    </row>
    <row r="505" spans="1:11" ht="14.1" customHeight="1">
      <c r="A505" s="4"/>
      <c r="B505" s="4"/>
      <c r="C505" s="11" t="s">
        <v>464</v>
      </c>
      <c r="D505" s="115">
        <v>0</v>
      </c>
      <c r="E505" s="115">
        <v>0</v>
      </c>
      <c r="F505" s="115">
        <v>0</v>
      </c>
      <c r="G505" s="115">
        <v>0</v>
      </c>
      <c r="H505" s="4"/>
      <c r="I505" s="4"/>
      <c r="J505" s="4"/>
      <c r="K505" s="4"/>
    </row>
    <row r="506" spans="1:11" ht="14.1" customHeight="1">
      <c r="A506" s="4"/>
      <c r="B506" s="4"/>
      <c r="C506" s="11" t="s">
        <v>459</v>
      </c>
      <c r="D506" s="115">
        <v>0</v>
      </c>
      <c r="E506" s="115">
        <v>0</v>
      </c>
      <c r="F506" s="115">
        <v>0</v>
      </c>
      <c r="G506" s="115">
        <v>0</v>
      </c>
      <c r="H506" s="4"/>
      <c r="I506" s="4"/>
      <c r="J506" s="4"/>
      <c r="K506" s="4"/>
    </row>
    <row r="507" spans="1:11" ht="14.1" customHeight="1">
      <c r="A507" s="4"/>
      <c r="B507" s="4"/>
      <c r="C507" s="11" t="s">
        <v>463</v>
      </c>
      <c r="D507" s="115">
        <v>0</v>
      </c>
      <c r="E507" s="115">
        <v>0</v>
      </c>
      <c r="F507" s="115">
        <v>0</v>
      </c>
      <c r="G507" s="115">
        <v>0</v>
      </c>
      <c r="H507" s="4"/>
      <c r="I507" s="4"/>
      <c r="J507" s="4"/>
      <c r="K507" s="4"/>
    </row>
    <row r="508" spans="1:11" ht="14.1" customHeight="1">
      <c r="A508" s="4"/>
      <c r="B508" s="4"/>
      <c r="C508" s="11" t="s">
        <v>462</v>
      </c>
      <c r="D508" s="115">
        <v>0</v>
      </c>
      <c r="E508" s="115">
        <v>0</v>
      </c>
      <c r="F508" s="115">
        <v>0</v>
      </c>
      <c r="G508" s="115">
        <v>0</v>
      </c>
      <c r="H508" s="4"/>
      <c r="I508" s="4"/>
      <c r="J508" s="4"/>
      <c r="K508" s="4"/>
    </row>
    <row r="509" spans="1:11" ht="14.1" customHeight="1">
      <c r="A509" s="4"/>
      <c r="B509" s="4"/>
      <c r="C509" s="11" t="s">
        <v>459</v>
      </c>
      <c r="D509" s="115">
        <v>0</v>
      </c>
      <c r="E509" s="115">
        <v>0</v>
      </c>
      <c r="F509" s="115">
        <v>0</v>
      </c>
      <c r="G509" s="115">
        <v>0</v>
      </c>
      <c r="H509" s="4"/>
      <c r="I509" s="4"/>
      <c r="J509" s="4"/>
      <c r="K509" s="4"/>
    </row>
    <row r="510" spans="1:11" ht="14.1" customHeight="1">
      <c r="A510" s="4"/>
      <c r="B510" s="4"/>
      <c r="C510" s="11" t="s">
        <v>458</v>
      </c>
      <c r="D510" s="115">
        <v>0</v>
      </c>
      <c r="E510" s="115">
        <v>0</v>
      </c>
      <c r="F510" s="115">
        <v>0</v>
      </c>
      <c r="G510" s="115">
        <v>0</v>
      </c>
      <c r="H510" s="4"/>
      <c r="I510" s="4"/>
      <c r="J510" s="4"/>
      <c r="K510" s="4"/>
    </row>
    <row r="511" spans="1:11" ht="14.1" customHeight="1">
      <c r="A511" s="4"/>
      <c r="B511" s="4"/>
      <c r="C511" s="11" t="s">
        <v>457</v>
      </c>
      <c r="D511" s="115">
        <v>0</v>
      </c>
      <c r="E511" s="115">
        <v>0</v>
      </c>
      <c r="F511" s="115">
        <v>0</v>
      </c>
      <c r="G511" s="115">
        <v>0</v>
      </c>
      <c r="H511" s="4"/>
      <c r="I511" s="4"/>
      <c r="J511" s="4"/>
      <c r="K511" s="4"/>
    </row>
    <row r="512" spans="1:11" ht="14.1" customHeight="1">
      <c r="A512" s="4"/>
      <c r="B512" s="4"/>
      <c r="C512" s="11" t="s">
        <v>456</v>
      </c>
      <c r="D512" s="115">
        <v>0</v>
      </c>
      <c r="E512" s="115">
        <v>0</v>
      </c>
      <c r="F512" s="115">
        <v>0</v>
      </c>
      <c r="G512" s="115">
        <v>0</v>
      </c>
      <c r="H512" s="4"/>
      <c r="I512" s="4"/>
      <c r="J512" s="4"/>
      <c r="K512" s="4"/>
    </row>
    <row r="513" spans="1:11" ht="14.1" customHeight="1">
      <c r="A513" s="4"/>
      <c r="B513" s="4"/>
      <c r="C513" s="11" t="s">
        <v>455</v>
      </c>
      <c r="D513" s="115">
        <v>0</v>
      </c>
      <c r="E513" s="115">
        <v>0</v>
      </c>
      <c r="F513" s="115">
        <v>0</v>
      </c>
      <c r="G513" s="115">
        <v>0</v>
      </c>
      <c r="H513" s="4"/>
      <c r="I513" s="4"/>
      <c r="J513" s="4"/>
      <c r="K513" s="4"/>
    </row>
    <row r="514" spans="1:11" ht="14.1" customHeight="1">
      <c r="A514" s="4"/>
      <c r="B514" s="4"/>
      <c r="C514" s="11" t="s">
        <v>461</v>
      </c>
      <c r="D514" s="115">
        <v>0</v>
      </c>
      <c r="E514" s="115">
        <v>40663000</v>
      </c>
      <c r="F514" s="115">
        <v>0</v>
      </c>
      <c r="G514" s="115">
        <v>0</v>
      </c>
      <c r="H514" s="4"/>
      <c r="I514" s="4"/>
      <c r="J514" s="4"/>
      <c r="K514" s="4"/>
    </row>
    <row r="515" spans="1:11" ht="14.1" customHeight="1">
      <c r="A515" s="4"/>
      <c r="B515" s="4"/>
      <c r="C515" s="11" t="s">
        <v>459</v>
      </c>
      <c r="D515" s="115">
        <v>0</v>
      </c>
      <c r="E515" s="115">
        <v>40663000</v>
      </c>
      <c r="F515" s="115">
        <v>0</v>
      </c>
      <c r="G515" s="115">
        <v>0</v>
      </c>
      <c r="H515" s="4"/>
      <c r="I515" s="4"/>
      <c r="J515" s="4"/>
      <c r="K515" s="4"/>
    </row>
    <row r="516" spans="1:11" ht="14.1" customHeight="1">
      <c r="A516" s="4"/>
      <c r="B516" s="4"/>
      <c r="C516" s="11" t="s">
        <v>458</v>
      </c>
      <c r="D516" s="115">
        <v>0</v>
      </c>
      <c r="E516" s="115">
        <v>0</v>
      </c>
      <c r="F516" s="115">
        <v>0</v>
      </c>
      <c r="G516" s="115">
        <v>0</v>
      </c>
      <c r="H516" s="4"/>
      <c r="I516" s="4"/>
      <c r="J516" s="4"/>
      <c r="K516" s="4"/>
    </row>
    <row r="517" spans="1:11" ht="14.1" customHeight="1">
      <c r="A517" s="4"/>
      <c r="B517" s="4"/>
      <c r="C517" s="11" t="s">
        <v>457</v>
      </c>
      <c r="D517" s="115">
        <v>0</v>
      </c>
      <c r="E517" s="115">
        <v>0</v>
      </c>
      <c r="F517" s="115">
        <v>0</v>
      </c>
      <c r="G517" s="115">
        <v>0</v>
      </c>
      <c r="H517" s="4"/>
      <c r="I517" s="4"/>
      <c r="J517" s="4"/>
      <c r="K517" s="4"/>
    </row>
    <row r="518" spans="1:11" ht="14.1" customHeight="1">
      <c r="A518" s="4"/>
      <c r="B518" s="4"/>
      <c r="C518" s="11" t="s">
        <v>456</v>
      </c>
      <c r="D518" s="115">
        <v>0</v>
      </c>
      <c r="E518" s="115">
        <v>0</v>
      </c>
      <c r="F518" s="115">
        <v>0</v>
      </c>
      <c r="G518" s="115">
        <v>0</v>
      </c>
      <c r="H518" s="4"/>
      <c r="I518" s="4"/>
      <c r="J518" s="4"/>
      <c r="K518" s="4"/>
    </row>
    <row r="519" spans="1:11" ht="14.1" customHeight="1">
      <c r="A519" s="4"/>
      <c r="B519" s="4"/>
      <c r="C519" s="11" t="s">
        <v>455</v>
      </c>
      <c r="D519" s="115">
        <v>0</v>
      </c>
      <c r="E519" s="115">
        <v>0</v>
      </c>
      <c r="F519" s="115">
        <v>0</v>
      </c>
      <c r="G519" s="115">
        <v>0</v>
      </c>
      <c r="H519" s="4"/>
      <c r="I519" s="4"/>
      <c r="J519" s="4"/>
      <c r="K519" s="4"/>
    </row>
    <row r="520" spans="1:11" ht="14.1" customHeight="1">
      <c r="A520" s="4"/>
      <c r="B520" s="4"/>
      <c r="C520" s="11" t="s">
        <v>460</v>
      </c>
      <c r="D520" s="115">
        <v>0</v>
      </c>
      <c r="E520" s="115">
        <v>0</v>
      </c>
      <c r="F520" s="115">
        <v>0</v>
      </c>
      <c r="G520" s="115">
        <v>0</v>
      </c>
      <c r="H520" s="4"/>
      <c r="I520" s="4"/>
      <c r="J520" s="4"/>
      <c r="K520" s="4"/>
    </row>
    <row r="521" spans="1:11" ht="14.1" customHeight="1">
      <c r="A521" s="4"/>
      <c r="B521" s="4"/>
      <c r="C521" s="11" t="s">
        <v>459</v>
      </c>
      <c r="D521" s="115">
        <v>0</v>
      </c>
      <c r="E521" s="115">
        <v>0</v>
      </c>
      <c r="F521" s="115">
        <v>0</v>
      </c>
      <c r="G521" s="115">
        <v>0</v>
      </c>
      <c r="H521" s="4"/>
      <c r="I521" s="4"/>
      <c r="J521" s="4"/>
      <c r="K521" s="4"/>
    </row>
    <row r="522" spans="1:11" ht="14.1" customHeight="1">
      <c r="A522" s="4"/>
      <c r="B522" s="4"/>
      <c r="C522" s="11" t="s">
        <v>458</v>
      </c>
      <c r="D522" s="115">
        <v>0</v>
      </c>
      <c r="E522" s="115">
        <v>0</v>
      </c>
      <c r="F522" s="115">
        <v>0</v>
      </c>
      <c r="G522" s="115">
        <v>0</v>
      </c>
      <c r="H522" s="4"/>
      <c r="I522" s="4"/>
      <c r="J522" s="4"/>
      <c r="K522" s="4"/>
    </row>
    <row r="523" spans="1:11" ht="14.1" customHeight="1">
      <c r="A523" s="4"/>
      <c r="B523" s="4"/>
      <c r="C523" s="11" t="s">
        <v>457</v>
      </c>
      <c r="D523" s="115">
        <v>0</v>
      </c>
      <c r="E523" s="115">
        <v>0</v>
      </c>
      <c r="F523" s="115">
        <v>0</v>
      </c>
      <c r="G523" s="115">
        <v>0</v>
      </c>
      <c r="H523" s="4"/>
      <c r="I523" s="4"/>
      <c r="J523" s="4"/>
      <c r="K523" s="4"/>
    </row>
    <row r="524" spans="1:11" ht="14.1" customHeight="1">
      <c r="A524" s="4"/>
      <c r="B524" s="4"/>
      <c r="C524" s="11" t="s">
        <v>456</v>
      </c>
      <c r="D524" s="115">
        <v>0</v>
      </c>
      <c r="E524" s="115">
        <v>0</v>
      </c>
      <c r="F524" s="115">
        <v>0</v>
      </c>
      <c r="G524" s="115">
        <v>0</v>
      </c>
      <c r="H524" s="4"/>
      <c r="I524" s="4"/>
      <c r="J524" s="4"/>
      <c r="K524" s="4"/>
    </row>
    <row r="525" spans="1:11" ht="14.1" customHeight="1">
      <c r="A525" s="4"/>
      <c r="B525" s="4"/>
      <c r="C525" s="11" t="s">
        <v>455</v>
      </c>
      <c r="D525" s="115">
        <v>0</v>
      </c>
      <c r="E525" s="115">
        <v>0</v>
      </c>
      <c r="F525" s="115">
        <v>0</v>
      </c>
      <c r="G525" s="115">
        <v>0</v>
      </c>
      <c r="H525" s="4"/>
      <c r="I525" s="4"/>
      <c r="J525" s="4"/>
      <c r="K525" s="4"/>
    </row>
    <row r="526" spans="1:11" ht="14.1" customHeight="1">
      <c r="A526" s="4"/>
      <c r="B526" s="4"/>
      <c r="C526" s="11" t="s">
        <v>454</v>
      </c>
      <c r="D526" s="115">
        <v>0</v>
      </c>
      <c r="E526" s="115">
        <v>0</v>
      </c>
      <c r="F526" s="115">
        <v>0</v>
      </c>
      <c r="G526" s="115">
        <v>0</v>
      </c>
      <c r="H526" s="4"/>
      <c r="I526" s="4"/>
      <c r="J526" s="4"/>
      <c r="K526" s="4"/>
    </row>
    <row r="527" spans="1:11" ht="14.1" customHeight="1">
      <c r="A527" s="4"/>
      <c r="B527" s="4"/>
      <c r="C527" s="11" t="s">
        <v>453</v>
      </c>
      <c r="D527" s="115">
        <v>0</v>
      </c>
      <c r="E527" s="115">
        <v>0</v>
      </c>
      <c r="F527" s="115">
        <v>0</v>
      </c>
      <c r="G527" s="115">
        <v>0</v>
      </c>
      <c r="H527" s="4"/>
      <c r="I527" s="4"/>
      <c r="J527" s="4"/>
      <c r="K527" s="4"/>
    </row>
    <row r="528" spans="1:11" ht="14.1" customHeight="1">
      <c r="A528" s="4"/>
      <c r="B528" s="4"/>
      <c r="C528" s="10" t="s">
        <v>165</v>
      </c>
      <c r="D528" s="115">
        <v>0</v>
      </c>
      <c r="E528" s="115">
        <v>40663000</v>
      </c>
      <c r="F528" s="115">
        <v>0</v>
      </c>
      <c r="G528" s="115">
        <v>0</v>
      </c>
      <c r="H528" s="4"/>
      <c r="I528" s="4"/>
      <c r="J528" s="4"/>
      <c r="K528" s="4"/>
    </row>
    <row r="529" spans="1:11" ht="15" customHeight="1">
      <c r="A529" s="4"/>
      <c r="B529" s="4"/>
      <c r="C529" s="9" t="s">
        <v>450</v>
      </c>
      <c r="D529" s="119" t="s">
        <v>450</v>
      </c>
      <c r="E529" s="119" t="s">
        <v>450</v>
      </c>
      <c r="F529" s="119" t="s">
        <v>450</v>
      </c>
      <c r="G529" s="119" t="s">
        <v>450</v>
      </c>
      <c r="H529" s="4"/>
      <c r="I529" s="4"/>
      <c r="J529" s="4"/>
      <c r="K529" s="4"/>
    </row>
    <row r="530" spans="1:11" ht="15" customHeight="1">
      <c r="A530" s="4"/>
      <c r="B530" s="4"/>
      <c r="C530" s="8" t="s">
        <v>471</v>
      </c>
      <c r="D530" s="120">
        <v>2250300000</v>
      </c>
      <c r="E530" s="120">
        <v>2459600000</v>
      </c>
      <c r="F530" s="120">
        <v>2463552000</v>
      </c>
      <c r="G530" s="120">
        <v>2542085000</v>
      </c>
      <c r="H530" s="4"/>
      <c r="I530" s="4"/>
      <c r="J530" s="4"/>
      <c r="K530" s="4"/>
    </row>
    <row r="531" spans="1:11" ht="15" customHeight="1">
      <c r="A531" s="4"/>
      <c r="B531" s="4"/>
      <c r="C531" s="7" t="s">
        <v>470</v>
      </c>
      <c r="D531" s="118">
        <v>1670000000</v>
      </c>
      <c r="E531" s="118">
        <v>1750000000</v>
      </c>
      <c r="F531" s="118">
        <v>1750000000</v>
      </c>
      <c r="G531" s="118">
        <v>1750000000</v>
      </c>
      <c r="H531" s="4"/>
      <c r="I531" s="4"/>
      <c r="J531" s="4"/>
      <c r="K531" s="4"/>
    </row>
    <row r="532" spans="1:11" ht="15" customHeight="1">
      <c r="A532" s="4"/>
      <c r="B532" s="4"/>
      <c r="C532" s="7" t="s">
        <v>459</v>
      </c>
      <c r="D532" s="118">
        <v>1670000000</v>
      </c>
      <c r="E532" s="118">
        <v>1750000000</v>
      </c>
      <c r="F532" s="118">
        <v>1750000000</v>
      </c>
      <c r="G532" s="118">
        <v>1750000000</v>
      </c>
      <c r="H532" s="4"/>
      <c r="I532" s="4"/>
      <c r="J532" s="4"/>
      <c r="K532" s="4"/>
    </row>
    <row r="533" spans="1:11" ht="15" customHeight="1">
      <c r="A533" s="4"/>
      <c r="B533" s="4"/>
      <c r="C533" s="7" t="s">
        <v>463</v>
      </c>
      <c r="D533" s="118">
        <v>0</v>
      </c>
      <c r="E533" s="118">
        <v>0</v>
      </c>
      <c r="F533" s="118">
        <v>0</v>
      </c>
      <c r="G533" s="118">
        <v>0</v>
      </c>
      <c r="H533" s="4"/>
      <c r="I533" s="4"/>
      <c r="J533" s="4"/>
      <c r="K533" s="4"/>
    </row>
    <row r="534" spans="1:11" ht="15" customHeight="1">
      <c r="A534" s="4"/>
      <c r="B534" s="4"/>
      <c r="C534" s="7" t="s">
        <v>469</v>
      </c>
      <c r="D534" s="118">
        <v>200000000</v>
      </c>
      <c r="E534" s="118">
        <v>200000000</v>
      </c>
      <c r="F534" s="118">
        <v>200000000</v>
      </c>
      <c r="G534" s="118">
        <v>200000000</v>
      </c>
      <c r="H534" s="4"/>
      <c r="I534" s="4"/>
      <c r="J534" s="4"/>
      <c r="K534" s="4"/>
    </row>
    <row r="535" spans="1:11" ht="15" customHeight="1">
      <c r="A535" s="4"/>
      <c r="B535" s="4"/>
      <c r="C535" s="7" t="s">
        <v>459</v>
      </c>
      <c r="D535" s="118">
        <v>200000000</v>
      </c>
      <c r="E535" s="118">
        <v>200000000</v>
      </c>
      <c r="F535" s="118">
        <v>200000000</v>
      </c>
      <c r="G535" s="118">
        <v>200000000</v>
      </c>
      <c r="H535" s="4"/>
      <c r="I535" s="4"/>
      <c r="J535" s="4"/>
      <c r="K535" s="4"/>
    </row>
    <row r="536" spans="1:11" ht="15" customHeight="1">
      <c r="A536" s="4"/>
      <c r="B536" s="4"/>
      <c r="C536" s="7" t="s">
        <v>463</v>
      </c>
      <c r="D536" s="118">
        <v>0</v>
      </c>
      <c r="E536" s="118">
        <v>0</v>
      </c>
      <c r="F536" s="118">
        <v>0</v>
      </c>
      <c r="G536" s="118">
        <v>0</v>
      </c>
      <c r="H536" s="4"/>
      <c r="I536" s="4"/>
      <c r="J536" s="4"/>
      <c r="K536" s="4"/>
    </row>
    <row r="537" spans="1:11" ht="15" customHeight="1">
      <c r="A537" s="4"/>
      <c r="B537" s="4"/>
      <c r="C537" s="7" t="s">
        <v>468</v>
      </c>
      <c r="D537" s="118">
        <v>369850000</v>
      </c>
      <c r="E537" s="118">
        <v>379450000</v>
      </c>
      <c r="F537" s="118">
        <v>383402000</v>
      </c>
      <c r="G537" s="118">
        <v>461935000</v>
      </c>
      <c r="H537" s="4"/>
      <c r="I537" s="4"/>
      <c r="J537" s="4"/>
      <c r="K537" s="4"/>
    </row>
    <row r="538" spans="1:11" ht="15" customHeight="1">
      <c r="A538" s="4"/>
      <c r="B538" s="4"/>
      <c r="C538" s="7" t="s">
        <v>459</v>
      </c>
      <c r="D538" s="118">
        <v>369850000</v>
      </c>
      <c r="E538" s="118">
        <v>379450000</v>
      </c>
      <c r="F538" s="118">
        <v>383402000</v>
      </c>
      <c r="G538" s="118">
        <v>461935000</v>
      </c>
      <c r="H538" s="4"/>
      <c r="I538" s="4"/>
      <c r="J538" s="4"/>
      <c r="K538" s="4"/>
    </row>
    <row r="539" spans="1:11" ht="15" customHeight="1">
      <c r="A539" s="4"/>
      <c r="B539" s="4"/>
      <c r="C539" s="7" t="s">
        <v>463</v>
      </c>
      <c r="D539" s="118">
        <v>0</v>
      </c>
      <c r="E539" s="118">
        <v>0</v>
      </c>
      <c r="F539" s="118">
        <v>0</v>
      </c>
      <c r="G539" s="118">
        <v>0</v>
      </c>
      <c r="H539" s="4"/>
      <c r="I539" s="4"/>
      <c r="J539" s="4"/>
      <c r="K539" s="4"/>
    </row>
    <row r="540" spans="1:11" ht="15" customHeight="1">
      <c r="A540" s="4"/>
      <c r="B540" s="4"/>
      <c r="C540" s="7" t="s">
        <v>467</v>
      </c>
      <c r="D540" s="118">
        <v>0</v>
      </c>
      <c r="E540" s="118">
        <v>0</v>
      </c>
      <c r="F540" s="118">
        <v>0</v>
      </c>
      <c r="G540" s="118">
        <v>0</v>
      </c>
      <c r="H540" s="4"/>
      <c r="I540" s="4"/>
      <c r="J540" s="4"/>
      <c r="K540" s="4"/>
    </row>
    <row r="541" spans="1:11" ht="15" customHeight="1">
      <c r="A541" s="4"/>
      <c r="B541" s="4"/>
      <c r="C541" s="7" t="s">
        <v>459</v>
      </c>
      <c r="D541" s="118">
        <v>0</v>
      </c>
      <c r="E541" s="118">
        <v>0</v>
      </c>
      <c r="F541" s="118">
        <v>0</v>
      </c>
      <c r="G541" s="118">
        <v>0</v>
      </c>
      <c r="H541" s="4"/>
      <c r="I541" s="4"/>
      <c r="J541" s="4"/>
      <c r="K541" s="4"/>
    </row>
    <row r="542" spans="1:11" ht="15" customHeight="1">
      <c r="A542" s="4"/>
      <c r="B542" s="4"/>
      <c r="C542" s="7" t="s">
        <v>463</v>
      </c>
      <c r="D542" s="118">
        <v>0</v>
      </c>
      <c r="E542" s="118">
        <v>0</v>
      </c>
      <c r="F542" s="118">
        <v>0</v>
      </c>
      <c r="G542" s="118">
        <v>0</v>
      </c>
      <c r="H542" s="4"/>
      <c r="I542" s="4"/>
      <c r="J542" s="4"/>
      <c r="K542" s="4"/>
    </row>
    <row r="543" spans="1:11" ht="20.100000000000001" customHeight="1">
      <c r="A543" s="4"/>
      <c r="B543" s="4"/>
      <c r="C543" s="7" t="s">
        <v>466</v>
      </c>
      <c r="D543" s="121">
        <v>0</v>
      </c>
      <c r="E543" s="121">
        <v>0</v>
      </c>
      <c r="F543" s="121">
        <v>0</v>
      </c>
      <c r="G543" s="121">
        <v>0</v>
      </c>
      <c r="H543" s="4"/>
      <c r="I543" s="4"/>
      <c r="J543" s="4"/>
      <c r="K543" s="4"/>
    </row>
    <row r="544" spans="1:11" ht="15" customHeight="1">
      <c r="A544" s="4"/>
      <c r="B544" s="4"/>
      <c r="C544" s="7" t="s">
        <v>459</v>
      </c>
      <c r="D544" s="118">
        <v>0</v>
      </c>
      <c r="E544" s="118">
        <v>0</v>
      </c>
      <c r="F544" s="118">
        <v>0</v>
      </c>
      <c r="G544" s="118">
        <v>0</v>
      </c>
      <c r="H544" s="4"/>
      <c r="I544" s="4"/>
      <c r="J544" s="4"/>
      <c r="K544" s="4"/>
    </row>
    <row r="545" spans="1:11" ht="15" customHeight="1">
      <c r="A545" s="4"/>
      <c r="B545" s="4"/>
      <c r="C545" s="7" t="s">
        <v>463</v>
      </c>
      <c r="D545" s="118">
        <v>0</v>
      </c>
      <c r="E545" s="118">
        <v>0</v>
      </c>
      <c r="F545" s="118">
        <v>0</v>
      </c>
      <c r="G545" s="118">
        <v>0</v>
      </c>
      <c r="H545" s="4"/>
      <c r="I545" s="4"/>
      <c r="J545" s="4"/>
      <c r="K545" s="4"/>
    </row>
    <row r="546" spans="1:11" ht="15" customHeight="1">
      <c r="A546" s="4"/>
      <c r="B546" s="4"/>
      <c r="C546" s="7" t="s">
        <v>465</v>
      </c>
      <c r="D546" s="118">
        <v>150000</v>
      </c>
      <c r="E546" s="118">
        <v>150000</v>
      </c>
      <c r="F546" s="118">
        <v>150000</v>
      </c>
      <c r="G546" s="118">
        <v>150000</v>
      </c>
      <c r="H546" s="4"/>
      <c r="I546" s="4"/>
      <c r="J546" s="4"/>
      <c r="K546" s="4"/>
    </row>
    <row r="547" spans="1:11" ht="15" customHeight="1">
      <c r="A547" s="4"/>
      <c r="B547" s="4"/>
      <c r="C547" s="7" t="s">
        <v>459</v>
      </c>
      <c r="D547" s="118">
        <v>150000</v>
      </c>
      <c r="E547" s="118">
        <v>150000</v>
      </c>
      <c r="F547" s="118">
        <v>150000</v>
      </c>
      <c r="G547" s="118">
        <v>150000</v>
      </c>
      <c r="H547" s="4"/>
      <c r="I547" s="4"/>
      <c r="J547" s="4"/>
      <c r="K547" s="4"/>
    </row>
    <row r="548" spans="1:11" ht="15" customHeight="1">
      <c r="A548" s="4"/>
      <c r="B548" s="4"/>
      <c r="C548" s="7" t="s">
        <v>463</v>
      </c>
      <c r="D548" s="118">
        <v>0</v>
      </c>
      <c r="E548" s="118">
        <v>0</v>
      </c>
      <c r="F548" s="118">
        <v>0</v>
      </c>
      <c r="G548" s="118">
        <v>0</v>
      </c>
      <c r="H548" s="4"/>
      <c r="I548" s="4"/>
      <c r="J548" s="4"/>
      <c r="K548" s="4"/>
    </row>
    <row r="549" spans="1:11" ht="15" customHeight="1">
      <c r="A549" s="4"/>
      <c r="B549" s="4"/>
      <c r="C549" s="7" t="s">
        <v>464</v>
      </c>
      <c r="D549" s="118">
        <v>2800000</v>
      </c>
      <c r="E549" s="118">
        <v>0</v>
      </c>
      <c r="F549" s="118">
        <v>0</v>
      </c>
      <c r="G549" s="118">
        <v>0</v>
      </c>
      <c r="H549" s="4"/>
      <c r="I549" s="4"/>
      <c r="J549" s="4"/>
      <c r="K549" s="4"/>
    </row>
    <row r="550" spans="1:11" ht="15" customHeight="1">
      <c r="A550" s="4"/>
      <c r="B550" s="4"/>
      <c r="C550" s="7" t="s">
        <v>459</v>
      </c>
      <c r="D550" s="118">
        <v>2800000</v>
      </c>
      <c r="E550" s="118">
        <v>0</v>
      </c>
      <c r="F550" s="118">
        <v>0</v>
      </c>
      <c r="G550" s="118">
        <v>0</v>
      </c>
      <c r="H550" s="4"/>
      <c r="I550" s="4"/>
      <c r="J550" s="4"/>
      <c r="K550" s="4"/>
    </row>
    <row r="551" spans="1:11" ht="15" customHeight="1">
      <c r="A551" s="4"/>
      <c r="B551" s="4"/>
      <c r="C551" s="7" t="s">
        <v>463</v>
      </c>
      <c r="D551" s="118">
        <v>0</v>
      </c>
      <c r="E551" s="118">
        <v>0</v>
      </c>
      <c r="F551" s="118">
        <v>0</v>
      </c>
      <c r="G551" s="118">
        <v>0</v>
      </c>
      <c r="H551" s="4"/>
      <c r="I551" s="4"/>
      <c r="J551" s="4"/>
      <c r="K551" s="4"/>
    </row>
    <row r="552" spans="1:11" ht="15" customHeight="1">
      <c r="A552" s="4"/>
      <c r="B552" s="4"/>
      <c r="C552" s="7" t="s">
        <v>462</v>
      </c>
      <c r="D552" s="118">
        <v>0</v>
      </c>
      <c r="E552" s="118">
        <v>0</v>
      </c>
      <c r="F552" s="118">
        <v>0</v>
      </c>
      <c r="G552" s="118">
        <v>0</v>
      </c>
      <c r="H552" s="4"/>
      <c r="I552" s="4"/>
      <c r="J552" s="4"/>
      <c r="K552" s="4"/>
    </row>
    <row r="553" spans="1:11" ht="15" customHeight="1">
      <c r="A553" s="4"/>
      <c r="B553" s="4"/>
      <c r="C553" s="7" t="s">
        <v>459</v>
      </c>
      <c r="D553" s="118">
        <v>0</v>
      </c>
      <c r="E553" s="118">
        <v>0</v>
      </c>
      <c r="F553" s="118">
        <v>0</v>
      </c>
      <c r="G553" s="118">
        <v>0</v>
      </c>
      <c r="H553" s="4"/>
      <c r="I553" s="4"/>
      <c r="J553" s="4"/>
      <c r="K553" s="4"/>
    </row>
    <row r="554" spans="1:11" ht="15" customHeight="1">
      <c r="A554" s="4"/>
      <c r="B554" s="4"/>
      <c r="C554" s="7" t="s">
        <v>458</v>
      </c>
      <c r="D554" s="118">
        <v>0</v>
      </c>
      <c r="E554" s="118">
        <v>0</v>
      </c>
      <c r="F554" s="118">
        <v>0</v>
      </c>
      <c r="G554" s="118">
        <v>0</v>
      </c>
      <c r="H554" s="4"/>
      <c r="I554" s="4"/>
      <c r="J554" s="4"/>
      <c r="K554" s="4"/>
    </row>
    <row r="555" spans="1:11" ht="15" customHeight="1">
      <c r="A555" s="4"/>
      <c r="B555" s="4"/>
      <c r="C555" s="7" t="s">
        <v>457</v>
      </c>
      <c r="D555" s="118">
        <v>0</v>
      </c>
      <c r="E555" s="118">
        <v>0</v>
      </c>
      <c r="F555" s="118">
        <v>0</v>
      </c>
      <c r="G555" s="118">
        <v>0</v>
      </c>
      <c r="H555" s="4"/>
      <c r="I555" s="4"/>
      <c r="J555" s="4"/>
      <c r="K555" s="4"/>
    </row>
    <row r="556" spans="1:11" ht="15" customHeight="1">
      <c r="A556" s="4"/>
      <c r="B556" s="4"/>
      <c r="C556" s="7" t="s">
        <v>456</v>
      </c>
      <c r="D556" s="118">
        <v>0</v>
      </c>
      <c r="E556" s="118">
        <v>0</v>
      </c>
      <c r="F556" s="118">
        <v>0</v>
      </c>
      <c r="G556" s="118">
        <v>0</v>
      </c>
      <c r="H556" s="4"/>
      <c r="I556" s="4"/>
      <c r="J556" s="4"/>
      <c r="K556" s="4"/>
    </row>
    <row r="557" spans="1:11" ht="15" customHeight="1">
      <c r="A557" s="4"/>
      <c r="B557" s="4"/>
      <c r="C557" s="7" t="s">
        <v>455</v>
      </c>
      <c r="D557" s="118">
        <v>0</v>
      </c>
      <c r="E557" s="118">
        <v>0</v>
      </c>
      <c r="F557" s="118">
        <v>0</v>
      </c>
      <c r="G557" s="118">
        <v>0</v>
      </c>
      <c r="H557" s="4"/>
      <c r="I557" s="4"/>
      <c r="J557" s="4"/>
      <c r="K557" s="4"/>
    </row>
    <row r="558" spans="1:11" ht="15" customHeight="1">
      <c r="A558" s="4"/>
      <c r="B558" s="4"/>
      <c r="C558" s="7" t="s">
        <v>461</v>
      </c>
      <c r="D558" s="118">
        <v>7500000</v>
      </c>
      <c r="E558" s="118">
        <v>130000000</v>
      </c>
      <c r="F558" s="118">
        <v>130000000</v>
      </c>
      <c r="G558" s="118">
        <v>130000000</v>
      </c>
      <c r="H558" s="4"/>
      <c r="I558" s="4"/>
      <c r="J558" s="4"/>
      <c r="K558" s="4"/>
    </row>
    <row r="559" spans="1:11" ht="15" customHeight="1">
      <c r="A559" s="4"/>
      <c r="B559" s="4"/>
      <c r="C559" s="7" t="s">
        <v>459</v>
      </c>
      <c r="D559" s="118">
        <v>7500000</v>
      </c>
      <c r="E559" s="118">
        <v>130000000</v>
      </c>
      <c r="F559" s="118">
        <v>130000000</v>
      </c>
      <c r="G559" s="118">
        <v>130000000</v>
      </c>
      <c r="H559" s="4"/>
      <c r="I559" s="4"/>
      <c r="J559" s="4"/>
      <c r="K559" s="4"/>
    </row>
    <row r="560" spans="1:11" ht="15" customHeight="1">
      <c r="A560" s="4"/>
      <c r="B560" s="4"/>
      <c r="C560" s="7" t="s">
        <v>458</v>
      </c>
      <c r="D560" s="118">
        <v>0</v>
      </c>
      <c r="E560" s="118">
        <v>0</v>
      </c>
      <c r="F560" s="118">
        <v>0</v>
      </c>
      <c r="G560" s="118">
        <v>0</v>
      </c>
      <c r="H560" s="4"/>
      <c r="I560" s="4"/>
      <c r="J560" s="4"/>
      <c r="K560" s="4"/>
    </row>
    <row r="561" spans="1:11" ht="15" customHeight="1">
      <c r="A561" s="4"/>
      <c r="B561" s="4"/>
      <c r="C561" s="7" t="s">
        <v>457</v>
      </c>
      <c r="D561" s="118">
        <v>0</v>
      </c>
      <c r="E561" s="118">
        <v>0</v>
      </c>
      <c r="F561" s="118">
        <v>0</v>
      </c>
      <c r="G561" s="118">
        <v>0</v>
      </c>
      <c r="H561" s="4"/>
      <c r="I561" s="4"/>
      <c r="J561" s="4"/>
      <c r="K561" s="4"/>
    </row>
    <row r="562" spans="1:11" ht="15" customHeight="1">
      <c r="A562" s="4"/>
      <c r="B562" s="4"/>
      <c r="C562" s="7" t="s">
        <v>456</v>
      </c>
      <c r="D562" s="118">
        <v>0</v>
      </c>
      <c r="E562" s="118">
        <v>0</v>
      </c>
      <c r="F562" s="118">
        <v>0</v>
      </c>
      <c r="G562" s="118">
        <v>0</v>
      </c>
      <c r="H562" s="4"/>
      <c r="I562" s="4"/>
      <c r="J562" s="4"/>
      <c r="K562" s="4"/>
    </row>
    <row r="563" spans="1:11" ht="15" customHeight="1">
      <c r="A563" s="4"/>
      <c r="B563" s="4"/>
      <c r="C563" s="7" t="s">
        <v>455</v>
      </c>
      <c r="D563" s="118">
        <v>0</v>
      </c>
      <c r="E563" s="118">
        <v>0</v>
      </c>
      <c r="F563" s="118">
        <v>0</v>
      </c>
      <c r="G563" s="118">
        <v>0</v>
      </c>
      <c r="H563" s="4"/>
      <c r="I563" s="4"/>
      <c r="J563" s="4"/>
      <c r="K563" s="4"/>
    </row>
    <row r="564" spans="1:11" ht="15" customHeight="1">
      <c r="A564" s="4"/>
      <c r="B564" s="4"/>
      <c r="C564" s="7" t="s">
        <v>460</v>
      </c>
      <c r="D564" s="118">
        <v>0</v>
      </c>
      <c r="E564" s="118">
        <v>0</v>
      </c>
      <c r="F564" s="118">
        <v>0</v>
      </c>
      <c r="G564" s="118">
        <v>0</v>
      </c>
      <c r="H564" s="4"/>
      <c r="I564" s="4"/>
      <c r="J564" s="4"/>
      <c r="K564" s="4"/>
    </row>
    <row r="565" spans="1:11" ht="15" customHeight="1">
      <c r="A565" s="4"/>
      <c r="B565" s="4"/>
      <c r="C565" s="7" t="s">
        <v>459</v>
      </c>
      <c r="D565" s="118">
        <v>0</v>
      </c>
      <c r="E565" s="118">
        <v>0</v>
      </c>
      <c r="F565" s="118">
        <v>0</v>
      </c>
      <c r="G565" s="118">
        <v>0</v>
      </c>
      <c r="H565" s="4"/>
      <c r="I565" s="4"/>
      <c r="J565" s="4"/>
      <c r="K565" s="4"/>
    </row>
    <row r="566" spans="1:11" ht="15" customHeight="1">
      <c r="A566" s="4"/>
      <c r="B566" s="4"/>
      <c r="C566" s="7" t="s">
        <v>458</v>
      </c>
      <c r="D566" s="118">
        <v>0</v>
      </c>
      <c r="E566" s="118">
        <v>0</v>
      </c>
      <c r="F566" s="118">
        <v>0</v>
      </c>
      <c r="G566" s="118">
        <v>0</v>
      </c>
      <c r="H566" s="4"/>
      <c r="I566" s="4"/>
      <c r="J566" s="4"/>
      <c r="K566" s="4"/>
    </row>
    <row r="567" spans="1:11" ht="15" customHeight="1">
      <c r="A567" s="4"/>
      <c r="B567" s="4"/>
      <c r="C567" s="7" t="s">
        <v>457</v>
      </c>
      <c r="D567" s="118">
        <v>0</v>
      </c>
      <c r="E567" s="118">
        <v>0</v>
      </c>
      <c r="F567" s="118">
        <v>0</v>
      </c>
      <c r="G567" s="118">
        <v>0</v>
      </c>
      <c r="H567" s="4"/>
      <c r="I567" s="4"/>
      <c r="J567" s="4"/>
      <c r="K567" s="4"/>
    </row>
    <row r="568" spans="1:11" ht="15" customHeight="1">
      <c r="A568" s="4"/>
      <c r="B568" s="4"/>
      <c r="C568" s="7" t="s">
        <v>456</v>
      </c>
      <c r="D568" s="118">
        <v>0</v>
      </c>
      <c r="E568" s="118">
        <v>0</v>
      </c>
      <c r="F568" s="118">
        <v>0</v>
      </c>
      <c r="G568" s="118">
        <v>0</v>
      </c>
      <c r="H568" s="4"/>
      <c r="I568" s="4"/>
      <c r="J568" s="4"/>
      <c r="K568" s="4"/>
    </row>
    <row r="569" spans="1:11" ht="15" customHeight="1">
      <c r="A569" s="4"/>
      <c r="B569" s="4"/>
      <c r="C569" s="7" t="s">
        <v>455</v>
      </c>
      <c r="D569" s="118">
        <v>0</v>
      </c>
      <c r="E569" s="118">
        <v>0</v>
      </c>
      <c r="F569" s="118">
        <v>0</v>
      </c>
      <c r="G569" s="118">
        <v>0</v>
      </c>
      <c r="H569" s="4"/>
      <c r="I569" s="4"/>
      <c r="J569" s="4"/>
      <c r="K569" s="4"/>
    </row>
    <row r="570" spans="1:11" ht="15" customHeight="1">
      <c r="A570" s="4"/>
      <c r="B570" s="4"/>
      <c r="C570" s="7" t="s">
        <v>454</v>
      </c>
      <c r="D570" s="118">
        <v>0</v>
      </c>
      <c r="E570" s="118">
        <v>0</v>
      </c>
      <c r="F570" s="118">
        <v>0</v>
      </c>
      <c r="G570" s="118">
        <v>0</v>
      </c>
      <c r="H570" s="4"/>
      <c r="I570" s="4"/>
      <c r="J570" s="4"/>
      <c r="K570" s="4"/>
    </row>
    <row r="571" spans="1:11" ht="15" customHeight="1">
      <c r="A571" s="4"/>
      <c r="B571" s="4"/>
      <c r="C571" s="7" t="s">
        <v>453</v>
      </c>
      <c r="D571" s="118">
        <v>0</v>
      </c>
      <c r="E571" s="118">
        <v>0</v>
      </c>
      <c r="F571" s="118">
        <v>0</v>
      </c>
      <c r="G571" s="118">
        <v>0</v>
      </c>
      <c r="H571" s="4"/>
      <c r="I571" s="4"/>
      <c r="J571" s="4"/>
      <c r="K571" s="4"/>
    </row>
    <row r="572" spans="1:11" ht="20.100000000000001" customHeight="1">
      <c r="A572" s="4"/>
      <c r="B572" s="4"/>
      <c r="C572" s="6" t="s">
        <v>450</v>
      </c>
      <c r="D572" s="4"/>
      <c r="E572" s="4"/>
      <c r="F572" s="4"/>
      <c r="G572" s="4"/>
      <c r="H572" s="4"/>
      <c r="I572" s="4"/>
      <c r="J572" s="4"/>
      <c r="K572" s="4"/>
    </row>
    <row r="573" spans="1:11" ht="20.100000000000001" customHeight="1">
      <c r="A573" s="17" t="s">
        <v>582</v>
      </c>
      <c r="B573" s="122" t="s">
        <v>338</v>
      </c>
      <c r="C573" s="122" t="s">
        <v>450</v>
      </c>
      <c r="D573" s="4"/>
      <c r="E573" s="3" t="s">
        <v>450</v>
      </c>
      <c r="F573" s="122" t="s">
        <v>338</v>
      </c>
      <c r="G573" s="122" t="s">
        <v>450</v>
      </c>
      <c r="H573" s="5" t="s">
        <v>450</v>
      </c>
      <c r="I573" s="3" t="s">
        <v>450</v>
      </c>
      <c r="J573" s="122" t="s">
        <v>338</v>
      </c>
      <c r="K573" s="122" t="s">
        <v>450</v>
      </c>
    </row>
    <row r="574" spans="1:11" ht="20.100000000000001" customHeight="1">
      <c r="A574" s="2" t="s">
        <v>578</v>
      </c>
      <c r="B574" s="122" t="s">
        <v>451</v>
      </c>
      <c r="C574" s="122" t="s">
        <v>450</v>
      </c>
      <c r="D574" s="4"/>
      <c r="E574" s="2" t="s">
        <v>577</v>
      </c>
      <c r="F574" s="122" t="s">
        <v>451</v>
      </c>
      <c r="G574" s="122" t="s">
        <v>450</v>
      </c>
      <c r="H574" s="4"/>
      <c r="I574" s="2" t="s">
        <v>452</v>
      </c>
      <c r="J574" s="122" t="s">
        <v>451</v>
      </c>
      <c r="K574" s="122" t="s">
        <v>450</v>
      </c>
    </row>
    <row r="575" spans="1:11" ht="20.100000000000001" customHeight="1">
      <c r="A575" s="1" t="s">
        <v>450</v>
      </c>
      <c r="B575" s="122" t="s">
        <v>336</v>
      </c>
      <c r="C575" s="122" t="s">
        <v>450</v>
      </c>
      <c r="D575" s="4"/>
      <c r="E575" s="1" t="s">
        <v>450</v>
      </c>
      <c r="F575" s="122" t="s">
        <v>336</v>
      </c>
      <c r="G575" s="122" t="s">
        <v>450</v>
      </c>
      <c r="H575" s="4"/>
      <c r="I575" s="1" t="s">
        <v>450</v>
      </c>
      <c r="J575" s="122" t="s">
        <v>336</v>
      </c>
      <c r="K575" s="122" t="s">
        <v>450</v>
      </c>
    </row>
  </sheetData>
  <mergeCells count="54">
    <mergeCell ref="C484:G484"/>
    <mergeCell ref="D361:G361"/>
    <mergeCell ref="D362:G362"/>
    <mergeCell ref="C371:G371"/>
    <mergeCell ref="D416:G416"/>
    <mergeCell ref="D417:G417"/>
    <mergeCell ref="D418:G418"/>
    <mergeCell ref="D419:G419"/>
    <mergeCell ref="C428:G428"/>
    <mergeCell ref="D473:G473"/>
    <mergeCell ref="D474:G474"/>
    <mergeCell ref="D475:G475"/>
    <mergeCell ref="D360:G360"/>
    <mergeCell ref="C201:G201"/>
    <mergeCell ref="D246:G246"/>
    <mergeCell ref="D247:G247"/>
    <mergeCell ref="D248:G248"/>
    <mergeCell ref="C257:G257"/>
    <mergeCell ref="D302:G302"/>
    <mergeCell ref="D303:G303"/>
    <mergeCell ref="D304:G304"/>
    <mergeCell ref="D305:G305"/>
    <mergeCell ref="C314:G314"/>
    <mergeCell ref="D359:G359"/>
    <mergeCell ref="D192:G192"/>
    <mergeCell ref="D77:G77"/>
    <mergeCell ref="D78:G78"/>
    <mergeCell ref="D79:G79"/>
    <mergeCell ref="D80:G80"/>
    <mergeCell ref="C89:G89"/>
    <mergeCell ref="D134:G134"/>
    <mergeCell ref="D135:G135"/>
    <mergeCell ref="D136:G136"/>
    <mergeCell ref="C145:G145"/>
    <mergeCell ref="D190:G190"/>
    <mergeCell ref="D191:G191"/>
    <mergeCell ref="C76:G76"/>
    <mergeCell ref="D7:G7"/>
    <mergeCell ref="C8:G8"/>
    <mergeCell ref="C9:G9"/>
    <mergeCell ref="D10:G10"/>
    <mergeCell ref="D14:G14"/>
    <mergeCell ref="C18:G18"/>
    <mergeCell ref="D19:G19"/>
    <mergeCell ref="D20:G20"/>
    <mergeCell ref="D21:G21"/>
    <mergeCell ref="D22:G22"/>
    <mergeCell ref="C31:G31"/>
    <mergeCell ref="D6:G6"/>
    <mergeCell ref="C1:G1"/>
    <mergeCell ref="C2:G2"/>
    <mergeCell ref="D3:G3"/>
    <mergeCell ref="D4:G4"/>
    <mergeCell ref="D5:G5"/>
  </mergeCells>
  <pageMargins left="0" right="0" top="0" bottom="0"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40</vt:i4>
      </vt:variant>
    </vt:vector>
  </HeadingPairs>
  <TitlesOfParts>
    <vt:vector size="84" baseType="lpstr">
      <vt:lpstr>01</vt:lpstr>
      <vt:lpstr>02</vt:lpstr>
      <vt:lpstr>03</vt:lpstr>
      <vt:lpstr>18</vt:lpstr>
      <vt:lpstr>19</vt:lpstr>
      <vt:lpstr>20</vt:lpstr>
      <vt:lpstr>22</vt:lpstr>
      <vt:lpstr>24</vt:lpstr>
      <vt:lpstr>28</vt:lpstr>
      <vt:lpstr>29</vt:lpstr>
      <vt:lpstr>30</vt:lpstr>
      <vt:lpstr>31</vt:lpstr>
      <vt:lpstr>35</vt:lpstr>
      <vt:lpstr>41</vt:lpstr>
      <vt:lpstr>50</vt:lpstr>
      <vt:lpstr>55</vt:lpstr>
      <vt:lpstr>56</vt:lpstr>
      <vt:lpstr>57</vt:lpstr>
      <vt:lpstr>66</vt:lpstr>
      <vt:lpstr>67</vt:lpstr>
      <vt:lpstr>73</vt:lpstr>
      <vt:lpstr>76</vt:lpstr>
      <vt:lpstr>77</vt:lpstr>
      <vt:lpstr>82</vt:lpstr>
      <vt:lpstr>87_AKSHI</vt:lpstr>
      <vt:lpstr>87_Minoritetet</vt:lpstr>
      <vt:lpstr>87_DSIK</vt:lpstr>
      <vt:lpstr>87_ASH</vt:lpstr>
      <vt:lpstr>87_AKPT</vt:lpstr>
      <vt:lpstr>87_AZHT</vt:lpstr>
      <vt:lpstr>87_ASIG</vt:lpstr>
      <vt:lpstr>87_QBD</vt:lpstr>
      <vt:lpstr>87_AKD</vt:lpstr>
      <vt:lpstr>87_DAP</vt:lpstr>
      <vt:lpstr>87_ASPA</vt:lpstr>
      <vt:lpstr>87_ADISA</vt:lpstr>
      <vt:lpstr>87_AMBU</vt:lpstr>
      <vt:lpstr>87_APP</vt:lpstr>
      <vt:lpstr>88</vt:lpstr>
      <vt:lpstr>89</vt:lpstr>
      <vt:lpstr>90</vt:lpstr>
      <vt:lpstr>91</vt:lpstr>
      <vt:lpstr>92</vt:lpstr>
      <vt:lpstr>95</vt:lpstr>
      <vt:lpstr>'01'!JR_PAGE_ANCHOR_0_1</vt:lpstr>
      <vt:lpstr>'02'!JR_PAGE_ANCHOR_0_1</vt:lpstr>
      <vt:lpstr>'03'!JR_PAGE_ANCHOR_0_1</vt:lpstr>
      <vt:lpstr>'18'!JR_PAGE_ANCHOR_0_1</vt:lpstr>
      <vt:lpstr>'19'!JR_PAGE_ANCHOR_0_1</vt:lpstr>
      <vt:lpstr>'20'!JR_PAGE_ANCHOR_0_1</vt:lpstr>
      <vt:lpstr>'22'!JR_PAGE_ANCHOR_0_1</vt:lpstr>
      <vt:lpstr>'24'!JR_PAGE_ANCHOR_0_1</vt:lpstr>
      <vt:lpstr>'28'!JR_PAGE_ANCHOR_0_1</vt:lpstr>
      <vt:lpstr>'29'!JR_PAGE_ANCHOR_0_1</vt:lpstr>
      <vt:lpstr>'30'!JR_PAGE_ANCHOR_0_1</vt:lpstr>
      <vt:lpstr>'35'!JR_PAGE_ANCHOR_0_1</vt:lpstr>
      <vt:lpstr>'41'!JR_PAGE_ANCHOR_0_1</vt:lpstr>
      <vt:lpstr>'56'!JR_PAGE_ANCHOR_0_1</vt:lpstr>
      <vt:lpstr>'57'!JR_PAGE_ANCHOR_0_1</vt:lpstr>
      <vt:lpstr>'66'!JR_PAGE_ANCHOR_0_1</vt:lpstr>
      <vt:lpstr>'67'!JR_PAGE_ANCHOR_0_1</vt:lpstr>
      <vt:lpstr>'73'!JR_PAGE_ANCHOR_0_1</vt:lpstr>
      <vt:lpstr>'76'!JR_PAGE_ANCHOR_0_1</vt:lpstr>
      <vt:lpstr>'77'!JR_PAGE_ANCHOR_0_1</vt:lpstr>
      <vt:lpstr>'82'!JR_PAGE_ANCHOR_0_1</vt:lpstr>
      <vt:lpstr>'88'!JR_PAGE_ANCHOR_0_1</vt:lpstr>
      <vt:lpstr>'90'!JR_PAGE_ANCHOR_0_1</vt:lpstr>
      <vt:lpstr>'92'!JR_PAGE_ANCHOR_0_1</vt:lpstr>
      <vt:lpstr>'87_ADISA'!Print_Area</vt:lpstr>
      <vt:lpstr>'87_AKD'!Print_Area</vt:lpstr>
      <vt:lpstr>'87_AKPT'!Print_Area</vt:lpstr>
      <vt:lpstr>'87_AKSHI'!Print_Area</vt:lpstr>
      <vt:lpstr>'87_AMBU'!Print_Area</vt:lpstr>
      <vt:lpstr>'87_APP'!Print_Area</vt:lpstr>
      <vt:lpstr>'87_ASH'!Print_Area</vt:lpstr>
      <vt:lpstr>'87_ASIG'!Print_Area</vt:lpstr>
      <vt:lpstr>'87_ASPA'!Print_Area</vt:lpstr>
      <vt:lpstr>'87_AZHT'!Print_Area</vt:lpstr>
      <vt:lpstr>'87_DAP'!Print_Area</vt:lpstr>
      <vt:lpstr>'87_DSIK'!Print_Area</vt:lpstr>
      <vt:lpstr>'87_Minoritetet'!Print_Area</vt:lpstr>
      <vt:lpstr>'87_QBD'!Print_Area</vt:lpstr>
      <vt:lpstr>'89'!Print_Area</vt:lpstr>
      <vt:lpstr>'91'!Print_Area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2021-10-13T09:28:00Z</dcterms:modified>
</cp:coreProperties>
</file>